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استمارة الساعات الزائدة للجامعة\"/>
    </mc:Choice>
  </mc:AlternateContent>
  <workbookProtection workbookAlgorithmName="SHA-512" workbookHashValue="EsjlCAet5gu3mw/BjKqSnyzJNdX6hUpEVZIWn0bOuAhAUIl8C0GUvrbn4i+Gz2FucXVWMoZM8XM+Y4xUPmO9IA==" workbookSaltValue="Bx4ZEWP852Fz+KeMitvmRA==" workbookSpinCount="100000" lockStructure="1"/>
  <bookViews>
    <workbookView xWindow="0" yWindow="0" windowWidth="20490" windowHeight="7665" activeTab="1"/>
  </bookViews>
  <sheets>
    <sheet name="البيانات" sheetId="10" r:id="rId1"/>
    <sheet name="الفصل الثاني" sheetId="12" r:id="rId2"/>
    <sheet name="الغياب الاسبوعي" sheetId="17" r:id="rId3"/>
    <sheet name="data" sheetId="9" state="hidden" r:id="rId4"/>
    <sheet name="يونيو 2022 م  " sheetId="16" state="hidden" r:id="rId5"/>
  </sheets>
  <definedNames>
    <definedName name="_xlnm._FilterDatabase" localSheetId="3" hidden="1">data!$Q$1:$Q$4</definedName>
    <definedName name="_xlnm.Print_Area" localSheetId="1">'الفصل الثاني'!$A$1:$L$362</definedName>
    <definedName name="_xlnm.Print_Area" localSheetId="4">'يونيو 2022 م  '!$A$1:$L$101</definedName>
    <definedName name="_xlnm.Print_Titles" localSheetId="1">'الفصل الثاني'!$6:$7</definedName>
    <definedName name="_xlnm.Print_Titles" localSheetId="4">'يونيو 2022 م  '!$6:$7</definedName>
    <definedName name="الألقاب">data!$L$2:$L$6</definedName>
    <definedName name="القسم">data!$O$2:$O$29</definedName>
    <definedName name="الكليات">data!$A$2:$A$11</definedName>
    <definedName name="المهام">data!$E$2:$E$9</definedName>
    <definedName name="ساعات">data!$J$1</definedName>
    <definedName name="مراكز">data!$Q$2:$Q$4</definedName>
    <definedName name="نصاب">البيانات!$F$1</definedName>
  </definedNames>
  <calcPr calcId="162913"/>
</workbook>
</file>

<file path=xl/calcChain.xml><?xml version="1.0" encoding="utf-8"?>
<calcChain xmlns="http://schemas.openxmlformats.org/spreadsheetml/2006/main">
  <c r="B19" i="17" l="1"/>
  <c r="B20" i="17"/>
  <c r="B21" i="17"/>
  <c r="D53" i="12"/>
  <c r="D77" i="12"/>
  <c r="H77" i="12" s="1"/>
  <c r="D101" i="12"/>
  <c r="D125" i="12"/>
  <c r="H125" i="12" s="1"/>
  <c r="D149" i="12"/>
  <c r="D173" i="12"/>
  <c r="H173" i="12" s="1"/>
  <c r="D197" i="12"/>
  <c r="D221" i="12"/>
  <c r="H221" i="12" s="1"/>
  <c r="D245" i="12"/>
  <c r="H245" i="12" s="1"/>
  <c r="D269" i="12"/>
  <c r="H269" i="12" s="1"/>
  <c r="D293" i="12"/>
  <c r="H293" i="12" s="1"/>
  <c r="D317" i="12"/>
  <c r="H317" i="12" s="1"/>
  <c r="D341" i="12"/>
  <c r="H341" i="12" s="1"/>
  <c r="H197" i="12"/>
  <c r="H149" i="12"/>
  <c r="H101" i="12"/>
  <c r="H53" i="12"/>
  <c r="D29" i="12"/>
  <c r="H29" i="12" s="1"/>
  <c r="J1" i="9"/>
  <c r="G1" i="10"/>
  <c r="I129" i="12" l="1"/>
  <c r="J129" i="12"/>
  <c r="K129" i="12"/>
  <c r="L129" i="12"/>
  <c r="I130" i="12"/>
  <c r="J130" i="12"/>
  <c r="K130" i="12"/>
  <c r="L130" i="12"/>
  <c r="I131" i="12"/>
  <c r="J131" i="12"/>
  <c r="K131" i="12"/>
  <c r="L131" i="12"/>
  <c r="I132" i="12"/>
  <c r="J132" i="12"/>
  <c r="K132" i="12"/>
  <c r="L132" i="12"/>
  <c r="I133" i="12"/>
  <c r="J133" i="12"/>
  <c r="K133" i="12"/>
  <c r="L133" i="12"/>
  <c r="I134" i="12"/>
  <c r="J134" i="12"/>
  <c r="K134" i="12"/>
  <c r="L134" i="12"/>
  <c r="I135" i="12"/>
  <c r="J135" i="12"/>
  <c r="K135" i="12"/>
  <c r="L135" i="12"/>
  <c r="I136" i="12"/>
  <c r="J136" i="12"/>
  <c r="K136" i="12"/>
  <c r="L136" i="12"/>
  <c r="I137" i="12"/>
  <c r="J137" i="12"/>
  <c r="K137" i="12"/>
  <c r="L137" i="12"/>
  <c r="I138" i="12"/>
  <c r="J138" i="12"/>
  <c r="K138" i="12"/>
  <c r="L138" i="12"/>
  <c r="I139" i="12"/>
  <c r="J139" i="12"/>
  <c r="K139" i="12"/>
  <c r="L139" i="12"/>
  <c r="J128" i="12"/>
  <c r="K128" i="12"/>
  <c r="L128" i="12"/>
  <c r="I128" i="12"/>
  <c r="D129" i="12"/>
  <c r="E129" i="12"/>
  <c r="F129" i="12"/>
  <c r="G129" i="12"/>
  <c r="D130" i="12"/>
  <c r="E130" i="12"/>
  <c r="F130" i="12"/>
  <c r="G130" i="12"/>
  <c r="D131" i="12"/>
  <c r="E131" i="12"/>
  <c r="F131" i="12"/>
  <c r="G131" i="12"/>
  <c r="D132" i="12"/>
  <c r="E132" i="12"/>
  <c r="F132" i="12"/>
  <c r="G132" i="12"/>
  <c r="D133" i="12"/>
  <c r="E133" i="12"/>
  <c r="F133" i="12"/>
  <c r="G133" i="12"/>
  <c r="D134" i="12"/>
  <c r="E134" i="12"/>
  <c r="F134" i="12"/>
  <c r="G134" i="12"/>
  <c r="D135" i="12"/>
  <c r="E135" i="12"/>
  <c r="F135" i="12"/>
  <c r="G135" i="12"/>
  <c r="D136" i="12"/>
  <c r="E136" i="12"/>
  <c r="F136" i="12"/>
  <c r="G136" i="12"/>
  <c r="D137" i="12"/>
  <c r="E137" i="12"/>
  <c r="F137" i="12"/>
  <c r="G137" i="12"/>
  <c r="D138" i="12"/>
  <c r="E138" i="12"/>
  <c r="F138" i="12"/>
  <c r="G138" i="12"/>
  <c r="D139" i="12"/>
  <c r="E139" i="12"/>
  <c r="F139" i="12"/>
  <c r="G139" i="12"/>
  <c r="E128" i="12"/>
  <c r="F128" i="12"/>
  <c r="G128" i="12"/>
  <c r="I153" i="12"/>
  <c r="J153" i="12"/>
  <c r="K153" i="12"/>
  <c r="L153" i="12"/>
  <c r="I154" i="12"/>
  <c r="J154" i="12"/>
  <c r="K154" i="12"/>
  <c r="L154" i="12"/>
  <c r="I155" i="12"/>
  <c r="J155" i="12"/>
  <c r="K155" i="12"/>
  <c r="L155" i="12"/>
  <c r="I156" i="12"/>
  <c r="J156" i="12"/>
  <c r="K156" i="12"/>
  <c r="L156" i="12"/>
  <c r="I157" i="12"/>
  <c r="J157" i="12"/>
  <c r="K157" i="12"/>
  <c r="L157" i="12"/>
  <c r="I158" i="12"/>
  <c r="J158" i="12"/>
  <c r="K158" i="12"/>
  <c r="L158" i="12"/>
  <c r="I159" i="12"/>
  <c r="J159" i="12"/>
  <c r="K159" i="12"/>
  <c r="L159" i="12"/>
  <c r="I160" i="12"/>
  <c r="J160" i="12"/>
  <c r="K160" i="12"/>
  <c r="L160" i="12"/>
  <c r="I161" i="12"/>
  <c r="J161" i="12"/>
  <c r="K161" i="12"/>
  <c r="L161" i="12"/>
  <c r="I162" i="12"/>
  <c r="J162" i="12"/>
  <c r="K162" i="12"/>
  <c r="L162" i="12"/>
  <c r="I163" i="12"/>
  <c r="J163" i="12"/>
  <c r="K163" i="12"/>
  <c r="L163" i="12"/>
  <c r="I164" i="12"/>
  <c r="J164" i="12"/>
  <c r="K164" i="12"/>
  <c r="L164" i="12"/>
  <c r="I165" i="12"/>
  <c r="J165" i="12"/>
  <c r="K165" i="12"/>
  <c r="L165" i="12"/>
  <c r="I166" i="12"/>
  <c r="J166" i="12"/>
  <c r="K166" i="12"/>
  <c r="L166" i="12"/>
  <c r="I167" i="12"/>
  <c r="J167" i="12"/>
  <c r="K167" i="12"/>
  <c r="L167" i="12"/>
  <c r="I168" i="12"/>
  <c r="J168" i="12"/>
  <c r="K168" i="12"/>
  <c r="L168" i="12"/>
  <c r="I169" i="12"/>
  <c r="J169" i="12"/>
  <c r="K169" i="12"/>
  <c r="L169" i="12"/>
  <c r="I170" i="12"/>
  <c r="J170" i="12"/>
  <c r="K170" i="12"/>
  <c r="L170" i="12"/>
  <c r="I171" i="12"/>
  <c r="J171" i="12"/>
  <c r="K171" i="12"/>
  <c r="L171" i="12"/>
  <c r="J152" i="12"/>
  <c r="K152" i="12"/>
  <c r="L152" i="12"/>
  <c r="I152" i="12"/>
  <c r="D153" i="12"/>
  <c r="E153" i="12"/>
  <c r="F153" i="12"/>
  <c r="G153" i="12"/>
  <c r="D154" i="12"/>
  <c r="E154" i="12"/>
  <c r="F154" i="12"/>
  <c r="G154" i="12"/>
  <c r="D155" i="12"/>
  <c r="E155" i="12"/>
  <c r="F155" i="12"/>
  <c r="G155" i="12"/>
  <c r="D156" i="12"/>
  <c r="E156" i="12"/>
  <c r="F156" i="12"/>
  <c r="G156" i="12"/>
  <c r="D157" i="12"/>
  <c r="E157" i="12"/>
  <c r="F157" i="12"/>
  <c r="G157" i="12"/>
  <c r="D158" i="12"/>
  <c r="E158" i="12"/>
  <c r="F158" i="12"/>
  <c r="G158" i="12"/>
  <c r="D159" i="12"/>
  <c r="E159" i="12"/>
  <c r="F159" i="12"/>
  <c r="G159" i="12"/>
  <c r="D160" i="12"/>
  <c r="E160" i="12"/>
  <c r="F160" i="12"/>
  <c r="G160" i="12"/>
  <c r="D161" i="12"/>
  <c r="E161" i="12"/>
  <c r="F161" i="12"/>
  <c r="G161" i="12"/>
  <c r="D162" i="12"/>
  <c r="E162" i="12"/>
  <c r="F162" i="12"/>
  <c r="G162" i="12"/>
  <c r="D163" i="12"/>
  <c r="E163" i="12"/>
  <c r="F163" i="12"/>
  <c r="G163" i="12"/>
  <c r="D164" i="12"/>
  <c r="E164" i="12"/>
  <c r="F164" i="12"/>
  <c r="G164" i="12"/>
  <c r="D165" i="12"/>
  <c r="E165" i="12"/>
  <c r="F165" i="12"/>
  <c r="G165" i="12"/>
  <c r="D166" i="12"/>
  <c r="E166" i="12"/>
  <c r="F166" i="12"/>
  <c r="G166" i="12"/>
  <c r="D167" i="12"/>
  <c r="E167" i="12"/>
  <c r="F167" i="12"/>
  <c r="G167" i="12"/>
  <c r="D168" i="12"/>
  <c r="E168" i="12"/>
  <c r="F168" i="12"/>
  <c r="G168" i="12"/>
  <c r="D169" i="12"/>
  <c r="E169" i="12"/>
  <c r="F169" i="12"/>
  <c r="G169" i="12"/>
  <c r="D170" i="12"/>
  <c r="E170" i="12"/>
  <c r="F170" i="12"/>
  <c r="G170" i="12"/>
  <c r="D171" i="12"/>
  <c r="E171" i="12"/>
  <c r="F171" i="12"/>
  <c r="G171" i="12"/>
  <c r="E152" i="12"/>
  <c r="F152" i="12"/>
  <c r="G152" i="12"/>
  <c r="I177" i="12"/>
  <c r="J177" i="12"/>
  <c r="K177" i="12"/>
  <c r="L177" i="12"/>
  <c r="I178" i="12"/>
  <c r="J178" i="12"/>
  <c r="K178" i="12"/>
  <c r="L178" i="12"/>
  <c r="I179" i="12"/>
  <c r="J179" i="12"/>
  <c r="K179" i="12"/>
  <c r="L179" i="12"/>
  <c r="I180" i="12"/>
  <c r="J180" i="12"/>
  <c r="K180" i="12"/>
  <c r="L180" i="12"/>
  <c r="I181" i="12"/>
  <c r="J181" i="12"/>
  <c r="K181" i="12"/>
  <c r="L181" i="12"/>
  <c r="I182" i="12"/>
  <c r="J182" i="12"/>
  <c r="K182" i="12"/>
  <c r="L182" i="12"/>
  <c r="I183" i="12"/>
  <c r="J183" i="12"/>
  <c r="K183" i="12"/>
  <c r="L183" i="12"/>
  <c r="I184" i="12"/>
  <c r="J184" i="12"/>
  <c r="K184" i="12"/>
  <c r="L184" i="12"/>
  <c r="I185" i="12"/>
  <c r="J185" i="12"/>
  <c r="K185" i="12"/>
  <c r="L185" i="12"/>
  <c r="I186" i="12"/>
  <c r="J186" i="12"/>
  <c r="K186" i="12"/>
  <c r="L186" i="12"/>
  <c r="I187" i="12"/>
  <c r="J187" i="12"/>
  <c r="K187" i="12"/>
  <c r="L187" i="12"/>
  <c r="I188" i="12"/>
  <c r="J188" i="12"/>
  <c r="K188" i="12"/>
  <c r="L188" i="12"/>
  <c r="I189" i="12"/>
  <c r="J189" i="12"/>
  <c r="K189" i="12"/>
  <c r="L189" i="12"/>
  <c r="I190" i="12"/>
  <c r="J190" i="12"/>
  <c r="K190" i="12"/>
  <c r="L190" i="12"/>
  <c r="I191" i="12"/>
  <c r="J191" i="12"/>
  <c r="K191" i="12"/>
  <c r="L191" i="12"/>
  <c r="I192" i="12"/>
  <c r="J192" i="12"/>
  <c r="K192" i="12"/>
  <c r="L192" i="12"/>
  <c r="I193" i="12"/>
  <c r="J193" i="12"/>
  <c r="K193" i="12"/>
  <c r="L193" i="12"/>
  <c r="I194" i="12"/>
  <c r="J194" i="12"/>
  <c r="K194" i="12"/>
  <c r="L194" i="12"/>
  <c r="I195" i="12"/>
  <c r="J195" i="12"/>
  <c r="K195" i="12"/>
  <c r="L195" i="12"/>
  <c r="J176" i="12"/>
  <c r="K176" i="12"/>
  <c r="L176" i="12"/>
  <c r="I176" i="12"/>
  <c r="D177" i="12"/>
  <c r="E177" i="12"/>
  <c r="F177" i="12"/>
  <c r="G177" i="12"/>
  <c r="D178" i="12"/>
  <c r="E178" i="12"/>
  <c r="F178" i="12"/>
  <c r="G178" i="12"/>
  <c r="D179" i="12"/>
  <c r="E179" i="12"/>
  <c r="F179" i="12"/>
  <c r="G179" i="12"/>
  <c r="D180" i="12"/>
  <c r="E180" i="12"/>
  <c r="F180" i="12"/>
  <c r="G180" i="12"/>
  <c r="D181" i="12"/>
  <c r="E181" i="12"/>
  <c r="F181" i="12"/>
  <c r="G181" i="12"/>
  <c r="D182" i="12"/>
  <c r="E182" i="12"/>
  <c r="F182" i="12"/>
  <c r="G182" i="12"/>
  <c r="D183" i="12"/>
  <c r="E183" i="12"/>
  <c r="F183" i="12"/>
  <c r="G183" i="12"/>
  <c r="D184" i="12"/>
  <c r="E184" i="12"/>
  <c r="F184" i="12"/>
  <c r="G184" i="12"/>
  <c r="D185" i="12"/>
  <c r="E185" i="12"/>
  <c r="F185" i="12"/>
  <c r="G185" i="12"/>
  <c r="D186" i="12"/>
  <c r="E186" i="12"/>
  <c r="F186" i="12"/>
  <c r="G186" i="12"/>
  <c r="D187" i="12"/>
  <c r="E187" i="12"/>
  <c r="F187" i="12"/>
  <c r="G187" i="12"/>
  <c r="D188" i="12"/>
  <c r="E188" i="12"/>
  <c r="F188" i="12"/>
  <c r="G188" i="12"/>
  <c r="D189" i="12"/>
  <c r="E189" i="12"/>
  <c r="F189" i="12"/>
  <c r="G189" i="12"/>
  <c r="D190" i="12"/>
  <c r="E190" i="12"/>
  <c r="F190" i="12"/>
  <c r="G190" i="12"/>
  <c r="D191" i="12"/>
  <c r="E191" i="12"/>
  <c r="F191" i="12"/>
  <c r="G191" i="12"/>
  <c r="D192" i="12"/>
  <c r="E192" i="12"/>
  <c r="F192" i="12"/>
  <c r="G192" i="12"/>
  <c r="D193" i="12"/>
  <c r="E193" i="12"/>
  <c r="F193" i="12"/>
  <c r="G193" i="12"/>
  <c r="D194" i="12"/>
  <c r="E194" i="12"/>
  <c r="F194" i="12"/>
  <c r="G194" i="12"/>
  <c r="D195" i="12"/>
  <c r="E195" i="12"/>
  <c r="F195" i="12"/>
  <c r="G195" i="12"/>
  <c r="E176" i="12"/>
  <c r="F176" i="12"/>
  <c r="G176" i="12"/>
  <c r="I201" i="12"/>
  <c r="J201" i="12"/>
  <c r="K201" i="12"/>
  <c r="L201" i="12"/>
  <c r="I202" i="12"/>
  <c r="J202" i="12"/>
  <c r="K202" i="12"/>
  <c r="L202" i="12"/>
  <c r="I203" i="12"/>
  <c r="J203" i="12"/>
  <c r="K203" i="12"/>
  <c r="L203" i="12"/>
  <c r="I204" i="12"/>
  <c r="J204" i="12"/>
  <c r="K204" i="12"/>
  <c r="L204" i="12"/>
  <c r="I205" i="12"/>
  <c r="J205" i="12"/>
  <c r="K205" i="12"/>
  <c r="L205" i="12"/>
  <c r="I206" i="12"/>
  <c r="J206" i="12"/>
  <c r="K206" i="12"/>
  <c r="L206" i="12"/>
  <c r="I207" i="12"/>
  <c r="J207" i="12"/>
  <c r="K207" i="12"/>
  <c r="L207" i="12"/>
  <c r="I208" i="12"/>
  <c r="J208" i="12"/>
  <c r="K208" i="12"/>
  <c r="L208" i="12"/>
  <c r="I209" i="12"/>
  <c r="J209" i="12"/>
  <c r="K209" i="12"/>
  <c r="L209" i="12"/>
  <c r="I210" i="12"/>
  <c r="J210" i="12"/>
  <c r="K210" i="12"/>
  <c r="L210" i="12"/>
  <c r="I211" i="12"/>
  <c r="J211" i="12"/>
  <c r="K211" i="12"/>
  <c r="L211" i="12"/>
  <c r="I212" i="12"/>
  <c r="J212" i="12"/>
  <c r="K212" i="12"/>
  <c r="L212" i="12"/>
  <c r="I213" i="12"/>
  <c r="J213" i="12"/>
  <c r="K213" i="12"/>
  <c r="L213" i="12"/>
  <c r="I214" i="12"/>
  <c r="J214" i="12"/>
  <c r="K214" i="12"/>
  <c r="L214" i="12"/>
  <c r="I215" i="12"/>
  <c r="J215" i="12"/>
  <c r="K215" i="12"/>
  <c r="L215" i="12"/>
  <c r="I216" i="12"/>
  <c r="J216" i="12"/>
  <c r="K216" i="12"/>
  <c r="L216" i="12"/>
  <c r="I217" i="12"/>
  <c r="J217" i="12"/>
  <c r="K217" i="12"/>
  <c r="L217" i="12"/>
  <c r="I218" i="12"/>
  <c r="J218" i="12"/>
  <c r="K218" i="12"/>
  <c r="L218" i="12"/>
  <c r="I219" i="12"/>
  <c r="J219" i="12"/>
  <c r="K219" i="12"/>
  <c r="L219" i="12"/>
  <c r="J200" i="12"/>
  <c r="K200" i="12"/>
  <c r="L200" i="12"/>
  <c r="I200" i="12"/>
  <c r="D201" i="12"/>
  <c r="E201" i="12"/>
  <c r="F201" i="12"/>
  <c r="G201" i="12"/>
  <c r="D202" i="12"/>
  <c r="E202" i="12"/>
  <c r="F202" i="12"/>
  <c r="G202" i="12"/>
  <c r="D203" i="12"/>
  <c r="E203" i="12"/>
  <c r="F203" i="12"/>
  <c r="G203" i="12"/>
  <c r="D204" i="12"/>
  <c r="E204" i="12"/>
  <c r="F204" i="12"/>
  <c r="G204" i="12"/>
  <c r="D205" i="12"/>
  <c r="E205" i="12"/>
  <c r="F205" i="12"/>
  <c r="G205" i="12"/>
  <c r="D206" i="12"/>
  <c r="E206" i="12"/>
  <c r="F206" i="12"/>
  <c r="G206" i="12"/>
  <c r="D207" i="12"/>
  <c r="E207" i="12"/>
  <c r="F207" i="12"/>
  <c r="G207" i="12"/>
  <c r="D208" i="12"/>
  <c r="E208" i="12"/>
  <c r="F208" i="12"/>
  <c r="G208" i="12"/>
  <c r="D209" i="12"/>
  <c r="E209" i="12"/>
  <c r="F209" i="12"/>
  <c r="G209" i="12"/>
  <c r="D210" i="12"/>
  <c r="E210" i="12"/>
  <c r="F210" i="12"/>
  <c r="G210" i="12"/>
  <c r="D211" i="12"/>
  <c r="E211" i="12"/>
  <c r="F211" i="12"/>
  <c r="G211" i="12"/>
  <c r="D212" i="12"/>
  <c r="E212" i="12"/>
  <c r="F212" i="12"/>
  <c r="G212" i="12"/>
  <c r="D213" i="12"/>
  <c r="E213" i="12"/>
  <c r="F213" i="12"/>
  <c r="G213" i="12"/>
  <c r="D214" i="12"/>
  <c r="E214" i="12"/>
  <c r="F214" i="12"/>
  <c r="G214" i="12"/>
  <c r="D215" i="12"/>
  <c r="E215" i="12"/>
  <c r="F215" i="12"/>
  <c r="G215" i="12"/>
  <c r="D216" i="12"/>
  <c r="E216" i="12"/>
  <c r="F216" i="12"/>
  <c r="G216" i="12"/>
  <c r="D217" i="12"/>
  <c r="E217" i="12"/>
  <c r="F217" i="12"/>
  <c r="G217" i="12"/>
  <c r="D218" i="12"/>
  <c r="E218" i="12"/>
  <c r="F218" i="12"/>
  <c r="G218" i="12"/>
  <c r="D219" i="12"/>
  <c r="E219" i="12"/>
  <c r="F219" i="12"/>
  <c r="G219" i="12"/>
  <c r="E200" i="12"/>
  <c r="F200" i="12"/>
  <c r="G200" i="12"/>
  <c r="I225" i="12"/>
  <c r="J225" i="12"/>
  <c r="K225" i="12"/>
  <c r="L225" i="12"/>
  <c r="I226" i="12"/>
  <c r="J226" i="12"/>
  <c r="K226" i="12"/>
  <c r="L226" i="12"/>
  <c r="I227" i="12"/>
  <c r="J227" i="12"/>
  <c r="K227" i="12"/>
  <c r="L227" i="12"/>
  <c r="I228" i="12"/>
  <c r="J228" i="12"/>
  <c r="K228" i="12"/>
  <c r="L228" i="12"/>
  <c r="I229" i="12"/>
  <c r="J229" i="12"/>
  <c r="K229" i="12"/>
  <c r="L229" i="12"/>
  <c r="I230" i="12"/>
  <c r="J230" i="12"/>
  <c r="K230" i="12"/>
  <c r="L230" i="12"/>
  <c r="I231" i="12"/>
  <c r="J231" i="12"/>
  <c r="K231" i="12"/>
  <c r="L231" i="12"/>
  <c r="I232" i="12"/>
  <c r="J232" i="12"/>
  <c r="K232" i="12"/>
  <c r="L232" i="12"/>
  <c r="I233" i="12"/>
  <c r="J233" i="12"/>
  <c r="K233" i="12"/>
  <c r="L233" i="12"/>
  <c r="I234" i="12"/>
  <c r="J234" i="12"/>
  <c r="K234" i="12"/>
  <c r="L234" i="12"/>
  <c r="I235" i="12"/>
  <c r="J235" i="12"/>
  <c r="K235" i="12"/>
  <c r="L235" i="12"/>
  <c r="I236" i="12"/>
  <c r="J236" i="12"/>
  <c r="K236" i="12"/>
  <c r="L236" i="12"/>
  <c r="I237" i="12"/>
  <c r="J237" i="12"/>
  <c r="K237" i="12"/>
  <c r="L237" i="12"/>
  <c r="I238" i="12"/>
  <c r="J238" i="12"/>
  <c r="K238" i="12"/>
  <c r="L238" i="12"/>
  <c r="I239" i="12"/>
  <c r="J239" i="12"/>
  <c r="K239" i="12"/>
  <c r="L239" i="12"/>
  <c r="I240" i="12"/>
  <c r="J240" i="12"/>
  <c r="K240" i="12"/>
  <c r="L240" i="12"/>
  <c r="I241" i="12"/>
  <c r="J241" i="12"/>
  <c r="K241" i="12"/>
  <c r="L241" i="12"/>
  <c r="I242" i="12"/>
  <c r="J242" i="12"/>
  <c r="K242" i="12"/>
  <c r="L242" i="12"/>
  <c r="I243" i="12"/>
  <c r="J243" i="12"/>
  <c r="K243" i="12"/>
  <c r="L243" i="12"/>
  <c r="J224" i="12"/>
  <c r="K224" i="12"/>
  <c r="L224" i="12"/>
  <c r="I224" i="12"/>
  <c r="D225" i="12"/>
  <c r="E225" i="12"/>
  <c r="F225" i="12"/>
  <c r="G225" i="12"/>
  <c r="D226" i="12"/>
  <c r="E226" i="12"/>
  <c r="F226" i="12"/>
  <c r="G226" i="12"/>
  <c r="D227" i="12"/>
  <c r="E227" i="12"/>
  <c r="F227" i="12"/>
  <c r="G227" i="12"/>
  <c r="D228" i="12"/>
  <c r="E228" i="12"/>
  <c r="F228" i="12"/>
  <c r="G228" i="12"/>
  <c r="D229" i="12"/>
  <c r="E229" i="12"/>
  <c r="F229" i="12"/>
  <c r="G229" i="12"/>
  <c r="D230" i="12"/>
  <c r="E230" i="12"/>
  <c r="F230" i="12"/>
  <c r="G230" i="12"/>
  <c r="D231" i="12"/>
  <c r="E231" i="12"/>
  <c r="F231" i="12"/>
  <c r="G231" i="12"/>
  <c r="D232" i="12"/>
  <c r="E232" i="12"/>
  <c r="F232" i="12"/>
  <c r="G232" i="12"/>
  <c r="D233" i="12"/>
  <c r="E233" i="12"/>
  <c r="F233" i="12"/>
  <c r="G233" i="12"/>
  <c r="D234" i="12"/>
  <c r="E234" i="12"/>
  <c r="F234" i="12"/>
  <c r="G234" i="12"/>
  <c r="D235" i="12"/>
  <c r="E235" i="12"/>
  <c r="F235" i="12"/>
  <c r="G235" i="12"/>
  <c r="D236" i="12"/>
  <c r="E236" i="12"/>
  <c r="F236" i="12"/>
  <c r="G236" i="12"/>
  <c r="D237" i="12"/>
  <c r="E237" i="12"/>
  <c r="F237" i="12"/>
  <c r="G237" i="12"/>
  <c r="D238" i="12"/>
  <c r="E238" i="12"/>
  <c r="F238" i="12"/>
  <c r="G238" i="12"/>
  <c r="D239" i="12"/>
  <c r="E239" i="12"/>
  <c r="F239" i="12"/>
  <c r="G239" i="12"/>
  <c r="D240" i="12"/>
  <c r="E240" i="12"/>
  <c r="F240" i="12"/>
  <c r="G240" i="12"/>
  <c r="D241" i="12"/>
  <c r="E241" i="12"/>
  <c r="F241" i="12"/>
  <c r="G241" i="12"/>
  <c r="D242" i="12"/>
  <c r="E242" i="12"/>
  <c r="F242" i="12"/>
  <c r="G242" i="12"/>
  <c r="D243" i="12"/>
  <c r="E243" i="12"/>
  <c r="F243" i="12"/>
  <c r="G243" i="12"/>
  <c r="E224" i="12"/>
  <c r="F224" i="12"/>
  <c r="G224" i="12"/>
  <c r="I249" i="12"/>
  <c r="J249" i="12"/>
  <c r="K249" i="12"/>
  <c r="L249" i="12"/>
  <c r="I250" i="12"/>
  <c r="J250" i="12"/>
  <c r="K250" i="12"/>
  <c r="L250" i="12"/>
  <c r="I251" i="12"/>
  <c r="J251" i="12"/>
  <c r="K251" i="12"/>
  <c r="L251" i="12"/>
  <c r="I252" i="12"/>
  <c r="J252" i="12"/>
  <c r="K252" i="12"/>
  <c r="L252" i="12"/>
  <c r="I253" i="12"/>
  <c r="J253" i="12"/>
  <c r="K253" i="12"/>
  <c r="L253" i="12"/>
  <c r="I254" i="12"/>
  <c r="J254" i="12"/>
  <c r="K254" i="12"/>
  <c r="L254" i="12"/>
  <c r="I255" i="12"/>
  <c r="J255" i="12"/>
  <c r="K255" i="12"/>
  <c r="L255" i="12"/>
  <c r="I256" i="12"/>
  <c r="J256" i="12"/>
  <c r="K256" i="12"/>
  <c r="L256" i="12"/>
  <c r="I257" i="12"/>
  <c r="J257" i="12"/>
  <c r="K257" i="12"/>
  <c r="L257" i="12"/>
  <c r="I258" i="12"/>
  <c r="J258" i="12"/>
  <c r="K258" i="12"/>
  <c r="L258" i="12"/>
  <c r="I259" i="12"/>
  <c r="J259" i="12"/>
  <c r="K259" i="12"/>
  <c r="L259" i="12"/>
  <c r="I260" i="12"/>
  <c r="J260" i="12"/>
  <c r="K260" i="12"/>
  <c r="L260" i="12"/>
  <c r="I261" i="12"/>
  <c r="J261" i="12"/>
  <c r="K261" i="12"/>
  <c r="L261" i="12"/>
  <c r="I262" i="12"/>
  <c r="J262" i="12"/>
  <c r="K262" i="12"/>
  <c r="L262" i="12"/>
  <c r="I263" i="12"/>
  <c r="J263" i="12"/>
  <c r="K263" i="12"/>
  <c r="L263" i="12"/>
  <c r="I264" i="12"/>
  <c r="J264" i="12"/>
  <c r="K264" i="12"/>
  <c r="L264" i="12"/>
  <c r="I265" i="12"/>
  <c r="J265" i="12"/>
  <c r="K265" i="12"/>
  <c r="L265" i="12"/>
  <c r="I266" i="12"/>
  <c r="J266" i="12"/>
  <c r="K266" i="12"/>
  <c r="L266" i="12"/>
  <c r="I267" i="12"/>
  <c r="J267" i="12"/>
  <c r="K267" i="12"/>
  <c r="L267" i="12"/>
  <c r="J248" i="12"/>
  <c r="K248" i="12"/>
  <c r="L248" i="12"/>
  <c r="I248" i="12"/>
  <c r="D249" i="12"/>
  <c r="E249" i="12"/>
  <c r="F249" i="12"/>
  <c r="G249" i="12"/>
  <c r="D250" i="12"/>
  <c r="E250" i="12"/>
  <c r="F250" i="12"/>
  <c r="G250" i="12"/>
  <c r="D251" i="12"/>
  <c r="E251" i="12"/>
  <c r="F251" i="12"/>
  <c r="G251" i="12"/>
  <c r="D252" i="12"/>
  <c r="E252" i="12"/>
  <c r="F252" i="12"/>
  <c r="G252" i="12"/>
  <c r="D253" i="12"/>
  <c r="E253" i="12"/>
  <c r="F253" i="12"/>
  <c r="G253" i="12"/>
  <c r="D254" i="12"/>
  <c r="E254" i="12"/>
  <c r="F254" i="12"/>
  <c r="G254" i="12"/>
  <c r="D255" i="12"/>
  <c r="E255" i="12"/>
  <c r="F255" i="12"/>
  <c r="G255" i="12"/>
  <c r="D256" i="12"/>
  <c r="E256" i="12"/>
  <c r="F256" i="12"/>
  <c r="G256" i="12"/>
  <c r="D257" i="12"/>
  <c r="E257" i="12"/>
  <c r="F257" i="12"/>
  <c r="G257" i="12"/>
  <c r="D258" i="12"/>
  <c r="E258" i="12"/>
  <c r="F258" i="12"/>
  <c r="G258" i="12"/>
  <c r="D259" i="12"/>
  <c r="E259" i="12"/>
  <c r="F259" i="12"/>
  <c r="G259" i="12"/>
  <c r="D260" i="12"/>
  <c r="E260" i="12"/>
  <c r="F260" i="12"/>
  <c r="G260" i="12"/>
  <c r="D261" i="12"/>
  <c r="E261" i="12"/>
  <c r="F261" i="12"/>
  <c r="G261" i="12"/>
  <c r="D262" i="12"/>
  <c r="E262" i="12"/>
  <c r="F262" i="12"/>
  <c r="G262" i="12"/>
  <c r="D263" i="12"/>
  <c r="E263" i="12"/>
  <c r="F263" i="12"/>
  <c r="G263" i="12"/>
  <c r="D264" i="12"/>
  <c r="E264" i="12"/>
  <c r="F264" i="12"/>
  <c r="G264" i="12"/>
  <c r="D265" i="12"/>
  <c r="E265" i="12"/>
  <c r="F265" i="12"/>
  <c r="G265" i="12"/>
  <c r="D266" i="12"/>
  <c r="E266" i="12"/>
  <c r="F266" i="12"/>
  <c r="G266" i="12"/>
  <c r="D267" i="12"/>
  <c r="E267" i="12"/>
  <c r="F267" i="12"/>
  <c r="G267" i="12"/>
  <c r="E248" i="12"/>
  <c r="F248" i="12"/>
  <c r="G248" i="12"/>
  <c r="I276" i="12"/>
  <c r="J276" i="12"/>
  <c r="K276" i="12"/>
  <c r="L276" i="12"/>
  <c r="I277" i="12"/>
  <c r="J277" i="12"/>
  <c r="K277" i="12"/>
  <c r="L277" i="12"/>
  <c r="I278" i="12"/>
  <c r="J278" i="12"/>
  <c r="K278" i="12"/>
  <c r="L278" i="12"/>
  <c r="I279" i="12"/>
  <c r="J279" i="12"/>
  <c r="K279" i="12"/>
  <c r="L279" i="12"/>
  <c r="I280" i="12"/>
  <c r="J280" i="12"/>
  <c r="K280" i="12"/>
  <c r="L280" i="12"/>
  <c r="I281" i="12"/>
  <c r="J281" i="12"/>
  <c r="K281" i="12"/>
  <c r="L281" i="12"/>
  <c r="I282" i="12"/>
  <c r="J282" i="12"/>
  <c r="K282" i="12"/>
  <c r="L282" i="12"/>
  <c r="I283" i="12"/>
  <c r="J283" i="12"/>
  <c r="K283" i="12"/>
  <c r="L283" i="12"/>
  <c r="I284" i="12"/>
  <c r="J284" i="12"/>
  <c r="K284" i="12"/>
  <c r="L284" i="12"/>
  <c r="I285" i="12"/>
  <c r="J285" i="12"/>
  <c r="K285" i="12"/>
  <c r="L285" i="12"/>
  <c r="I286" i="12"/>
  <c r="J286" i="12"/>
  <c r="K286" i="12"/>
  <c r="L286" i="12"/>
  <c r="I287" i="12"/>
  <c r="J287" i="12"/>
  <c r="K287" i="12"/>
  <c r="L287" i="12"/>
  <c r="I288" i="12"/>
  <c r="J288" i="12"/>
  <c r="K288" i="12"/>
  <c r="L288" i="12"/>
  <c r="I289" i="12"/>
  <c r="J289" i="12"/>
  <c r="K289" i="12"/>
  <c r="L289" i="12"/>
  <c r="I290" i="12"/>
  <c r="J290" i="12"/>
  <c r="K290" i="12"/>
  <c r="L290" i="12"/>
  <c r="I291" i="12"/>
  <c r="J291" i="12"/>
  <c r="K291" i="12"/>
  <c r="L291" i="12"/>
  <c r="D276" i="12"/>
  <c r="E276" i="12"/>
  <c r="F276" i="12"/>
  <c r="G276" i="12"/>
  <c r="D277" i="12"/>
  <c r="E277" i="12"/>
  <c r="F277" i="12"/>
  <c r="G277" i="12"/>
  <c r="D278" i="12"/>
  <c r="E278" i="12"/>
  <c r="F278" i="12"/>
  <c r="G278" i="12"/>
  <c r="D279" i="12"/>
  <c r="E279" i="12"/>
  <c r="F279" i="12"/>
  <c r="G279" i="12"/>
  <c r="D280" i="12"/>
  <c r="E280" i="12"/>
  <c r="F280" i="12"/>
  <c r="G280" i="12"/>
  <c r="D281" i="12"/>
  <c r="E281" i="12"/>
  <c r="F281" i="12"/>
  <c r="G281" i="12"/>
  <c r="D282" i="12"/>
  <c r="E282" i="12"/>
  <c r="F282" i="12"/>
  <c r="G282" i="12"/>
  <c r="D283" i="12"/>
  <c r="E283" i="12"/>
  <c r="F283" i="12"/>
  <c r="G283" i="12"/>
  <c r="D284" i="12"/>
  <c r="E284" i="12"/>
  <c r="F284" i="12"/>
  <c r="G284" i="12"/>
  <c r="D285" i="12"/>
  <c r="E285" i="12"/>
  <c r="F285" i="12"/>
  <c r="G285" i="12"/>
  <c r="D286" i="12"/>
  <c r="E286" i="12"/>
  <c r="F286" i="12"/>
  <c r="G286" i="12"/>
  <c r="D287" i="12"/>
  <c r="E287" i="12"/>
  <c r="F287" i="12"/>
  <c r="G287" i="12"/>
  <c r="D288" i="12"/>
  <c r="E288" i="12"/>
  <c r="F288" i="12"/>
  <c r="G288" i="12"/>
  <c r="D289" i="12"/>
  <c r="E289" i="12"/>
  <c r="F289" i="12"/>
  <c r="G289" i="12"/>
  <c r="D290" i="12"/>
  <c r="E290" i="12"/>
  <c r="F290" i="12"/>
  <c r="G290" i="12"/>
  <c r="D291" i="12"/>
  <c r="E291" i="12"/>
  <c r="F291" i="12"/>
  <c r="G291" i="12"/>
  <c r="I297" i="12"/>
  <c r="J297" i="12"/>
  <c r="K297" i="12"/>
  <c r="L297" i="12"/>
  <c r="I298" i="12"/>
  <c r="J298" i="12"/>
  <c r="K298" i="12"/>
  <c r="L298" i="12"/>
  <c r="I299" i="12"/>
  <c r="J299" i="12"/>
  <c r="K299" i="12"/>
  <c r="L299" i="12"/>
  <c r="I300" i="12"/>
  <c r="J300" i="12"/>
  <c r="K300" i="12"/>
  <c r="L300" i="12"/>
  <c r="I301" i="12"/>
  <c r="J301" i="12"/>
  <c r="K301" i="12"/>
  <c r="L301" i="12"/>
  <c r="I302" i="12"/>
  <c r="J302" i="12"/>
  <c r="K302" i="12"/>
  <c r="L302" i="12"/>
  <c r="I303" i="12"/>
  <c r="J303" i="12"/>
  <c r="K303" i="12"/>
  <c r="L303" i="12"/>
  <c r="I304" i="12"/>
  <c r="J304" i="12"/>
  <c r="K304" i="12"/>
  <c r="L304" i="12"/>
  <c r="I305" i="12"/>
  <c r="J305" i="12"/>
  <c r="K305" i="12"/>
  <c r="L305" i="12"/>
  <c r="I306" i="12"/>
  <c r="J306" i="12"/>
  <c r="K306" i="12"/>
  <c r="L306" i="12"/>
  <c r="I307" i="12"/>
  <c r="J307" i="12"/>
  <c r="K307" i="12"/>
  <c r="L307" i="12"/>
  <c r="I308" i="12"/>
  <c r="J308" i="12"/>
  <c r="K308" i="12"/>
  <c r="L308" i="12"/>
  <c r="I309" i="12"/>
  <c r="J309" i="12"/>
  <c r="K309" i="12"/>
  <c r="L309" i="12"/>
  <c r="I310" i="12"/>
  <c r="J310" i="12"/>
  <c r="K310" i="12"/>
  <c r="L310" i="12"/>
  <c r="I311" i="12"/>
  <c r="J311" i="12"/>
  <c r="K311" i="12"/>
  <c r="L311" i="12"/>
  <c r="I312" i="12"/>
  <c r="J312" i="12"/>
  <c r="K312" i="12"/>
  <c r="L312" i="12"/>
  <c r="I313" i="12"/>
  <c r="J313" i="12"/>
  <c r="K313" i="12"/>
  <c r="L313" i="12"/>
  <c r="I314" i="12"/>
  <c r="J314" i="12"/>
  <c r="K314" i="12"/>
  <c r="L314" i="12"/>
  <c r="I315" i="12"/>
  <c r="J315" i="12"/>
  <c r="K315" i="12"/>
  <c r="L315" i="12"/>
  <c r="J296" i="12"/>
  <c r="K296" i="12"/>
  <c r="L296" i="12"/>
  <c r="I296" i="12"/>
  <c r="D297" i="12"/>
  <c r="E297" i="12"/>
  <c r="F297" i="12"/>
  <c r="G297" i="12"/>
  <c r="D298" i="12"/>
  <c r="E298" i="12"/>
  <c r="F298" i="12"/>
  <c r="G298" i="12"/>
  <c r="D299" i="12"/>
  <c r="E299" i="12"/>
  <c r="F299" i="12"/>
  <c r="G299" i="12"/>
  <c r="D300" i="12"/>
  <c r="E300" i="12"/>
  <c r="F300" i="12"/>
  <c r="G300" i="12"/>
  <c r="D301" i="12"/>
  <c r="E301" i="12"/>
  <c r="F301" i="12"/>
  <c r="G301" i="12"/>
  <c r="D302" i="12"/>
  <c r="E302" i="12"/>
  <c r="F302" i="12"/>
  <c r="G302" i="12"/>
  <c r="D303" i="12"/>
  <c r="E303" i="12"/>
  <c r="F303" i="12"/>
  <c r="G303" i="12"/>
  <c r="D304" i="12"/>
  <c r="E304" i="12"/>
  <c r="F304" i="12"/>
  <c r="G304" i="12"/>
  <c r="D305" i="12"/>
  <c r="E305" i="12"/>
  <c r="F305" i="12"/>
  <c r="G305" i="12"/>
  <c r="D306" i="12"/>
  <c r="E306" i="12"/>
  <c r="F306" i="12"/>
  <c r="G306" i="12"/>
  <c r="D307" i="12"/>
  <c r="E307" i="12"/>
  <c r="F307" i="12"/>
  <c r="G307" i="12"/>
  <c r="D308" i="12"/>
  <c r="E308" i="12"/>
  <c r="F308" i="12"/>
  <c r="G308" i="12"/>
  <c r="D309" i="12"/>
  <c r="E309" i="12"/>
  <c r="F309" i="12"/>
  <c r="G309" i="12"/>
  <c r="D310" i="12"/>
  <c r="E310" i="12"/>
  <c r="F310" i="12"/>
  <c r="G310" i="12"/>
  <c r="D311" i="12"/>
  <c r="E311" i="12"/>
  <c r="F311" i="12"/>
  <c r="G311" i="12"/>
  <c r="D312" i="12"/>
  <c r="E312" i="12"/>
  <c r="F312" i="12"/>
  <c r="G312" i="12"/>
  <c r="D313" i="12"/>
  <c r="E313" i="12"/>
  <c r="F313" i="12"/>
  <c r="G313" i="12"/>
  <c r="D314" i="12"/>
  <c r="E314" i="12"/>
  <c r="F314" i="12"/>
  <c r="G314" i="12"/>
  <c r="D315" i="12"/>
  <c r="E315" i="12"/>
  <c r="F315" i="12"/>
  <c r="G315" i="12"/>
  <c r="E296" i="12"/>
  <c r="F296" i="12"/>
  <c r="G296" i="12"/>
  <c r="I321" i="12"/>
  <c r="J321" i="12"/>
  <c r="K321" i="12"/>
  <c r="L321" i="12"/>
  <c r="I322" i="12"/>
  <c r="J322" i="12"/>
  <c r="K322" i="12"/>
  <c r="L322" i="12"/>
  <c r="I323" i="12"/>
  <c r="J323" i="12"/>
  <c r="K323" i="12"/>
  <c r="L323" i="12"/>
  <c r="I324" i="12"/>
  <c r="J324" i="12"/>
  <c r="K324" i="12"/>
  <c r="L324" i="12"/>
  <c r="I325" i="12"/>
  <c r="J325" i="12"/>
  <c r="K325" i="12"/>
  <c r="L325" i="12"/>
  <c r="I326" i="12"/>
  <c r="J326" i="12"/>
  <c r="K326" i="12"/>
  <c r="L326" i="12"/>
  <c r="I327" i="12"/>
  <c r="J327" i="12"/>
  <c r="K327" i="12"/>
  <c r="L327" i="12"/>
  <c r="I328" i="12"/>
  <c r="J328" i="12"/>
  <c r="K328" i="12"/>
  <c r="L328" i="12"/>
  <c r="I329" i="12"/>
  <c r="J329" i="12"/>
  <c r="K329" i="12"/>
  <c r="L329" i="12"/>
  <c r="I330" i="12"/>
  <c r="J330" i="12"/>
  <c r="K330" i="12"/>
  <c r="L330" i="12"/>
  <c r="I331" i="12"/>
  <c r="J331" i="12"/>
  <c r="K331" i="12"/>
  <c r="L331" i="12"/>
  <c r="I332" i="12"/>
  <c r="J332" i="12"/>
  <c r="K332" i="12"/>
  <c r="L332" i="12"/>
  <c r="I333" i="12"/>
  <c r="J333" i="12"/>
  <c r="K333" i="12"/>
  <c r="L333" i="12"/>
  <c r="I334" i="12"/>
  <c r="J334" i="12"/>
  <c r="K334" i="12"/>
  <c r="L334" i="12"/>
  <c r="I335" i="12"/>
  <c r="J335" i="12"/>
  <c r="K335" i="12"/>
  <c r="L335" i="12"/>
  <c r="I336" i="12"/>
  <c r="J336" i="12"/>
  <c r="K336" i="12"/>
  <c r="L336" i="12"/>
  <c r="I337" i="12"/>
  <c r="J337" i="12"/>
  <c r="K337" i="12"/>
  <c r="L337" i="12"/>
  <c r="I338" i="12"/>
  <c r="J338" i="12"/>
  <c r="K338" i="12"/>
  <c r="L338" i="12"/>
  <c r="I339" i="12"/>
  <c r="J339" i="12"/>
  <c r="K339" i="12"/>
  <c r="L339" i="12"/>
  <c r="J320" i="12"/>
  <c r="K320" i="12"/>
  <c r="L320" i="12"/>
  <c r="I320" i="12"/>
  <c r="D321" i="12"/>
  <c r="E321" i="12"/>
  <c r="F321" i="12"/>
  <c r="G321" i="12"/>
  <c r="D322" i="12"/>
  <c r="E322" i="12"/>
  <c r="F322" i="12"/>
  <c r="G322" i="12"/>
  <c r="D323" i="12"/>
  <c r="E323" i="12"/>
  <c r="F323" i="12"/>
  <c r="G323" i="12"/>
  <c r="D324" i="12"/>
  <c r="E324" i="12"/>
  <c r="F324" i="12"/>
  <c r="G324" i="12"/>
  <c r="D325" i="12"/>
  <c r="E325" i="12"/>
  <c r="F325" i="12"/>
  <c r="G325" i="12"/>
  <c r="D326" i="12"/>
  <c r="E326" i="12"/>
  <c r="F326" i="12"/>
  <c r="G326" i="12"/>
  <c r="D327" i="12"/>
  <c r="E327" i="12"/>
  <c r="F327" i="12"/>
  <c r="G327" i="12"/>
  <c r="D328" i="12"/>
  <c r="E328" i="12"/>
  <c r="F328" i="12"/>
  <c r="G328" i="12"/>
  <c r="D329" i="12"/>
  <c r="E329" i="12"/>
  <c r="F329" i="12"/>
  <c r="G329" i="12"/>
  <c r="D330" i="12"/>
  <c r="E330" i="12"/>
  <c r="F330" i="12"/>
  <c r="G330" i="12"/>
  <c r="D331" i="12"/>
  <c r="E331" i="12"/>
  <c r="F331" i="12"/>
  <c r="G331" i="12"/>
  <c r="D332" i="12"/>
  <c r="E332" i="12"/>
  <c r="F332" i="12"/>
  <c r="G332" i="12"/>
  <c r="D333" i="12"/>
  <c r="E333" i="12"/>
  <c r="F333" i="12"/>
  <c r="G333" i="12"/>
  <c r="D334" i="12"/>
  <c r="E334" i="12"/>
  <c r="F334" i="12"/>
  <c r="G334" i="12"/>
  <c r="D335" i="12"/>
  <c r="E335" i="12"/>
  <c r="F335" i="12"/>
  <c r="G335" i="12"/>
  <c r="D336" i="12"/>
  <c r="E336" i="12"/>
  <c r="F336" i="12"/>
  <c r="G336" i="12"/>
  <c r="D337" i="12"/>
  <c r="E337" i="12"/>
  <c r="F337" i="12"/>
  <c r="G337" i="12"/>
  <c r="D338" i="12"/>
  <c r="E338" i="12"/>
  <c r="F338" i="12"/>
  <c r="G338" i="12"/>
  <c r="D339" i="12"/>
  <c r="E339" i="12"/>
  <c r="F339" i="12"/>
  <c r="G339" i="12"/>
  <c r="E320" i="12"/>
  <c r="F320" i="12"/>
  <c r="G320" i="12"/>
  <c r="D320" i="12"/>
  <c r="D296" i="12"/>
  <c r="D248" i="12"/>
  <c r="D224" i="12"/>
  <c r="D200" i="12"/>
  <c r="D176" i="12"/>
  <c r="D152" i="12"/>
  <c r="D128" i="12"/>
  <c r="D104" i="12"/>
  <c r="I81" i="12"/>
  <c r="J81" i="12"/>
  <c r="K81" i="12"/>
  <c r="L81" i="12"/>
  <c r="I82" i="12"/>
  <c r="J82" i="12"/>
  <c r="K82" i="12"/>
  <c r="L82" i="12"/>
  <c r="I83" i="12"/>
  <c r="J83" i="12"/>
  <c r="K83" i="12"/>
  <c r="L83" i="12"/>
  <c r="I84" i="12"/>
  <c r="J84" i="12"/>
  <c r="K84" i="12"/>
  <c r="L84" i="12"/>
  <c r="I85" i="12"/>
  <c r="J85" i="12"/>
  <c r="K85" i="12"/>
  <c r="L85" i="12"/>
  <c r="I86" i="12"/>
  <c r="J86" i="12"/>
  <c r="K86" i="12"/>
  <c r="L86" i="12"/>
  <c r="I87" i="12"/>
  <c r="J87" i="12"/>
  <c r="K87" i="12"/>
  <c r="L87" i="12"/>
  <c r="I88" i="12"/>
  <c r="J88" i="12"/>
  <c r="K88" i="12"/>
  <c r="L88" i="12"/>
  <c r="I89" i="12"/>
  <c r="J89" i="12"/>
  <c r="K89" i="12"/>
  <c r="L89" i="12"/>
  <c r="I90" i="12"/>
  <c r="J90" i="12"/>
  <c r="K90" i="12"/>
  <c r="L90" i="12"/>
  <c r="I91" i="12"/>
  <c r="J91" i="12"/>
  <c r="K91" i="12"/>
  <c r="L91" i="12"/>
  <c r="I92" i="12"/>
  <c r="J92" i="12"/>
  <c r="K92" i="12"/>
  <c r="L92" i="12"/>
  <c r="I93" i="12"/>
  <c r="J93" i="12"/>
  <c r="K93" i="12"/>
  <c r="L93" i="12"/>
  <c r="I94" i="12"/>
  <c r="J94" i="12"/>
  <c r="K94" i="12"/>
  <c r="L94" i="12"/>
  <c r="I95" i="12"/>
  <c r="J95" i="12"/>
  <c r="K95" i="12"/>
  <c r="L95" i="12"/>
  <c r="I96" i="12"/>
  <c r="J96" i="12"/>
  <c r="K96" i="12"/>
  <c r="L96" i="12"/>
  <c r="I97" i="12"/>
  <c r="J97" i="12"/>
  <c r="K97" i="12"/>
  <c r="L97" i="12"/>
  <c r="I98" i="12"/>
  <c r="J98" i="12"/>
  <c r="K98" i="12"/>
  <c r="L98" i="12"/>
  <c r="I99" i="12"/>
  <c r="J99" i="12"/>
  <c r="K99" i="12"/>
  <c r="L99" i="12"/>
  <c r="J80" i="12"/>
  <c r="K80" i="12"/>
  <c r="L80" i="12"/>
  <c r="I80" i="12"/>
  <c r="D81" i="12"/>
  <c r="E81" i="12"/>
  <c r="F81" i="12"/>
  <c r="G81" i="12"/>
  <c r="D82" i="12"/>
  <c r="E82" i="12"/>
  <c r="F82" i="12"/>
  <c r="G82" i="12"/>
  <c r="D83" i="12"/>
  <c r="E83" i="12"/>
  <c r="F83" i="12"/>
  <c r="G83" i="12"/>
  <c r="D84" i="12"/>
  <c r="E84" i="12"/>
  <c r="F84" i="12"/>
  <c r="G84" i="12"/>
  <c r="D85" i="12"/>
  <c r="E85" i="12"/>
  <c r="F85" i="12"/>
  <c r="G85" i="12"/>
  <c r="D86" i="12"/>
  <c r="E86" i="12"/>
  <c r="F86" i="12"/>
  <c r="G86" i="12"/>
  <c r="D87" i="12"/>
  <c r="E87" i="12"/>
  <c r="F87" i="12"/>
  <c r="G87" i="12"/>
  <c r="D88" i="12"/>
  <c r="E88" i="12"/>
  <c r="F88" i="12"/>
  <c r="G88" i="12"/>
  <c r="D89" i="12"/>
  <c r="E89" i="12"/>
  <c r="F89" i="12"/>
  <c r="G89" i="12"/>
  <c r="D90" i="12"/>
  <c r="E90" i="12"/>
  <c r="F90" i="12"/>
  <c r="G90" i="12"/>
  <c r="D91" i="12"/>
  <c r="E91" i="12"/>
  <c r="F91" i="12"/>
  <c r="G91" i="12"/>
  <c r="D92" i="12"/>
  <c r="E92" i="12"/>
  <c r="F92" i="12"/>
  <c r="G92" i="12"/>
  <c r="D93" i="12"/>
  <c r="E93" i="12"/>
  <c r="F93" i="12"/>
  <c r="G93" i="12"/>
  <c r="D94" i="12"/>
  <c r="E94" i="12"/>
  <c r="F94" i="12"/>
  <c r="G94" i="12"/>
  <c r="D95" i="12"/>
  <c r="E95" i="12"/>
  <c r="F95" i="12"/>
  <c r="G95" i="12"/>
  <c r="D96" i="12"/>
  <c r="E96" i="12"/>
  <c r="F96" i="12"/>
  <c r="G96" i="12"/>
  <c r="D97" i="12"/>
  <c r="E97" i="12"/>
  <c r="F97" i="12"/>
  <c r="G97" i="12"/>
  <c r="D98" i="12"/>
  <c r="E98" i="12"/>
  <c r="F98" i="12"/>
  <c r="G98" i="12"/>
  <c r="D99" i="12"/>
  <c r="E99" i="12"/>
  <c r="F99" i="12"/>
  <c r="G99" i="12"/>
  <c r="E80" i="12"/>
  <c r="F80" i="12"/>
  <c r="G80" i="12"/>
  <c r="D80" i="12"/>
  <c r="D346" i="12" l="1"/>
  <c r="I36" i="12"/>
  <c r="K33" i="12"/>
  <c r="K15" i="9"/>
  <c r="K16" i="9"/>
  <c r="K17" i="9"/>
  <c r="K18" i="9"/>
  <c r="K19" i="9"/>
  <c r="K20" i="9"/>
  <c r="J16" i="9"/>
  <c r="I16" i="9"/>
  <c r="H16" i="9"/>
  <c r="D18" i="9"/>
  <c r="E18" i="9"/>
  <c r="F18" i="9"/>
  <c r="G18" i="9"/>
  <c r="H18" i="9"/>
  <c r="I18" i="9"/>
  <c r="J18" i="9"/>
  <c r="D19" i="9"/>
  <c r="E19" i="9"/>
  <c r="F19" i="9"/>
  <c r="G19" i="9"/>
  <c r="H19" i="9"/>
  <c r="I19" i="9"/>
  <c r="J19" i="9"/>
  <c r="D20" i="9"/>
  <c r="E20" i="9"/>
  <c r="F20" i="9"/>
  <c r="G20" i="9"/>
  <c r="H20" i="9"/>
  <c r="I20" i="9"/>
  <c r="J20" i="9"/>
  <c r="E17" i="9"/>
  <c r="F17" i="9"/>
  <c r="G17" i="9"/>
  <c r="H17" i="9"/>
  <c r="I17" i="9"/>
  <c r="J17" i="9"/>
  <c r="D17" i="9"/>
  <c r="M13" i="9"/>
  <c r="M16" i="9" s="1"/>
  <c r="M15" i="9" l="1"/>
  <c r="M19" i="9"/>
  <c r="M18" i="9"/>
  <c r="M14" i="9"/>
  <c r="M17" i="9"/>
  <c r="M20" i="9"/>
  <c r="D32" i="12" l="1"/>
  <c r="D33" i="12"/>
  <c r="D57" i="12"/>
  <c r="D58" i="12"/>
  <c r="F66" i="12"/>
  <c r="E57" i="12"/>
  <c r="F57" i="12"/>
  <c r="G57" i="12"/>
  <c r="I57" i="12"/>
  <c r="J57" i="12"/>
  <c r="K57" i="12"/>
  <c r="L57" i="12"/>
  <c r="E58" i="12"/>
  <c r="F58" i="12"/>
  <c r="G58" i="12"/>
  <c r="I58" i="12"/>
  <c r="J58" i="12"/>
  <c r="K58" i="12"/>
  <c r="L58" i="12"/>
  <c r="D59" i="12"/>
  <c r="E59" i="12"/>
  <c r="F59" i="12"/>
  <c r="G59" i="12"/>
  <c r="I59" i="12"/>
  <c r="J59" i="12"/>
  <c r="K59" i="12"/>
  <c r="L59" i="12"/>
  <c r="D60" i="12"/>
  <c r="E60" i="12"/>
  <c r="F60" i="12"/>
  <c r="G60" i="12"/>
  <c r="I60" i="12"/>
  <c r="J60" i="12"/>
  <c r="K60" i="12"/>
  <c r="L60" i="12"/>
  <c r="D61" i="12"/>
  <c r="E61" i="12"/>
  <c r="F61" i="12"/>
  <c r="G61" i="12"/>
  <c r="I61" i="12"/>
  <c r="J61" i="12"/>
  <c r="K61" i="12"/>
  <c r="L61" i="12"/>
  <c r="D62" i="12"/>
  <c r="E62" i="12"/>
  <c r="F62" i="12"/>
  <c r="G62" i="12"/>
  <c r="I62" i="12"/>
  <c r="J62" i="12"/>
  <c r="K62" i="12"/>
  <c r="L62" i="12"/>
  <c r="D63" i="12"/>
  <c r="E63" i="12"/>
  <c r="F63" i="12"/>
  <c r="G63" i="12"/>
  <c r="I63" i="12"/>
  <c r="J63" i="12"/>
  <c r="K63" i="12"/>
  <c r="L63" i="12"/>
  <c r="D64" i="12"/>
  <c r="E64" i="12"/>
  <c r="F64" i="12"/>
  <c r="G64" i="12"/>
  <c r="I64" i="12"/>
  <c r="J64" i="12"/>
  <c r="K64" i="12"/>
  <c r="L64" i="12"/>
  <c r="D65" i="12"/>
  <c r="E65" i="12"/>
  <c r="F65" i="12"/>
  <c r="G65" i="12"/>
  <c r="I65" i="12"/>
  <c r="J65" i="12"/>
  <c r="K65" i="12"/>
  <c r="L65" i="12"/>
  <c r="D66" i="12"/>
  <c r="E66" i="12"/>
  <c r="G66" i="12"/>
  <c r="I66" i="12"/>
  <c r="J66" i="12"/>
  <c r="K66" i="12"/>
  <c r="L66" i="12"/>
  <c r="D67" i="12"/>
  <c r="E67" i="12"/>
  <c r="F67" i="12"/>
  <c r="G67" i="12"/>
  <c r="I67" i="12"/>
  <c r="J67" i="12"/>
  <c r="K67" i="12"/>
  <c r="L67" i="12"/>
  <c r="D68" i="12"/>
  <c r="E68" i="12"/>
  <c r="F68" i="12"/>
  <c r="G68" i="12"/>
  <c r="I68" i="12"/>
  <c r="J68" i="12"/>
  <c r="K68" i="12"/>
  <c r="L68" i="12"/>
  <c r="D69" i="12"/>
  <c r="E69" i="12"/>
  <c r="F69" i="12"/>
  <c r="G69" i="12"/>
  <c r="I69" i="12"/>
  <c r="J69" i="12"/>
  <c r="K69" i="12"/>
  <c r="L69" i="12"/>
  <c r="D70" i="12"/>
  <c r="E70" i="12"/>
  <c r="F70" i="12"/>
  <c r="G70" i="12"/>
  <c r="I70" i="12"/>
  <c r="J70" i="12"/>
  <c r="K70" i="12"/>
  <c r="L70" i="12"/>
  <c r="D71" i="12"/>
  <c r="E71" i="12"/>
  <c r="F71" i="12"/>
  <c r="G71" i="12"/>
  <c r="I71" i="12"/>
  <c r="J71" i="12"/>
  <c r="K71" i="12"/>
  <c r="L71" i="12"/>
  <c r="D72" i="12"/>
  <c r="E72" i="12"/>
  <c r="F72" i="12"/>
  <c r="G72" i="12"/>
  <c r="I72" i="12"/>
  <c r="J72" i="12"/>
  <c r="K72" i="12"/>
  <c r="L72" i="12"/>
  <c r="D73" i="12"/>
  <c r="E73" i="12"/>
  <c r="F73" i="12"/>
  <c r="G73" i="12"/>
  <c r="I73" i="12"/>
  <c r="J73" i="12"/>
  <c r="K73" i="12"/>
  <c r="L73" i="12"/>
  <c r="D74" i="12"/>
  <c r="E74" i="12"/>
  <c r="F74" i="12"/>
  <c r="G74" i="12"/>
  <c r="I74" i="12"/>
  <c r="J74" i="12"/>
  <c r="K74" i="12"/>
  <c r="L74" i="12"/>
  <c r="D75" i="12"/>
  <c r="E75" i="12"/>
  <c r="F75" i="12"/>
  <c r="G75" i="12"/>
  <c r="I75" i="12"/>
  <c r="J75" i="12"/>
  <c r="K75" i="12"/>
  <c r="L75" i="12"/>
  <c r="I33" i="12"/>
  <c r="J33" i="12"/>
  <c r="L33" i="12"/>
  <c r="I34" i="12"/>
  <c r="J34" i="12"/>
  <c r="K34" i="12"/>
  <c r="L34" i="12"/>
  <c r="I35" i="12"/>
  <c r="J35" i="12"/>
  <c r="K35" i="12"/>
  <c r="L35" i="12"/>
  <c r="J36" i="12"/>
  <c r="K36" i="12"/>
  <c r="L36" i="12"/>
  <c r="I37" i="12"/>
  <c r="J37" i="12"/>
  <c r="K37" i="12"/>
  <c r="L37" i="12"/>
  <c r="I38" i="12"/>
  <c r="J38" i="12"/>
  <c r="K38" i="12"/>
  <c r="L38" i="12"/>
  <c r="I39" i="12"/>
  <c r="J39" i="12"/>
  <c r="K39" i="12"/>
  <c r="L39" i="12"/>
  <c r="I40" i="12"/>
  <c r="J40" i="12"/>
  <c r="K40" i="12"/>
  <c r="L40" i="12"/>
  <c r="I41" i="12"/>
  <c r="J41" i="12"/>
  <c r="K41" i="12"/>
  <c r="L41" i="12"/>
  <c r="I42" i="12"/>
  <c r="J42" i="12"/>
  <c r="K42" i="12"/>
  <c r="L42" i="12"/>
  <c r="I43" i="12"/>
  <c r="J43" i="12"/>
  <c r="K43" i="12"/>
  <c r="L43" i="12"/>
  <c r="I44" i="12"/>
  <c r="J44" i="12"/>
  <c r="K44" i="12"/>
  <c r="L44" i="12"/>
  <c r="I45" i="12"/>
  <c r="J45" i="12"/>
  <c r="K45" i="12"/>
  <c r="L45" i="12"/>
  <c r="I46" i="12"/>
  <c r="J46" i="12"/>
  <c r="K46" i="12"/>
  <c r="L46" i="12"/>
  <c r="I47" i="12"/>
  <c r="J47" i="12"/>
  <c r="K47" i="12"/>
  <c r="L47" i="12"/>
  <c r="I48" i="12"/>
  <c r="J48" i="12"/>
  <c r="K48" i="12"/>
  <c r="L48" i="12"/>
  <c r="I49" i="12"/>
  <c r="J49" i="12"/>
  <c r="K49" i="12"/>
  <c r="L49" i="12"/>
  <c r="I50" i="12"/>
  <c r="J50" i="12"/>
  <c r="K50" i="12"/>
  <c r="L50" i="12"/>
  <c r="I51" i="12"/>
  <c r="J51" i="12"/>
  <c r="K51" i="12"/>
  <c r="L51" i="12"/>
  <c r="D49" i="12"/>
  <c r="E49" i="12"/>
  <c r="F49" i="12"/>
  <c r="G49" i="12"/>
  <c r="D45" i="12"/>
  <c r="E45" i="12"/>
  <c r="F45" i="12"/>
  <c r="G45" i="12"/>
  <c r="E32" i="12"/>
  <c r="F32" i="12"/>
  <c r="G32" i="12"/>
  <c r="E33" i="12"/>
  <c r="F33" i="12"/>
  <c r="G33" i="12"/>
  <c r="H25" i="12"/>
  <c r="H21" i="12"/>
  <c r="H20" i="12"/>
  <c r="H9" i="12"/>
  <c r="H72" i="12" l="1"/>
  <c r="H68" i="12"/>
  <c r="H67" i="12"/>
  <c r="H66" i="12"/>
  <c r="H64" i="12"/>
  <c r="H57" i="12"/>
  <c r="H62" i="12"/>
  <c r="H58" i="12"/>
  <c r="H33" i="12"/>
  <c r="H73" i="12"/>
  <c r="H69" i="12"/>
  <c r="H63" i="12"/>
  <c r="H59" i="12"/>
  <c r="H74" i="12"/>
  <c r="H70" i="12"/>
  <c r="H65" i="12"/>
  <c r="H60" i="12"/>
  <c r="H75" i="12"/>
  <c r="H71" i="12"/>
  <c r="H61" i="12"/>
  <c r="H49" i="12"/>
  <c r="H45" i="12"/>
  <c r="D37" i="12"/>
  <c r="E37" i="12"/>
  <c r="F37" i="12"/>
  <c r="G37" i="12"/>
  <c r="H13" i="12"/>
  <c r="H37" i="12" l="1"/>
  <c r="D41" i="12"/>
  <c r="E41" i="12"/>
  <c r="F41" i="12"/>
  <c r="G41" i="12"/>
  <c r="D42" i="12"/>
  <c r="E42" i="12"/>
  <c r="F42" i="12"/>
  <c r="G42" i="12"/>
  <c r="H17" i="12"/>
  <c r="H18" i="12"/>
  <c r="H41" i="12" l="1"/>
  <c r="L56" i="12" l="1"/>
  <c r="K56" i="12"/>
  <c r="J56" i="12"/>
  <c r="I56" i="12"/>
  <c r="G56" i="12"/>
  <c r="F56" i="12"/>
  <c r="E56" i="12"/>
  <c r="D56" i="12"/>
  <c r="J32" i="12"/>
  <c r="K32" i="12"/>
  <c r="L32" i="12"/>
  <c r="I32" i="12"/>
  <c r="D34" i="12"/>
  <c r="E34" i="12"/>
  <c r="F34" i="12"/>
  <c r="G34" i="12"/>
  <c r="D35" i="12"/>
  <c r="E35" i="12"/>
  <c r="F35" i="12"/>
  <c r="G35" i="12"/>
  <c r="D36" i="12"/>
  <c r="E36" i="12"/>
  <c r="F36" i="12"/>
  <c r="G36" i="12"/>
  <c r="D38" i="12"/>
  <c r="E38" i="12"/>
  <c r="F38" i="12"/>
  <c r="G38" i="12"/>
  <c r="D39" i="12"/>
  <c r="E39" i="12"/>
  <c r="F39" i="12"/>
  <c r="G39" i="12"/>
  <c r="D40" i="12"/>
  <c r="E40" i="12"/>
  <c r="F40" i="12"/>
  <c r="G40" i="12"/>
  <c r="D43" i="12"/>
  <c r="E43" i="12"/>
  <c r="F43" i="12"/>
  <c r="G43" i="12"/>
  <c r="D44" i="12"/>
  <c r="E44" i="12"/>
  <c r="F44" i="12"/>
  <c r="G44" i="12"/>
  <c r="D46" i="12"/>
  <c r="E46" i="12"/>
  <c r="F46" i="12"/>
  <c r="G46" i="12"/>
  <c r="D47" i="12"/>
  <c r="E47" i="12"/>
  <c r="F47" i="12"/>
  <c r="G47" i="12"/>
  <c r="D48" i="12"/>
  <c r="E48" i="12"/>
  <c r="F48" i="12"/>
  <c r="G48" i="12"/>
  <c r="D50" i="12"/>
  <c r="E50" i="12"/>
  <c r="F50" i="12"/>
  <c r="G50" i="12"/>
  <c r="D51" i="12"/>
  <c r="E51" i="12"/>
  <c r="F51" i="12"/>
  <c r="G51" i="12"/>
  <c r="C3" i="12" l="1"/>
  <c r="E30" i="12" l="1"/>
  <c r="F30" i="12"/>
  <c r="G30" i="12"/>
  <c r="C2" i="16" l="1"/>
  <c r="G2" i="16"/>
  <c r="C3" i="16"/>
  <c r="D85" i="16" s="1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E27" i="16"/>
  <c r="F27" i="16"/>
  <c r="G27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E48" i="16"/>
  <c r="F48" i="16"/>
  <c r="G48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E69" i="16"/>
  <c r="F69" i="16"/>
  <c r="G69" i="16"/>
  <c r="H71" i="16"/>
  <c r="H72" i="16"/>
  <c r="H73" i="16"/>
  <c r="H74" i="16"/>
  <c r="H75" i="16"/>
  <c r="H76" i="16"/>
  <c r="H77" i="16"/>
  <c r="H78" i="16"/>
  <c r="H79" i="16"/>
  <c r="E81" i="16"/>
  <c r="F81" i="16"/>
  <c r="G81" i="16"/>
  <c r="C2" i="12"/>
  <c r="G2" i="12"/>
  <c r="H8" i="12"/>
  <c r="H10" i="12"/>
  <c r="H11" i="12"/>
  <c r="H12" i="12"/>
  <c r="H14" i="12"/>
  <c r="H15" i="12"/>
  <c r="H16" i="12"/>
  <c r="H19" i="12"/>
  <c r="H22" i="12"/>
  <c r="H23" i="12"/>
  <c r="H24" i="12"/>
  <c r="H26" i="12"/>
  <c r="H27" i="12"/>
  <c r="H32" i="12"/>
  <c r="H34" i="12"/>
  <c r="H35" i="12"/>
  <c r="H36" i="12"/>
  <c r="H38" i="12"/>
  <c r="H39" i="12"/>
  <c r="H40" i="12"/>
  <c r="H42" i="12"/>
  <c r="H43" i="12"/>
  <c r="H44" i="12"/>
  <c r="H46" i="12"/>
  <c r="H47" i="12"/>
  <c r="H48" i="12"/>
  <c r="H50" i="12"/>
  <c r="H51" i="12"/>
  <c r="E54" i="12"/>
  <c r="F54" i="12"/>
  <c r="G54" i="12"/>
  <c r="H56" i="12"/>
  <c r="E78" i="12"/>
  <c r="F78" i="12"/>
  <c r="G78" i="12"/>
  <c r="F1" i="10"/>
  <c r="I1" i="10"/>
  <c r="J1" i="10"/>
  <c r="H1" i="10" s="1"/>
  <c r="N1" i="10"/>
  <c r="L2" i="10"/>
  <c r="L1" i="10" s="1"/>
  <c r="O1" i="10" s="1"/>
  <c r="D4" i="10"/>
  <c r="D292" i="12" l="1"/>
  <c r="H292" i="12" s="1"/>
  <c r="D196" i="12"/>
  <c r="H196" i="12" s="1"/>
  <c r="D100" i="12"/>
  <c r="H100" i="12" s="1"/>
  <c r="D268" i="12"/>
  <c r="H268" i="12" s="1"/>
  <c r="D172" i="12"/>
  <c r="H172" i="12" s="1"/>
  <c r="D340" i="12"/>
  <c r="H340" i="12" s="1"/>
  <c r="D244" i="12"/>
  <c r="H244" i="12" s="1"/>
  <c r="D148" i="12"/>
  <c r="H148" i="12" s="1"/>
  <c r="D316" i="12"/>
  <c r="H316" i="12" s="1"/>
  <c r="D220" i="12"/>
  <c r="H220" i="12" s="1"/>
  <c r="D124" i="12"/>
  <c r="H124" i="12" s="1"/>
  <c r="F83" i="16"/>
  <c r="D52" i="12"/>
  <c r="D54" i="12" s="1"/>
  <c r="D47" i="16"/>
  <c r="H47" i="16" s="1"/>
  <c r="H48" i="16" s="1"/>
  <c r="H49" i="16" s="1"/>
  <c r="D80" i="16"/>
  <c r="H80" i="16" s="1"/>
  <c r="H81" i="16" s="1"/>
  <c r="H82" i="16" s="1"/>
  <c r="G83" i="16"/>
  <c r="E83" i="16"/>
  <c r="K3" i="16"/>
  <c r="K3" i="12"/>
  <c r="D26" i="16"/>
  <c r="D28" i="12"/>
  <c r="D76" i="12"/>
  <c r="D68" i="16"/>
  <c r="D81" i="16" l="1"/>
  <c r="H28" i="12"/>
  <c r="H30" i="12" s="1"/>
  <c r="D30" i="12"/>
  <c r="D48" i="16"/>
  <c r="H52" i="12"/>
  <c r="H68" i="16"/>
  <c r="H69" i="16" s="1"/>
  <c r="H70" i="16" s="1"/>
  <c r="D69" i="16"/>
  <c r="D78" i="12"/>
  <c r="H76" i="12"/>
  <c r="H78" i="12" s="1"/>
  <c r="H26" i="16"/>
  <c r="H27" i="16" s="1"/>
  <c r="H28" i="16" s="1"/>
  <c r="D27" i="16"/>
  <c r="H54" i="12" l="1"/>
  <c r="H55" i="12" s="1"/>
  <c r="H31" i="12"/>
  <c r="L83" i="16"/>
  <c r="H83" i="16"/>
  <c r="D83" i="16"/>
  <c r="H79" i="12"/>
  <c r="E104" i="12" l="1"/>
  <c r="G104" i="12"/>
  <c r="F104" i="12"/>
  <c r="H80" i="12"/>
  <c r="H104" i="12" l="1"/>
  <c r="H128" i="12"/>
  <c r="G114" i="12"/>
  <c r="E109" i="12"/>
  <c r="H109" i="12" s="1"/>
  <c r="G110" i="12"/>
  <c r="G109" i="12"/>
  <c r="F112" i="12"/>
  <c r="G106" i="12"/>
  <c r="G107" i="12"/>
  <c r="G113" i="12"/>
  <c r="F107" i="12"/>
  <c r="E108" i="12"/>
  <c r="E114" i="12"/>
  <c r="F108" i="12"/>
  <c r="E107" i="12"/>
  <c r="E111" i="12"/>
  <c r="E110" i="12"/>
  <c r="E120" i="12"/>
  <c r="H89" i="12"/>
  <c r="E122" i="12"/>
  <c r="F110" i="12"/>
  <c r="F118" i="12"/>
  <c r="G108" i="12"/>
  <c r="F121" i="12"/>
  <c r="G123" i="12"/>
  <c r="E116" i="12"/>
  <c r="F111" i="12"/>
  <c r="G121" i="12"/>
  <c r="G122" i="12"/>
  <c r="G116" i="12"/>
  <c r="F115" i="12"/>
  <c r="H139" i="12"/>
  <c r="G118" i="12"/>
  <c r="F119" i="12"/>
  <c r="G102" i="12"/>
  <c r="E119" i="12"/>
  <c r="H82" i="12"/>
  <c r="E115" i="12"/>
  <c r="G112" i="12"/>
  <c r="D102" i="12"/>
  <c r="F116" i="12"/>
  <c r="F102" i="12"/>
  <c r="H84" i="12"/>
  <c r="F117" i="12"/>
  <c r="E121" i="12"/>
  <c r="E123" i="12"/>
  <c r="H97" i="12"/>
  <c r="G111" i="12"/>
  <c r="F114" i="12"/>
  <c r="F109" i="12"/>
  <c r="E112" i="12"/>
  <c r="E106" i="12"/>
  <c r="G115" i="12"/>
  <c r="E113" i="12"/>
  <c r="H133" i="12"/>
  <c r="H87" i="12"/>
  <c r="G117" i="12"/>
  <c r="F106" i="12"/>
  <c r="G119" i="12"/>
  <c r="H130" i="12"/>
  <c r="G120" i="12"/>
  <c r="H86" i="12"/>
  <c r="H85" i="12"/>
  <c r="H90" i="12"/>
  <c r="H93" i="12"/>
  <c r="E118" i="12"/>
  <c r="F105" i="12"/>
  <c r="H94" i="12"/>
  <c r="D108" i="12"/>
  <c r="H98" i="12"/>
  <c r="H83" i="12"/>
  <c r="H88" i="12"/>
  <c r="H136" i="12"/>
  <c r="H138" i="12"/>
  <c r="D121" i="12"/>
  <c r="H131" i="12"/>
  <c r="F122" i="12"/>
  <c r="E117" i="12"/>
  <c r="H99" i="12"/>
  <c r="D123" i="12"/>
  <c r="H123" i="12" s="1"/>
  <c r="E102" i="12"/>
  <c r="E105" i="12"/>
  <c r="E150" i="12"/>
  <c r="H96" i="12"/>
  <c r="D112" i="12"/>
  <c r="G105" i="12"/>
  <c r="H92" i="12"/>
  <c r="D122" i="12"/>
  <c r="H122" i="12" s="1"/>
  <c r="F123" i="12"/>
  <c r="F120" i="12"/>
  <c r="H91" i="12"/>
  <c r="H95" i="12"/>
  <c r="D109" i="12"/>
  <c r="D106" i="12"/>
  <c r="F113" i="12"/>
  <c r="D115" i="12"/>
  <c r="H115" i="12" s="1"/>
  <c r="D120" i="12"/>
  <c r="D110" i="12"/>
  <c r="D118" i="12"/>
  <c r="H118" i="12" s="1"/>
  <c r="D116" i="12"/>
  <c r="H116" i="12" s="1"/>
  <c r="D105" i="12"/>
  <c r="H105" i="12" s="1"/>
  <c r="H137" i="12"/>
  <c r="H132" i="12"/>
  <c r="D114" i="12"/>
  <c r="H114" i="12" s="1"/>
  <c r="H134" i="12"/>
  <c r="D117" i="12"/>
  <c r="H117" i="12" s="1"/>
  <c r="D113" i="12"/>
  <c r="H135" i="12"/>
  <c r="D119" i="12"/>
  <c r="D107" i="12"/>
  <c r="D111" i="12"/>
  <c r="H81" i="12"/>
  <c r="H102" i="12" l="1"/>
  <c r="H119" i="12"/>
  <c r="H120" i="12"/>
  <c r="H121" i="12"/>
  <c r="F126" i="12"/>
  <c r="H112" i="12"/>
  <c r="H111" i="12"/>
  <c r="H107" i="12"/>
  <c r="G126" i="12"/>
  <c r="H108" i="12"/>
  <c r="H113" i="12"/>
  <c r="H103" i="12"/>
  <c r="D126" i="12"/>
  <c r="D150" i="12"/>
  <c r="F150" i="12"/>
  <c r="H129" i="12"/>
  <c r="H110" i="12"/>
  <c r="E126" i="12"/>
  <c r="H106" i="12"/>
  <c r="G150" i="12"/>
  <c r="I104" i="12"/>
  <c r="L104" i="12"/>
  <c r="J104" i="12"/>
  <c r="K104" i="12"/>
  <c r="L115" i="12"/>
  <c r="I113" i="12"/>
  <c r="I114" i="12"/>
  <c r="I110" i="12"/>
  <c r="I109" i="12"/>
  <c r="K106" i="12"/>
  <c r="L113" i="12"/>
  <c r="K110" i="12"/>
  <c r="L107" i="12"/>
  <c r="K111" i="12"/>
  <c r="I115" i="12"/>
  <c r="L111" i="12"/>
  <c r="J109" i="12"/>
  <c r="I105" i="12"/>
  <c r="J113" i="12"/>
  <c r="I117" i="12"/>
  <c r="I106" i="12"/>
  <c r="L112" i="12"/>
  <c r="K113" i="12"/>
  <c r="J107" i="12"/>
  <c r="L114" i="12"/>
  <c r="I120" i="12"/>
  <c r="J105" i="12"/>
  <c r="J114" i="12"/>
  <c r="K123" i="12"/>
  <c r="I119" i="12"/>
  <c r="K108" i="12"/>
  <c r="L105" i="12"/>
  <c r="L108" i="12"/>
  <c r="J115" i="12"/>
  <c r="L110" i="12"/>
  <c r="J112" i="12"/>
  <c r="I121" i="12"/>
  <c r="J119" i="12"/>
  <c r="K122" i="12"/>
  <c r="I111" i="12"/>
  <c r="K115" i="12"/>
  <c r="I116" i="12"/>
  <c r="K116" i="12"/>
  <c r="K121" i="12"/>
  <c r="J108" i="12"/>
  <c r="L109" i="12"/>
  <c r="J116" i="12"/>
  <c r="K119" i="12"/>
  <c r="L123" i="12"/>
  <c r="L116" i="12"/>
  <c r="L121" i="12"/>
  <c r="J111" i="12"/>
  <c r="I107" i="12"/>
  <c r="L106" i="12"/>
  <c r="K114" i="12"/>
  <c r="L120" i="12"/>
  <c r="K109" i="12"/>
  <c r="K105" i="12"/>
  <c r="I112" i="12"/>
  <c r="J118" i="12"/>
  <c r="L122" i="12"/>
  <c r="K107" i="12"/>
  <c r="K120" i="12"/>
  <c r="J121" i="12"/>
  <c r="L118" i="12"/>
  <c r="K118" i="12"/>
  <c r="J106" i="12"/>
  <c r="K112" i="12"/>
  <c r="J110" i="12"/>
  <c r="I108" i="12"/>
  <c r="L117" i="12"/>
  <c r="J123" i="12"/>
  <c r="J120" i="12"/>
  <c r="J117" i="12"/>
  <c r="J122" i="12"/>
  <c r="L119" i="12"/>
  <c r="I123" i="12"/>
  <c r="I118" i="12"/>
  <c r="I122" i="12"/>
  <c r="K117" i="12"/>
  <c r="H320" i="12"/>
  <c r="H327" i="12"/>
  <c r="H332" i="12"/>
  <c r="H324" i="12"/>
  <c r="H322" i="12"/>
  <c r="H325" i="12"/>
  <c r="H330" i="12"/>
  <c r="H329" i="12"/>
  <c r="H333" i="12"/>
  <c r="H334" i="12"/>
  <c r="H335" i="12"/>
  <c r="H323" i="12"/>
  <c r="H337" i="12"/>
  <c r="E342" i="12"/>
  <c r="H326" i="12"/>
  <c r="H328" i="12"/>
  <c r="H331" i="12"/>
  <c r="H339" i="12"/>
  <c r="G342" i="12"/>
  <c r="D342" i="12"/>
  <c r="H321" i="12"/>
  <c r="F342" i="12"/>
  <c r="H336" i="12"/>
  <c r="H338" i="12"/>
  <c r="H126" i="12" l="1"/>
  <c r="H342" i="12"/>
  <c r="H150" i="12"/>
  <c r="H151" i="12" s="1"/>
  <c r="H127" i="12"/>
  <c r="H343" i="12" l="1"/>
  <c r="H296" i="12"/>
  <c r="H315" i="12"/>
  <c r="H314" i="12"/>
  <c r="H307" i="12"/>
  <c r="H300" i="12"/>
  <c r="G318" i="12"/>
  <c r="H299" i="12"/>
  <c r="H298" i="12"/>
  <c r="H302" i="12"/>
  <c r="H301" i="12"/>
  <c r="H304" i="12"/>
  <c r="H311" i="12"/>
  <c r="H303" i="12"/>
  <c r="D318" i="12"/>
  <c r="H308" i="12"/>
  <c r="H312" i="12"/>
  <c r="H306" i="12"/>
  <c r="H305" i="12"/>
  <c r="E318" i="12"/>
  <c r="F318" i="12"/>
  <c r="H297" i="12"/>
  <c r="H309" i="12"/>
  <c r="H313" i="12"/>
  <c r="H310" i="12"/>
  <c r="H287" i="12"/>
  <c r="H282" i="12"/>
  <c r="H284" i="12"/>
  <c r="H279" i="12"/>
  <c r="H290" i="12"/>
  <c r="H285" i="12"/>
  <c r="H278" i="12"/>
  <c r="H286" i="12"/>
  <c r="H291" i="12"/>
  <c r="H289" i="12"/>
  <c r="H277" i="12"/>
  <c r="H281" i="12"/>
  <c r="H283" i="12"/>
  <c r="H280" i="12"/>
  <c r="H288" i="12"/>
  <c r="E294" i="12"/>
  <c r="H276" i="12"/>
  <c r="D294" i="12"/>
  <c r="G294" i="12"/>
  <c r="F294" i="12"/>
  <c r="H294" i="12" l="1"/>
  <c r="H318" i="12"/>
  <c r="H295" i="12"/>
  <c r="H319" i="12"/>
  <c r="H248" i="12"/>
  <c r="H266" i="12"/>
  <c r="H256" i="12"/>
  <c r="H265" i="12"/>
  <c r="H255" i="12"/>
  <c r="H262" i="12"/>
  <c r="H254" i="12"/>
  <c r="H257" i="12"/>
  <c r="H251" i="12"/>
  <c r="H267" i="12"/>
  <c r="H260" i="12"/>
  <c r="H264" i="12"/>
  <c r="H259" i="12"/>
  <c r="H253" i="12"/>
  <c r="H252" i="12"/>
  <c r="H250" i="12"/>
  <c r="H258" i="12"/>
  <c r="E270" i="12"/>
  <c r="H263" i="12"/>
  <c r="H249" i="12"/>
  <c r="H261" i="12"/>
  <c r="D270" i="12"/>
  <c r="G270" i="12"/>
  <c r="F270" i="12"/>
  <c r="H270" i="12" l="1"/>
  <c r="H271" i="12"/>
  <c r="H224" i="12"/>
  <c r="H242" i="12"/>
  <c r="H232" i="12"/>
  <c r="H230" i="12"/>
  <c r="H226" i="12"/>
  <c r="H240" i="12"/>
  <c r="H235" i="12"/>
  <c r="H236" i="12"/>
  <c r="H229" i="12"/>
  <c r="H238" i="12"/>
  <c r="H241" i="12"/>
  <c r="H227" i="12"/>
  <c r="H231" i="12"/>
  <c r="H233" i="12"/>
  <c r="H225" i="12"/>
  <c r="G246" i="12"/>
  <c r="F246" i="12"/>
  <c r="H243" i="12"/>
  <c r="H228" i="12"/>
  <c r="H239" i="12"/>
  <c r="D246" i="12"/>
  <c r="H237" i="12"/>
  <c r="E246" i="12"/>
  <c r="H234" i="12"/>
  <c r="H246" i="12" l="1"/>
  <c r="H247" i="12"/>
  <c r="H200" i="12"/>
  <c r="H216" i="12"/>
  <c r="H207" i="12"/>
  <c r="H213" i="12"/>
  <c r="H206" i="12"/>
  <c r="H215" i="12"/>
  <c r="H204" i="12"/>
  <c r="H203" i="12"/>
  <c r="H210" i="12"/>
  <c r="H219" i="12"/>
  <c r="H202" i="12"/>
  <c r="E222" i="12"/>
  <c r="H209" i="12"/>
  <c r="D222" i="12"/>
  <c r="G222" i="12"/>
  <c r="H218" i="12"/>
  <c r="H205" i="12"/>
  <c r="H208" i="12"/>
  <c r="H217" i="12"/>
  <c r="F222" i="12"/>
  <c r="H201" i="12"/>
  <c r="H214" i="12"/>
  <c r="H211" i="12"/>
  <c r="H212" i="12"/>
  <c r="H222" i="12" l="1"/>
  <c r="H223" i="12"/>
  <c r="H176" i="12"/>
  <c r="H184" i="12"/>
  <c r="H192" i="12"/>
  <c r="H185" i="12"/>
  <c r="H186" i="12"/>
  <c r="H195" i="12"/>
  <c r="H187" i="12"/>
  <c r="H178" i="12"/>
  <c r="F198" i="12"/>
  <c r="H191" i="12"/>
  <c r="H179" i="12"/>
  <c r="D198" i="12"/>
  <c r="H182" i="12"/>
  <c r="H194" i="12"/>
  <c r="H183" i="12"/>
  <c r="H181" i="12"/>
  <c r="H189" i="12"/>
  <c r="H188" i="12"/>
  <c r="H190" i="12"/>
  <c r="H177" i="12"/>
  <c r="H180" i="12"/>
  <c r="E198" i="12"/>
  <c r="E344" i="12" s="1"/>
  <c r="H193" i="12"/>
  <c r="G198" i="12"/>
  <c r="H152" i="12"/>
  <c r="H169" i="12"/>
  <c r="H170" i="12"/>
  <c r="H167" i="12"/>
  <c r="H159" i="12"/>
  <c r="H158" i="12"/>
  <c r="H156" i="12"/>
  <c r="H157" i="12"/>
  <c r="H168" i="12"/>
  <c r="H162" i="12"/>
  <c r="H165" i="12"/>
  <c r="H163" i="12"/>
  <c r="D174" i="12"/>
  <c r="G174" i="12"/>
  <c r="G344" i="12" s="1"/>
  <c r="H160" i="12"/>
  <c r="H171" i="12"/>
  <c r="F344" i="12"/>
  <c r="H161" i="12"/>
  <c r="H155" i="12"/>
  <c r="E174" i="12"/>
  <c r="F174" i="12"/>
  <c r="H166" i="12"/>
  <c r="H154" i="12"/>
  <c r="H153" i="12"/>
  <c r="H164" i="12"/>
  <c r="H198" i="12" l="1"/>
  <c r="H174" i="12"/>
  <c r="D344" i="12"/>
  <c r="H175" i="12"/>
  <c r="H199" i="12"/>
  <c r="L344" i="12" l="1"/>
  <c r="H344" i="12"/>
</calcChain>
</file>

<file path=xl/comments1.xml><?xml version="1.0" encoding="utf-8"?>
<comments xmlns="http://schemas.openxmlformats.org/spreadsheetml/2006/main">
  <authors>
    <author>G.B</author>
  </authors>
  <commentList>
    <comment ref="C23" authorId="0" shapeId="0">
      <text>
        <r>
          <rPr>
            <sz val="12"/>
            <color indexed="10"/>
            <rFont val="Tahoma"/>
            <family val="2"/>
          </rPr>
          <t xml:space="preserve">نهاية الفصل الثاني بكالوريوس
</t>
        </r>
      </text>
    </comment>
    <comment ref="C77" authorId="0" shapeId="0">
      <text>
        <r>
          <rPr>
            <b/>
            <sz val="11"/>
            <color indexed="10"/>
            <rFont val="Tahoma"/>
            <family val="2"/>
          </rPr>
          <t xml:space="preserve">نهاية الفصل الثاني للدراسات العليا </t>
        </r>
      </text>
    </comment>
  </commentList>
</comments>
</file>

<file path=xl/sharedStrings.xml><?xml version="1.0" encoding="utf-8"?>
<sst xmlns="http://schemas.openxmlformats.org/spreadsheetml/2006/main" count="409" uniqueCount="149">
  <si>
    <t xml:space="preserve">الاسم : </t>
  </si>
  <si>
    <t>الأسبوع</t>
  </si>
  <si>
    <t>اليوم والتاريخ</t>
  </si>
  <si>
    <t>عدد الساعات</t>
  </si>
  <si>
    <t>تعبأفي حالة الدمج مع الشعب فقط</t>
  </si>
  <si>
    <t>المقرر الدراسي</t>
  </si>
  <si>
    <t>الكلية التي نفذت بها الساعات</t>
  </si>
  <si>
    <t>نظري</t>
  </si>
  <si>
    <t>عملي</t>
  </si>
  <si>
    <t>إشراف عملي</t>
  </si>
  <si>
    <t>إشراف م/تخرج</t>
  </si>
  <si>
    <t>إجمالي س/ مستحقة</t>
  </si>
  <si>
    <t>الاقسام / المستويات  (الأخرى المدمجة)</t>
  </si>
  <si>
    <t>الأول</t>
  </si>
  <si>
    <t>السبت</t>
  </si>
  <si>
    <t>الاحد</t>
  </si>
  <si>
    <t>الإثنين</t>
  </si>
  <si>
    <t>الثلاثاء</t>
  </si>
  <si>
    <t>الأربعاء</t>
  </si>
  <si>
    <t>الخميس</t>
  </si>
  <si>
    <t>المهام الادارية</t>
  </si>
  <si>
    <t>مجموع ساعات الأسبوع</t>
  </si>
  <si>
    <t>الثــاني</t>
  </si>
  <si>
    <t>الأحد</t>
  </si>
  <si>
    <t>الثــالث</t>
  </si>
  <si>
    <t>الـــرابع</t>
  </si>
  <si>
    <t xml:space="preserve">إجمال الساعات الشهرية </t>
  </si>
  <si>
    <t>عدد الساعات الزائدة المستحقة</t>
  </si>
  <si>
    <t xml:space="preserve">الكلية :   </t>
  </si>
  <si>
    <t>الكليات</t>
  </si>
  <si>
    <t>التربية</t>
  </si>
  <si>
    <t>البنات</t>
  </si>
  <si>
    <t>العلوم الإدارية</t>
  </si>
  <si>
    <t>الأداب واللغات</t>
  </si>
  <si>
    <t>الطب والعلوم الصحية</t>
  </si>
  <si>
    <t>الحقوق والعلوم الإنسانية</t>
  </si>
  <si>
    <t>المهام</t>
  </si>
  <si>
    <t>رئيس الجامعة</t>
  </si>
  <si>
    <t>نائب رئيس الجامعة</t>
  </si>
  <si>
    <t>عميد الكلية</t>
  </si>
  <si>
    <t>نائب عميد الكلية</t>
  </si>
  <si>
    <t>الساعات</t>
  </si>
  <si>
    <t>رئيس قسم</t>
  </si>
  <si>
    <t>مدير مركز</t>
  </si>
  <si>
    <t>الكلية:</t>
  </si>
  <si>
    <t>الاسم:</t>
  </si>
  <si>
    <t>القسم</t>
  </si>
  <si>
    <t>القسم:</t>
  </si>
  <si>
    <t>المهام الإدارية :</t>
  </si>
  <si>
    <t>اللقب العلمي :</t>
  </si>
  <si>
    <t>الألقاب</t>
  </si>
  <si>
    <t>أستاذ</t>
  </si>
  <si>
    <t>أستاذ مشارك</t>
  </si>
  <si>
    <t>أستاذ مساعد</t>
  </si>
  <si>
    <t>مدرس</t>
  </si>
  <si>
    <t>معيد</t>
  </si>
  <si>
    <t>النصاب</t>
  </si>
  <si>
    <t>الدراسات الإسلامية</t>
  </si>
  <si>
    <t>اللغة العربية</t>
  </si>
  <si>
    <t>اللغة الانجليزية</t>
  </si>
  <si>
    <t>الرياضيات</t>
  </si>
  <si>
    <t>الفيزياء</t>
  </si>
  <si>
    <t>الكيمياء</t>
  </si>
  <si>
    <t xml:space="preserve">المناهج و طرق التدريس </t>
  </si>
  <si>
    <t>التاريخ</t>
  </si>
  <si>
    <t>الجغرافيا</t>
  </si>
  <si>
    <t>علوم الحاسب</t>
  </si>
  <si>
    <t>تقنية المعلومات</t>
  </si>
  <si>
    <t>الزراعة و الأغذية</t>
  </si>
  <si>
    <t>المحاسبة</t>
  </si>
  <si>
    <t>إدارة الأعمال</t>
  </si>
  <si>
    <t>العلوم المالية و المصرفية</t>
  </si>
  <si>
    <t>رياض الأطفال</t>
  </si>
  <si>
    <t>الطب البشري</t>
  </si>
  <si>
    <t>التربية البدنية و الرياضية</t>
  </si>
  <si>
    <t>إضافة قسم جديد</t>
  </si>
  <si>
    <t>مراكز</t>
  </si>
  <si>
    <t>التطوير الأكاديمي وضمان الجودة</t>
  </si>
  <si>
    <t>مجموع الساعات الزائدة في الأسبوع</t>
  </si>
  <si>
    <t xml:space="preserve">القسم : </t>
  </si>
  <si>
    <t xml:space="preserve">عضو هيئة التدريس : </t>
  </si>
  <si>
    <t xml:space="preserve">رئيس القسم: </t>
  </si>
  <si>
    <t xml:space="preserve">نائب العميد الأكاديمي: </t>
  </si>
  <si>
    <t xml:space="preserve">عميد الكلية : </t>
  </si>
  <si>
    <t xml:space="preserve">ختم الكليــة :   </t>
  </si>
  <si>
    <t xml:space="preserve">  ادخال البيانات الشخصية</t>
  </si>
  <si>
    <t>نائب رئيس الجامعة للشئون الأكاديمية</t>
  </si>
  <si>
    <t>نائب رئيس الجامعة لشئون الطلاب</t>
  </si>
  <si>
    <t>نائب رئيس الجامعة للدراسات العليا والبحث العلمي</t>
  </si>
  <si>
    <t>مودي</t>
  </si>
  <si>
    <t>شهاب</t>
  </si>
  <si>
    <t>يلان</t>
  </si>
  <si>
    <t xml:space="preserve"> 1- استمارة النصاب التدريسي الاصل    2- استمارة الجدول التدريسي الاصل.    3- الجدول العام للمحاضرات  الاصل  </t>
  </si>
  <si>
    <t xml:space="preserve">المرفقات التي ترفق بالأستمارة: </t>
  </si>
  <si>
    <r>
      <t xml:space="preserve">ملحوظة : تم إضافة الى نصاب عضو هيئة التدريس الذي يُمارس مهامَّ إدارية إضافةً إلى مهامه التدريسية ساعات المهام الادارية حسب المنصب الاداري كالتالي :
1- رئيس الجامعة (7) ساعات .  2- نائب رئيس الجامعة (6) ساعات .  3- عميد الكلية (5) ساعات . 4- نائب عميد الكلية ( 4) ساعات . 5- رئيس القسم (3) ساعات .
</t>
    </r>
    <r>
      <rPr>
        <b/>
        <sz val="10"/>
        <color indexed="8"/>
        <rFont val="MCS Taybah S_U normal."/>
        <charset val="178"/>
      </rPr>
      <t xml:space="preserve">[ في حالة الدمج يسجل عدد الطلاب  في العمود المخصص ] </t>
    </r>
  </si>
  <si>
    <t>المدير العام لشئون هيئة التدريس:</t>
  </si>
  <si>
    <r>
      <t xml:space="preserve">التوقيع: </t>
    </r>
    <r>
      <rPr>
        <b/>
        <sz val="10"/>
        <color indexed="8"/>
        <rFont val="Arial"/>
        <family val="2"/>
      </rPr>
      <t>............................</t>
    </r>
  </si>
  <si>
    <r>
      <t xml:space="preserve">التاريخ : </t>
    </r>
    <r>
      <rPr>
        <b/>
        <sz val="10"/>
        <color indexed="8"/>
        <rFont val="Arial"/>
        <family val="2"/>
      </rPr>
      <t>.........................</t>
    </r>
  </si>
  <si>
    <r>
      <t xml:space="preserve">التوقيع: </t>
    </r>
    <r>
      <rPr>
        <b/>
        <sz val="10"/>
        <color indexed="8"/>
        <rFont val="Arial"/>
        <family val="2"/>
      </rPr>
      <t>.................................</t>
    </r>
  </si>
  <si>
    <t xml:space="preserve">عدد الطلاب في حالة الدمج و في حاله  التربية العملية </t>
  </si>
  <si>
    <t xml:space="preserve">أستمارة احتساب الساعات الزائدة لأعضاء هيئة التدريس ومساعديهم  للفصل الراسي الثاني للعام 2021- 2022 م
</t>
  </si>
  <si>
    <t xml:space="preserve">المهام الإدارية : </t>
  </si>
  <si>
    <t>الشهر والعام الميلادي : يونيو2022م</t>
  </si>
  <si>
    <t xml:space="preserve">نائب رئيس الجامعة للشئون الأكاديمية: </t>
  </si>
  <si>
    <t>اللغات و خدمة المجتمع</t>
  </si>
  <si>
    <t>العلوم التربوية والنفسية</t>
  </si>
  <si>
    <t xml:space="preserve">  أ.د. عبدالله محمد بن شهاب</t>
  </si>
  <si>
    <t xml:space="preserve">فهمي عبالرحمن حسان </t>
  </si>
  <si>
    <t>الحاسبات</t>
  </si>
  <si>
    <t>الثاني</t>
  </si>
  <si>
    <t>الثالث</t>
  </si>
  <si>
    <t>الرابع</t>
  </si>
  <si>
    <t>مدير مركز نحل العسل</t>
  </si>
  <si>
    <t>الزراعة والأغذية</t>
  </si>
  <si>
    <t xml:space="preserve">التعليم عن بعد </t>
  </si>
  <si>
    <t xml:space="preserve">امن المعلومات </t>
  </si>
  <si>
    <t xml:space="preserve">استمارة الساعات الزائدة للثابتين للفصل الثاني للعام الجامعي 2025 -2026 م  </t>
  </si>
  <si>
    <t>2026/1/11م  بدء الفصل الدراسي الثاني</t>
  </si>
  <si>
    <t xml:space="preserve">أستمارة احتساب الساعات الزائدة لأعضاء هيئة التدريس ومساعديهم  للفصل الدراسي الثاني  للعام 2025- 2026 م
</t>
  </si>
  <si>
    <t>التربية الخاصة</t>
  </si>
  <si>
    <t xml:space="preserve">علوم الرياضة </t>
  </si>
  <si>
    <t>التدريب والصحة الرياضية</t>
  </si>
  <si>
    <t>المناهج والتدريس الرياضي</t>
  </si>
  <si>
    <t>القانون</t>
  </si>
  <si>
    <t>اللغة الإنجليزية</t>
  </si>
  <si>
    <t>الإنتاج النباتي</t>
  </si>
  <si>
    <t xml:space="preserve">إجمال الساعات للفصل </t>
  </si>
  <si>
    <t>الخامس</t>
  </si>
  <si>
    <t>السادس</t>
  </si>
  <si>
    <t>السابع</t>
  </si>
  <si>
    <t>التاسع</t>
  </si>
  <si>
    <t>الثامن</t>
  </si>
  <si>
    <t>العاشر</t>
  </si>
  <si>
    <t>الحادي عشر</t>
  </si>
  <si>
    <t>الثاني عشر</t>
  </si>
  <si>
    <t>الثالث عشر</t>
  </si>
  <si>
    <t>الرابع عشر</t>
  </si>
  <si>
    <t>عدد الساعات الزائدة المستحقة في الفصل</t>
  </si>
  <si>
    <t>عدد أسابيع الفصل الدراسي 14 أسبوع</t>
  </si>
  <si>
    <t>مدير مركز النخيل والتمور</t>
  </si>
  <si>
    <t xml:space="preserve">عدد ساعات الغياب في الاسبوع </t>
  </si>
  <si>
    <t>ملاحظات</t>
  </si>
  <si>
    <t>بداية الأسبوع</t>
  </si>
  <si>
    <t>نهاية الأسبوع</t>
  </si>
  <si>
    <t xml:space="preserve">اجمالي ساعات الغياب </t>
  </si>
  <si>
    <t>استمارة ساعات الغياب خلال الفصل الدراسي الثاني للعام الجامعي 2025-2026م</t>
  </si>
  <si>
    <t>18 فبراير  إجازة رمضان</t>
  </si>
  <si>
    <t>19 فبراير  إجازة رمضان</t>
  </si>
  <si>
    <t xml:space="preserve">3 مايو  إجازة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</si>
</sst>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B0000]d\ mmmm\ yyyy;@"/>
    <numFmt numFmtId="165" formatCode="#,##0.0"/>
  </numFmts>
  <fonts count="33">
    <font>
      <sz val="12"/>
      <color theme="1"/>
      <name val="Arial"/>
      <family val="2"/>
      <charset val="178"/>
      <scheme val="minor"/>
    </font>
    <font>
      <b/>
      <sz val="10"/>
      <color indexed="8"/>
      <name val="MCS Taybah S_U normal."/>
      <charset val="178"/>
    </font>
    <font>
      <b/>
      <sz val="10"/>
      <color indexed="8"/>
      <name val="Arial"/>
      <family val="2"/>
    </font>
    <font>
      <b/>
      <sz val="11"/>
      <color indexed="10"/>
      <name val="Tahoma"/>
      <family val="2"/>
    </font>
    <font>
      <sz val="12"/>
      <color indexed="10"/>
      <name val="Tahoma"/>
      <family val="2"/>
    </font>
    <font>
      <b/>
      <sz val="12"/>
      <color theme="0"/>
      <name val="Arial"/>
      <family val="2"/>
      <charset val="178"/>
      <scheme val="minor"/>
    </font>
    <font>
      <sz val="9"/>
      <color theme="1"/>
      <name val="Arial"/>
      <family val="2"/>
      <charset val="178"/>
      <scheme val="minor"/>
    </font>
    <font>
      <sz val="11"/>
      <color theme="1"/>
      <name val="MCS Taybah S_U normal."/>
      <charset val="178"/>
    </font>
    <font>
      <sz val="10"/>
      <color theme="1"/>
      <name val="MCS Taybah S_U normal."/>
      <charset val="178"/>
    </font>
    <font>
      <b/>
      <sz val="13"/>
      <color theme="1"/>
      <name val="Traditional Arabic"/>
      <family val="1"/>
    </font>
    <font>
      <sz val="12"/>
      <color theme="1"/>
      <name val="MCS Taybah S_U normal."/>
      <charset val="178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3"/>
      <color theme="1"/>
      <name val="MCS Taybah S_U normal."/>
      <charset val="178"/>
    </font>
    <font>
      <b/>
      <sz val="13"/>
      <color theme="1"/>
      <name val="Arial"/>
      <family val="2"/>
      <scheme val="minor"/>
    </font>
    <font>
      <b/>
      <sz val="11"/>
      <color theme="1"/>
      <name val="MCS Taybah S_U normal."/>
      <charset val="178"/>
    </font>
    <font>
      <b/>
      <sz val="11"/>
      <color rgb="FF000000"/>
      <name val="Arial"/>
      <family val="2"/>
      <scheme val="minor"/>
    </font>
    <font>
      <b/>
      <sz val="11"/>
      <color rgb="FF000000"/>
      <name val="MCS Taybah S_U normal."/>
      <charset val="178"/>
    </font>
    <font>
      <b/>
      <sz val="10"/>
      <color theme="1"/>
      <name val="MCS Taybah S_U normal."/>
      <charset val="178"/>
    </font>
    <font>
      <b/>
      <sz val="12"/>
      <color theme="1"/>
      <name val="Traditional Arabic"/>
      <family val="1"/>
    </font>
    <font>
      <b/>
      <sz val="16"/>
      <color theme="6" tint="0.59999389629810485"/>
      <name val="Arial"/>
      <family val="2"/>
      <scheme val="minor"/>
    </font>
    <font>
      <b/>
      <sz val="16"/>
      <name val="Arial"/>
      <family val="2"/>
      <scheme val="minor"/>
    </font>
    <font>
      <b/>
      <sz val="9"/>
      <color theme="1"/>
      <name val="Traditional Arabic"/>
      <family val="1"/>
    </font>
    <font>
      <u/>
      <sz val="11"/>
      <color theme="1"/>
      <name val="MCS Taybah S_U normal."/>
      <charset val="178"/>
    </font>
    <font>
      <b/>
      <sz val="24"/>
      <color theme="1"/>
      <name val="MCS Taybah S_U normal."/>
      <charset val="178"/>
    </font>
    <font>
      <b/>
      <sz val="16"/>
      <color rgb="FF000000"/>
      <name val="Arial"/>
      <family val="2"/>
    </font>
    <font>
      <b/>
      <sz val="14"/>
      <color theme="1"/>
      <name val="MCS Taybah S_U normal."/>
      <charset val="178"/>
    </font>
    <font>
      <b/>
      <sz val="10"/>
      <color theme="1"/>
      <name val="Traditional Arabic"/>
      <family val="1"/>
    </font>
    <font>
      <b/>
      <sz val="10"/>
      <color theme="1"/>
      <name val="Traditional Arabic"/>
      <family val="1"/>
    </font>
    <font>
      <b/>
      <sz val="12"/>
      <color theme="1"/>
      <name val="MCS Taybah S_U normal."/>
      <charset val="178"/>
    </font>
    <font>
      <b/>
      <sz val="12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/>
      <bottom style="double">
        <color indexed="64"/>
      </bottom>
      <diagonal/>
    </border>
    <border>
      <left style="medium">
        <color rgb="FF000000"/>
      </left>
      <right/>
      <top style="medium">
        <color rgb="FF000000"/>
      </top>
      <bottom style="double">
        <color indexed="64"/>
      </bottom>
      <diagonal/>
    </border>
    <border>
      <left/>
      <right style="medium">
        <color rgb="FF000000"/>
      </right>
      <top style="medium">
        <color rgb="FF000000"/>
      </top>
      <bottom style="double">
        <color indexed="64"/>
      </bottom>
      <diagonal/>
    </border>
    <border>
      <left style="medium">
        <color rgb="FF000000"/>
      </left>
      <right/>
      <top/>
      <bottom style="double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rgb="FF000000"/>
      </right>
      <top/>
      <bottom style="double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indexed="64"/>
      </top>
      <bottom/>
      <diagonal/>
    </border>
    <border>
      <left style="medium">
        <color rgb="FF000000"/>
      </left>
      <right/>
      <top style="double">
        <color indexed="64"/>
      </top>
      <bottom style="double">
        <color indexed="64"/>
      </bottom>
      <diagonal/>
    </border>
    <border>
      <left style="medium">
        <color rgb="FF000000"/>
      </left>
      <right/>
      <top style="double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rgb="FF000000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 style="double">
        <color indexed="64"/>
      </top>
      <bottom style="double">
        <color indexed="64"/>
      </bottom>
      <diagonal/>
    </border>
    <border>
      <left/>
      <right style="medium">
        <color rgb="FF000000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6">
    <xf numFmtId="0" fontId="0" fillId="0" borderId="0" xfId="0"/>
    <xf numFmtId="0" fontId="6" fillId="0" borderId="0" xfId="0" applyFont="1"/>
    <xf numFmtId="0" fontId="7" fillId="2" borderId="9" xfId="0" applyFont="1" applyFill="1" applyBorder="1" applyAlignment="1" applyProtection="1">
      <alignment horizontal="center" vertical="center" wrapText="1" readingOrder="2"/>
      <protection hidden="1"/>
    </xf>
    <xf numFmtId="0" fontId="8" fillId="2" borderId="9" xfId="0" applyFont="1" applyFill="1" applyBorder="1" applyAlignment="1" applyProtection="1">
      <alignment horizontal="center" vertical="center" wrapText="1" readingOrder="2"/>
      <protection hidden="1"/>
    </xf>
    <xf numFmtId="0" fontId="9" fillId="0" borderId="9" xfId="0" applyFont="1" applyFill="1" applyBorder="1" applyAlignment="1" applyProtection="1">
      <alignment horizontal="center" vertical="center" shrinkToFit="1" readingOrder="2"/>
      <protection locked="0"/>
    </xf>
    <xf numFmtId="0" fontId="10" fillId="0" borderId="9" xfId="0" applyFont="1" applyFill="1" applyBorder="1" applyAlignment="1" applyProtection="1">
      <alignment horizontal="center" vertical="center" shrinkToFit="1" readingOrder="2"/>
      <protection locked="0"/>
    </xf>
    <xf numFmtId="0" fontId="10" fillId="3" borderId="9" xfId="0" applyFont="1" applyFill="1" applyBorder="1" applyAlignment="1" applyProtection="1">
      <alignment horizontal="center" vertical="center" shrinkToFit="1" readingOrder="2"/>
      <protection locked="0"/>
    </xf>
    <xf numFmtId="0" fontId="10" fillId="3" borderId="10" xfId="0" applyFont="1" applyFill="1" applyBorder="1" applyAlignment="1" applyProtection="1">
      <alignment horizontal="center" vertical="center" shrinkToFit="1" readingOrder="2"/>
      <protection locked="0"/>
    </xf>
    <xf numFmtId="0" fontId="10" fillId="3" borderId="9" xfId="0" applyFont="1" applyFill="1" applyBorder="1" applyAlignment="1" applyProtection="1">
      <alignment horizontal="center" vertical="center" wrapText="1" shrinkToFit="1" readingOrder="2"/>
      <protection locked="0"/>
    </xf>
    <xf numFmtId="0" fontId="10" fillId="3" borderId="10" xfId="0" applyFont="1" applyFill="1" applyBorder="1" applyAlignment="1" applyProtection="1">
      <alignment horizontal="center" vertical="center" wrapText="1" shrinkToFit="1" readingOrder="2"/>
      <protection locked="0"/>
    </xf>
    <xf numFmtId="15" fontId="0" fillId="0" borderId="0" xfId="0" applyNumberFormat="1"/>
    <xf numFmtId="165" fontId="9" fillId="2" borderId="9" xfId="0" applyNumberFormat="1" applyFont="1" applyFill="1" applyBorder="1" applyAlignment="1" applyProtection="1">
      <alignment horizontal="center" vertical="center" wrapText="1" readingOrder="1"/>
      <protection hidden="1"/>
    </xf>
    <xf numFmtId="0" fontId="0" fillId="0" borderId="0" xfId="0" applyProtection="1">
      <protection hidden="1"/>
    </xf>
    <xf numFmtId="0" fontId="11" fillId="0" borderId="0" xfId="0" applyFont="1" applyAlignment="1" applyProtection="1">
      <alignment horizontal="left" vertical="center" wrapText="1"/>
      <protection hidden="1"/>
    </xf>
    <xf numFmtId="0" fontId="0" fillId="4" borderId="1" xfId="0" applyFill="1" applyBorder="1"/>
    <xf numFmtId="0" fontId="12" fillId="5" borderId="1" xfId="0" applyFont="1" applyFill="1" applyBorder="1" applyAlignment="1" applyProtection="1">
      <alignment horizontal="right" vertical="center" indent="1"/>
      <protection locked="0"/>
    </xf>
    <xf numFmtId="0" fontId="9" fillId="0" borderId="11" xfId="0" applyFont="1" applyFill="1" applyBorder="1" applyAlignment="1" applyProtection="1">
      <alignment horizontal="center" vertical="center" shrinkToFit="1" readingOrder="2"/>
      <protection locked="0"/>
    </xf>
    <xf numFmtId="0" fontId="10" fillId="0" borderId="11" xfId="0" applyFont="1" applyFill="1" applyBorder="1" applyAlignment="1" applyProtection="1">
      <alignment horizontal="center" vertical="center" shrinkToFit="1" readingOrder="2"/>
      <protection locked="0"/>
    </xf>
    <xf numFmtId="0" fontId="10" fillId="3" borderId="11" xfId="0" applyFont="1" applyFill="1" applyBorder="1" applyAlignment="1" applyProtection="1">
      <alignment horizontal="center" vertical="center" shrinkToFit="1" readingOrder="2"/>
      <protection locked="0"/>
    </xf>
    <xf numFmtId="0" fontId="10" fillId="3" borderId="12" xfId="0" applyFont="1" applyFill="1" applyBorder="1" applyAlignment="1" applyProtection="1">
      <alignment horizontal="center" vertical="center" shrinkToFit="1" readingOrder="2"/>
      <protection locked="0"/>
    </xf>
    <xf numFmtId="0" fontId="13" fillId="0" borderId="13" xfId="0" applyFont="1" applyBorder="1" applyAlignment="1" applyProtection="1">
      <alignment horizontal="center" vertical="center" textRotation="180" wrapText="1" readingOrder="2"/>
      <protection hidden="1"/>
    </xf>
    <xf numFmtId="165" fontId="9" fillId="3" borderId="15" xfId="0" applyNumberFormat="1" applyFont="1" applyFill="1" applyBorder="1" applyAlignment="1" applyProtection="1">
      <alignment horizontal="center" vertical="center" wrapText="1" readingOrder="1"/>
      <protection hidden="1"/>
    </xf>
    <xf numFmtId="0" fontId="9" fillId="0" borderId="1" xfId="0" applyFont="1" applyFill="1" applyBorder="1" applyAlignment="1" applyProtection="1">
      <alignment horizontal="center" vertical="center" shrinkToFit="1" readingOrder="2"/>
      <protection locked="0"/>
    </xf>
    <xf numFmtId="0" fontId="10" fillId="0" borderId="1" xfId="0" applyFont="1" applyFill="1" applyBorder="1" applyAlignment="1" applyProtection="1">
      <alignment horizontal="center" vertical="center" shrinkToFit="1" readingOrder="2"/>
      <protection locked="0"/>
    </xf>
    <xf numFmtId="0" fontId="10" fillId="3" borderId="1" xfId="0" applyFont="1" applyFill="1" applyBorder="1" applyAlignment="1" applyProtection="1">
      <alignment horizontal="center" vertical="center" shrinkToFit="1" readingOrder="2"/>
      <protection locked="0"/>
    </xf>
    <xf numFmtId="0" fontId="11" fillId="0" borderId="0" xfId="0" applyFont="1" applyAlignment="1" applyProtection="1">
      <alignment vertical="center" shrinkToFit="1"/>
      <protection hidden="1"/>
    </xf>
    <xf numFmtId="0" fontId="5" fillId="6" borderId="17" xfId="0" applyFont="1" applyFill="1" applyBorder="1"/>
    <xf numFmtId="0" fontId="0" fillId="7" borderId="18" xfId="0" applyFont="1" applyFill="1" applyBorder="1"/>
    <xf numFmtId="0" fontId="0" fillId="0" borderId="18" xfId="0" applyFont="1" applyBorder="1"/>
    <xf numFmtId="0" fontId="11" fillId="0" borderId="0" xfId="0" applyFont="1"/>
    <xf numFmtId="0" fontId="14" fillId="0" borderId="0" xfId="0" applyFont="1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Protection="1">
      <protection hidden="1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11" fillId="0" borderId="0" xfId="0" applyFont="1" applyAlignment="1" applyProtection="1">
      <alignment horizontal="right" vertical="center"/>
      <protection hidden="1"/>
    </xf>
    <xf numFmtId="0" fontId="10" fillId="0" borderId="0" xfId="0" applyFont="1" applyAlignment="1" applyProtection="1">
      <alignment vertical="center" wrapText="1" readingOrder="2"/>
      <protection hidden="1"/>
    </xf>
    <xf numFmtId="0" fontId="17" fillId="0" borderId="0" xfId="0" applyFont="1" applyAlignment="1" applyProtection="1"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8" fillId="0" borderId="0" xfId="0" applyFont="1" applyAlignment="1" applyProtection="1">
      <alignment horizontal="left" vertical="center"/>
      <protection hidden="1"/>
    </xf>
    <xf numFmtId="0" fontId="10" fillId="2" borderId="9" xfId="0" applyFont="1" applyFill="1" applyBorder="1" applyAlignment="1" applyProtection="1">
      <alignment horizontal="center" vertical="center" wrapText="1" readingOrder="2"/>
      <protection hidden="1"/>
    </xf>
    <xf numFmtId="0" fontId="13" fillId="0" borderId="16" xfId="0" applyFont="1" applyBorder="1" applyAlignment="1" applyProtection="1">
      <alignment horizontal="center" vertical="center" textRotation="180" wrapText="1" readingOrder="2"/>
      <protection hidden="1"/>
    </xf>
    <xf numFmtId="165" fontId="9" fillId="2" borderId="11" xfId="0" applyNumberFormat="1" applyFont="1" applyFill="1" applyBorder="1" applyAlignment="1" applyProtection="1">
      <alignment horizontal="center" vertical="center" shrinkToFit="1" readingOrder="1"/>
      <protection hidden="1"/>
    </xf>
    <xf numFmtId="165" fontId="9" fillId="0" borderId="9" xfId="0" applyNumberFormat="1" applyFont="1" applyFill="1" applyBorder="1" applyAlignment="1" applyProtection="1">
      <alignment horizontal="center" vertical="center" shrinkToFit="1" readingOrder="1"/>
      <protection locked="0"/>
    </xf>
    <xf numFmtId="165" fontId="9" fillId="2" borderId="9" xfId="0" applyNumberFormat="1" applyFont="1" applyFill="1" applyBorder="1" applyAlignment="1" applyProtection="1">
      <alignment horizontal="center" vertical="center" shrinkToFit="1" readingOrder="1"/>
      <protection hidden="1"/>
    </xf>
    <xf numFmtId="165" fontId="19" fillId="2" borderId="11" xfId="0" applyNumberFormat="1" applyFont="1" applyFill="1" applyBorder="1" applyAlignment="1" applyProtection="1">
      <alignment horizontal="center" vertical="center" shrinkToFit="1" readingOrder="1"/>
      <protection hidden="1"/>
    </xf>
    <xf numFmtId="165" fontId="10" fillId="0" borderId="9" xfId="0" applyNumberFormat="1" applyFont="1" applyBorder="1" applyAlignment="1" applyProtection="1">
      <alignment horizontal="center" vertical="center" shrinkToFit="1" readingOrder="1"/>
      <protection locked="0"/>
    </xf>
    <xf numFmtId="165" fontId="10" fillId="3" borderId="9" xfId="0" applyNumberFormat="1" applyFont="1" applyFill="1" applyBorder="1" applyAlignment="1" applyProtection="1">
      <alignment horizontal="center" vertical="center" shrinkToFit="1" readingOrder="1"/>
      <protection locked="0"/>
    </xf>
    <xf numFmtId="165" fontId="19" fillId="2" borderId="9" xfId="0" applyNumberFormat="1" applyFont="1" applyFill="1" applyBorder="1" applyAlignment="1" applyProtection="1">
      <alignment horizontal="center" vertical="center" shrinkToFit="1" readingOrder="1"/>
      <protection hidden="1"/>
    </xf>
    <xf numFmtId="0" fontId="0" fillId="8" borderId="0" xfId="0" applyFill="1" applyProtection="1">
      <protection hidden="1"/>
    </xf>
    <xf numFmtId="0" fontId="12" fillId="8" borderId="0" xfId="0" applyFont="1" applyFill="1" applyAlignment="1" applyProtection="1">
      <alignment horizontal="center" vertical="center"/>
      <protection hidden="1"/>
    </xf>
    <xf numFmtId="0" fontId="20" fillId="8" borderId="0" xfId="0" applyFont="1" applyFill="1" applyAlignment="1" applyProtection="1">
      <alignment horizontal="center" vertical="center"/>
      <protection hidden="1"/>
    </xf>
    <xf numFmtId="0" fontId="20" fillId="8" borderId="0" xfId="0" applyFont="1" applyFill="1" applyAlignment="1" applyProtection="1">
      <alignment horizontal="right" vertical="center" indent="1"/>
      <protection locked="0"/>
    </xf>
    <xf numFmtId="0" fontId="21" fillId="8" borderId="0" xfId="0" applyFont="1" applyFill="1" applyAlignment="1" applyProtection="1">
      <alignment horizontal="right" vertical="center" indent="1" shrinkToFit="1"/>
      <protection locked="0"/>
    </xf>
    <xf numFmtId="0" fontId="9" fillId="0" borderId="9" xfId="0" applyFont="1" applyFill="1" applyBorder="1" applyAlignment="1" applyProtection="1">
      <alignment horizontal="center" vertical="center" shrinkToFit="1" readingOrder="2"/>
      <protection hidden="1"/>
    </xf>
    <xf numFmtId="0" fontId="10" fillId="3" borderId="9" xfId="0" applyFont="1" applyFill="1" applyBorder="1" applyAlignment="1" applyProtection="1">
      <alignment horizontal="center" vertical="center" shrinkToFit="1" readingOrder="2"/>
      <protection hidden="1"/>
    </xf>
    <xf numFmtId="0" fontId="10" fillId="3" borderId="10" xfId="0" applyFont="1" applyFill="1" applyBorder="1" applyAlignment="1" applyProtection="1">
      <alignment horizontal="center" vertical="center" shrinkToFit="1" readingOrder="2"/>
      <protection hidden="1"/>
    </xf>
    <xf numFmtId="3" fontId="11" fillId="0" borderId="0" xfId="0" applyNumberFormat="1" applyFont="1" applyAlignment="1" applyProtection="1">
      <alignment horizontal="right" vertical="center"/>
      <protection hidden="1"/>
    </xf>
    <xf numFmtId="3" fontId="0" fillId="0" borderId="0" xfId="0" applyNumberFormat="1"/>
    <xf numFmtId="3" fontId="10" fillId="0" borderId="9" xfId="0" applyNumberFormat="1" applyFont="1" applyFill="1" applyBorder="1" applyAlignment="1" applyProtection="1">
      <alignment horizontal="center" vertical="center" shrinkToFit="1" readingOrder="2"/>
      <protection locked="0"/>
    </xf>
    <xf numFmtId="3" fontId="10" fillId="0" borderId="9" xfId="0" applyNumberFormat="1" applyFont="1" applyFill="1" applyBorder="1" applyAlignment="1" applyProtection="1">
      <alignment horizontal="center" vertical="center" shrinkToFit="1" readingOrder="2"/>
      <protection hidden="1"/>
    </xf>
    <xf numFmtId="3" fontId="0" fillId="0" borderId="0" xfId="0" applyNumberFormat="1" applyAlignment="1">
      <alignment vertical="center"/>
    </xf>
    <xf numFmtId="3" fontId="17" fillId="0" borderId="0" xfId="0" applyNumberFormat="1" applyFont="1" applyAlignment="1" applyProtection="1">
      <protection hidden="1"/>
    </xf>
    <xf numFmtId="3" fontId="10" fillId="0" borderId="0" xfId="0" applyNumberFormat="1" applyFont="1" applyAlignment="1" applyProtection="1">
      <alignment vertical="center" wrapText="1" readingOrder="2"/>
      <protection hidden="1"/>
    </xf>
    <xf numFmtId="0" fontId="9" fillId="0" borderId="9" xfId="0" applyFont="1" applyFill="1" applyBorder="1" applyAlignment="1" applyProtection="1">
      <alignment horizontal="center" vertical="center" shrinkToFit="1" readingOrder="2"/>
      <protection hidden="1"/>
    </xf>
    <xf numFmtId="165" fontId="10" fillId="0" borderId="9" xfId="0" applyNumberFormat="1" applyFont="1" applyBorder="1" applyAlignment="1" applyProtection="1">
      <alignment horizontal="center" vertical="center" shrinkToFit="1" readingOrder="1"/>
      <protection locked="0"/>
    </xf>
    <xf numFmtId="165" fontId="10" fillId="0" borderId="9" xfId="0" applyNumberFormat="1" applyFont="1" applyBorder="1" applyAlignment="1" applyProtection="1">
      <alignment horizontal="center" vertical="center" shrinkToFit="1" readingOrder="1"/>
      <protection hidden="1"/>
    </xf>
    <xf numFmtId="3" fontId="10" fillId="0" borderId="9" xfId="0" applyNumberFormat="1" applyFont="1" applyBorder="1" applyAlignment="1" applyProtection="1">
      <alignment horizontal="center" vertical="center" shrinkToFit="1" readingOrder="1"/>
      <protection hidden="1"/>
    </xf>
    <xf numFmtId="165" fontId="10" fillId="9" borderId="9" xfId="0" applyNumberFormat="1" applyFont="1" applyFill="1" applyBorder="1" applyAlignment="1" applyProtection="1">
      <alignment horizontal="center" vertical="center" shrinkToFit="1" readingOrder="1"/>
      <protection hidden="1"/>
    </xf>
    <xf numFmtId="0" fontId="0" fillId="7" borderId="17" xfId="0" applyFont="1" applyFill="1" applyBorder="1"/>
    <xf numFmtId="0" fontId="0" fillId="0" borderId="17" xfId="0" applyFont="1" applyBorder="1"/>
    <xf numFmtId="0" fontId="0" fillId="7" borderId="30" xfId="0" applyFont="1" applyFill="1" applyBorder="1"/>
    <xf numFmtId="0" fontId="0" fillId="0" borderId="30" xfId="0" applyFont="1" applyBorder="1"/>
    <xf numFmtId="0" fontId="0" fillId="0" borderId="30" xfId="0" applyBorder="1"/>
    <xf numFmtId="0" fontId="0" fillId="0" borderId="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165" fontId="9" fillId="9" borderId="9" xfId="0" applyNumberFormat="1" applyFont="1" applyFill="1" applyBorder="1" applyAlignment="1" applyProtection="1">
      <alignment horizontal="center" vertical="center" shrinkToFit="1" readingOrder="1"/>
      <protection hidden="1"/>
    </xf>
    <xf numFmtId="3" fontId="10" fillId="9" borderId="9" xfId="0" applyNumberFormat="1" applyFont="1" applyFill="1" applyBorder="1" applyAlignment="1" applyProtection="1">
      <alignment horizontal="center" vertical="center" shrinkToFit="1" readingOrder="1"/>
      <protection hidden="1"/>
    </xf>
    <xf numFmtId="0" fontId="15" fillId="2" borderId="9" xfId="0" applyFont="1" applyFill="1" applyBorder="1" applyAlignment="1" applyProtection="1">
      <alignment horizontal="center" vertical="center" wrapText="1" readingOrder="2"/>
      <protection hidden="1"/>
    </xf>
    <xf numFmtId="0" fontId="29" fillId="2" borderId="9" xfId="0" applyFont="1" applyFill="1" applyBorder="1" applyAlignment="1" applyProtection="1">
      <alignment horizontal="center" vertical="center" wrapText="1" readingOrder="2"/>
      <protection hidden="1"/>
    </xf>
    <xf numFmtId="0" fontId="15" fillId="2" borderId="9" xfId="0" applyFont="1" applyFill="1" applyBorder="1" applyAlignment="1" applyProtection="1">
      <alignment horizontal="center" vertical="center" textRotation="90" shrinkToFit="1" readingOrder="2"/>
      <protection hidden="1"/>
    </xf>
    <xf numFmtId="3" fontId="18" fillId="2" borderId="9" xfId="0" applyNumberFormat="1" applyFont="1" applyFill="1" applyBorder="1" applyAlignment="1" applyProtection="1">
      <alignment horizontal="center" vertical="center" wrapText="1" shrinkToFit="1" readingOrder="2"/>
      <protection hidden="1"/>
    </xf>
    <xf numFmtId="0" fontId="13" fillId="0" borderId="34" xfId="0" applyFont="1" applyBorder="1" applyAlignment="1" applyProtection="1">
      <alignment horizontal="center" vertical="center" textRotation="180" wrapText="1" readingOrder="2"/>
      <protection hidden="1"/>
    </xf>
    <xf numFmtId="165" fontId="9" fillId="2" borderId="37" xfId="0" applyNumberFormat="1" applyFont="1" applyFill="1" applyBorder="1" applyAlignment="1" applyProtection="1">
      <alignment horizontal="center" vertical="center" shrinkToFit="1" readingOrder="1"/>
      <protection hidden="1"/>
    </xf>
    <xf numFmtId="0" fontId="9" fillId="0" borderId="37" xfId="0" applyFont="1" applyFill="1" applyBorder="1" applyAlignment="1" applyProtection="1">
      <alignment horizontal="center" vertical="center" shrinkToFit="1" readingOrder="2"/>
      <protection hidden="1"/>
    </xf>
    <xf numFmtId="3" fontId="10" fillId="0" borderId="37" xfId="0" applyNumberFormat="1" applyFont="1" applyFill="1" applyBorder="1" applyAlignment="1" applyProtection="1">
      <alignment horizontal="center" vertical="center" shrinkToFit="1" readingOrder="2"/>
      <protection hidden="1"/>
    </xf>
    <xf numFmtId="0" fontId="10" fillId="3" borderId="37" xfId="0" applyFont="1" applyFill="1" applyBorder="1" applyAlignment="1" applyProtection="1">
      <alignment horizontal="center" vertical="center" shrinkToFit="1" readingOrder="2"/>
      <protection hidden="1"/>
    </xf>
    <xf numFmtId="0" fontId="10" fillId="3" borderId="33" xfId="0" applyFont="1" applyFill="1" applyBorder="1" applyAlignment="1" applyProtection="1">
      <alignment horizontal="center" vertical="center" shrinkToFit="1" readingOrder="2"/>
      <protection hidden="1"/>
    </xf>
    <xf numFmtId="165" fontId="19" fillId="2" borderId="35" xfId="0" applyNumberFormat="1" applyFont="1" applyFill="1" applyBorder="1" applyAlignment="1" applyProtection="1">
      <alignment horizontal="center" vertical="center" shrinkToFit="1" readingOrder="1"/>
      <protection hidden="1"/>
    </xf>
    <xf numFmtId="0" fontId="9" fillId="0" borderId="35" xfId="0" applyFont="1" applyFill="1" applyBorder="1" applyAlignment="1" applyProtection="1">
      <alignment horizontal="center" vertical="center" shrinkToFit="1" readingOrder="2"/>
      <protection hidden="1"/>
    </xf>
    <xf numFmtId="3" fontId="10" fillId="0" borderId="35" xfId="0" applyNumberFormat="1" applyFont="1" applyFill="1" applyBorder="1" applyAlignment="1" applyProtection="1">
      <alignment horizontal="center" vertical="center" shrinkToFit="1" readingOrder="2"/>
      <protection hidden="1"/>
    </xf>
    <xf numFmtId="0" fontId="10" fillId="3" borderId="35" xfId="0" applyFont="1" applyFill="1" applyBorder="1" applyAlignment="1" applyProtection="1">
      <alignment horizontal="center" vertical="center" shrinkToFit="1" readingOrder="2"/>
      <protection hidden="1"/>
    </xf>
    <xf numFmtId="0" fontId="10" fillId="3" borderId="38" xfId="0" applyFont="1" applyFill="1" applyBorder="1" applyAlignment="1" applyProtection="1">
      <alignment horizontal="center" vertical="center" shrinkToFit="1" readingOrder="2"/>
      <protection hidden="1"/>
    </xf>
    <xf numFmtId="165" fontId="9" fillId="2" borderId="35" xfId="0" applyNumberFormat="1" applyFont="1" applyFill="1" applyBorder="1" applyAlignment="1" applyProtection="1">
      <alignment horizontal="center" vertical="center" shrinkToFit="1" readingOrder="1"/>
      <protection hidden="1"/>
    </xf>
    <xf numFmtId="165" fontId="9" fillId="2" borderId="37" xfId="0" applyNumberFormat="1" applyFont="1" applyFill="1" applyBorder="1" applyAlignment="1" applyProtection="1">
      <alignment horizontal="center" vertical="center" wrapText="1" readingOrder="1"/>
      <protection hidden="1"/>
    </xf>
    <xf numFmtId="165" fontId="10" fillId="0" borderId="44" xfId="0" applyNumberFormat="1" applyFont="1" applyBorder="1" applyAlignment="1" applyProtection="1">
      <alignment horizontal="center" vertical="center" shrinkToFit="1" readingOrder="1"/>
      <protection hidden="1"/>
    </xf>
    <xf numFmtId="165" fontId="9" fillId="2" borderId="44" xfId="0" applyNumberFormat="1" applyFont="1" applyFill="1" applyBorder="1" applyAlignment="1" applyProtection="1">
      <alignment horizontal="center" vertical="center" shrinkToFit="1" readingOrder="1"/>
      <protection hidden="1"/>
    </xf>
    <xf numFmtId="3" fontId="10" fillId="0" borderId="44" xfId="0" applyNumberFormat="1" applyFont="1" applyBorder="1" applyAlignment="1" applyProtection="1">
      <alignment horizontal="center" vertical="center" shrinkToFit="1" readingOrder="1"/>
      <protection hidden="1"/>
    </xf>
    <xf numFmtId="0" fontId="9" fillId="0" borderId="37" xfId="0" applyFont="1" applyFill="1" applyBorder="1" applyAlignment="1" applyProtection="1">
      <alignment horizontal="center" vertical="center" shrinkToFit="1" readingOrder="2"/>
      <protection locked="0"/>
    </xf>
    <xf numFmtId="3" fontId="10" fillId="0" borderId="37" xfId="0" applyNumberFormat="1" applyFont="1" applyFill="1" applyBorder="1" applyAlignment="1" applyProtection="1">
      <alignment horizontal="center" vertical="center" shrinkToFit="1" readingOrder="2"/>
      <protection locked="0"/>
    </xf>
    <xf numFmtId="0" fontId="10" fillId="3" borderId="37" xfId="0" applyFont="1" applyFill="1" applyBorder="1" applyAlignment="1" applyProtection="1">
      <alignment horizontal="center" vertical="center" shrinkToFit="1" readingOrder="2"/>
      <protection locked="0"/>
    </xf>
    <xf numFmtId="0" fontId="10" fillId="3" borderId="33" xfId="0" applyFont="1" applyFill="1" applyBorder="1" applyAlignment="1" applyProtection="1">
      <alignment horizontal="center" vertical="center" shrinkToFit="1" readingOrder="2"/>
      <protection locked="0"/>
    </xf>
    <xf numFmtId="0" fontId="9" fillId="0" borderId="45" xfId="0" applyFont="1" applyFill="1" applyBorder="1" applyAlignment="1" applyProtection="1">
      <alignment horizontal="center" vertical="center" shrinkToFit="1" readingOrder="2"/>
      <protection hidden="1"/>
    </xf>
    <xf numFmtId="3" fontId="10" fillId="0" borderId="45" xfId="0" applyNumberFormat="1" applyFont="1" applyFill="1" applyBorder="1" applyAlignment="1" applyProtection="1">
      <alignment horizontal="center" vertical="center" shrinkToFit="1" readingOrder="2"/>
      <protection hidden="1"/>
    </xf>
    <xf numFmtId="0" fontId="10" fillId="3" borderId="45" xfId="0" applyFont="1" applyFill="1" applyBorder="1" applyAlignment="1" applyProtection="1">
      <alignment horizontal="center" vertical="center" shrinkToFit="1" readingOrder="2"/>
      <protection hidden="1"/>
    </xf>
    <xf numFmtId="0" fontId="13" fillId="0" borderId="47" xfId="0" applyFont="1" applyBorder="1" applyAlignment="1" applyProtection="1">
      <alignment horizontal="center" vertical="center" textRotation="180" wrapText="1" readingOrder="2"/>
      <protection hidden="1"/>
    </xf>
    <xf numFmtId="165" fontId="9" fillId="2" borderId="43" xfId="0" applyNumberFormat="1" applyFont="1" applyFill="1" applyBorder="1" applyAlignment="1" applyProtection="1">
      <alignment horizontal="center" vertical="center" shrinkToFit="1" readingOrder="1"/>
      <protection hidden="1"/>
    </xf>
    <xf numFmtId="165" fontId="9" fillId="3" borderId="46" xfId="0" applyNumberFormat="1" applyFont="1" applyFill="1" applyBorder="1" applyAlignment="1" applyProtection="1">
      <alignment horizontal="center" vertical="center" wrapText="1" readingOrder="1"/>
      <protection hidden="1"/>
    </xf>
    <xf numFmtId="0" fontId="24" fillId="8" borderId="0" xfId="0" applyFont="1" applyFill="1" applyAlignment="1" applyProtection="1">
      <alignment horizontal="center" vertical="center"/>
      <protection hidden="1"/>
    </xf>
    <xf numFmtId="0" fontId="26" fillId="8" borderId="0" xfId="0" applyFont="1" applyFill="1" applyAlignment="1" applyProtection="1">
      <alignment horizontal="center" vertical="center"/>
      <protection hidden="1"/>
    </xf>
    <xf numFmtId="0" fontId="10" fillId="0" borderId="33" xfId="0" applyFont="1" applyBorder="1" applyAlignment="1" applyProtection="1">
      <alignment horizontal="center" vertical="center" shrinkToFit="1" readingOrder="2"/>
      <protection hidden="1"/>
    </xf>
    <xf numFmtId="0" fontId="10" fillId="0" borderId="45" xfId="0" applyFont="1" applyBorder="1" applyAlignment="1" applyProtection="1">
      <alignment horizontal="center" vertical="center" shrinkToFit="1" readingOrder="2"/>
      <protection hidden="1"/>
    </xf>
    <xf numFmtId="0" fontId="29" fillId="0" borderId="43" xfId="0" applyFont="1" applyBorder="1" applyAlignment="1" applyProtection="1">
      <alignment horizontal="center" vertical="center" shrinkToFit="1" readingOrder="2"/>
      <protection hidden="1"/>
    </xf>
    <xf numFmtId="0" fontId="30" fillId="0" borderId="48" xfId="0" applyFont="1" applyBorder="1" applyAlignment="1" applyProtection="1">
      <alignment horizontal="center" vertical="center" shrinkToFit="1"/>
      <protection hidden="1"/>
    </xf>
    <xf numFmtId="0" fontId="29" fillId="3" borderId="43" xfId="0" applyFont="1" applyFill="1" applyBorder="1" applyAlignment="1" applyProtection="1">
      <alignment horizontal="center" vertical="center" wrapText="1" readingOrder="2"/>
      <protection hidden="1"/>
    </xf>
    <xf numFmtId="0" fontId="29" fillId="3" borderId="49" xfId="0" applyFont="1" applyFill="1" applyBorder="1" applyAlignment="1" applyProtection="1">
      <alignment horizontal="center" vertical="center" wrapText="1" readingOrder="2"/>
      <protection hidden="1"/>
    </xf>
    <xf numFmtId="0" fontId="29" fillId="3" borderId="48" xfId="0" applyFont="1" applyFill="1" applyBorder="1" applyAlignment="1" applyProtection="1">
      <alignment horizontal="center" vertical="center" wrapText="1" readingOrder="2"/>
      <protection hidden="1"/>
    </xf>
    <xf numFmtId="0" fontId="13" fillId="0" borderId="42" xfId="0" applyFont="1" applyBorder="1" applyAlignment="1" applyProtection="1">
      <alignment horizontal="center" vertical="center" textRotation="180" wrapText="1" readingOrder="2"/>
      <protection hidden="1"/>
    </xf>
    <xf numFmtId="0" fontId="13" fillId="0" borderId="27" xfId="0" applyFont="1" applyBorder="1" applyAlignment="1" applyProtection="1">
      <alignment horizontal="center" vertical="center" textRotation="180" wrapText="1" readingOrder="2"/>
      <protection hidden="1"/>
    </xf>
    <xf numFmtId="0" fontId="13" fillId="0" borderId="34" xfId="0" applyFont="1" applyBorder="1" applyAlignment="1" applyProtection="1">
      <alignment horizontal="center" vertical="center" textRotation="180" wrapText="1" readingOrder="2"/>
      <protection hidden="1"/>
    </xf>
    <xf numFmtId="0" fontId="13" fillId="0" borderId="16" xfId="0" applyFont="1" applyBorder="1" applyAlignment="1" applyProtection="1">
      <alignment horizontal="center" vertical="center" textRotation="180" wrapText="1" readingOrder="2"/>
      <protection hidden="1"/>
    </xf>
    <xf numFmtId="0" fontId="13" fillId="0" borderId="19" xfId="0" applyFont="1" applyBorder="1" applyAlignment="1" applyProtection="1">
      <alignment horizontal="center" vertical="center" textRotation="180" wrapText="1" readingOrder="2"/>
      <protection hidden="1"/>
    </xf>
    <xf numFmtId="0" fontId="10" fillId="0" borderId="37" xfId="0" applyFont="1" applyBorder="1" applyAlignment="1" applyProtection="1">
      <alignment horizontal="center" vertical="center" shrinkToFit="1" readingOrder="2"/>
      <protection hidden="1"/>
    </xf>
    <xf numFmtId="0" fontId="10" fillId="0" borderId="39" xfId="0" applyFont="1" applyBorder="1" applyAlignment="1" applyProtection="1">
      <alignment horizontal="center" vertical="center" shrinkToFit="1" readingOrder="2"/>
      <protection hidden="1"/>
    </xf>
    <xf numFmtId="0" fontId="10" fillId="0" borderId="40" xfId="0" applyFont="1" applyBorder="1" applyAlignment="1" applyProtection="1">
      <alignment horizontal="center" vertical="center" shrinkToFit="1" readingOrder="2"/>
      <protection hidden="1"/>
    </xf>
    <xf numFmtId="0" fontId="9" fillId="0" borderId="27" xfId="0" applyFont="1" applyBorder="1" applyAlignment="1" applyProtection="1">
      <alignment horizontal="center" vertical="center" wrapText="1" readingOrder="2"/>
      <protection hidden="1"/>
    </xf>
    <xf numFmtId="0" fontId="9" fillId="0" borderId="16" xfId="0" applyFont="1" applyBorder="1" applyAlignment="1" applyProtection="1">
      <alignment horizontal="center" vertical="center" wrapText="1" readingOrder="2"/>
      <protection hidden="1"/>
    </xf>
    <xf numFmtId="164" fontId="22" fillId="0" borderId="27" xfId="0" applyNumberFormat="1" applyFont="1" applyBorder="1" applyAlignment="1" applyProtection="1">
      <alignment horizontal="center" vertical="center" wrapText="1" readingOrder="2"/>
      <protection hidden="1"/>
    </xf>
    <xf numFmtId="164" fontId="22" fillId="0" borderId="16" xfId="0" applyNumberFormat="1" applyFont="1" applyBorder="1" applyAlignment="1" applyProtection="1">
      <alignment horizontal="center" vertical="center" wrapText="1" readingOrder="2"/>
      <protection hidden="1"/>
    </xf>
    <xf numFmtId="0" fontId="9" fillId="0" borderId="19" xfId="0" applyFont="1" applyBorder="1" applyAlignment="1" applyProtection="1">
      <alignment horizontal="center" vertical="center" wrapText="1" readingOrder="2"/>
      <protection hidden="1"/>
    </xf>
    <xf numFmtId="164" fontId="22" fillId="0" borderId="19" xfId="0" applyNumberFormat="1" applyFont="1" applyBorder="1" applyAlignment="1" applyProtection="1">
      <alignment horizontal="center" vertical="center" wrapText="1" readingOrder="2"/>
      <protection hidden="1"/>
    </xf>
    <xf numFmtId="0" fontId="10" fillId="0" borderId="9" xfId="0" applyFont="1" applyBorder="1" applyAlignment="1" applyProtection="1">
      <alignment horizontal="center" vertical="center" shrinkToFit="1" readingOrder="2"/>
      <protection hidden="1"/>
    </xf>
    <xf numFmtId="0" fontId="10" fillId="0" borderId="22" xfId="0" applyFont="1" applyBorder="1" applyAlignment="1" applyProtection="1">
      <alignment horizontal="center" vertical="center" shrinkToFit="1" readingOrder="2"/>
      <protection hidden="1"/>
    </xf>
    <xf numFmtId="165" fontId="9" fillId="0" borderId="23" xfId="0" applyNumberFormat="1" applyFont="1" applyBorder="1" applyAlignment="1" applyProtection="1">
      <alignment horizontal="center" vertical="center" shrinkToFit="1" readingOrder="1"/>
      <protection hidden="1"/>
    </xf>
    <xf numFmtId="165" fontId="9" fillId="0" borderId="24" xfId="0" applyNumberFormat="1" applyFont="1" applyBorder="1" applyAlignment="1" applyProtection="1">
      <alignment horizontal="center" vertical="center" shrinkToFit="1" readingOrder="1"/>
      <protection hidden="1"/>
    </xf>
    <xf numFmtId="165" fontId="9" fillId="0" borderId="25" xfId="0" applyNumberFormat="1" applyFont="1" applyBorder="1" applyAlignment="1" applyProtection="1">
      <alignment horizontal="center" vertical="center" shrinkToFit="1" readingOrder="1"/>
      <protection hidden="1"/>
    </xf>
    <xf numFmtId="0" fontId="7" fillId="0" borderId="35" xfId="0" applyFont="1" applyBorder="1" applyAlignment="1" applyProtection="1">
      <alignment horizontal="center" vertical="center" shrinkToFit="1" readingOrder="2"/>
      <protection hidden="1"/>
    </xf>
    <xf numFmtId="0" fontId="7" fillId="0" borderId="36" xfId="0" applyFont="1" applyBorder="1" applyAlignment="1" applyProtection="1">
      <alignment horizontal="center" vertical="center" shrinkToFit="1" readingOrder="2"/>
      <protection hidden="1"/>
    </xf>
    <xf numFmtId="0" fontId="10" fillId="0" borderId="41" xfId="0" applyFont="1" applyBorder="1" applyAlignment="1" applyProtection="1">
      <alignment horizontal="center" vertical="center" shrinkToFit="1" readingOrder="2"/>
      <protection hidden="1"/>
    </xf>
    <xf numFmtId="0" fontId="9" fillId="5" borderId="19" xfId="0" applyFont="1" applyFill="1" applyBorder="1" applyAlignment="1" applyProtection="1">
      <alignment horizontal="center" vertical="center" wrapText="1" readingOrder="2"/>
      <protection hidden="1"/>
    </xf>
    <xf numFmtId="0" fontId="9" fillId="5" borderId="27" xfId="0" applyFont="1" applyFill="1" applyBorder="1" applyAlignment="1" applyProtection="1">
      <alignment horizontal="center" vertical="center" wrapText="1" readingOrder="2"/>
      <protection hidden="1"/>
    </xf>
    <xf numFmtId="0" fontId="9" fillId="5" borderId="16" xfId="0" applyFont="1" applyFill="1" applyBorder="1" applyAlignment="1" applyProtection="1">
      <alignment horizontal="center" vertical="center" wrapText="1" readingOrder="2"/>
      <protection hidden="1"/>
    </xf>
    <xf numFmtId="0" fontId="10" fillId="0" borderId="9" xfId="0" applyFont="1" applyBorder="1" applyAlignment="1" applyProtection="1">
      <alignment horizontal="center" vertical="center" wrapText="1" readingOrder="2"/>
      <protection hidden="1"/>
    </xf>
    <xf numFmtId="0" fontId="10" fillId="0" borderId="22" xfId="0" applyFont="1" applyBorder="1" applyAlignment="1" applyProtection="1">
      <alignment horizontal="center" vertical="center" wrapText="1" readingOrder="2"/>
      <protection hidden="1"/>
    </xf>
    <xf numFmtId="0" fontId="10" fillId="0" borderId="35" xfId="0" applyFont="1" applyBorder="1" applyAlignment="1" applyProtection="1">
      <alignment horizontal="center" vertical="center" shrinkToFit="1" readingOrder="2"/>
      <protection hidden="1"/>
    </xf>
    <xf numFmtId="0" fontId="10" fillId="0" borderId="36" xfId="0" applyFont="1" applyBorder="1" applyAlignment="1" applyProtection="1">
      <alignment horizontal="center" vertical="center" shrinkToFit="1" readingOrder="2"/>
      <protection hidden="1"/>
    </xf>
    <xf numFmtId="0" fontId="9" fillId="9" borderId="27" xfId="0" applyFont="1" applyFill="1" applyBorder="1" applyAlignment="1" applyProtection="1">
      <alignment horizontal="center" vertical="center" wrapText="1" readingOrder="2"/>
      <protection hidden="1"/>
    </xf>
    <xf numFmtId="0" fontId="9" fillId="9" borderId="16" xfId="0" applyFont="1" applyFill="1" applyBorder="1" applyAlignment="1" applyProtection="1">
      <alignment horizontal="center" vertical="center" wrapText="1" readingOrder="2"/>
      <protection hidden="1"/>
    </xf>
    <xf numFmtId="164" fontId="22" fillId="9" borderId="27" xfId="0" applyNumberFormat="1" applyFont="1" applyFill="1" applyBorder="1" applyAlignment="1" applyProtection="1">
      <alignment horizontal="center" vertical="center" wrapText="1" readingOrder="2"/>
      <protection hidden="1"/>
    </xf>
    <xf numFmtId="164" fontId="22" fillId="9" borderId="16" xfId="0" applyNumberFormat="1" applyFont="1" applyFill="1" applyBorder="1" applyAlignment="1" applyProtection="1">
      <alignment horizontal="center" vertical="center" wrapText="1" readingOrder="2"/>
      <protection hidden="1"/>
    </xf>
    <xf numFmtId="0" fontId="9" fillId="0" borderId="23" xfId="0" applyFont="1" applyBorder="1" applyAlignment="1" applyProtection="1">
      <alignment horizontal="center" vertical="center" wrapText="1" readingOrder="2"/>
      <protection hidden="1"/>
    </xf>
    <xf numFmtId="0" fontId="9" fillId="0" borderId="25" xfId="0" applyFont="1" applyBorder="1" applyAlignment="1" applyProtection="1">
      <alignment horizontal="center" vertical="center" wrapText="1" readingOrder="2"/>
      <protection hidden="1"/>
    </xf>
    <xf numFmtId="0" fontId="9" fillId="9" borderId="19" xfId="0" applyFont="1" applyFill="1" applyBorder="1" applyAlignment="1" applyProtection="1">
      <alignment horizontal="center" vertical="center" wrapText="1" readingOrder="2"/>
      <protection hidden="1"/>
    </xf>
    <xf numFmtId="0" fontId="9" fillId="0" borderId="42" xfId="0" applyFont="1" applyBorder="1" applyAlignment="1" applyProtection="1">
      <alignment horizontal="center" vertical="center" wrapText="1" readingOrder="2"/>
      <protection hidden="1"/>
    </xf>
    <xf numFmtId="0" fontId="8" fillId="0" borderId="0" xfId="0" applyFont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right" vertical="center" shrinkToFit="1"/>
      <protection hidden="1"/>
    </xf>
    <xf numFmtId="0" fontId="11" fillId="0" borderId="0" xfId="0" applyFont="1" applyAlignment="1" applyProtection="1">
      <alignment horizontal="right" vertical="center" shrinkToFit="1"/>
      <protection locked="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22" fillId="5" borderId="19" xfId="0" applyNumberFormat="1" applyFont="1" applyFill="1" applyBorder="1" applyAlignment="1" applyProtection="1">
      <alignment horizontal="center" vertical="center" wrapText="1" readingOrder="2"/>
      <protection hidden="1"/>
    </xf>
    <xf numFmtId="164" fontId="22" fillId="5" borderId="27" xfId="0" applyNumberFormat="1" applyFont="1" applyFill="1" applyBorder="1" applyAlignment="1" applyProtection="1">
      <alignment horizontal="center" vertical="center" wrapText="1" readingOrder="2"/>
      <protection hidden="1"/>
    </xf>
    <xf numFmtId="164" fontId="22" fillId="5" borderId="16" xfId="0" applyNumberFormat="1" applyFont="1" applyFill="1" applyBorder="1" applyAlignment="1" applyProtection="1">
      <alignment horizontal="center" vertical="center" wrapText="1" readingOrder="2"/>
      <protection hidden="1"/>
    </xf>
    <xf numFmtId="164" fontId="22" fillId="5" borderId="42" xfId="0" applyNumberFormat="1" applyFont="1" applyFill="1" applyBorder="1" applyAlignment="1" applyProtection="1">
      <alignment horizontal="center" vertical="center" wrapText="1" readingOrder="2"/>
      <protection hidden="1"/>
    </xf>
    <xf numFmtId="0" fontId="29" fillId="2" borderId="19" xfId="0" applyFont="1" applyFill="1" applyBorder="1" applyAlignment="1" applyProtection="1">
      <alignment horizontal="center" vertical="center" textRotation="180" wrapText="1" readingOrder="2"/>
      <protection hidden="1"/>
    </xf>
    <xf numFmtId="0" fontId="29" fillId="2" borderId="16" xfId="0" applyFont="1" applyFill="1" applyBorder="1" applyAlignment="1" applyProtection="1">
      <alignment horizontal="center" vertical="center" textRotation="180" wrapText="1" readingOrder="2"/>
      <protection hidden="1"/>
    </xf>
    <xf numFmtId="0" fontId="13" fillId="0" borderId="11" xfId="0" applyFont="1" applyBorder="1" applyAlignment="1" applyProtection="1">
      <alignment horizontal="center" vertical="center" textRotation="180" wrapText="1" readingOrder="2"/>
      <protection hidden="1"/>
    </xf>
    <xf numFmtId="164" fontId="27" fillId="9" borderId="21" xfId="0" applyNumberFormat="1" applyFont="1" applyFill="1" applyBorder="1" applyAlignment="1" applyProtection="1">
      <alignment horizontal="center" vertical="center" wrapText="1" readingOrder="2"/>
      <protection hidden="1"/>
    </xf>
    <xf numFmtId="164" fontId="27" fillId="9" borderId="28" xfId="0" applyNumberFormat="1" applyFont="1" applyFill="1" applyBorder="1" applyAlignment="1" applyProtection="1">
      <alignment horizontal="center" vertical="center" wrapText="1" readingOrder="2"/>
      <protection hidden="1"/>
    </xf>
    <xf numFmtId="164" fontId="28" fillId="9" borderId="28" xfId="0" applyNumberFormat="1" applyFont="1" applyFill="1" applyBorder="1" applyAlignment="1" applyProtection="1">
      <alignment horizontal="center" vertical="center" wrapText="1" readingOrder="2"/>
      <protection hidden="1"/>
    </xf>
    <xf numFmtId="164" fontId="28" fillId="9" borderId="22" xfId="0" applyNumberFormat="1" applyFont="1" applyFill="1" applyBorder="1" applyAlignment="1" applyProtection="1">
      <alignment horizontal="center" vertical="center" wrapText="1" readingOrder="2"/>
      <protection hidden="1"/>
    </xf>
    <xf numFmtId="0" fontId="10" fillId="0" borderId="0" xfId="0" applyFont="1" applyAlignment="1" applyProtection="1">
      <alignment horizontal="right" vertical="center" wrapText="1" readingOrder="2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14" fillId="0" borderId="0" xfId="0" applyFont="1" applyAlignment="1" applyProtection="1">
      <alignment horizontal="center" vertical="top" wrapText="1"/>
      <protection hidden="1"/>
    </xf>
    <xf numFmtId="0" fontId="11" fillId="0" borderId="0" xfId="0" applyFont="1" applyAlignment="1" applyProtection="1">
      <alignment horizontal="left" vertical="center"/>
      <protection hidden="1"/>
    </xf>
    <xf numFmtId="0" fontId="11" fillId="0" borderId="0" xfId="0" applyFont="1" applyAlignment="1" applyProtection="1">
      <alignment horizontal="right" vertical="center" indent="2"/>
      <protection hidden="1"/>
    </xf>
    <xf numFmtId="0" fontId="14" fillId="0" borderId="0" xfId="0" applyFont="1" applyAlignment="1" applyProtection="1">
      <alignment horizontal="center" vertical="center" shrinkToFit="1"/>
      <protection hidden="1"/>
    </xf>
    <xf numFmtId="0" fontId="29" fillId="2" borderId="26" xfId="0" applyFont="1" applyFill="1" applyBorder="1" applyAlignment="1" applyProtection="1">
      <alignment horizontal="center" vertical="center" wrapText="1" readingOrder="2"/>
      <protection hidden="1"/>
    </xf>
    <xf numFmtId="0" fontId="29" fillId="2" borderId="10" xfId="0" applyFont="1" applyFill="1" applyBorder="1" applyAlignment="1" applyProtection="1">
      <alignment horizontal="center" vertical="center" wrapText="1" readingOrder="2"/>
      <protection hidden="1"/>
    </xf>
    <xf numFmtId="0" fontId="29" fillId="2" borderId="20" xfId="0" applyFont="1" applyFill="1" applyBorder="1" applyAlignment="1" applyProtection="1">
      <alignment horizontal="center" vertical="center" wrapText="1" readingOrder="2"/>
      <protection hidden="1"/>
    </xf>
    <xf numFmtId="0" fontId="29" fillId="2" borderId="21" xfId="0" applyFont="1" applyFill="1" applyBorder="1" applyAlignment="1" applyProtection="1">
      <alignment horizontal="center" vertical="center" wrapText="1" readingOrder="2"/>
      <protection hidden="1"/>
    </xf>
    <xf numFmtId="0" fontId="29" fillId="2" borderId="11" xfId="0" applyFont="1" applyFill="1" applyBorder="1" applyAlignment="1" applyProtection="1">
      <alignment horizontal="center" vertical="center" wrapText="1" readingOrder="2"/>
      <protection hidden="1"/>
    </xf>
    <xf numFmtId="0" fontId="29" fillId="2" borderId="22" xfId="0" applyFont="1" applyFill="1" applyBorder="1" applyAlignment="1" applyProtection="1">
      <alignment horizontal="center" vertical="center" wrapText="1" readingOrder="2"/>
      <protection hidden="1"/>
    </xf>
    <xf numFmtId="0" fontId="18" fillId="2" borderId="23" xfId="0" applyFont="1" applyFill="1" applyBorder="1" applyAlignment="1" applyProtection="1">
      <alignment horizontal="center" vertical="center" wrapText="1" readingOrder="2"/>
      <protection hidden="1"/>
    </xf>
    <xf numFmtId="0" fontId="18" fillId="2" borderId="24" xfId="0" applyFont="1" applyFill="1" applyBorder="1" applyAlignment="1" applyProtection="1">
      <alignment horizontal="center" vertical="center" wrapText="1" readingOrder="2"/>
      <protection hidden="1"/>
    </xf>
    <xf numFmtId="0" fontId="29" fillId="2" borderId="19" xfId="0" applyFont="1" applyFill="1" applyBorder="1" applyAlignment="1" applyProtection="1">
      <alignment horizontal="center" vertical="center" wrapText="1" readingOrder="2"/>
      <protection hidden="1"/>
    </xf>
    <xf numFmtId="0" fontId="29" fillId="2" borderId="16" xfId="0" applyFont="1" applyFill="1" applyBorder="1" applyAlignment="1" applyProtection="1">
      <alignment horizontal="center" vertical="center" wrapText="1" readingOrder="2"/>
      <protection hidden="1"/>
    </xf>
    <xf numFmtId="0" fontId="29" fillId="2" borderId="23" xfId="0" applyFont="1" applyFill="1" applyBorder="1" applyAlignment="1" applyProtection="1">
      <alignment horizontal="center" vertical="center" wrapText="1" readingOrder="2"/>
      <protection hidden="1"/>
    </xf>
    <xf numFmtId="0" fontId="29" fillId="2" borderId="24" xfId="0" applyFont="1" applyFill="1" applyBorder="1" applyAlignment="1" applyProtection="1">
      <alignment horizontal="center" vertical="center" wrapText="1" readingOrder="2"/>
      <protection hidden="1"/>
    </xf>
    <xf numFmtId="0" fontId="29" fillId="2" borderId="25" xfId="0" applyFont="1" applyFill="1" applyBorder="1" applyAlignment="1" applyProtection="1">
      <alignment horizontal="center" vertical="center" wrapText="1" readingOrder="2"/>
      <protection hidden="1"/>
    </xf>
    <xf numFmtId="0" fontId="10" fillId="2" borderId="19" xfId="0" applyFont="1" applyFill="1" applyBorder="1" applyAlignment="1" applyProtection="1">
      <alignment horizontal="center" vertical="center" textRotation="180" wrapText="1" readingOrder="2"/>
      <protection hidden="1"/>
    </xf>
    <xf numFmtId="0" fontId="10" fillId="2" borderId="16" xfId="0" applyFont="1" applyFill="1" applyBorder="1" applyAlignment="1" applyProtection="1">
      <alignment horizontal="center" vertical="center" textRotation="180" wrapText="1" readingOrder="2"/>
      <protection hidden="1"/>
    </xf>
    <xf numFmtId="0" fontId="10" fillId="2" borderId="20" xfId="0" applyFont="1" applyFill="1" applyBorder="1" applyAlignment="1" applyProtection="1">
      <alignment horizontal="center" vertical="center" wrapText="1" readingOrder="2"/>
      <protection hidden="1"/>
    </xf>
    <xf numFmtId="0" fontId="10" fillId="2" borderId="21" xfId="0" applyFont="1" applyFill="1" applyBorder="1" applyAlignment="1" applyProtection="1">
      <alignment horizontal="center" vertical="center" wrapText="1" readingOrder="2"/>
      <protection hidden="1"/>
    </xf>
    <xf numFmtId="0" fontId="10" fillId="2" borderId="9" xfId="0" applyFont="1" applyFill="1" applyBorder="1" applyAlignment="1" applyProtection="1">
      <alignment horizontal="center" vertical="center" wrapText="1" readingOrder="2"/>
      <protection hidden="1"/>
    </xf>
    <xf numFmtId="0" fontId="10" fillId="2" borderId="22" xfId="0" applyFont="1" applyFill="1" applyBorder="1" applyAlignment="1" applyProtection="1">
      <alignment horizontal="center" vertical="center" wrapText="1" readingOrder="2"/>
      <protection hidden="1"/>
    </xf>
    <xf numFmtId="0" fontId="10" fillId="2" borderId="23" xfId="0" applyFont="1" applyFill="1" applyBorder="1" applyAlignment="1" applyProtection="1">
      <alignment horizontal="center" vertical="center" wrapText="1" readingOrder="2"/>
      <protection hidden="1"/>
    </xf>
    <xf numFmtId="0" fontId="10" fillId="2" borderId="24" xfId="0" applyFont="1" applyFill="1" applyBorder="1" applyAlignment="1" applyProtection="1">
      <alignment horizontal="center" vertical="center" wrapText="1" readingOrder="2"/>
      <protection hidden="1"/>
    </xf>
    <xf numFmtId="0" fontId="10" fillId="2" borderId="25" xfId="0" applyFont="1" applyFill="1" applyBorder="1" applyAlignment="1" applyProtection="1">
      <alignment horizontal="center" vertical="center" wrapText="1" readingOrder="2"/>
      <protection hidden="1"/>
    </xf>
    <xf numFmtId="0" fontId="8" fillId="2" borderId="23" xfId="0" applyFont="1" applyFill="1" applyBorder="1" applyAlignment="1" applyProtection="1">
      <alignment horizontal="center" vertical="center" wrapText="1" readingOrder="2"/>
      <protection hidden="1"/>
    </xf>
    <xf numFmtId="0" fontId="8" fillId="2" borderId="24" xfId="0" applyFont="1" applyFill="1" applyBorder="1" applyAlignment="1" applyProtection="1">
      <alignment horizontal="center" vertical="center" wrapText="1" readingOrder="2"/>
      <protection hidden="1"/>
    </xf>
    <xf numFmtId="0" fontId="10" fillId="2" borderId="19" xfId="0" applyFont="1" applyFill="1" applyBorder="1" applyAlignment="1" applyProtection="1">
      <alignment horizontal="center" vertical="center" wrapText="1" readingOrder="2"/>
      <protection hidden="1"/>
    </xf>
    <xf numFmtId="0" fontId="10" fillId="2" borderId="16" xfId="0" applyFont="1" applyFill="1" applyBorder="1" applyAlignment="1" applyProtection="1">
      <alignment horizontal="center" vertical="center" wrapText="1" readingOrder="2"/>
      <protection hidden="1"/>
    </xf>
    <xf numFmtId="0" fontId="10" fillId="2" borderId="26" xfId="0" applyFont="1" applyFill="1" applyBorder="1" applyAlignment="1" applyProtection="1">
      <alignment horizontal="center" vertical="center" wrapText="1" readingOrder="2"/>
      <protection hidden="1"/>
    </xf>
    <xf numFmtId="0" fontId="10" fillId="2" borderId="10" xfId="0" applyFont="1" applyFill="1" applyBorder="1" applyAlignment="1" applyProtection="1">
      <alignment horizontal="center" vertical="center" wrapText="1" readingOrder="2"/>
      <protection hidden="1"/>
    </xf>
    <xf numFmtId="164" fontId="22" fillId="10" borderId="19" xfId="0" applyNumberFormat="1" applyFont="1" applyFill="1" applyBorder="1" applyAlignment="1" applyProtection="1">
      <alignment horizontal="center" vertical="center" wrapText="1" readingOrder="2"/>
      <protection hidden="1"/>
    </xf>
    <xf numFmtId="164" fontId="22" fillId="10" borderId="27" xfId="0" applyNumberFormat="1" applyFont="1" applyFill="1" applyBorder="1" applyAlignment="1" applyProtection="1">
      <alignment horizontal="center" vertical="center" wrapText="1" readingOrder="2"/>
      <protection hidden="1"/>
    </xf>
    <xf numFmtId="164" fontId="22" fillId="10" borderId="16" xfId="0" applyNumberFormat="1" applyFont="1" applyFill="1" applyBorder="1" applyAlignment="1" applyProtection="1">
      <alignment horizontal="center" vertical="center" wrapText="1" readingOrder="2"/>
      <protection hidden="1"/>
    </xf>
    <xf numFmtId="165" fontId="0" fillId="0" borderId="24" xfId="0" applyNumberFormat="1" applyBorder="1" applyAlignment="1" applyProtection="1">
      <alignment shrinkToFit="1" readingOrder="1"/>
      <protection hidden="1"/>
    </xf>
    <xf numFmtId="165" fontId="0" fillId="0" borderId="25" xfId="0" applyNumberFormat="1" applyBorder="1" applyAlignment="1" applyProtection="1">
      <alignment shrinkToFit="1" readingOrder="1"/>
      <protection hidden="1"/>
    </xf>
    <xf numFmtId="0" fontId="10" fillId="0" borderId="23" xfId="0" applyFont="1" applyBorder="1" applyAlignment="1" applyProtection="1">
      <alignment horizontal="center" vertical="center" shrinkToFit="1" readingOrder="2"/>
      <protection hidden="1"/>
    </xf>
    <xf numFmtId="0" fontId="10" fillId="0" borderId="24" xfId="0" applyFont="1" applyBorder="1" applyAlignment="1" applyProtection="1">
      <alignment horizontal="center" vertical="center" shrinkToFit="1" readingOrder="2"/>
      <protection hidden="1"/>
    </xf>
    <xf numFmtId="0" fontId="10" fillId="0" borderId="25" xfId="0" applyFont="1" applyBorder="1" applyAlignment="1" applyProtection="1">
      <alignment horizontal="center" vertical="center" shrinkToFit="1" readingOrder="2"/>
      <protection hidden="1"/>
    </xf>
    <xf numFmtId="164" fontId="22" fillId="11" borderId="19" xfId="0" applyNumberFormat="1" applyFont="1" applyFill="1" applyBorder="1" applyAlignment="1" applyProtection="1">
      <alignment horizontal="center" vertical="center" wrapText="1" readingOrder="2"/>
      <protection hidden="1"/>
    </xf>
    <xf numFmtId="164" fontId="22" fillId="11" borderId="27" xfId="0" applyNumberFormat="1" applyFont="1" applyFill="1" applyBorder="1" applyAlignment="1" applyProtection="1">
      <alignment horizontal="center" vertical="center" wrapText="1" readingOrder="2"/>
      <protection hidden="1"/>
    </xf>
    <xf numFmtId="164" fontId="22" fillId="11" borderId="16" xfId="0" applyNumberFormat="1" applyFont="1" applyFill="1" applyBorder="1" applyAlignment="1" applyProtection="1">
      <alignment horizontal="center" vertical="center" wrapText="1" readingOrder="2"/>
      <protection hidden="1"/>
    </xf>
    <xf numFmtId="0" fontId="10" fillId="0" borderId="15" xfId="0" applyFont="1" applyBorder="1" applyAlignment="1" applyProtection="1">
      <alignment horizontal="center" vertical="center" shrinkToFit="1" readingOrder="2"/>
      <protection hidden="1"/>
    </xf>
    <xf numFmtId="0" fontId="10" fillId="0" borderId="1" xfId="0" applyFont="1" applyBorder="1" applyAlignment="1" applyProtection="1">
      <alignment horizontal="center" vertical="center" shrinkToFit="1" readingOrder="2"/>
      <protection hidden="1"/>
    </xf>
    <xf numFmtId="0" fontId="7" fillId="0" borderId="11" xfId="0" applyFont="1" applyBorder="1" applyAlignment="1" applyProtection="1">
      <alignment horizontal="center" vertical="center" shrinkToFit="1" readingOrder="2"/>
      <protection hidden="1"/>
    </xf>
    <xf numFmtId="0" fontId="7" fillId="0" borderId="28" xfId="0" applyFont="1" applyBorder="1" applyAlignment="1" applyProtection="1">
      <alignment horizontal="center" vertical="center" shrinkToFit="1" readingOrder="2"/>
      <protection hidden="1"/>
    </xf>
    <xf numFmtId="0" fontId="10" fillId="0" borderId="14" xfId="0" applyFont="1" applyBorder="1" applyAlignment="1" applyProtection="1">
      <alignment horizontal="center" vertical="center" shrinkToFit="1" readingOrder="2"/>
      <protection hidden="1"/>
    </xf>
    <xf numFmtId="0" fontId="0" fillId="0" borderId="29" xfId="0" applyBorder="1" applyAlignment="1" applyProtection="1">
      <alignment shrinkToFit="1"/>
      <protection hidden="1"/>
    </xf>
    <xf numFmtId="0" fontId="10" fillId="3" borderId="14" xfId="0" applyFont="1" applyFill="1" applyBorder="1" applyAlignment="1" applyProtection="1">
      <alignment horizontal="center" vertical="center" wrapText="1" readingOrder="2"/>
      <protection hidden="1"/>
    </xf>
    <xf numFmtId="0" fontId="10" fillId="3" borderId="2" xfId="0" applyFont="1" applyFill="1" applyBorder="1" applyAlignment="1" applyProtection="1">
      <alignment horizontal="center" vertical="center" wrapText="1" readingOrder="2"/>
      <protection hidden="1"/>
    </xf>
    <xf numFmtId="0" fontId="10" fillId="3" borderId="29" xfId="0" applyFont="1" applyFill="1" applyBorder="1" applyAlignment="1" applyProtection="1">
      <alignment horizontal="center" vertical="center" wrapText="1" readingOrder="2"/>
      <protection hidden="1"/>
    </xf>
    <xf numFmtId="0" fontId="31" fillId="0" borderId="30" xfId="0" applyFont="1" applyBorder="1" applyAlignment="1">
      <alignment horizontal="center" vertical="center"/>
    </xf>
    <xf numFmtId="16" fontId="31" fillId="0" borderId="30" xfId="0" applyNumberFormat="1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16" fontId="31" fillId="0" borderId="50" xfId="0" applyNumberFormat="1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/>
    </xf>
    <xf numFmtId="16" fontId="31" fillId="0" borderId="59" xfId="0" applyNumberFormat="1" applyFont="1" applyBorder="1" applyAlignment="1">
      <alignment horizontal="center" vertical="center"/>
    </xf>
    <xf numFmtId="0" fontId="31" fillId="0" borderId="59" xfId="0" applyFont="1" applyBorder="1" applyAlignment="1">
      <alignment horizontal="center" vertical="center"/>
    </xf>
    <xf numFmtId="0" fontId="31" fillId="0" borderId="60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 wrapText="1"/>
    </xf>
    <xf numFmtId="0" fontId="9" fillId="0" borderId="11" xfId="0" applyFont="1" applyFill="1" applyBorder="1" applyAlignment="1" applyProtection="1">
      <alignment horizontal="center" vertical="center" shrinkToFit="1" readingOrder="2"/>
      <protection hidden="1"/>
    </xf>
    <xf numFmtId="3" fontId="10" fillId="0" borderId="11" xfId="0" applyNumberFormat="1" applyFont="1" applyFill="1" applyBorder="1" applyAlignment="1" applyProtection="1">
      <alignment horizontal="center" vertical="center" shrinkToFit="1" readingOrder="2"/>
      <protection hidden="1"/>
    </xf>
    <xf numFmtId="0" fontId="10" fillId="3" borderId="11" xfId="0" applyFont="1" applyFill="1" applyBorder="1" applyAlignment="1" applyProtection="1">
      <alignment horizontal="center" vertical="center" shrinkToFit="1" readingOrder="2"/>
      <protection hidden="1"/>
    </xf>
    <xf numFmtId="0" fontId="10" fillId="3" borderId="12" xfId="0" applyFont="1" applyFill="1" applyBorder="1" applyAlignment="1" applyProtection="1">
      <alignment horizontal="center" vertical="center" shrinkToFit="1" readingOrder="2"/>
      <protection hidden="1"/>
    </xf>
    <xf numFmtId="0" fontId="12" fillId="0" borderId="0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0" fontId="11" fillId="0" borderId="0" xfId="0" applyFont="1" applyAlignment="1" applyProtection="1">
      <alignment vertical="center" shrinkToFit="1"/>
      <protection locked="0"/>
    </xf>
    <xf numFmtId="0" fontId="29" fillId="0" borderId="0" xfId="0" applyFont="1" applyAlignment="1" applyProtection="1">
      <alignment horizontal="left" vertical="center"/>
      <protection hidden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29" fillId="0" borderId="0" xfId="0" applyFont="1" applyAlignment="1" applyProtection="1">
      <alignment horizontal="center" vertical="center"/>
      <protection hidden="1"/>
    </xf>
    <xf numFmtId="164" fontId="22" fillId="9" borderId="19" xfId="0" applyNumberFormat="1" applyFont="1" applyFill="1" applyBorder="1" applyAlignment="1" applyProtection="1">
      <alignment horizontal="center" vertical="center" shrinkToFit="1" readingOrder="2"/>
      <protection hidden="1"/>
    </xf>
    <xf numFmtId="164" fontId="22" fillId="9" borderId="27" xfId="0" applyNumberFormat="1" applyFont="1" applyFill="1" applyBorder="1" applyAlignment="1" applyProtection="1">
      <alignment horizontal="center" vertical="center" shrinkToFit="1" readingOrder="2"/>
      <protection hidden="1"/>
    </xf>
    <xf numFmtId="165" fontId="10" fillId="9" borderId="41" xfId="0" applyNumberFormat="1" applyFont="1" applyFill="1" applyBorder="1" applyAlignment="1" applyProtection="1">
      <alignment horizontal="center" vertical="center" shrinkToFit="1" readingOrder="1"/>
      <protection hidden="1"/>
    </xf>
    <xf numFmtId="0" fontId="9" fillId="9" borderId="61" xfId="0" applyFont="1" applyFill="1" applyBorder="1" applyAlignment="1" applyProtection="1">
      <alignment horizontal="center" vertical="center" wrapText="1" readingOrder="2"/>
      <protection hidden="1"/>
    </xf>
    <xf numFmtId="164" fontId="22" fillId="9" borderId="62" xfId="0" applyNumberFormat="1" applyFont="1" applyFill="1" applyBorder="1" applyAlignment="1" applyProtection="1">
      <alignment horizontal="center" vertical="center" shrinkToFit="1" readingOrder="2"/>
      <protection hidden="1"/>
    </xf>
    <xf numFmtId="0" fontId="9" fillId="9" borderId="63" xfId="0" applyFont="1" applyFill="1" applyBorder="1" applyAlignment="1" applyProtection="1">
      <alignment horizontal="center" vertical="center" wrapText="1" readingOrder="2"/>
      <protection hidden="1"/>
    </xf>
    <xf numFmtId="164" fontId="22" fillId="9" borderId="12" xfId="0" applyNumberFormat="1" applyFont="1" applyFill="1" applyBorder="1" applyAlignment="1" applyProtection="1">
      <alignment horizontal="center" vertical="center" shrinkToFit="1" readingOrder="2"/>
      <protection hidden="1"/>
    </xf>
    <xf numFmtId="0" fontId="9" fillId="9" borderId="64" xfId="0" applyFont="1" applyFill="1" applyBorder="1" applyAlignment="1" applyProtection="1">
      <alignment horizontal="center" vertical="center" wrapText="1" readingOrder="2"/>
      <protection hidden="1"/>
    </xf>
    <xf numFmtId="164" fontId="22" fillId="9" borderId="65" xfId="0" applyNumberFormat="1" applyFont="1" applyFill="1" applyBorder="1" applyAlignment="1" applyProtection="1">
      <alignment horizontal="center" vertical="center" shrinkToFit="1" readingOrder="2"/>
      <protection hidden="1"/>
    </xf>
  </cellXfs>
  <cellStyles count="1">
    <cellStyle name="Normal" xfId="0" builtinId="0"/>
  </cellStyles>
  <dxfs count="4">
    <dxf>
      <font>
        <color rgb="FFFF0000"/>
      </font>
    </dxf>
    <dxf>
      <font>
        <color auto="1"/>
      </font>
      <fill>
        <patternFill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0" formatCode="d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819150</xdr:colOff>
      <xdr:row>0</xdr:row>
      <xdr:rowOff>85725</xdr:rowOff>
    </xdr:from>
    <xdr:to>
      <xdr:col>3</xdr:col>
      <xdr:colOff>2047875</xdr:colOff>
      <xdr:row>3</xdr:row>
      <xdr:rowOff>133350</xdr:rowOff>
    </xdr:to>
    <xdr:pic>
      <xdr:nvPicPr>
        <xdr:cNvPr id="6204" name="صورة 1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E"/>
            </a:clrFrom>
            <a:clrTo>
              <a:srgbClr val="FFFF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24" t="5823" r="18207" b="7533"/>
        <a:stretch>
          <a:fillRect/>
        </a:stretch>
      </xdr:blipFill>
      <xdr:spPr bwMode="auto">
        <a:xfrm>
          <a:off x="857250" y="85725"/>
          <a:ext cx="122872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1143000</xdr:colOff>
          <xdr:row>8</xdr:row>
          <xdr:rowOff>152400</xdr:rowOff>
        </xdr:from>
        <xdr:to>
          <xdr:col>3</xdr:col>
          <xdr:colOff>0</xdr:colOff>
          <xdr:row>11</xdr:row>
          <xdr:rowOff>47625</xdr:rowOff>
        </xdr:to>
        <xdr:sp macro="" textlink="">
          <xdr:nvSpPr>
            <xdr:cNvPr id="6148" name="Button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1">
                <a:defRPr sz="1000"/>
              </a:pPr>
              <a:r>
                <a:rPr lang="ar-SA" sz="16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إضافة</a:t>
              </a:r>
            </a:p>
          </xdr:txBody>
        </xdr:sp>
        <xdr:clientData fLocksWithSheet="0" fPrintsWithSheet="0"/>
      </xdr:twoCellAnchor>
    </mc:Choice>
    <mc:Fallback/>
  </mc:AlternateContent>
</xdr:wsDr>
</file>

<file path=xl/tables/table1.xml><?xml version="1.0" encoding="utf-8"?>
<table xmlns="http://schemas.openxmlformats.org/spreadsheetml/2006/main" id="2" name="الجدول2" displayName="الجدول2" ref="E1:F9" totalsRowShown="0">
  <autoFilter ref="E1:F9"/>
  <tableColumns count="2">
    <tableColumn id="1" name="المهام"/>
    <tableColumn id="2" name="الساعات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الجدول1" displayName="الجدول1" ref="O1:O29" totalsRowShown="0">
  <autoFilter ref="O1:O29"/>
  <tableColumns count="1">
    <tableColumn id="1" name="القسم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الجدول3" displayName="الجدول3" ref="L1:M6" totalsRowShown="0">
  <autoFilter ref="L1:M6"/>
  <tableColumns count="2">
    <tableColumn id="1" name="الألقاب" dataDxfId="3"/>
    <tableColumn id="2" name="النصا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ورقة1">
    <tabColor theme="6"/>
  </sheetPr>
  <dimension ref="A1:IU13"/>
  <sheetViews>
    <sheetView rightToLeft="1" workbookViewId="0">
      <selection activeCell="C3" sqref="C3:C7"/>
    </sheetView>
  </sheetViews>
  <sheetFormatPr defaultColWidth="0" defaultRowHeight="36" customHeight="1" zeroHeight="1"/>
  <cols>
    <col min="1" max="1" width="5.88671875" style="12" customWidth="1"/>
    <col min="2" max="2" width="16.5546875" style="12" customWidth="1"/>
    <col min="3" max="3" width="49.21875" style="12" customWidth="1"/>
    <col min="4" max="4" width="27.5546875" style="12" customWidth="1"/>
    <col min="5" max="5" width="6.33203125" style="12" customWidth="1"/>
    <col min="6" max="11" width="4.5546875" style="12" hidden="1" customWidth="1"/>
    <col min="12" max="12" width="6.77734375" style="12" hidden="1" customWidth="1"/>
    <col min="13" max="13" width="19.109375" style="12" hidden="1" customWidth="1"/>
    <col min="14" max="14" width="4.5546875" style="12" hidden="1" customWidth="1"/>
    <col min="15" max="15" width="12.33203125" style="12" hidden="1" customWidth="1"/>
    <col min="16" max="255" width="4.5546875" style="12" hidden="1" customWidth="1"/>
    <col min="256" max="16384" width="8.88671875" style="12" hidden="1"/>
  </cols>
  <sheetData>
    <row r="1" spans="1:23" ht="34.9" customHeight="1">
      <c r="A1" s="112" t="s">
        <v>116</v>
      </c>
      <c r="B1" s="112"/>
      <c r="C1" s="112"/>
      <c r="D1" s="51"/>
      <c r="E1" s="51"/>
      <c r="F1" s="12" t="str">
        <f>IFERROR(INDEX(data!$L$2:$M$6,MATCH(C7,data!$L$2:$L$6,0),2),"")</f>
        <v/>
      </c>
      <c r="G1" s="12" t="str">
        <f>IFERROR(INDEX(data!$E$2:$F$9,MATCH(C5,data!$E$2:$E$9,0),2),"")</f>
        <v/>
      </c>
      <c r="H1" s="12" t="str">
        <f>IF(D6&lt;&gt;"",J1,"t")</f>
        <v>t</v>
      </c>
      <c r="I1" s="12">
        <f>COUNTA(القسم)+1</f>
        <v>29</v>
      </c>
      <c r="J1" s="12" t="str">
        <f>IFERROR(INDEX(data!$O$2:$O$29,MATCH(D6,data!$O$2:$O$29,0),1),"f")</f>
        <v>f</v>
      </c>
      <c r="L1" s="12">
        <f>IF(C5="رئيس قسم",CONCATENATE(C5," ",C6),IF(C5="مدير مركز",CONCATENATE(C5," ",D5),IF(C5="عميد الكلية",CONCATENATE("عميد كلية ",C3),IF(C5="نائب رئيس الجامعة",L2,C5))))</f>
        <v>0</v>
      </c>
      <c r="N1" s="12" t="str">
        <f>IF(C5="مدير مركز","مركز","")</f>
        <v/>
      </c>
      <c r="O1" s="12">
        <f>IF(M1&lt;&gt;"",M1,L1)</f>
        <v>0</v>
      </c>
      <c r="V1" s="12" t="s">
        <v>88</v>
      </c>
      <c r="W1" s="12" t="s">
        <v>89</v>
      </c>
    </row>
    <row r="2" spans="1:23" ht="41.45" customHeight="1" thickBot="1">
      <c r="A2" s="111" t="s">
        <v>85</v>
      </c>
      <c r="B2" s="111"/>
      <c r="C2" s="111"/>
      <c r="D2" s="51"/>
      <c r="E2" s="51"/>
      <c r="L2" s="12" t="e">
        <f>INDEX(V1:W3,MATCH(RIGHT(C4,4),W1:W3,0),1)</f>
        <v>#N/A</v>
      </c>
      <c r="V2" s="12" t="s">
        <v>86</v>
      </c>
      <c r="W2" s="12" t="s">
        <v>90</v>
      </c>
    </row>
    <row r="3" spans="1:23" ht="38.450000000000003" customHeight="1" thickBot="1">
      <c r="A3" s="51"/>
      <c r="B3" s="52" t="s">
        <v>44</v>
      </c>
      <c r="C3" s="15"/>
      <c r="D3" s="51"/>
      <c r="E3" s="51"/>
      <c r="V3" s="12" t="s">
        <v>87</v>
      </c>
      <c r="W3" s="12" t="s">
        <v>91</v>
      </c>
    </row>
    <row r="4" spans="1:23" ht="38.450000000000003" customHeight="1" thickBot="1">
      <c r="A4" s="51"/>
      <c r="B4" s="52" t="s">
        <v>45</v>
      </c>
      <c r="C4" s="15"/>
      <c r="D4" s="53" t="str">
        <f>IF(C5="مدير مركز","اختر اسم المركز","")</f>
        <v/>
      </c>
      <c r="E4" s="51"/>
    </row>
    <row r="5" spans="1:23" ht="38.450000000000003" customHeight="1" thickBot="1">
      <c r="A5" s="51"/>
      <c r="B5" s="52" t="s">
        <v>48</v>
      </c>
      <c r="C5" s="15"/>
      <c r="D5" s="55"/>
      <c r="E5" s="51"/>
    </row>
    <row r="6" spans="1:23" ht="38.450000000000003" customHeight="1" thickBot="1">
      <c r="A6" s="51"/>
      <c r="B6" s="52" t="s">
        <v>47</v>
      </c>
      <c r="C6" s="15"/>
      <c r="D6" s="54"/>
      <c r="E6" s="51"/>
    </row>
    <row r="7" spans="1:23" ht="38.450000000000003" customHeight="1" thickBot="1">
      <c r="A7" s="51"/>
      <c r="B7" s="52" t="s">
        <v>49</v>
      </c>
      <c r="C7" s="15"/>
      <c r="D7" s="51"/>
      <c r="E7" s="51"/>
    </row>
    <row r="8" spans="1:23" ht="15">
      <c r="A8" s="51"/>
      <c r="B8" s="51"/>
      <c r="C8" s="51"/>
      <c r="D8" s="51"/>
      <c r="E8" s="51"/>
    </row>
    <row r="9" spans="1:23" ht="15">
      <c r="A9" s="51"/>
      <c r="B9" s="51"/>
      <c r="C9" s="51"/>
      <c r="D9" s="51"/>
      <c r="E9" s="51"/>
    </row>
    <row r="10" spans="1:23" ht="15">
      <c r="A10" s="51"/>
      <c r="B10" s="51"/>
      <c r="C10" s="51"/>
      <c r="D10" s="51"/>
      <c r="E10" s="51"/>
    </row>
    <row r="11" spans="1:23" ht="15">
      <c r="A11" s="51"/>
      <c r="B11" s="51"/>
      <c r="C11" s="51"/>
      <c r="D11" s="51"/>
      <c r="E11" s="51"/>
    </row>
    <row r="12" spans="1:23" ht="15">
      <c r="A12" s="51"/>
      <c r="B12" s="51"/>
      <c r="C12" s="51"/>
      <c r="D12" s="51"/>
      <c r="E12" s="51"/>
    </row>
    <row r="13" spans="1:23" ht="36" customHeight="1">
      <c r="A13" s="51"/>
      <c r="B13" s="51"/>
      <c r="C13" s="51"/>
      <c r="D13" s="51"/>
      <c r="E13" s="51"/>
    </row>
  </sheetData>
  <sheetProtection algorithmName="SHA-512" hashValue="JLLUKaTIpcmbaxWE0mQXmoTXNQLgxzO9yfnknNHL0jwMDDZxBAGOGz74JbsYuGfUOpfdajqG5ZqjX3lw5I/pYQ==" saltValue="TFDbNajH8VcN2kQ3YHdvPQ==" spinCount="100000" sheet="1" objects="1" scenarios="1" selectLockedCells="1"/>
  <mergeCells count="2">
    <mergeCell ref="A2:C2"/>
    <mergeCell ref="A1:C1"/>
  </mergeCells>
  <conditionalFormatting sqref="D6">
    <cfRule type="expression" dxfId="2" priority="3">
      <formula>$C$6="إضافة قسم جديد"</formula>
    </cfRule>
  </conditionalFormatting>
  <conditionalFormatting sqref="D5">
    <cfRule type="expression" dxfId="1" priority="2">
      <formula>$C$5="مدير مركز"</formula>
    </cfRule>
  </conditionalFormatting>
  <conditionalFormatting sqref="D4">
    <cfRule type="cellIs" dxfId="0" priority="1" operator="notEqual">
      <formula>""""""</formula>
    </cfRule>
  </conditionalFormatting>
  <dataValidations count="4">
    <dataValidation type="list" allowBlank="1" showInputMessage="1" showErrorMessage="1" sqref="C3">
      <formula1>الكليات</formula1>
    </dataValidation>
    <dataValidation type="list" allowBlank="1" showInputMessage="1" showErrorMessage="1" sqref="C5">
      <formula1>المهام</formula1>
    </dataValidation>
    <dataValidation type="list" allowBlank="1" showInputMessage="1" showErrorMessage="1" sqref="C7">
      <formula1>الألقاب</formula1>
    </dataValidation>
    <dataValidation type="list" allowBlank="1" showInputMessage="1" showErrorMessage="1" sqref="D5">
      <formula1>مراكز</formula1>
    </dataValidation>
  </dataValidations>
  <pageMargins left="0.11811023622047245" right="0.70866141732283472" top="0.74803149606299213" bottom="0.74803149606299213" header="0.31496062992125984" footer="0.31496062992125984"/>
  <pageSetup paperSize="9" scale="95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8" r:id="rId4" name="Button 4">
              <controlPr locked="0" defaultSize="0" print="0" autoFill="0" autoPict="0" macro="[0]!ssss">
                <anchor moveWithCells="1" sizeWithCells="1">
                  <from>
                    <xdr:col>2</xdr:col>
                    <xdr:colOff>1143000</xdr:colOff>
                    <xdr:row>8</xdr:row>
                    <xdr:rowOff>152400</xdr:rowOff>
                  </from>
                  <to>
                    <xdr:col>3</xdr:col>
                    <xdr:colOff>0</xdr:colOff>
                    <xdr:row>11</xdr:row>
                    <xdr:rowOff>47625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data!$M$14:$M$20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ورقة7">
    <tabColor rgb="FFFFFF00"/>
  </sheetPr>
  <dimension ref="A1:L362"/>
  <sheetViews>
    <sheetView showGridLines="0" rightToLeft="1" tabSelected="1" view="pageBreakPreview" zoomScale="120" zoomScaleSheetLayoutView="120" zoomScalePageLayoutView="80" workbookViewId="0">
      <selection activeCell="K13" sqref="K13"/>
    </sheetView>
  </sheetViews>
  <sheetFormatPr defaultRowHeight="15"/>
  <cols>
    <col min="1" max="1" width="3.77734375" customWidth="1"/>
    <col min="2" max="2" width="5.109375" style="1" customWidth="1"/>
    <col min="3" max="3" width="8.6640625" style="1" customWidth="1"/>
    <col min="4" max="7" width="4.109375" customWidth="1"/>
    <col min="8" max="8" width="4.88671875" customWidth="1"/>
    <col min="9" max="9" width="12" customWidth="1"/>
    <col min="10" max="10" width="7.44140625" style="60" customWidth="1"/>
    <col min="11" max="11" width="20.109375" customWidth="1"/>
    <col min="12" max="12" width="8.5546875" customWidth="1"/>
    <col min="13" max="13" width="8.88671875" customWidth="1"/>
  </cols>
  <sheetData>
    <row r="1" spans="1:12" ht="21" customHeight="1">
      <c r="A1" s="179" t="s">
        <v>118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</row>
    <row r="2" spans="1:12" ht="20.25" customHeight="1">
      <c r="A2" s="181" t="s">
        <v>28</v>
      </c>
      <c r="B2" s="181"/>
      <c r="C2" s="158" t="str">
        <f>IF(البيانات!C3&lt;&gt;"",البيانات!C3,"")</f>
        <v/>
      </c>
      <c r="D2" s="158"/>
      <c r="E2" s="182" t="s">
        <v>79</v>
      </c>
      <c r="F2" s="182"/>
      <c r="G2" s="158" t="str">
        <f>IF(البيانات!C6&lt;&gt;"",البيانات!C6,"")</f>
        <v/>
      </c>
      <c r="H2" s="158"/>
      <c r="I2" s="158"/>
      <c r="J2" s="59" t="s">
        <v>138</v>
      </c>
      <c r="K2" s="37"/>
      <c r="L2" s="25"/>
    </row>
    <row r="3" spans="1:12" ht="20.25" customHeight="1">
      <c r="A3" s="12"/>
      <c r="B3" s="13" t="s">
        <v>0</v>
      </c>
      <c r="C3" s="158" t="str">
        <f>IF(البيانات!C4&lt;&gt;"",البيانات!C4,"")</f>
        <v/>
      </c>
      <c r="D3" s="158"/>
      <c r="E3" s="158"/>
      <c r="F3" s="158"/>
      <c r="G3" s="158"/>
      <c r="H3" s="158"/>
      <c r="I3" s="180" t="s">
        <v>101</v>
      </c>
      <c r="J3" s="180"/>
      <c r="K3" s="158" t="str">
        <f>IF(IF(البيانات!O1&lt;&gt;"",البيانات!O1,"")=0,"",IF(البيانات!O1&lt;&gt;"",البيانات!O1))</f>
        <v/>
      </c>
      <c r="L3" s="158"/>
    </row>
    <row r="4" spans="1:12" ht="3.75" customHeight="1" thickBot="1"/>
    <row r="5" spans="1:12" ht="21" hidden="1" customHeight="1"/>
    <row r="6" spans="1:12" ht="15" customHeight="1" thickBot="1">
      <c r="A6" s="170" t="s">
        <v>1</v>
      </c>
      <c r="B6" s="185" t="s">
        <v>2</v>
      </c>
      <c r="C6" s="186"/>
      <c r="D6" s="193" t="s">
        <v>3</v>
      </c>
      <c r="E6" s="194"/>
      <c r="F6" s="194"/>
      <c r="G6" s="194"/>
      <c r="H6" s="195"/>
      <c r="I6" s="189" t="s">
        <v>4</v>
      </c>
      <c r="J6" s="190"/>
      <c r="K6" s="191" t="s">
        <v>5</v>
      </c>
      <c r="L6" s="183" t="s">
        <v>6</v>
      </c>
    </row>
    <row r="7" spans="1:12" ht="63.75" customHeight="1" thickBot="1">
      <c r="A7" s="171"/>
      <c r="B7" s="187"/>
      <c r="C7" s="188"/>
      <c r="D7" s="81" t="s">
        <v>7</v>
      </c>
      <c r="E7" s="81" t="s">
        <v>8</v>
      </c>
      <c r="F7" s="83" t="s">
        <v>9</v>
      </c>
      <c r="G7" s="83" t="s">
        <v>10</v>
      </c>
      <c r="H7" s="81" t="s">
        <v>11</v>
      </c>
      <c r="I7" s="82" t="s">
        <v>12</v>
      </c>
      <c r="J7" s="84" t="s">
        <v>99</v>
      </c>
      <c r="K7" s="192"/>
      <c r="L7" s="184"/>
    </row>
    <row r="8" spans="1:12" ht="14.25" customHeight="1" thickBot="1">
      <c r="A8" s="172" t="s">
        <v>13</v>
      </c>
      <c r="B8" s="155" t="s">
        <v>23</v>
      </c>
      <c r="C8" s="173" t="s">
        <v>117</v>
      </c>
      <c r="D8" s="48"/>
      <c r="E8" s="48"/>
      <c r="F8" s="49"/>
      <c r="G8" s="49"/>
      <c r="H8" s="46">
        <f t="shared" ref="H8:H27" si="0">SUM(D8:G8)</f>
        <v>0</v>
      </c>
      <c r="I8" s="4"/>
      <c r="J8" s="61"/>
      <c r="K8" s="8"/>
      <c r="L8" s="9"/>
    </row>
    <row r="9" spans="1:12" ht="14.25" customHeight="1" thickBot="1">
      <c r="A9" s="172"/>
      <c r="B9" s="149"/>
      <c r="C9" s="174"/>
      <c r="D9" s="67"/>
      <c r="E9" s="67"/>
      <c r="F9" s="49"/>
      <c r="G9" s="49"/>
      <c r="H9" s="46">
        <f t="shared" si="0"/>
        <v>0</v>
      </c>
      <c r="I9" s="4"/>
      <c r="J9" s="61"/>
      <c r="K9" s="8"/>
      <c r="L9" s="9"/>
    </row>
    <row r="10" spans="1:12" ht="14.25" customHeight="1" thickBot="1">
      <c r="A10" s="172"/>
      <c r="B10" s="149"/>
      <c r="C10" s="175"/>
      <c r="D10" s="67"/>
      <c r="E10" s="67"/>
      <c r="F10" s="49"/>
      <c r="G10" s="49"/>
      <c r="H10" s="46">
        <f t="shared" si="0"/>
        <v>0</v>
      </c>
      <c r="I10" s="4"/>
      <c r="J10" s="61"/>
      <c r="K10" s="8"/>
      <c r="L10" s="9"/>
    </row>
    <row r="11" spans="1:12" ht="14.25" customHeight="1" thickBot="1">
      <c r="A11" s="172"/>
      <c r="B11" s="150"/>
      <c r="C11" s="176"/>
      <c r="D11" s="67"/>
      <c r="E11" s="67"/>
      <c r="F11" s="49"/>
      <c r="G11" s="49"/>
      <c r="H11" s="46">
        <f t="shared" si="0"/>
        <v>0</v>
      </c>
      <c r="I11" s="4"/>
      <c r="J11" s="61"/>
      <c r="K11" s="8"/>
      <c r="L11" s="9"/>
    </row>
    <row r="12" spans="1:12" ht="14.25" customHeight="1" thickBot="1">
      <c r="A12" s="121"/>
      <c r="B12" s="128" t="s">
        <v>16</v>
      </c>
      <c r="C12" s="133">
        <v>46034</v>
      </c>
      <c r="D12" s="67"/>
      <c r="E12" s="67"/>
      <c r="F12" s="49"/>
      <c r="G12" s="49"/>
      <c r="H12" s="46">
        <f t="shared" si="0"/>
        <v>0</v>
      </c>
      <c r="I12" s="4"/>
      <c r="J12" s="61"/>
      <c r="K12" s="8"/>
      <c r="L12" s="9"/>
    </row>
    <row r="13" spans="1:12" ht="14.25" customHeight="1" thickBot="1">
      <c r="A13" s="121"/>
      <c r="B13" s="128"/>
      <c r="C13" s="130"/>
      <c r="D13" s="67"/>
      <c r="E13" s="67"/>
      <c r="F13" s="49"/>
      <c r="G13" s="49"/>
      <c r="H13" s="46">
        <f t="shared" si="0"/>
        <v>0</v>
      </c>
      <c r="I13" s="4"/>
      <c r="J13" s="61"/>
      <c r="K13" s="8"/>
      <c r="L13" s="9"/>
    </row>
    <row r="14" spans="1:12" ht="15" customHeight="1" thickBot="1">
      <c r="A14" s="121"/>
      <c r="B14" s="128"/>
      <c r="C14" s="130"/>
      <c r="D14" s="67"/>
      <c r="E14" s="67"/>
      <c r="F14" s="49"/>
      <c r="G14" s="49"/>
      <c r="H14" s="46">
        <f t="shared" si="0"/>
        <v>0</v>
      </c>
      <c r="I14" s="4"/>
      <c r="J14" s="61"/>
      <c r="K14" s="8"/>
      <c r="L14" s="9"/>
    </row>
    <row r="15" spans="1:12" ht="15" customHeight="1" thickBot="1">
      <c r="A15" s="121"/>
      <c r="B15" s="129"/>
      <c r="C15" s="131"/>
      <c r="D15" s="67"/>
      <c r="E15" s="67"/>
      <c r="F15" s="49"/>
      <c r="G15" s="49"/>
      <c r="H15" s="46">
        <f t="shared" si="0"/>
        <v>0</v>
      </c>
      <c r="I15" s="4"/>
      <c r="J15" s="61"/>
      <c r="K15" s="8"/>
      <c r="L15" s="9"/>
    </row>
    <row r="16" spans="1:12" ht="15" customHeight="1" thickBot="1">
      <c r="A16" s="121"/>
      <c r="B16" s="132" t="s">
        <v>17</v>
      </c>
      <c r="C16" s="133">
        <v>46035</v>
      </c>
      <c r="D16" s="67"/>
      <c r="E16" s="67"/>
      <c r="F16" s="49"/>
      <c r="G16" s="49"/>
      <c r="H16" s="46">
        <f t="shared" si="0"/>
        <v>0</v>
      </c>
      <c r="I16" s="4"/>
      <c r="J16" s="61"/>
      <c r="K16" s="8"/>
      <c r="L16" s="9"/>
    </row>
    <row r="17" spans="1:12" ht="15" customHeight="1" thickBot="1">
      <c r="A17" s="121"/>
      <c r="B17" s="128"/>
      <c r="C17" s="130"/>
      <c r="D17" s="67"/>
      <c r="E17" s="67"/>
      <c r="F17" s="49"/>
      <c r="G17" s="49"/>
      <c r="H17" s="46">
        <f t="shared" si="0"/>
        <v>0</v>
      </c>
      <c r="I17" s="4"/>
      <c r="J17" s="61"/>
      <c r="K17" s="8"/>
      <c r="L17" s="9"/>
    </row>
    <row r="18" spans="1:12" ht="15" customHeight="1" thickBot="1">
      <c r="A18" s="121"/>
      <c r="B18" s="128"/>
      <c r="C18" s="130"/>
      <c r="D18" s="67"/>
      <c r="E18" s="67"/>
      <c r="F18" s="49"/>
      <c r="G18" s="49"/>
      <c r="H18" s="46">
        <f t="shared" si="0"/>
        <v>0</v>
      </c>
      <c r="I18" s="4"/>
      <c r="J18" s="61"/>
      <c r="K18" s="8"/>
      <c r="L18" s="9"/>
    </row>
    <row r="19" spans="1:12" ht="15" customHeight="1" thickBot="1">
      <c r="A19" s="121"/>
      <c r="B19" s="129"/>
      <c r="C19" s="131"/>
      <c r="D19" s="67"/>
      <c r="E19" s="67"/>
      <c r="F19" s="49"/>
      <c r="G19" s="49"/>
      <c r="H19" s="46">
        <f t="shared" si="0"/>
        <v>0</v>
      </c>
      <c r="I19" s="4"/>
      <c r="J19" s="61"/>
      <c r="K19" s="8"/>
      <c r="L19" s="9"/>
    </row>
    <row r="20" spans="1:12" ht="15" customHeight="1" thickBot="1">
      <c r="A20" s="121"/>
      <c r="B20" s="132" t="s">
        <v>18</v>
      </c>
      <c r="C20" s="133">
        <v>46036</v>
      </c>
      <c r="D20" s="67"/>
      <c r="E20" s="67"/>
      <c r="F20" s="49"/>
      <c r="G20" s="49"/>
      <c r="H20" s="46">
        <f t="shared" si="0"/>
        <v>0</v>
      </c>
      <c r="I20" s="4"/>
      <c r="J20" s="61"/>
      <c r="K20" s="8"/>
      <c r="L20" s="9"/>
    </row>
    <row r="21" spans="1:12" ht="15" customHeight="1" thickBot="1">
      <c r="A21" s="121"/>
      <c r="B21" s="128"/>
      <c r="C21" s="130"/>
      <c r="D21" s="67"/>
      <c r="E21" s="67"/>
      <c r="F21" s="49"/>
      <c r="G21" s="49"/>
      <c r="H21" s="46">
        <f t="shared" si="0"/>
        <v>0</v>
      </c>
      <c r="I21" s="4"/>
      <c r="J21" s="61"/>
      <c r="K21" s="8"/>
      <c r="L21" s="9"/>
    </row>
    <row r="22" spans="1:12" ht="15" customHeight="1" thickBot="1">
      <c r="A22" s="121"/>
      <c r="B22" s="128"/>
      <c r="C22" s="130"/>
      <c r="D22" s="67"/>
      <c r="E22" s="67"/>
      <c r="F22" s="49"/>
      <c r="G22" s="49"/>
      <c r="H22" s="46">
        <f t="shared" si="0"/>
        <v>0</v>
      </c>
      <c r="I22" s="4"/>
      <c r="J22" s="61"/>
      <c r="K22" s="8"/>
      <c r="L22" s="9"/>
    </row>
    <row r="23" spans="1:12" ht="15" customHeight="1" thickBot="1">
      <c r="A23" s="121"/>
      <c r="B23" s="129"/>
      <c r="C23" s="131"/>
      <c r="D23" s="67"/>
      <c r="E23" s="67"/>
      <c r="F23" s="49"/>
      <c r="G23" s="49"/>
      <c r="H23" s="46">
        <f t="shared" si="0"/>
        <v>0</v>
      </c>
      <c r="I23" s="4"/>
      <c r="J23" s="61"/>
      <c r="K23" s="8"/>
      <c r="L23" s="9"/>
    </row>
    <row r="24" spans="1:12" ht="15" customHeight="1" thickBot="1">
      <c r="A24" s="121"/>
      <c r="B24" s="132" t="s">
        <v>19</v>
      </c>
      <c r="C24" s="133">
        <v>46037</v>
      </c>
      <c r="D24" s="67"/>
      <c r="E24" s="67"/>
      <c r="F24" s="49"/>
      <c r="G24" s="49"/>
      <c r="H24" s="46">
        <f t="shared" si="0"/>
        <v>0</v>
      </c>
      <c r="I24" s="4"/>
      <c r="J24" s="61"/>
      <c r="K24" s="8"/>
      <c r="L24" s="9"/>
    </row>
    <row r="25" spans="1:12" ht="15" customHeight="1" thickBot="1">
      <c r="A25" s="121"/>
      <c r="B25" s="128"/>
      <c r="C25" s="130"/>
      <c r="D25" s="67"/>
      <c r="E25" s="67"/>
      <c r="F25" s="49"/>
      <c r="G25" s="49"/>
      <c r="H25" s="46">
        <f t="shared" si="0"/>
        <v>0</v>
      </c>
      <c r="I25" s="4"/>
      <c r="J25" s="61"/>
      <c r="K25" s="8"/>
      <c r="L25" s="9"/>
    </row>
    <row r="26" spans="1:12" ht="15" customHeight="1" thickBot="1">
      <c r="A26" s="121"/>
      <c r="B26" s="128"/>
      <c r="C26" s="130"/>
      <c r="D26" s="67"/>
      <c r="E26" s="67"/>
      <c r="F26" s="49"/>
      <c r="G26" s="49"/>
      <c r="H26" s="46">
        <f t="shared" si="0"/>
        <v>0</v>
      </c>
      <c r="I26" s="4"/>
      <c r="J26" s="61"/>
      <c r="K26" s="8"/>
      <c r="L26" s="9"/>
    </row>
    <row r="27" spans="1:12" ht="15" customHeight="1" thickBot="1">
      <c r="A27" s="121"/>
      <c r="B27" s="129"/>
      <c r="C27" s="131"/>
      <c r="D27" s="67"/>
      <c r="E27" s="67"/>
      <c r="F27" s="49"/>
      <c r="G27" s="49"/>
      <c r="H27" s="46">
        <f t="shared" si="0"/>
        <v>0</v>
      </c>
      <c r="I27" s="4"/>
      <c r="J27" s="61"/>
      <c r="K27" s="8"/>
      <c r="L27" s="9"/>
    </row>
    <row r="28" spans="1:12" ht="15" customHeight="1" thickBot="1">
      <c r="A28" s="121"/>
      <c r="B28" s="153" t="s">
        <v>20</v>
      </c>
      <c r="C28" s="154"/>
      <c r="D28" s="136" t="str">
        <f>IF(ساعات&lt;&gt;"",ساعات,"")</f>
        <v/>
      </c>
      <c r="E28" s="137"/>
      <c r="F28" s="137"/>
      <c r="G28" s="138"/>
      <c r="H28" s="46">
        <f>SUM(D28:G28)</f>
        <v>0</v>
      </c>
      <c r="I28" s="56"/>
      <c r="J28" s="62"/>
      <c r="K28" s="57"/>
      <c r="L28" s="58"/>
    </row>
    <row r="29" spans="1:12" ht="15" customHeight="1" thickBot="1">
      <c r="A29" s="121"/>
      <c r="B29" s="153" t="s">
        <v>144</v>
      </c>
      <c r="C29" s="154"/>
      <c r="D29" s="136">
        <f>'الغياب الاسبوعي'!D3</f>
        <v>0</v>
      </c>
      <c r="E29" s="137"/>
      <c r="F29" s="137"/>
      <c r="G29" s="138"/>
      <c r="H29" s="46">
        <f>SUM(D29:G29)</f>
        <v>0</v>
      </c>
      <c r="I29" s="244"/>
      <c r="J29" s="245"/>
      <c r="K29" s="246"/>
      <c r="L29" s="247"/>
    </row>
    <row r="30" spans="1:12" ht="15" customHeight="1" thickBot="1">
      <c r="A30" s="121"/>
      <c r="B30" s="147" t="s">
        <v>21</v>
      </c>
      <c r="C30" s="148"/>
      <c r="D30" s="91">
        <f>SUM(D8:D28)</f>
        <v>0</v>
      </c>
      <c r="E30" s="91">
        <f>SUM(E8:E28)</f>
        <v>0</v>
      </c>
      <c r="F30" s="91">
        <f>SUM(F8:F28)</f>
        <v>0</v>
      </c>
      <c r="G30" s="91">
        <f>SUM(G8:G28)</f>
        <v>0</v>
      </c>
      <c r="H30" s="91">
        <f>SUM(H8:H28)-H29</f>
        <v>0</v>
      </c>
      <c r="I30" s="92"/>
      <c r="J30" s="93"/>
      <c r="K30" s="94"/>
      <c r="L30" s="95"/>
    </row>
    <row r="31" spans="1:12" ht="15" customHeight="1" thickTop="1" thickBot="1">
      <c r="A31" s="85"/>
      <c r="B31" s="125" t="s">
        <v>78</v>
      </c>
      <c r="C31" s="126"/>
      <c r="D31" s="126"/>
      <c r="E31" s="126"/>
      <c r="F31" s="126"/>
      <c r="G31" s="127"/>
      <c r="H31" s="86">
        <f>IF(H30&gt;نصاب,H30-نصاب,0)</f>
        <v>0</v>
      </c>
      <c r="I31" s="87"/>
      <c r="J31" s="88"/>
      <c r="K31" s="89"/>
      <c r="L31" s="90"/>
    </row>
    <row r="32" spans="1:12" ht="15" customHeight="1" thickTop="1" thickBot="1">
      <c r="A32" s="120" t="s">
        <v>109</v>
      </c>
      <c r="B32" s="128" t="s">
        <v>23</v>
      </c>
      <c r="C32" s="130">
        <v>46040</v>
      </c>
      <c r="D32" s="68" t="str">
        <f>IF(D8="","",D8)</f>
        <v/>
      </c>
      <c r="E32" s="68" t="str">
        <f t="shared" ref="E32:G32" si="1">IF(E8="","",E8)</f>
        <v/>
      </c>
      <c r="F32" s="68" t="str">
        <f t="shared" si="1"/>
        <v/>
      </c>
      <c r="G32" s="68" t="str">
        <f t="shared" si="1"/>
        <v/>
      </c>
      <c r="H32" s="46">
        <f t="shared" ref="H32:H52" si="2">SUM(D32:G32)</f>
        <v>0</v>
      </c>
      <c r="I32" s="68" t="str">
        <f>IF(I8="","",I8)</f>
        <v/>
      </c>
      <c r="J32" s="69" t="str">
        <f t="shared" ref="J32:L32" si="3">IF(J8="","",J8)</f>
        <v/>
      </c>
      <c r="K32" s="68" t="str">
        <f t="shared" si="3"/>
        <v/>
      </c>
      <c r="L32" s="68" t="str">
        <f t="shared" si="3"/>
        <v/>
      </c>
    </row>
    <row r="33" spans="1:12" ht="15" customHeight="1" thickBot="1">
      <c r="A33" s="121"/>
      <c r="B33" s="128"/>
      <c r="C33" s="130"/>
      <c r="D33" s="68" t="str">
        <f>IF(D9="","",D9)</f>
        <v/>
      </c>
      <c r="E33" s="68" t="str">
        <f t="shared" ref="E33:G33" si="4">IF(E9="","",E9)</f>
        <v/>
      </c>
      <c r="F33" s="68" t="str">
        <f t="shared" si="4"/>
        <v/>
      </c>
      <c r="G33" s="68" t="str">
        <f t="shared" si="4"/>
        <v/>
      </c>
      <c r="H33" s="46">
        <f t="shared" si="2"/>
        <v>0</v>
      </c>
      <c r="I33" s="68" t="str">
        <f t="shared" ref="I33:L33" si="5">IF(I9="","",I9)</f>
        <v/>
      </c>
      <c r="J33" s="69" t="str">
        <f t="shared" si="5"/>
        <v/>
      </c>
      <c r="K33" s="68" t="str">
        <f t="shared" si="5"/>
        <v/>
      </c>
      <c r="L33" s="68" t="str">
        <f t="shared" si="5"/>
        <v/>
      </c>
    </row>
    <row r="34" spans="1:12" ht="15" customHeight="1" thickBot="1">
      <c r="A34" s="121"/>
      <c r="B34" s="128"/>
      <c r="C34" s="130"/>
      <c r="D34" s="68" t="str">
        <f t="shared" ref="D34:G34" si="6">IF(D10="","",D10)</f>
        <v/>
      </c>
      <c r="E34" s="68" t="str">
        <f t="shared" si="6"/>
        <v/>
      </c>
      <c r="F34" s="68" t="str">
        <f t="shared" si="6"/>
        <v/>
      </c>
      <c r="G34" s="68" t="str">
        <f t="shared" si="6"/>
        <v/>
      </c>
      <c r="H34" s="46">
        <f t="shared" si="2"/>
        <v>0</v>
      </c>
      <c r="I34" s="68" t="str">
        <f t="shared" ref="I34:L34" si="7">IF(I10="","",I10)</f>
        <v/>
      </c>
      <c r="J34" s="69" t="str">
        <f t="shared" si="7"/>
        <v/>
      </c>
      <c r="K34" s="68" t="str">
        <f t="shared" si="7"/>
        <v/>
      </c>
      <c r="L34" s="68" t="str">
        <f t="shared" si="7"/>
        <v/>
      </c>
    </row>
    <row r="35" spans="1:12" ht="15" customHeight="1" thickBot="1">
      <c r="A35" s="121"/>
      <c r="B35" s="129"/>
      <c r="C35" s="131"/>
      <c r="D35" s="68" t="str">
        <f t="shared" ref="D35:G35" si="8">IF(D11="","",D11)</f>
        <v/>
      </c>
      <c r="E35" s="68" t="str">
        <f t="shared" si="8"/>
        <v/>
      </c>
      <c r="F35" s="68" t="str">
        <f t="shared" si="8"/>
        <v/>
      </c>
      <c r="G35" s="68" t="str">
        <f t="shared" si="8"/>
        <v/>
      </c>
      <c r="H35" s="46">
        <f t="shared" si="2"/>
        <v>0</v>
      </c>
      <c r="I35" s="68" t="str">
        <f t="shared" ref="I35:L35" si="9">IF(I11="","",I11)</f>
        <v/>
      </c>
      <c r="J35" s="69" t="str">
        <f t="shared" si="9"/>
        <v/>
      </c>
      <c r="K35" s="68" t="str">
        <f>IF(K11="","",K11)</f>
        <v/>
      </c>
      <c r="L35" s="68" t="str">
        <f t="shared" si="9"/>
        <v/>
      </c>
    </row>
    <row r="36" spans="1:12" ht="15" customHeight="1" thickBot="1">
      <c r="A36" s="121"/>
      <c r="B36" s="132" t="s">
        <v>16</v>
      </c>
      <c r="C36" s="133">
        <v>46041</v>
      </c>
      <c r="D36" s="68" t="str">
        <f>IF(D12="","",D12)</f>
        <v/>
      </c>
      <c r="E36" s="68" t="str">
        <f>IF(E12="","",E12)</f>
        <v/>
      </c>
      <c r="F36" s="68" t="str">
        <f>IF(F12="","",F12)</f>
        <v/>
      </c>
      <c r="G36" s="68" t="str">
        <f>IF(G12="","",G12)</f>
        <v/>
      </c>
      <c r="H36" s="46">
        <f t="shared" si="2"/>
        <v>0</v>
      </c>
      <c r="I36" s="68" t="str">
        <f t="shared" ref="I36:L36" si="10">IF(I12="","",I12)</f>
        <v/>
      </c>
      <c r="J36" s="69" t="str">
        <f t="shared" si="10"/>
        <v/>
      </c>
      <c r="K36" s="68" t="str">
        <f t="shared" si="10"/>
        <v/>
      </c>
      <c r="L36" s="68" t="str">
        <f t="shared" si="10"/>
        <v/>
      </c>
    </row>
    <row r="37" spans="1:12" ht="15" customHeight="1" thickBot="1">
      <c r="A37" s="121"/>
      <c r="B37" s="128"/>
      <c r="C37" s="130"/>
      <c r="D37" s="68" t="str">
        <f>IF(D13="","",D13)</f>
        <v/>
      </c>
      <c r="E37" s="68" t="str">
        <f>IF(E13="","",E13)</f>
        <v/>
      </c>
      <c r="F37" s="68" t="str">
        <f>IF(F13="","",F13)</f>
        <v/>
      </c>
      <c r="G37" s="68" t="str">
        <f>IF(G13="","",G13)</f>
        <v/>
      </c>
      <c r="H37" s="46">
        <f t="shared" ref="H37" si="11">SUM(D37:G37)</f>
        <v>0</v>
      </c>
      <c r="I37" s="68" t="str">
        <f t="shared" ref="I37:L37" si="12">IF(I13="","",I13)</f>
        <v/>
      </c>
      <c r="J37" s="69" t="str">
        <f t="shared" si="12"/>
        <v/>
      </c>
      <c r="K37" s="68" t="str">
        <f t="shared" si="12"/>
        <v/>
      </c>
      <c r="L37" s="68" t="str">
        <f t="shared" si="12"/>
        <v/>
      </c>
    </row>
    <row r="38" spans="1:12" ht="15" customHeight="1" thickBot="1">
      <c r="A38" s="121"/>
      <c r="B38" s="128"/>
      <c r="C38" s="130"/>
      <c r="D38" s="68" t="str">
        <f t="shared" ref="D38:G38" si="13">IF(D14="","",D14)</f>
        <v/>
      </c>
      <c r="E38" s="68" t="str">
        <f t="shared" si="13"/>
        <v/>
      </c>
      <c r="F38" s="68" t="str">
        <f t="shared" si="13"/>
        <v/>
      </c>
      <c r="G38" s="68" t="str">
        <f t="shared" si="13"/>
        <v/>
      </c>
      <c r="H38" s="46">
        <f t="shared" si="2"/>
        <v>0</v>
      </c>
      <c r="I38" s="68" t="str">
        <f t="shared" ref="I38:L38" si="14">IF(I14="","",I14)</f>
        <v/>
      </c>
      <c r="J38" s="69" t="str">
        <f t="shared" si="14"/>
        <v/>
      </c>
      <c r="K38" s="68" t="str">
        <f t="shared" si="14"/>
        <v/>
      </c>
      <c r="L38" s="68" t="str">
        <f t="shared" si="14"/>
        <v/>
      </c>
    </row>
    <row r="39" spans="1:12" ht="15" customHeight="1" thickBot="1">
      <c r="A39" s="121"/>
      <c r="B39" s="129"/>
      <c r="C39" s="131"/>
      <c r="D39" s="68" t="str">
        <f t="shared" ref="D39:G39" si="15">IF(D15="","",D15)</f>
        <v/>
      </c>
      <c r="E39" s="68" t="str">
        <f t="shared" si="15"/>
        <v/>
      </c>
      <c r="F39" s="68" t="str">
        <f t="shared" si="15"/>
        <v/>
      </c>
      <c r="G39" s="68" t="str">
        <f t="shared" si="15"/>
        <v/>
      </c>
      <c r="H39" s="46">
        <f t="shared" si="2"/>
        <v>0</v>
      </c>
      <c r="I39" s="68" t="str">
        <f t="shared" ref="I39:L39" si="16">IF(I15="","",I15)</f>
        <v/>
      </c>
      <c r="J39" s="69" t="str">
        <f t="shared" si="16"/>
        <v/>
      </c>
      <c r="K39" s="68" t="str">
        <f t="shared" si="16"/>
        <v/>
      </c>
      <c r="L39" s="68" t="str">
        <f t="shared" si="16"/>
        <v/>
      </c>
    </row>
    <row r="40" spans="1:12" ht="15" customHeight="1" thickBot="1">
      <c r="A40" s="121"/>
      <c r="B40" s="132" t="s">
        <v>17</v>
      </c>
      <c r="C40" s="133">
        <v>46042</v>
      </c>
      <c r="D40" s="68" t="str">
        <f t="shared" ref="D40:G40" si="17">IF(D16="","",D16)</f>
        <v/>
      </c>
      <c r="E40" s="68" t="str">
        <f t="shared" si="17"/>
        <v/>
      </c>
      <c r="F40" s="68" t="str">
        <f t="shared" si="17"/>
        <v/>
      </c>
      <c r="G40" s="68" t="str">
        <f t="shared" si="17"/>
        <v/>
      </c>
      <c r="H40" s="46">
        <f t="shared" si="2"/>
        <v>0</v>
      </c>
      <c r="I40" s="68" t="str">
        <f t="shared" ref="I40:L40" si="18">IF(I16="","",I16)</f>
        <v/>
      </c>
      <c r="J40" s="69" t="str">
        <f t="shared" si="18"/>
        <v/>
      </c>
      <c r="K40" s="68" t="str">
        <f t="shared" si="18"/>
        <v/>
      </c>
      <c r="L40" s="68" t="str">
        <f t="shared" si="18"/>
        <v/>
      </c>
    </row>
    <row r="41" spans="1:12" ht="15" customHeight="1" thickBot="1">
      <c r="A41" s="121"/>
      <c r="B41" s="128"/>
      <c r="C41" s="130"/>
      <c r="D41" s="68" t="str">
        <f t="shared" ref="D41:G41" si="19">IF(D17="","",D17)</f>
        <v/>
      </c>
      <c r="E41" s="68" t="str">
        <f t="shared" si="19"/>
        <v/>
      </c>
      <c r="F41" s="68" t="str">
        <f t="shared" si="19"/>
        <v/>
      </c>
      <c r="G41" s="68" t="str">
        <f t="shared" si="19"/>
        <v/>
      </c>
      <c r="H41" s="46">
        <f t="shared" si="2"/>
        <v>0</v>
      </c>
      <c r="I41" s="68" t="str">
        <f t="shared" ref="I41:L41" si="20">IF(I17="","",I17)</f>
        <v/>
      </c>
      <c r="J41" s="69" t="str">
        <f t="shared" si="20"/>
        <v/>
      </c>
      <c r="K41" s="68" t="str">
        <f t="shared" si="20"/>
        <v/>
      </c>
      <c r="L41" s="68" t="str">
        <f t="shared" si="20"/>
        <v/>
      </c>
    </row>
    <row r="42" spans="1:12" ht="15" customHeight="1" thickBot="1">
      <c r="A42" s="121"/>
      <c r="B42" s="128"/>
      <c r="C42" s="130"/>
      <c r="D42" s="68" t="str">
        <f t="shared" ref="D42:G42" si="21">IF(D18="","",D18)</f>
        <v/>
      </c>
      <c r="E42" s="68" t="str">
        <f t="shared" si="21"/>
        <v/>
      </c>
      <c r="F42" s="68" t="str">
        <f t="shared" si="21"/>
        <v/>
      </c>
      <c r="G42" s="68" t="str">
        <f t="shared" si="21"/>
        <v/>
      </c>
      <c r="H42" s="46">
        <f t="shared" si="2"/>
        <v>0</v>
      </c>
      <c r="I42" s="68" t="str">
        <f t="shared" ref="I42:L42" si="22">IF(I18="","",I18)</f>
        <v/>
      </c>
      <c r="J42" s="69" t="str">
        <f t="shared" si="22"/>
        <v/>
      </c>
      <c r="K42" s="68" t="str">
        <f t="shared" si="22"/>
        <v/>
      </c>
      <c r="L42" s="68" t="str">
        <f t="shared" si="22"/>
        <v/>
      </c>
    </row>
    <row r="43" spans="1:12" ht="15" customHeight="1" thickBot="1">
      <c r="A43" s="121"/>
      <c r="B43" s="129"/>
      <c r="C43" s="131"/>
      <c r="D43" s="68" t="str">
        <f t="shared" ref="D43:G43" si="23">IF(D19="","",D19)</f>
        <v/>
      </c>
      <c r="E43" s="68" t="str">
        <f t="shared" si="23"/>
        <v/>
      </c>
      <c r="F43" s="68" t="str">
        <f t="shared" si="23"/>
        <v/>
      </c>
      <c r="G43" s="68" t="str">
        <f t="shared" si="23"/>
        <v/>
      </c>
      <c r="H43" s="46">
        <f t="shared" si="2"/>
        <v>0</v>
      </c>
      <c r="I43" s="68" t="str">
        <f t="shared" ref="I43:L43" si="24">IF(I19="","",I19)</f>
        <v/>
      </c>
      <c r="J43" s="69" t="str">
        <f t="shared" si="24"/>
        <v/>
      </c>
      <c r="K43" s="68" t="str">
        <f t="shared" si="24"/>
        <v/>
      </c>
      <c r="L43" s="68" t="str">
        <f t="shared" si="24"/>
        <v/>
      </c>
    </row>
    <row r="44" spans="1:12" ht="15" customHeight="1" thickBot="1">
      <c r="A44" s="121"/>
      <c r="B44" s="132" t="s">
        <v>18</v>
      </c>
      <c r="C44" s="133">
        <v>46043</v>
      </c>
      <c r="D44" s="68" t="str">
        <f>IF(D20="","",D20)</f>
        <v/>
      </c>
      <c r="E44" s="68" t="str">
        <f>IF(E20="","",E20)</f>
        <v/>
      </c>
      <c r="F44" s="68" t="str">
        <f>IF(F20="","",F20)</f>
        <v/>
      </c>
      <c r="G44" s="68" t="str">
        <f>IF(G20="","",G20)</f>
        <v/>
      </c>
      <c r="H44" s="46">
        <f t="shared" si="2"/>
        <v>0</v>
      </c>
      <c r="I44" s="68" t="str">
        <f t="shared" ref="I44:L44" si="25">IF(I20="","",I20)</f>
        <v/>
      </c>
      <c r="J44" s="69" t="str">
        <f t="shared" si="25"/>
        <v/>
      </c>
      <c r="K44" s="68" t="str">
        <f t="shared" si="25"/>
        <v/>
      </c>
      <c r="L44" s="68" t="str">
        <f t="shared" si="25"/>
        <v/>
      </c>
    </row>
    <row r="45" spans="1:12" ht="15" customHeight="1" thickBot="1">
      <c r="A45" s="121"/>
      <c r="B45" s="128"/>
      <c r="C45" s="130"/>
      <c r="D45" s="68" t="str">
        <f>IF(D21="","",D21)</f>
        <v/>
      </c>
      <c r="E45" s="68" t="str">
        <f>IF(E21="","",E21)</f>
        <v/>
      </c>
      <c r="F45" s="68" t="str">
        <f>IF(F21="","",F21)</f>
        <v/>
      </c>
      <c r="G45" s="68" t="str">
        <f>IF(G21="","",G21)</f>
        <v/>
      </c>
      <c r="H45" s="46">
        <f t="shared" si="2"/>
        <v>0</v>
      </c>
      <c r="I45" s="68" t="str">
        <f t="shared" ref="I45:L45" si="26">IF(I21="","",I21)</f>
        <v/>
      </c>
      <c r="J45" s="69" t="str">
        <f t="shared" si="26"/>
        <v/>
      </c>
      <c r="K45" s="68" t="str">
        <f t="shared" si="26"/>
        <v/>
      </c>
      <c r="L45" s="68" t="str">
        <f t="shared" si="26"/>
        <v/>
      </c>
    </row>
    <row r="46" spans="1:12" ht="15" customHeight="1" thickBot="1">
      <c r="A46" s="121"/>
      <c r="B46" s="128"/>
      <c r="C46" s="130"/>
      <c r="D46" s="68" t="str">
        <f t="shared" ref="D46:G46" si="27">IF(D22="","",D22)</f>
        <v/>
      </c>
      <c r="E46" s="68" t="str">
        <f t="shared" si="27"/>
        <v/>
      </c>
      <c r="F46" s="68" t="str">
        <f t="shared" si="27"/>
        <v/>
      </c>
      <c r="G46" s="68" t="str">
        <f t="shared" si="27"/>
        <v/>
      </c>
      <c r="H46" s="46">
        <f t="shared" si="2"/>
        <v>0</v>
      </c>
      <c r="I46" s="68" t="str">
        <f t="shared" ref="I46:L46" si="28">IF(I22="","",I22)</f>
        <v/>
      </c>
      <c r="J46" s="69" t="str">
        <f t="shared" si="28"/>
        <v/>
      </c>
      <c r="K46" s="68" t="str">
        <f t="shared" si="28"/>
        <v/>
      </c>
      <c r="L46" s="68" t="str">
        <f t="shared" si="28"/>
        <v/>
      </c>
    </row>
    <row r="47" spans="1:12" ht="15" customHeight="1" thickBot="1">
      <c r="A47" s="121"/>
      <c r="B47" s="129"/>
      <c r="C47" s="131"/>
      <c r="D47" s="68" t="str">
        <f t="shared" ref="D47:G47" si="29">IF(D23="","",D23)</f>
        <v/>
      </c>
      <c r="E47" s="68" t="str">
        <f t="shared" si="29"/>
        <v/>
      </c>
      <c r="F47" s="68" t="str">
        <f t="shared" si="29"/>
        <v/>
      </c>
      <c r="G47" s="68" t="str">
        <f t="shared" si="29"/>
        <v/>
      </c>
      <c r="H47" s="46">
        <f t="shared" si="2"/>
        <v>0</v>
      </c>
      <c r="I47" s="68" t="str">
        <f t="shared" ref="I47:L47" si="30">IF(I23="","",I23)</f>
        <v/>
      </c>
      <c r="J47" s="69" t="str">
        <f t="shared" si="30"/>
        <v/>
      </c>
      <c r="K47" s="68" t="str">
        <f t="shared" si="30"/>
        <v/>
      </c>
      <c r="L47" s="68" t="str">
        <f t="shared" si="30"/>
        <v/>
      </c>
    </row>
    <row r="48" spans="1:12" ht="15" customHeight="1" thickBot="1">
      <c r="A48" s="121"/>
      <c r="B48" s="132" t="s">
        <v>19</v>
      </c>
      <c r="C48" s="133">
        <v>46044</v>
      </c>
      <c r="D48" s="68" t="str">
        <f>IF(D24="","",D24)</f>
        <v/>
      </c>
      <c r="E48" s="68" t="str">
        <f>IF(E24="","",E24)</f>
        <v/>
      </c>
      <c r="F48" s="68" t="str">
        <f>IF(F24="","",F24)</f>
        <v/>
      </c>
      <c r="G48" s="68" t="str">
        <f>IF(G24="","",G24)</f>
        <v/>
      </c>
      <c r="H48" s="46">
        <f t="shared" si="2"/>
        <v>0</v>
      </c>
      <c r="I48" s="68" t="str">
        <f t="shared" ref="I48:L48" si="31">IF(I24="","",I24)</f>
        <v/>
      </c>
      <c r="J48" s="69" t="str">
        <f t="shared" si="31"/>
        <v/>
      </c>
      <c r="K48" s="68" t="str">
        <f t="shared" si="31"/>
        <v/>
      </c>
      <c r="L48" s="68" t="str">
        <f t="shared" si="31"/>
        <v/>
      </c>
    </row>
    <row r="49" spans="1:12" ht="15" customHeight="1" thickBot="1">
      <c r="A49" s="121"/>
      <c r="B49" s="128"/>
      <c r="C49" s="130"/>
      <c r="D49" s="68" t="str">
        <f>IF(D25="","",D25)</f>
        <v/>
      </c>
      <c r="E49" s="68" t="str">
        <f>IF(E25="","",E25)</f>
        <v/>
      </c>
      <c r="F49" s="68" t="str">
        <f>IF(F25="","",F25)</f>
        <v/>
      </c>
      <c r="G49" s="68" t="str">
        <f>IF(G25="","",G25)</f>
        <v/>
      </c>
      <c r="H49" s="46">
        <f t="shared" si="2"/>
        <v>0</v>
      </c>
      <c r="I49" s="68" t="str">
        <f t="shared" ref="I49:L49" si="32">IF(I25="","",I25)</f>
        <v/>
      </c>
      <c r="J49" s="69" t="str">
        <f t="shared" si="32"/>
        <v/>
      </c>
      <c r="K49" s="68" t="str">
        <f t="shared" si="32"/>
        <v/>
      </c>
      <c r="L49" s="68" t="str">
        <f t="shared" si="32"/>
        <v/>
      </c>
    </row>
    <row r="50" spans="1:12" ht="15" customHeight="1" thickBot="1">
      <c r="A50" s="121"/>
      <c r="B50" s="128"/>
      <c r="C50" s="130"/>
      <c r="D50" s="68" t="str">
        <f t="shared" ref="D50:G50" si="33">IF(D26="","",D26)</f>
        <v/>
      </c>
      <c r="E50" s="68" t="str">
        <f t="shared" si="33"/>
        <v/>
      </c>
      <c r="F50" s="68" t="str">
        <f t="shared" si="33"/>
        <v/>
      </c>
      <c r="G50" s="68" t="str">
        <f t="shared" si="33"/>
        <v/>
      </c>
      <c r="H50" s="46">
        <f t="shared" si="2"/>
        <v>0</v>
      </c>
      <c r="I50" s="68" t="str">
        <f t="shared" ref="I50:L50" si="34">IF(I26="","",I26)</f>
        <v/>
      </c>
      <c r="J50" s="69" t="str">
        <f t="shared" si="34"/>
        <v/>
      </c>
      <c r="K50" s="68" t="str">
        <f t="shared" si="34"/>
        <v/>
      </c>
      <c r="L50" s="68" t="str">
        <f t="shared" si="34"/>
        <v/>
      </c>
    </row>
    <row r="51" spans="1:12" ht="15" customHeight="1" thickBot="1">
      <c r="A51" s="121"/>
      <c r="B51" s="129"/>
      <c r="C51" s="131"/>
      <c r="D51" s="68" t="str">
        <f t="shared" ref="D51:G51" si="35">IF(D27="","",D27)</f>
        <v/>
      </c>
      <c r="E51" s="68" t="str">
        <f t="shared" si="35"/>
        <v/>
      </c>
      <c r="F51" s="68" t="str">
        <f t="shared" si="35"/>
        <v/>
      </c>
      <c r="G51" s="68" t="str">
        <f t="shared" si="35"/>
        <v/>
      </c>
      <c r="H51" s="46">
        <f t="shared" si="2"/>
        <v>0</v>
      </c>
      <c r="I51" s="68" t="str">
        <f t="shared" ref="I51:L51" si="36">IF(I27="","",I27)</f>
        <v/>
      </c>
      <c r="J51" s="69" t="str">
        <f t="shared" si="36"/>
        <v/>
      </c>
      <c r="K51" s="68" t="str">
        <f t="shared" si="36"/>
        <v/>
      </c>
      <c r="L51" s="68" t="str">
        <f t="shared" si="36"/>
        <v/>
      </c>
    </row>
    <row r="52" spans="1:12" ht="15" customHeight="1" thickBot="1">
      <c r="A52" s="121"/>
      <c r="B52" s="153" t="s">
        <v>20</v>
      </c>
      <c r="C52" s="154"/>
      <c r="D52" s="136" t="str">
        <f>IF(ساعات&lt;&gt;"",ساعات,"")</f>
        <v/>
      </c>
      <c r="E52" s="137"/>
      <c r="F52" s="137"/>
      <c r="G52" s="138"/>
      <c r="H52" s="46">
        <f t="shared" si="2"/>
        <v>0</v>
      </c>
      <c r="I52" s="66"/>
      <c r="J52" s="62"/>
      <c r="K52" s="57"/>
      <c r="L52" s="58"/>
    </row>
    <row r="53" spans="1:12" ht="15" customHeight="1" thickBot="1">
      <c r="A53" s="121"/>
      <c r="B53" s="153" t="s">
        <v>144</v>
      </c>
      <c r="C53" s="154"/>
      <c r="D53" s="136">
        <f>'الغياب الاسبوعي'!D4</f>
        <v>0</v>
      </c>
      <c r="E53" s="137"/>
      <c r="F53" s="137"/>
      <c r="G53" s="138"/>
      <c r="H53" s="46">
        <f>SUM(D53:G53)</f>
        <v>0</v>
      </c>
      <c r="I53" s="244"/>
      <c r="J53" s="245"/>
      <c r="K53" s="246"/>
      <c r="L53" s="247"/>
    </row>
    <row r="54" spans="1:12" ht="15" customHeight="1" thickBot="1">
      <c r="A54" s="121"/>
      <c r="B54" s="147" t="s">
        <v>21</v>
      </c>
      <c r="C54" s="148"/>
      <c r="D54" s="91">
        <f>SUM(D32:D52)</f>
        <v>0</v>
      </c>
      <c r="E54" s="96">
        <f>SUM(E32:E52)</f>
        <v>0</v>
      </c>
      <c r="F54" s="96">
        <f>SUM(F32:F52)</f>
        <v>0</v>
      </c>
      <c r="G54" s="96">
        <f>SUM(G32:G52)</f>
        <v>0</v>
      </c>
      <c r="H54" s="96">
        <f>SUM(H32:H52)-H53</f>
        <v>0</v>
      </c>
      <c r="I54" s="92"/>
      <c r="J54" s="93"/>
      <c r="K54" s="94"/>
      <c r="L54" s="95"/>
    </row>
    <row r="55" spans="1:12" ht="15" customHeight="1" thickTop="1" thickBot="1">
      <c r="A55" s="122"/>
      <c r="B55" s="125" t="s">
        <v>78</v>
      </c>
      <c r="C55" s="126"/>
      <c r="D55" s="126"/>
      <c r="E55" s="126"/>
      <c r="F55" s="126"/>
      <c r="G55" s="127"/>
      <c r="H55" s="97">
        <f>IF(H54&gt;نصاب,H54-نصاب,0)</f>
        <v>0</v>
      </c>
      <c r="I55" s="87"/>
      <c r="J55" s="88"/>
      <c r="K55" s="89"/>
      <c r="L55" s="90"/>
    </row>
    <row r="56" spans="1:12" ht="15" customHeight="1" thickTop="1" thickBot="1">
      <c r="A56" s="120" t="s">
        <v>110</v>
      </c>
      <c r="B56" s="156" t="s">
        <v>15</v>
      </c>
      <c r="C56" s="169">
        <v>46047</v>
      </c>
      <c r="D56" s="98" t="str">
        <f>IF(D8="","",D8)</f>
        <v/>
      </c>
      <c r="E56" s="98" t="str">
        <f t="shared" ref="E56:G56" si="37">IF(E8="","",E8)</f>
        <v/>
      </c>
      <c r="F56" s="98" t="str">
        <f t="shared" si="37"/>
        <v/>
      </c>
      <c r="G56" s="98" t="str">
        <f t="shared" si="37"/>
        <v/>
      </c>
      <c r="H56" s="99">
        <f t="shared" ref="H56" si="38">SUM(D56:G56)</f>
        <v>0</v>
      </c>
      <c r="I56" s="98" t="str">
        <f t="shared" ref="I56:L56" si="39">IF(I8="","",I8)</f>
        <v/>
      </c>
      <c r="J56" s="100" t="str">
        <f t="shared" si="39"/>
        <v/>
      </c>
      <c r="K56" s="98" t="str">
        <f t="shared" si="39"/>
        <v/>
      </c>
      <c r="L56" s="98" t="str">
        <f t="shared" si="39"/>
        <v/>
      </c>
    </row>
    <row r="57" spans="1:12" ht="15" customHeight="1" thickBot="1">
      <c r="A57" s="121"/>
      <c r="B57" s="128"/>
      <c r="C57" s="167"/>
      <c r="D57" s="68" t="str">
        <f t="shared" ref="D57:G57" si="40">IF(D9="","",D9)</f>
        <v/>
      </c>
      <c r="E57" s="68" t="str">
        <f t="shared" si="40"/>
        <v/>
      </c>
      <c r="F57" s="68" t="str">
        <f t="shared" si="40"/>
        <v/>
      </c>
      <c r="G57" s="68" t="str">
        <f t="shared" si="40"/>
        <v/>
      </c>
      <c r="H57" s="46">
        <f t="shared" ref="H57:H75" si="41">SUM(D57:G57)</f>
        <v>0</v>
      </c>
      <c r="I57" s="68" t="str">
        <f t="shared" ref="I57:L57" si="42">IF(I9="","",I9)</f>
        <v/>
      </c>
      <c r="J57" s="69" t="str">
        <f t="shared" si="42"/>
        <v/>
      </c>
      <c r="K57" s="68" t="str">
        <f t="shared" si="42"/>
        <v/>
      </c>
      <c r="L57" s="68" t="str">
        <f t="shared" si="42"/>
        <v/>
      </c>
    </row>
    <row r="58" spans="1:12" ht="15" customHeight="1" thickBot="1">
      <c r="A58" s="121"/>
      <c r="B58" s="128"/>
      <c r="C58" s="167"/>
      <c r="D58" s="68" t="str">
        <f t="shared" ref="D58:G58" si="43">IF(D10="","",D10)</f>
        <v/>
      </c>
      <c r="E58" s="68" t="str">
        <f t="shared" si="43"/>
        <v/>
      </c>
      <c r="F58" s="68" t="str">
        <f t="shared" si="43"/>
        <v/>
      </c>
      <c r="G58" s="68" t="str">
        <f t="shared" si="43"/>
        <v/>
      </c>
      <c r="H58" s="46">
        <f t="shared" si="41"/>
        <v>0</v>
      </c>
      <c r="I58" s="68" t="str">
        <f t="shared" ref="I58:L58" si="44">IF(I10="","",I10)</f>
        <v/>
      </c>
      <c r="J58" s="69" t="str">
        <f t="shared" si="44"/>
        <v/>
      </c>
      <c r="K58" s="68" t="str">
        <f t="shared" si="44"/>
        <v/>
      </c>
      <c r="L58" s="68" t="str">
        <f t="shared" si="44"/>
        <v/>
      </c>
    </row>
    <row r="59" spans="1:12" ht="15" customHeight="1" thickBot="1">
      <c r="A59" s="121"/>
      <c r="B59" s="129"/>
      <c r="C59" s="168"/>
      <c r="D59" s="68" t="str">
        <f t="shared" ref="D59:G59" si="45">IF(D11="","",D11)</f>
        <v/>
      </c>
      <c r="E59" s="68" t="str">
        <f t="shared" si="45"/>
        <v/>
      </c>
      <c r="F59" s="68" t="str">
        <f t="shared" si="45"/>
        <v/>
      </c>
      <c r="G59" s="68" t="str">
        <f t="shared" si="45"/>
        <v/>
      </c>
      <c r="H59" s="46">
        <f t="shared" si="41"/>
        <v>0</v>
      </c>
      <c r="I59" s="68" t="str">
        <f t="shared" ref="I59:L59" si="46">IF(I11="","",I11)</f>
        <v/>
      </c>
      <c r="J59" s="69" t="str">
        <f t="shared" si="46"/>
        <v/>
      </c>
      <c r="K59" s="68" t="str">
        <f>IF(K11="","",K11)</f>
        <v/>
      </c>
      <c r="L59" s="68" t="str">
        <f t="shared" si="46"/>
        <v/>
      </c>
    </row>
    <row r="60" spans="1:12" ht="15" customHeight="1" thickBot="1">
      <c r="A60" s="121"/>
      <c r="B60" s="132" t="s">
        <v>16</v>
      </c>
      <c r="C60" s="166">
        <v>46048</v>
      </c>
      <c r="D60" s="68" t="str">
        <f t="shared" ref="D60:G60" si="47">IF(D12="","",D12)</f>
        <v/>
      </c>
      <c r="E60" s="68" t="str">
        <f t="shared" si="47"/>
        <v/>
      </c>
      <c r="F60" s="68" t="str">
        <f t="shared" si="47"/>
        <v/>
      </c>
      <c r="G60" s="68" t="str">
        <f t="shared" si="47"/>
        <v/>
      </c>
      <c r="H60" s="46">
        <f t="shared" si="41"/>
        <v>0</v>
      </c>
      <c r="I60" s="68" t="str">
        <f t="shared" ref="I60:L60" si="48">IF(I12="","",I12)</f>
        <v/>
      </c>
      <c r="J60" s="69" t="str">
        <f t="shared" si="48"/>
        <v/>
      </c>
      <c r="K60" s="68" t="str">
        <f t="shared" si="48"/>
        <v/>
      </c>
      <c r="L60" s="68" t="str">
        <f t="shared" si="48"/>
        <v/>
      </c>
    </row>
    <row r="61" spans="1:12" ht="15" customHeight="1" thickBot="1">
      <c r="A61" s="121"/>
      <c r="B61" s="128"/>
      <c r="C61" s="167"/>
      <c r="D61" s="68" t="str">
        <f t="shared" ref="D61:G61" si="49">IF(D13="","",D13)</f>
        <v/>
      </c>
      <c r="E61" s="68" t="str">
        <f t="shared" si="49"/>
        <v/>
      </c>
      <c r="F61" s="68" t="str">
        <f t="shared" si="49"/>
        <v/>
      </c>
      <c r="G61" s="68" t="str">
        <f t="shared" si="49"/>
        <v/>
      </c>
      <c r="H61" s="46">
        <f t="shared" si="41"/>
        <v>0</v>
      </c>
      <c r="I61" s="68" t="str">
        <f t="shared" ref="I61:L61" si="50">IF(I13="","",I13)</f>
        <v/>
      </c>
      <c r="J61" s="69" t="str">
        <f t="shared" si="50"/>
        <v/>
      </c>
      <c r="K61" s="68" t="str">
        <f t="shared" si="50"/>
        <v/>
      </c>
      <c r="L61" s="68" t="str">
        <f t="shared" si="50"/>
        <v/>
      </c>
    </row>
    <row r="62" spans="1:12" ht="15" customHeight="1" thickBot="1">
      <c r="A62" s="121"/>
      <c r="B62" s="128"/>
      <c r="C62" s="167"/>
      <c r="D62" s="68" t="str">
        <f t="shared" ref="D62:G62" si="51">IF(D14="","",D14)</f>
        <v/>
      </c>
      <c r="E62" s="68" t="str">
        <f t="shared" si="51"/>
        <v/>
      </c>
      <c r="F62" s="68" t="str">
        <f t="shared" si="51"/>
        <v/>
      </c>
      <c r="G62" s="68" t="str">
        <f t="shared" si="51"/>
        <v/>
      </c>
      <c r="H62" s="46">
        <f t="shared" si="41"/>
        <v>0</v>
      </c>
      <c r="I62" s="68" t="str">
        <f t="shared" ref="I62:L62" si="52">IF(I14="","",I14)</f>
        <v/>
      </c>
      <c r="J62" s="69" t="str">
        <f t="shared" si="52"/>
        <v/>
      </c>
      <c r="K62" s="68" t="str">
        <f t="shared" si="52"/>
        <v/>
      </c>
      <c r="L62" s="68" t="str">
        <f t="shared" si="52"/>
        <v/>
      </c>
    </row>
    <row r="63" spans="1:12" ht="15" customHeight="1" thickBot="1">
      <c r="A63" s="121"/>
      <c r="B63" s="129"/>
      <c r="C63" s="168"/>
      <c r="D63" s="68" t="str">
        <f t="shared" ref="D63:G63" si="53">IF(D15="","",D15)</f>
        <v/>
      </c>
      <c r="E63" s="68" t="str">
        <f t="shared" si="53"/>
        <v/>
      </c>
      <c r="F63" s="68" t="str">
        <f t="shared" si="53"/>
        <v/>
      </c>
      <c r="G63" s="68" t="str">
        <f t="shared" si="53"/>
        <v/>
      </c>
      <c r="H63" s="46">
        <f t="shared" si="41"/>
        <v>0</v>
      </c>
      <c r="I63" s="68" t="str">
        <f t="shared" ref="I63:L63" si="54">IF(I15="","",I15)</f>
        <v/>
      </c>
      <c r="J63" s="69" t="str">
        <f t="shared" si="54"/>
        <v/>
      </c>
      <c r="K63" s="68" t="str">
        <f t="shared" si="54"/>
        <v/>
      </c>
      <c r="L63" s="68" t="str">
        <f t="shared" si="54"/>
        <v/>
      </c>
    </row>
    <row r="64" spans="1:12" ht="15" customHeight="1" thickBot="1">
      <c r="A64" s="121"/>
      <c r="B64" s="132" t="s">
        <v>17</v>
      </c>
      <c r="C64" s="166">
        <v>46049</v>
      </c>
      <c r="D64" s="68" t="str">
        <f t="shared" ref="D64:G64" si="55">IF(D16="","",D16)</f>
        <v/>
      </c>
      <c r="E64" s="68" t="str">
        <f t="shared" si="55"/>
        <v/>
      </c>
      <c r="F64" s="68" t="str">
        <f t="shared" si="55"/>
        <v/>
      </c>
      <c r="G64" s="68" t="str">
        <f t="shared" si="55"/>
        <v/>
      </c>
      <c r="H64" s="46">
        <f t="shared" si="41"/>
        <v>0</v>
      </c>
      <c r="I64" s="68" t="str">
        <f t="shared" ref="I64:L64" si="56">IF(I16="","",I16)</f>
        <v/>
      </c>
      <c r="J64" s="69" t="str">
        <f t="shared" si="56"/>
        <v/>
      </c>
      <c r="K64" s="68" t="str">
        <f t="shared" si="56"/>
        <v/>
      </c>
      <c r="L64" s="68" t="str">
        <f t="shared" si="56"/>
        <v/>
      </c>
    </row>
    <row r="65" spans="1:12" ht="15" customHeight="1" thickBot="1">
      <c r="A65" s="121"/>
      <c r="B65" s="128"/>
      <c r="C65" s="167"/>
      <c r="D65" s="68" t="str">
        <f t="shared" ref="D65:G65" si="57">IF(D17="","",D17)</f>
        <v/>
      </c>
      <c r="E65" s="68" t="str">
        <f t="shared" si="57"/>
        <v/>
      </c>
      <c r="F65" s="68" t="str">
        <f t="shared" si="57"/>
        <v/>
      </c>
      <c r="G65" s="68" t="str">
        <f t="shared" si="57"/>
        <v/>
      </c>
      <c r="H65" s="46">
        <f t="shared" si="41"/>
        <v>0</v>
      </c>
      <c r="I65" s="68" t="str">
        <f t="shared" ref="I65:L65" si="58">IF(I17="","",I17)</f>
        <v/>
      </c>
      <c r="J65" s="69" t="str">
        <f t="shared" si="58"/>
        <v/>
      </c>
      <c r="K65" s="68" t="str">
        <f t="shared" si="58"/>
        <v/>
      </c>
      <c r="L65" s="68" t="str">
        <f t="shared" si="58"/>
        <v/>
      </c>
    </row>
    <row r="66" spans="1:12" ht="15" customHeight="1" thickBot="1">
      <c r="A66" s="121"/>
      <c r="B66" s="128"/>
      <c r="C66" s="167"/>
      <c r="D66" s="68" t="str">
        <f t="shared" ref="D66:G66" si="59">IF(D18="","",D18)</f>
        <v/>
      </c>
      <c r="E66" s="68" t="str">
        <f t="shared" si="59"/>
        <v/>
      </c>
      <c r="F66" s="68" t="str">
        <f t="shared" si="59"/>
        <v/>
      </c>
      <c r="G66" s="68" t="str">
        <f t="shared" si="59"/>
        <v/>
      </c>
      <c r="H66" s="46">
        <f t="shared" si="41"/>
        <v>0</v>
      </c>
      <c r="I66" s="68" t="str">
        <f t="shared" ref="I66:L66" si="60">IF(I18="","",I18)</f>
        <v/>
      </c>
      <c r="J66" s="69" t="str">
        <f t="shared" si="60"/>
        <v/>
      </c>
      <c r="K66" s="68" t="str">
        <f t="shared" si="60"/>
        <v/>
      </c>
      <c r="L66" s="68" t="str">
        <f t="shared" si="60"/>
        <v/>
      </c>
    </row>
    <row r="67" spans="1:12" ht="15" customHeight="1" thickBot="1">
      <c r="A67" s="121"/>
      <c r="B67" s="129"/>
      <c r="C67" s="168"/>
      <c r="D67" s="68" t="str">
        <f t="shared" ref="D67:G67" si="61">IF(D19="","",D19)</f>
        <v/>
      </c>
      <c r="E67" s="68" t="str">
        <f t="shared" si="61"/>
        <v/>
      </c>
      <c r="F67" s="68" t="str">
        <f t="shared" si="61"/>
        <v/>
      </c>
      <c r="G67" s="68" t="str">
        <f t="shared" si="61"/>
        <v/>
      </c>
      <c r="H67" s="46">
        <f t="shared" si="41"/>
        <v>0</v>
      </c>
      <c r="I67" s="68" t="str">
        <f t="shared" ref="I67:L67" si="62">IF(I19="","",I19)</f>
        <v/>
      </c>
      <c r="J67" s="69" t="str">
        <f t="shared" si="62"/>
        <v/>
      </c>
      <c r="K67" s="68" t="str">
        <f t="shared" si="62"/>
        <v/>
      </c>
      <c r="L67" s="68" t="str">
        <f t="shared" si="62"/>
        <v/>
      </c>
    </row>
    <row r="68" spans="1:12" ht="15" customHeight="1" thickBot="1">
      <c r="A68" s="121"/>
      <c r="B68" s="132" t="s">
        <v>18</v>
      </c>
      <c r="C68" s="166">
        <v>46050</v>
      </c>
      <c r="D68" s="68" t="str">
        <f t="shared" ref="D68:G68" si="63">IF(D20="","",D20)</f>
        <v/>
      </c>
      <c r="E68" s="68" t="str">
        <f t="shared" si="63"/>
        <v/>
      </c>
      <c r="F68" s="68" t="str">
        <f t="shared" si="63"/>
        <v/>
      </c>
      <c r="G68" s="68" t="str">
        <f t="shared" si="63"/>
        <v/>
      </c>
      <c r="H68" s="46">
        <f t="shared" si="41"/>
        <v>0</v>
      </c>
      <c r="I68" s="68" t="str">
        <f t="shared" ref="I68:L68" si="64">IF(I20="","",I20)</f>
        <v/>
      </c>
      <c r="J68" s="69" t="str">
        <f t="shared" si="64"/>
        <v/>
      </c>
      <c r="K68" s="68" t="str">
        <f t="shared" si="64"/>
        <v/>
      </c>
      <c r="L68" s="68" t="str">
        <f t="shared" si="64"/>
        <v/>
      </c>
    </row>
    <row r="69" spans="1:12" ht="15" customHeight="1" thickBot="1">
      <c r="A69" s="121"/>
      <c r="B69" s="128"/>
      <c r="C69" s="167"/>
      <c r="D69" s="68" t="str">
        <f t="shared" ref="D69:G69" si="65">IF(D21="","",D21)</f>
        <v/>
      </c>
      <c r="E69" s="68" t="str">
        <f t="shared" si="65"/>
        <v/>
      </c>
      <c r="F69" s="68" t="str">
        <f t="shared" si="65"/>
        <v/>
      </c>
      <c r="G69" s="68" t="str">
        <f t="shared" si="65"/>
        <v/>
      </c>
      <c r="H69" s="46">
        <f t="shared" si="41"/>
        <v>0</v>
      </c>
      <c r="I69" s="68" t="str">
        <f t="shared" ref="I69:L69" si="66">IF(I21="","",I21)</f>
        <v/>
      </c>
      <c r="J69" s="69" t="str">
        <f t="shared" si="66"/>
        <v/>
      </c>
      <c r="K69" s="68" t="str">
        <f t="shared" si="66"/>
        <v/>
      </c>
      <c r="L69" s="68" t="str">
        <f t="shared" si="66"/>
        <v/>
      </c>
    </row>
    <row r="70" spans="1:12" ht="15" customHeight="1" thickBot="1">
      <c r="A70" s="121"/>
      <c r="B70" s="128"/>
      <c r="C70" s="167"/>
      <c r="D70" s="68" t="str">
        <f t="shared" ref="D70:G70" si="67">IF(D22="","",D22)</f>
        <v/>
      </c>
      <c r="E70" s="68" t="str">
        <f t="shared" si="67"/>
        <v/>
      </c>
      <c r="F70" s="68" t="str">
        <f t="shared" si="67"/>
        <v/>
      </c>
      <c r="G70" s="68" t="str">
        <f t="shared" si="67"/>
        <v/>
      </c>
      <c r="H70" s="46">
        <f t="shared" si="41"/>
        <v>0</v>
      </c>
      <c r="I70" s="68" t="str">
        <f t="shared" ref="I70:L70" si="68">IF(I22="","",I22)</f>
        <v/>
      </c>
      <c r="J70" s="69" t="str">
        <f t="shared" si="68"/>
        <v/>
      </c>
      <c r="K70" s="68" t="str">
        <f t="shared" si="68"/>
        <v/>
      </c>
      <c r="L70" s="68" t="str">
        <f t="shared" si="68"/>
        <v/>
      </c>
    </row>
    <row r="71" spans="1:12" ht="15" customHeight="1" thickBot="1">
      <c r="A71" s="121"/>
      <c r="B71" s="129"/>
      <c r="C71" s="168"/>
      <c r="D71" s="68" t="str">
        <f t="shared" ref="D71:G71" si="69">IF(D23="","",D23)</f>
        <v/>
      </c>
      <c r="E71" s="68" t="str">
        <f t="shared" si="69"/>
        <v/>
      </c>
      <c r="F71" s="68" t="str">
        <f t="shared" si="69"/>
        <v/>
      </c>
      <c r="G71" s="68" t="str">
        <f t="shared" si="69"/>
        <v/>
      </c>
      <c r="H71" s="46">
        <f t="shared" si="41"/>
        <v>0</v>
      </c>
      <c r="I71" s="68" t="str">
        <f t="shared" ref="I71:L71" si="70">IF(I23="","",I23)</f>
        <v/>
      </c>
      <c r="J71" s="69" t="str">
        <f t="shared" si="70"/>
        <v/>
      </c>
      <c r="K71" s="68" t="str">
        <f t="shared" si="70"/>
        <v/>
      </c>
      <c r="L71" s="68" t="str">
        <f t="shared" si="70"/>
        <v/>
      </c>
    </row>
    <row r="72" spans="1:12" ht="15" customHeight="1" thickBot="1">
      <c r="A72" s="121"/>
      <c r="B72" s="132" t="s">
        <v>19</v>
      </c>
      <c r="C72" s="166">
        <v>46051</v>
      </c>
      <c r="D72" s="68" t="str">
        <f t="shared" ref="D72:G72" si="71">IF(D24="","",D24)</f>
        <v/>
      </c>
      <c r="E72" s="68" t="str">
        <f t="shared" si="71"/>
        <v/>
      </c>
      <c r="F72" s="68" t="str">
        <f t="shared" si="71"/>
        <v/>
      </c>
      <c r="G72" s="68" t="str">
        <f t="shared" si="71"/>
        <v/>
      </c>
      <c r="H72" s="46">
        <f t="shared" si="41"/>
        <v>0</v>
      </c>
      <c r="I72" s="68" t="str">
        <f t="shared" ref="I72:L72" si="72">IF(I24="","",I24)</f>
        <v/>
      </c>
      <c r="J72" s="69" t="str">
        <f t="shared" si="72"/>
        <v/>
      </c>
      <c r="K72" s="68" t="str">
        <f t="shared" si="72"/>
        <v/>
      </c>
      <c r="L72" s="68" t="str">
        <f t="shared" si="72"/>
        <v/>
      </c>
    </row>
    <row r="73" spans="1:12" ht="15" customHeight="1" thickBot="1">
      <c r="A73" s="121"/>
      <c r="B73" s="128"/>
      <c r="C73" s="167"/>
      <c r="D73" s="68" t="str">
        <f t="shared" ref="D73:G73" si="73">IF(D25="","",D25)</f>
        <v/>
      </c>
      <c r="E73" s="68" t="str">
        <f t="shared" si="73"/>
        <v/>
      </c>
      <c r="F73" s="68" t="str">
        <f t="shared" si="73"/>
        <v/>
      </c>
      <c r="G73" s="68" t="str">
        <f t="shared" si="73"/>
        <v/>
      </c>
      <c r="H73" s="46">
        <f t="shared" si="41"/>
        <v>0</v>
      </c>
      <c r="I73" s="68" t="str">
        <f t="shared" ref="I73:L73" si="74">IF(I25="","",I25)</f>
        <v/>
      </c>
      <c r="J73" s="69" t="str">
        <f t="shared" si="74"/>
        <v/>
      </c>
      <c r="K73" s="68" t="str">
        <f t="shared" si="74"/>
        <v/>
      </c>
      <c r="L73" s="68" t="str">
        <f t="shared" si="74"/>
        <v/>
      </c>
    </row>
    <row r="74" spans="1:12" ht="15" customHeight="1" thickBot="1">
      <c r="A74" s="121"/>
      <c r="B74" s="128"/>
      <c r="C74" s="167"/>
      <c r="D74" s="68" t="str">
        <f t="shared" ref="D74:G74" si="75">IF(D26="","",D26)</f>
        <v/>
      </c>
      <c r="E74" s="68" t="str">
        <f t="shared" si="75"/>
        <v/>
      </c>
      <c r="F74" s="68" t="str">
        <f t="shared" si="75"/>
        <v/>
      </c>
      <c r="G74" s="68" t="str">
        <f t="shared" si="75"/>
        <v/>
      </c>
      <c r="H74" s="46">
        <f t="shared" si="41"/>
        <v>0</v>
      </c>
      <c r="I74" s="68" t="str">
        <f t="shared" ref="I74:L74" si="76">IF(I26="","",I26)</f>
        <v/>
      </c>
      <c r="J74" s="69" t="str">
        <f t="shared" si="76"/>
        <v/>
      </c>
      <c r="K74" s="68" t="str">
        <f t="shared" si="76"/>
        <v/>
      </c>
      <c r="L74" s="68" t="str">
        <f t="shared" si="76"/>
        <v/>
      </c>
    </row>
    <row r="75" spans="1:12" ht="15" customHeight="1" thickBot="1">
      <c r="A75" s="121"/>
      <c r="B75" s="129"/>
      <c r="C75" s="168"/>
      <c r="D75" s="68" t="str">
        <f t="shared" ref="D75:G75" si="77">IF(D27="","",D27)</f>
        <v/>
      </c>
      <c r="E75" s="68" t="str">
        <f t="shared" si="77"/>
        <v/>
      </c>
      <c r="F75" s="68" t="str">
        <f t="shared" si="77"/>
        <v/>
      </c>
      <c r="G75" s="68" t="str">
        <f t="shared" si="77"/>
        <v/>
      </c>
      <c r="H75" s="46">
        <f t="shared" si="41"/>
        <v>0</v>
      </c>
      <c r="I75" s="68" t="str">
        <f t="shared" ref="I75:L75" si="78">IF(I27="","",I27)</f>
        <v/>
      </c>
      <c r="J75" s="69" t="str">
        <f t="shared" si="78"/>
        <v/>
      </c>
      <c r="K75" s="68" t="str">
        <f t="shared" si="78"/>
        <v/>
      </c>
      <c r="L75" s="68" t="str">
        <f t="shared" si="78"/>
        <v/>
      </c>
    </row>
    <row r="76" spans="1:12" ht="15" customHeight="1" thickBot="1">
      <c r="A76" s="121"/>
      <c r="B76" s="145" t="s">
        <v>20</v>
      </c>
      <c r="C76" s="146"/>
      <c r="D76" s="136" t="str">
        <f>IF(ساعات&lt;&gt;"",ساعات,"")</f>
        <v/>
      </c>
      <c r="E76" s="137"/>
      <c r="F76" s="137"/>
      <c r="G76" s="138"/>
      <c r="H76" s="46">
        <f>SUM(D76:G76)</f>
        <v>0</v>
      </c>
      <c r="I76" s="66"/>
      <c r="J76" s="62"/>
      <c r="K76" s="57"/>
      <c r="L76" s="58"/>
    </row>
    <row r="77" spans="1:12" ht="15" customHeight="1" thickBot="1">
      <c r="A77" s="121"/>
      <c r="B77" s="153" t="s">
        <v>144</v>
      </c>
      <c r="C77" s="154"/>
      <c r="D77" s="136">
        <f>'الغياب الاسبوعي'!D5</f>
        <v>0</v>
      </c>
      <c r="E77" s="137"/>
      <c r="F77" s="137"/>
      <c r="G77" s="138"/>
      <c r="H77" s="46">
        <f>SUM(D77:G77)</f>
        <v>0</v>
      </c>
      <c r="I77" s="244"/>
      <c r="J77" s="245"/>
      <c r="K77" s="246"/>
      <c r="L77" s="247"/>
    </row>
    <row r="78" spans="1:12" ht="15" customHeight="1" thickBot="1">
      <c r="A78" s="121"/>
      <c r="B78" s="147" t="s">
        <v>21</v>
      </c>
      <c r="C78" s="148" t="s">
        <v>21</v>
      </c>
      <c r="D78" s="91">
        <f>SUM(D56:D76)</f>
        <v>0</v>
      </c>
      <c r="E78" s="96">
        <f>SUM(E56:E76)</f>
        <v>0</v>
      </c>
      <c r="F78" s="96">
        <f>SUM(F56:F76)</f>
        <v>0</v>
      </c>
      <c r="G78" s="96">
        <f>SUM(G56:G76)</f>
        <v>0</v>
      </c>
      <c r="H78" s="96">
        <f>SUM(H56:H76)-H77</f>
        <v>0</v>
      </c>
      <c r="I78" s="92"/>
      <c r="J78" s="93"/>
      <c r="K78" s="94"/>
      <c r="L78" s="95"/>
    </row>
    <row r="79" spans="1:12" ht="15" customHeight="1" thickTop="1" thickBot="1">
      <c r="A79" s="122"/>
      <c r="B79" s="125" t="s">
        <v>78</v>
      </c>
      <c r="C79" s="126"/>
      <c r="D79" s="126"/>
      <c r="E79" s="126"/>
      <c r="F79" s="126"/>
      <c r="G79" s="127"/>
      <c r="H79" s="86">
        <f>IF(H78&gt;نصاب,H78-نصاب,0)</f>
        <v>0</v>
      </c>
      <c r="I79" s="101"/>
      <c r="J79" s="102"/>
      <c r="K79" s="103"/>
      <c r="L79" s="104"/>
    </row>
    <row r="80" spans="1:12" ht="15" customHeight="1" thickTop="1" thickBot="1">
      <c r="A80" s="120" t="s">
        <v>111</v>
      </c>
      <c r="B80" s="128" t="s">
        <v>15</v>
      </c>
      <c r="C80" s="130">
        <v>46054</v>
      </c>
      <c r="D80" s="68" t="str">
        <f>IF(D8="","",D8)</f>
        <v/>
      </c>
      <c r="E80" s="68" t="str">
        <f t="shared" ref="E80:G80" si="79">IF(E8="","",E8)</f>
        <v/>
      </c>
      <c r="F80" s="68" t="str">
        <f t="shared" si="79"/>
        <v/>
      </c>
      <c r="G80" s="68" t="str">
        <f t="shared" si="79"/>
        <v/>
      </c>
      <c r="H80" s="46">
        <f t="shared" ref="H80:H99" si="80">SUM(D80:G80)</f>
        <v>0</v>
      </c>
      <c r="I80" s="68" t="str">
        <f>IF(I8="","",I8)</f>
        <v/>
      </c>
      <c r="J80" s="68" t="str">
        <f t="shared" ref="J80:L80" si="81">IF(J8="","",J8)</f>
        <v/>
      </c>
      <c r="K80" s="68" t="str">
        <f t="shared" si="81"/>
        <v/>
      </c>
      <c r="L80" s="68" t="str">
        <f t="shared" si="81"/>
        <v/>
      </c>
    </row>
    <row r="81" spans="1:12" ht="15" customHeight="1" thickBot="1">
      <c r="A81" s="121"/>
      <c r="B81" s="128"/>
      <c r="C81" s="130"/>
      <c r="D81" s="68" t="str">
        <f t="shared" ref="D81:G81" si="82">IF(D9="","",D9)</f>
        <v/>
      </c>
      <c r="E81" s="68" t="str">
        <f t="shared" si="82"/>
        <v/>
      </c>
      <c r="F81" s="68" t="str">
        <f t="shared" si="82"/>
        <v/>
      </c>
      <c r="G81" s="68" t="str">
        <f t="shared" si="82"/>
        <v/>
      </c>
      <c r="H81" s="46">
        <f t="shared" si="80"/>
        <v>0</v>
      </c>
      <c r="I81" s="68" t="str">
        <f t="shared" ref="I81:L81" si="83">IF(I9="","",I9)</f>
        <v/>
      </c>
      <c r="J81" s="68" t="str">
        <f t="shared" si="83"/>
        <v/>
      </c>
      <c r="K81" s="68" t="str">
        <f t="shared" si="83"/>
        <v/>
      </c>
      <c r="L81" s="68" t="str">
        <f t="shared" si="83"/>
        <v/>
      </c>
    </row>
    <row r="82" spans="1:12" ht="15" customHeight="1" thickBot="1">
      <c r="A82" s="121"/>
      <c r="B82" s="128"/>
      <c r="C82" s="130"/>
      <c r="D82" s="68" t="str">
        <f t="shared" ref="D82:G82" si="84">IF(D10="","",D10)</f>
        <v/>
      </c>
      <c r="E82" s="68" t="str">
        <f t="shared" si="84"/>
        <v/>
      </c>
      <c r="F82" s="68" t="str">
        <f t="shared" si="84"/>
        <v/>
      </c>
      <c r="G82" s="68" t="str">
        <f t="shared" si="84"/>
        <v/>
      </c>
      <c r="H82" s="46">
        <f t="shared" si="80"/>
        <v>0</v>
      </c>
      <c r="I82" s="68" t="str">
        <f t="shared" ref="I82:L82" si="85">IF(I10="","",I10)</f>
        <v/>
      </c>
      <c r="J82" s="68" t="str">
        <f t="shared" si="85"/>
        <v/>
      </c>
      <c r="K82" s="68" t="str">
        <f t="shared" si="85"/>
        <v/>
      </c>
      <c r="L82" s="68" t="str">
        <f t="shared" si="85"/>
        <v/>
      </c>
    </row>
    <row r="83" spans="1:12" ht="15" customHeight="1" thickBot="1">
      <c r="A83" s="121"/>
      <c r="B83" s="129"/>
      <c r="C83" s="131"/>
      <c r="D83" s="68" t="str">
        <f t="shared" ref="D83:G83" si="86">IF(D11="","",D11)</f>
        <v/>
      </c>
      <c r="E83" s="68" t="str">
        <f t="shared" si="86"/>
        <v/>
      </c>
      <c r="F83" s="68" t="str">
        <f t="shared" si="86"/>
        <v/>
      </c>
      <c r="G83" s="68" t="str">
        <f t="shared" si="86"/>
        <v/>
      </c>
      <c r="H83" s="46">
        <f t="shared" si="80"/>
        <v>0</v>
      </c>
      <c r="I83" s="68" t="str">
        <f t="shared" ref="I83:L83" si="87">IF(I11="","",I11)</f>
        <v/>
      </c>
      <c r="J83" s="68" t="str">
        <f t="shared" si="87"/>
        <v/>
      </c>
      <c r="K83" s="68" t="str">
        <f t="shared" si="87"/>
        <v/>
      </c>
      <c r="L83" s="68" t="str">
        <f t="shared" si="87"/>
        <v/>
      </c>
    </row>
    <row r="84" spans="1:12" ht="15" customHeight="1" thickBot="1">
      <c r="A84" s="121"/>
      <c r="B84" s="132" t="s">
        <v>16</v>
      </c>
      <c r="C84" s="133">
        <v>46055</v>
      </c>
      <c r="D84" s="68" t="str">
        <f t="shared" ref="D84:G84" si="88">IF(D12="","",D12)</f>
        <v/>
      </c>
      <c r="E84" s="68" t="str">
        <f t="shared" si="88"/>
        <v/>
      </c>
      <c r="F84" s="68" t="str">
        <f t="shared" si="88"/>
        <v/>
      </c>
      <c r="G84" s="68" t="str">
        <f t="shared" si="88"/>
        <v/>
      </c>
      <c r="H84" s="46">
        <f t="shared" si="80"/>
        <v>0</v>
      </c>
      <c r="I84" s="68" t="str">
        <f t="shared" ref="I84:L84" si="89">IF(I12="","",I12)</f>
        <v/>
      </c>
      <c r="J84" s="68" t="str">
        <f t="shared" si="89"/>
        <v/>
      </c>
      <c r="K84" s="68" t="str">
        <f t="shared" si="89"/>
        <v/>
      </c>
      <c r="L84" s="68" t="str">
        <f t="shared" si="89"/>
        <v/>
      </c>
    </row>
    <row r="85" spans="1:12" ht="15" customHeight="1" thickBot="1">
      <c r="A85" s="121"/>
      <c r="B85" s="128"/>
      <c r="C85" s="130"/>
      <c r="D85" s="68" t="str">
        <f t="shared" ref="D85:G85" si="90">IF(D13="","",D13)</f>
        <v/>
      </c>
      <c r="E85" s="68" t="str">
        <f t="shared" si="90"/>
        <v/>
      </c>
      <c r="F85" s="68" t="str">
        <f t="shared" si="90"/>
        <v/>
      </c>
      <c r="G85" s="68" t="str">
        <f t="shared" si="90"/>
        <v/>
      </c>
      <c r="H85" s="46">
        <f t="shared" si="80"/>
        <v>0</v>
      </c>
      <c r="I85" s="68" t="str">
        <f t="shared" ref="I85:L85" si="91">IF(I13="","",I13)</f>
        <v/>
      </c>
      <c r="J85" s="68" t="str">
        <f t="shared" si="91"/>
        <v/>
      </c>
      <c r="K85" s="68" t="str">
        <f t="shared" si="91"/>
        <v/>
      </c>
      <c r="L85" s="68" t="str">
        <f t="shared" si="91"/>
        <v/>
      </c>
    </row>
    <row r="86" spans="1:12" ht="15" customHeight="1" thickBot="1">
      <c r="A86" s="121"/>
      <c r="B86" s="128"/>
      <c r="C86" s="130"/>
      <c r="D86" s="68" t="str">
        <f t="shared" ref="D86:G86" si="92">IF(D14="","",D14)</f>
        <v/>
      </c>
      <c r="E86" s="68" t="str">
        <f t="shared" si="92"/>
        <v/>
      </c>
      <c r="F86" s="68" t="str">
        <f t="shared" si="92"/>
        <v/>
      </c>
      <c r="G86" s="68" t="str">
        <f t="shared" si="92"/>
        <v/>
      </c>
      <c r="H86" s="46">
        <f t="shared" si="80"/>
        <v>0</v>
      </c>
      <c r="I86" s="68" t="str">
        <f t="shared" ref="I86:L86" si="93">IF(I14="","",I14)</f>
        <v/>
      </c>
      <c r="J86" s="68" t="str">
        <f t="shared" si="93"/>
        <v/>
      </c>
      <c r="K86" s="68" t="str">
        <f t="shared" si="93"/>
        <v/>
      </c>
      <c r="L86" s="68" t="str">
        <f t="shared" si="93"/>
        <v/>
      </c>
    </row>
    <row r="87" spans="1:12" ht="15" customHeight="1" thickBot="1">
      <c r="A87" s="121"/>
      <c r="B87" s="129"/>
      <c r="C87" s="131"/>
      <c r="D87" s="68" t="str">
        <f t="shared" ref="D87:G87" si="94">IF(D15="","",D15)</f>
        <v/>
      </c>
      <c r="E87" s="68" t="str">
        <f t="shared" si="94"/>
        <v/>
      </c>
      <c r="F87" s="68" t="str">
        <f t="shared" si="94"/>
        <v/>
      </c>
      <c r="G87" s="68" t="str">
        <f t="shared" si="94"/>
        <v/>
      </c>
      <c r="H87" s="46">
        <f t="shared" si="80"/>
        <v>0</v>
      </c>
      <c r="I87" s="68" t="str">
        <f t="shared" ref="I87:L87" si="95">IF(I15="","",I15)</f>
        <v/>
      </c>
      <c r="J87" s="68" t="str">
        <f t="shared" si="95"/>
        <v/>
      </c>
      <c r="K87" s="68" t="str">
        <f t="shared" si="95"/>
        <v/>
      </c>
      <c r="L87" s="68" t="str">
        <f t="shared" si="95"/>
        <v/>
      </c>
    </row>
    <row r="88" spans="1:12" ht="15" customHeight="1" thickBot="1">
      <c r="A88" s="121"/>
      <c r="B88" s="132" t="s">
        <v>17</v>
      </c>
      <c r="C88" s="133">
        <v>46056</v>
      </c>
      <c r="D88" s="68" t="str">
        <f t="shared" ref="D88:G88" si="96">IF(D16="","",D16)</f>
        <v/>
      </c>
      <c r="E88" s="68" t="str">
        <f t="shared" si="96"/>
        <v/>
      </c>
      <c r="F88" s="68" t="str">
        <f t="shared" si="96"/>
        <v/>
      </c>
      <c r="G88" s="68" t="str">
        <f t="shared" si="96"/>
        <v/>
      </c>
      <c r="H88" s="46">
        <f t="shared" si="80"/>
        <v>0</v>
      </c>
      <c r="I88" s="68" t="str">
        <f t="shared" ref="I88:L88" si="97">IF(I16="","",I16)</f>
        <v/>
      </c>
      <c r="J88" s="68" t="str">
        <f t="shared" si="97"/>
        <v/>
      </c>
      <c r="K88" s="68" t="str">
        <f t="shared" si="97"/>
        <v/>
      </c>
      <c r="L88" s="68" t="str">
        <f t="shared" si="97"/>
        <v/>
      </c>
    </row>
    <row r="89" spans="1:12" ht="15" customHeight="1" thickBot="1">
      <c r="A89" s="121"/>
      <c r="B89" s="128"/>
      <c r="C89" s="130"/>
      <c r="D89" s="68" t="str">
        <f t="shared" ref="D89:G89" si="98">IF(D17="","",D17)</f>
        <v/>
      </c>
      <c r="E89" s="68" t="str">
        <f t="shared" si="98"/>
        <v/>
      </c>
      <c r="F89" s="68" t="str">
        <f t="shared" si="98"/>
        <v/>
      </c>
      <c r="G89" s="68" t="str">
        <f t="shared" si="98"/>
        <v/>
      </c>
      <c r="H89" s="46">
        <f t="shared" si="80"/>
        <v>0</v>
      </c>
      <c r="I89" s="68" t="str">
        <f t="shared" ref="I89:L89" si="99">IF(I17="","",I17)</f>
        <v/>
      </c>
      <c r="J89" s="68" t="str">
        <f t="shared" si="99"/>
        <v/>
      </c>
      <c r="K89" s="68" t="str">
        <f t="shared" si="99"/>
        <v/>
      </c>
      <c r="L89" s="68" t="str">
        <f t="shared" si="99"/>
        <v/>
      </c>
    </row>
    <row r="90" spans="1:12" ht="15" customHeight="1" thickBot="1">
      <c r="A90" s="121"/>
      <c r="B90" s="128"/>
      <c r="C90" s="130"/>
      <c r="D90" s="68" t="str">
        <f t="shared" ref="D90:G90" si="100">IF(D18="","",D18)</f>
        <v/>
      </c>
      <c r="E90" s="68" t="str">
        <f t="shared" si="100"/>
        <v/>
      </c>
      <c r="F90" s="68" t="str">
        <f t="shared" si="100"/>
        <v/>
      </c>
      <c r="G90" s="68" t="str">
        <f t="shared" si="100"/>
        <v/>
      </c>
      <c r="H90" s="46">
        <f t="shared" si="80"/>
        <v>0</v>
      </c>
      <c r="I90" s="68" t="str">
        <f t="shared" ref="I90:L90" si="101">IF(I18="","",I18)</f>
        <v/>
      </c>
      <c r="J90" s="68" t="str">
        <f t="shared" si="101"/>
        <v/>
      </c>
      <c r="K90" s="68" t="str">
        <f t="shared" si="101"/>
        <v/>
      </c>
      <c r="L90" s="68" t="str">
        <f t="shared" si="101"/>
        <v/>
      </c>
    </row>
    <row r="91" spans="1:12" ht="15" customHeight="1" thickBot="1">
      <c r="A91" s="121"/>
      <c r="B91" s="129"/>
      <c r="C91" s="131"/>
      <c r="D91" s="68" t="str">
        <f t="shared" ref="D91:G91" si="102">IF(D19="","",D19)</f>
        <v/>
      </c>
      <c r="E91" s="68" t="str">
        <f t="shared" si="102"/>
        <v/>
      </c>
      <c r="F91" s="68" t="str">
        <f t="shared" si="102"/>
        <v/>
      </c>
      <c r="G91" s="68" t="str">
        <f t="shared" si="102"/>
        <v/>
      </c>
      <c r="H91" s="46">
        <f t="shared" si="80"/>
        <v>0</v>
      </c>
      <c r="I91" s="68" t="str">
        <f t="shared" ref="I91:L91" si="103">IF(I19="","",I19)</f>
        <v/>
      </c>
      <c r="J91" s="68" t="str">
        <f t="shared" si="103"/>
        <v/>
      </c>
      <c r="K91" s="68" t="str">
        <f t="shared" si="103"/>
        <v/>
      </c>
      <c r="L91" s="68" t="str">
        <f t="shared" si="103"/>
        <v/>
      </c>
    </row>
    <row r="92" spans="1:12" ht="15" customHeight="1" thickBot="1">
      <c r="A92" s="121"/>
      <c r="B92" s="132" t="s">
        <v>18</v>
      </c>
      <c r="C92" s="133">
        <v>46057</v>
      </c>
      <c r="D92" s="68" t="str">
        <f t="shared" ref="D92:G92" si="104">IF(D20="","",D20)</f>
        <v/>
      </c>
      <c r="E92" s="68" t="str">
        <f t="shared" si="104"/>
        <v/>
      </c>
      <c r="F92" s="68" t="str">
        <f t="shared" si="104"/>
        <v/>
      </c>
      <c r="G92" s="68" t="str">
        <f t="shared" si="104"/>
        <v/>
      </c>
      <c r="H92" s="46">
        <f t="shared" si="80"/>
        <v>0</v>
      </c>
      <c r="I92" s="68" t="str">
        <f t="shared" ref="I92:L92" si="105">IF(I20="","",I20)</f>
        <v/>
      </c>
      <c r="J92" s="68" t="str">
        <f t="shared" si="105"/>
        <v/>
      </c>
      <c r="K92" s="68" t="str">
        <f t="shared" si="105"/>
        <v/>
      </c>
      <c r="L92" s="68" t="str">
        <f t="shared" si="105"/>
        <v/>
      </c>
    </row>
    <row r="93" spans="1:12" ht="15" customHeight="1" thickBot="1">
      <c r="A93" s="121"/>
      <c r="B93" s="128"/>
      <c r="C93" s="130"/>
      <c r="D93" s="68" t="str">
        <f t="shared" ref="D93:G93" si="106">IF(D21="","",D21)</f>
        <v/>
      </c>
      <c r="E93" s="68" t="str">
        <f t="shared" si="106"/>
        <v/>
      </c>
      <c r="F93" s="68" t="str">
        <f t="shared" si="106"/>
        <v/>
      </c>
      <c r="G93" s="68" t="str">
        <f t="shared" si="106"/>
        <v/>
      </c>
      <c r="H93" s="46">
        <f t="shared" si="80"/>
        <v>0</v>
      </c>
      <c r="I93" s="68" t="str">
        <f t="shared" ref="I93:L93" si="107">IF(I21="","",I21)</f>
        <v/>
      </c>
      <c r="J93" s="68" t="str">
        <f t="shared" si="107"/>
        <v/>
      </c>
      <c r="K93" s="68" t="str">
        <f t="shared" si="107"/>
        <v/>
      </c>
      <c r="L93" s="68" t="str">
        <f t="shared" si="107"/>
        <v/>
      </c>
    </row>
    <row r="94" spans="1:12" ht="15" customHeight="1" thickBot="1">
      <c r="A94" s="121"/>
      <c r="B94" s="128"/>
      <c r="C94" s="130"/>
      <c r="D94" s="68" t="str">
        <f t="shared" ref="D94:G94" si="108">IF(D22="","",D22)</f>
        <v/>
      </c>
      <c r="E94" s="68" t="str">
        <f t="shared" si="108"/>
        <v/>
      </c>
      <c r="F94" s="68" t="str">
        <f t="shared" si="108"/>
        <v/>
      </c>
      <c r="G94" s="68" t="str">
        <f t="shared" si="108"/>
        <v/>
      </c>
      <c r="H94" s="46">
        <f t="shared" si="80"/>
        <v>0</v>
      </c>
      <c r="I94" s="68" t="str">
        <f t="shared" ref="I94:L94" si="109">IF(I22="","",I22)</f>
        <v/>
      </c>
      <c r="J94" s="68" t="str">
        <f t="shared" si="109"/>
        <v/>
      </c>
      <c r="K94" s="68" t="str">
        <f t="shared" si="109"/>
        <v/>
      </c>
      <c r="L94" s="68" t="str">
        <f t="shared" si="109"/>
        <v/>
      </c>
    </row>
    <row r="95" spans="1:12" ht="15" customHeight="1" thickBot="1">
      <c r="A95" s="121"/>
      <c r="B95" s="129"/>
      <c r="C95" s="131"/>
      <c r="D95" s="68" t="str">
        <f t="shared" ref="D95:G95" si="110">IF(D23="","",D23)</f>
        <v/>
      </c>
      <c r="E95" s="68" t="str">
        <f t="shared" si="110"/>
        <v/>
      </c>
      <c r="F95" s="68" t="str">
        <f t="shared" si="110"/>
        <v/>
      </c>
      <c r="G95" s="68" t="str">
        <f t="shared" si="110"/>
        <v/>
      </c>
      <c r="H95" s="46">
        <f t="shared" si="80"/>
        <v>0</v>
      </c>
      <c r="I95" s="68" t="str">
        <f t="shared" ref="I95:L95" si="111">IF(I23="","",I23)</f>
        <v/>
      </c>
      <c r="J95" s="68" t="str">
        <f t="shared" si="111"/>
        <v/>
      </c>
      <c r="K95" s="68" t="str">
        <f t="shared" si="111"/>
        <v/>
      </c>
      <c r="L95" s="68" t="str">
        <f t="shared" si="111"/>
        <v/>
      </c>
    </row>
    <row r="96" spans="1:12" ht="15" customHeight="1" thickBot="1">
      <c r="A96" s="121"/>
      <c r="B96" s="132" t="s">
        <v>19</v>
      </c>
      <c r="C96" s="133">
        <v>46058</v>
      </c>
      <c r="D96" s="68" t="str">
        <f t="shared" ref="D96:G96" si="112">IF(D24="","",D24)</f>
        <v/>
      </c>
      <c r="E96" s="68" t="str">
        <f t="shared" si="112"/>
        <v/>
      </c>
      <c r="F96" s="68" t="str">
        <f t="shared" si="112"/>
        <v/>
      </c>
      <c r="G96" s="68" t="str">
        <f t="shared" si="112"/>
        <v/>
      </c>
      <c r="H96" s="46">
        <f t="shared" si="80"/>
        <v>0</v>
      </c>
      <c r="I96" s="68" t="str">
        <f t="shared" ref="I96:L96" si="113">IF(I24="","",I24)</f>
        <v/>
      </c>
      <c r="J96" s="68" t="str">
        <f t="shared" si="113"/>
        <v/>
      </c>
      <c r="K96" s="68" t="str">
        <f t="shared" si="113"/>
        <v/>
      </c>
      <c r="L96" s="68" t="str">
        <f t="shared" si="113"/>
        <v/>
      </c>
    </row>
    <row r="97" spans="1:12" ht="15" customHeight="1" thickBot="1">
      <c r="A97" s="121"/>
      <c r="B97" s="128"/>
      <c r="C97" s="130"/>
      <c r="D97" s="68" t="str">
        <f t="shared" ref="D97:G97" si="114">IF(D25="","",D25)</f>
        <v/>
      </c>
      <c r="E97" s="68" t="str">
        <f t="shared" si="114"/>
        <v/>
      </c>
      <c r="F97" s="68" t="str">
        <f t="shared" si="114"/>
        <v/>
      </c>
      <c r="G97" s="68" t="str">
        <f t="shared" si="114"/>
        <v/>
      </c>
      <c r="H97" s="46">
        <f t="shared" si="80"/>
        <v>0</v>
      </c>
      <c r="I97" s="68" t="str">
        <f t="shared" ref="I97:L97" si="115">IF(I25="","",I25)</f>
        <v/>
      </c>
      <c r="J97" s="68" t="str">
        <f t="shared" si="115"/>
        <v/>
      </c>
      <c r="K97" s="68" t="str">
        <f t="shared" si="115"/>
        <v/>
      </c>
      <c r="L97" s="68" t="str">
        <f t="shared" si="115"/>
        <v/>
      </c>
    </row>
    <row r="98" spans="1:12" ht="15" customHeight="1" thickBot="1">
      <c r="A98" s="121"/>
      <c r="B98" s="128"/>
      <c r="C98" s="130"/>
      <c r="D98" s="68" t="str">
        <f t="shared" ref="D98:G98" si="116">IF(D26="","",D26)</f>
        <v/>
      </c>
      <c r="E98" s="68" t="str">
        <f t="shared" si="116"/>
        <v/>
      </c>
      <c r="F98" s="68" t="str">
        <f t="shared" si="116"/>
        <v/>
      </c>
      <c r="G98" s="68" t="str">
        <f t="shared" si="116"/>
        <v/>
      </c>
      <c r="H98" s="46">
        <f t="shared" si="80"/>
        <v>0</v>
      </c>
      <c r="I98" s="68" t="str">
        <f t="shared" ref="I98:L98" si="117">IF(I26="","",I26)</f>
        <v/>
      </c>
      <c r="J98" s="68" t="str">
        <f t="shared" si="117"/>
        <v/>
      </c>
      <c r="K98" s="68" t="str">
        <f t="shared" si="117"/>
        <v/>
      </c>
      <c r="L98" s="68" t="str">
        <f t="shared" si="117"/>
        <v/>
      </c>
    </row>
    <row r="99" spans="1:12" ht="15" customHeight="1" thickBot="1">
      <c r="A99" s="121"/>
      <c r="B99" s="129"/>
      <c r="C99" s="131"/>
      <c r="D99" s="68" t="str">
        <f t="shared" ref="D99:G99" si="118">IF(D27="","",D27)</f>
        <v/>
      </c>
      <c r="E99" s="68" t="str">
        <f t="shared" si="118"/>
        <v/>
      </c>
      <c r="F99" s="68" t="str">
        <f t="shared" si="118"/>
        <v/>
      </c>
      <c r="G99" s="68" t="str">
        <f t="shared" si="118"/>
        <v/>
      </c>
      <c r="H99" s="46">
        <f t="shared" si="80"/>
        <v>0</v>
      </c>
      <c r="I99" s="68" t="str">
        <f t="shared" ref="I99:L99" si="119">IF(I27="","",I27)</f>
        <v/>
      </c>
      <c r="J99" s="68" t="str">
        <f t="shared" si="119"/>
        <v/>
      </c>
      <c r="K99" s="68" t="str">
        <f t="shared" si="119"/>
        <v/>
      </c>
      <c r="L99" s="68" t="str">
        <f t="shared" si="119"/>
        <v/>
      </c>
    </row>
    <row r="100" spans="1:12" ht="15" customHeight="1" thickBot="1">
      <c r="A100" s="121"/>
      <c r="B100" s="153" t="s">
        <v>20</v>
      </c>
      <c r="C100" s="154"/>
      <c r="D100" s="136" t="str">
        <f>IF(ساعات&lt;&gt;"",ساعات,"")</f>
        <v/>
      </c>
      <c r="E100" s="137"/>
      <c r="F100" s="137"/>
      <c r="G100" s="138"/>
      <c r="H100" s="46">
        <f>SUM(D100:G100)</f>
        <v>0</v>
      </c>
      <c r="I100" s="66"/>
      <c r="J100" s="62"/>
      <c r="K100" s="57"/>
      <c r="L100" s="58"/>
    </row>
    <row r="101" spans="1:12" ht="15" customHeight="1" thickBot="1">
      <c r="A101" s="121"/>
      <c r="B101" s="153" t="s">
        <v>144</v>
      </c>
      <c r="C101" s="154"/>
      <c r="D101" s="136">
        <f>'الغياب الاسبوعي'!D6</f>
        <v>0</v>
      </c>
      <c r="E101" s="137"/>
      <c r="F101" s="137"/>
      <c r="G101" s="138"/>
      <c r="H101" s="46">
        <f>SUM(D101:G101)</f>
        <v>0</v>
      </c>
      <c r="I101" s="244"/>
      <c r="J101" s="245"/>
      <c r="K101" s="246"/>
      <c r="L101" s="247"/>
    </row>
    <row r="102" spans="1:12" ht="15" customHeight="1" thickBot="1">
      <c r="A102" s="121"/>
      <c r="B102" s="147" t="s">
        <v>21</v>
      </c>
      <c r="C102" s="148"/>
      <c r="D102" s="91">
        <f>SUM(D80:D100)</f>
        <v>0</v>
      </c>
      <c r="E102" s="96">
        <f>SUM(E80:E100)</f>
        <v>0</v>
      </c>
      <c r="F102" s="96">
        <f>SUM(F80:F100)</f>
        <v>0</v>
      </c>
      <c r="G102" s="96">
        <f>SUM(G80:G100)</f>
        <v>0</v>
      </c>
      <c r="H102" s="96">
        <f>SUM(H80:H100)-H101</f>
        <v>0</v>
      </c>
      <c r="I102" s="92"/>
      <c r="J102" s="93"/>
      <c r="K102" s="94"/>
      <c r="L102" s="95"/>
    </row>
    <row r="103" spans="1:12" ht="15" customHeight="1" thickTop="1" thickBot="1">
      <c r="A103" s="122"/>
      <c r="B103" s="125" t="s">
        <v>78</v>
      </c>
      <c r="C103" s="126"/>
      <c r="D103" s="126"/>
      <c r="E103" s="126"/>
      <c r="F103" s="126"/>
      <c r="G103" s="127"/>
      <c r="H103" s="86">
        <f>IF(H102&gt;نصاب,H102-نصاب,0)</f>
        <v>0</v>
      </c>
      <c r="I103" s="87"/>
      <c r="J103" s="88"/>
      <c r="K103" s="89"/>
      <c r="L103" s="90"/>
    </row>
    <row r="104" spans="1:12" ht="15" customHeight="1" thickTop="1" thickBot="1">
      <c r="A104" s="120" t="s">
        <v>127</v>
      </c>
      <c r="B104" s="128" t="s">
        <v>23</v>
      </c>
      <c r="C104" s="130">
        <v>46061</v>
      </c>
      <c r="D104" s="68" t="str">
        <f>IF(D8="","",D8)</f>
        <v/>
      </c>
      <c r="E104" s="68" t="str">
        <f t="shared" ref="E104:G104" si="120">IF(E80="","",E80)</f>
        <v/>
      </c>
      <c r="F104" s="68" t="str">
        <f t="shared" si="120"/>
        <v/>
      </c>
      <c r="G104" s="68" t="str">
        <f t="shared" si="120"/>
        <v/>
      </c>
      <c r="H104" s="46">
        <f t="shared" ref="H104:H124" si="121">SUM(D104:G104)</f>
        <v>0</v>
      </c>
      <c r="I104" s="68" t="str">
        <f>IF(I80="","",I80)</f>
        <v/>
      </c>
      <c r="J104" s="69" t="str">
        <f>IF(J80="","",J80)</f>
        <v/>
      </c>
      <c r="K104" s="68" t="str">
        <f>IF(K80="","",K80)</f>
        <v/>
      </c>
      <c r="L104" s="68" t="str">
        <f>IF(L80="","",L80)</f>
        <v/>
      </c>
    </row>
    <row r="105" spans="1:12" ht="15" customHeight="1" thickBot="1">
      <c r="A105" s="121"/>
      <c r="B105" s="128"/>
      <c r="C105" s="130"/>
      <c r="D105" s="68" t="str">
        <f>IF(D81="","",D81)</f>
        <v/>
      </c>
      <c r="E105" s="68" t="str">
        <f>IF(E81="","",E81)</f>
        <v/>
      </c>
      <c r="F105" s="68" t="str">
        <f>IF(F81="","",F81)</f>
        <v/>
      </c>
      <c r="G105" s="68" t="str">
        <f>IF(G81="","",G81)</f>
        <v/>
      </c>
      <c r="H105" s="46">
        <f t="shared" si="121"/>
        <v>0</v>
      </c>
      <c r="I105" s="68" t="str">
        <f>IF(I81="","",I81)</f>
        <v/>
      </c>
      <c r="J105" s="69" t="str">
        <f>IF(J81="","",J81)</f>
        <v/>
      </c>
      <c r="K105" s="68" t="str">
        <f>IF(K81="","",K81)</f>
        <v/>
      </c>
      <c r="L105" s="68" t="str">
        <f>IF(L81="","",L81)</f>
        <v/>
      </c>
    </row>
    <row r="106" spans="1:12" ht="15" customHeight="1" thickBot="1">
      <c r="A106" s="121"/>
      <c r="B106" s="128"/>
      <c r="C106" s="130"/>
      <c r="D106" s="68" t="str">
        <f>IF(D82="","",D82)</f>
        <v/>
      </c>
      <c r="E106" s="68" t="str">
        <f>IF(E82="","",E82)</f>
        <v/>
      </c>
      <c r="F106" s="68" t="str">
        <f>IF(F82="","",F82)</f>
        <v/>
      </c>
      <c r="G106" s="68" t="str">
        <f>IF(G82="","",G82)</f>
        <v/>
      </c>
      <c r="H106" s="46">
        <f t="shared" si="121"/>
        <v>0</v>
      </c>
      <c r="I106" s="68" t="str">
        <f>IF(I82="","",I82)</f>
        <v/>
      </c>
      <c r="J106" s="69" t="str">
        <f>IF(J82="","",J82)</f>
        <v/>
      </c>
      <c r="K106" s="68" t="str">
        <f>IF(K82="","",K82)</f>
        <v/>
      </c>
      <c r="L106" s="68" t="str">
        <f>IF(L82="","",L82)</f>
        <v/>
      </c>
    </row>
    <row r="107" spans="1:12" ht="15" customHeight="1" thickBot="1">
      <c r="A107" s="121"/>
      <c r="B107" s="129"/>
      <c r="C107" s="131"/>
      <c r="D107" s="68" t="str">
        <f>IF(D83="","",D83)</f>
        <v/>
      </c>
      <c r="E107" s="68" t="str">
        <f>IF(E83="","",E83)</f>
        <v/>
      </c>
      <c r="F107" s="68" t="str">
        <f>IF(F83="","",F83)</f>
        <v/>
      </c>
      <c r="G107" s="68" t="str">
        <f>IF(G83="","",G83)</f>
        <v/>
      </c>
      <c r="H107" s="46">
        <f t="shared" si="121"/>
        <v>0</v>
      </c>
      <c r="I107" s="68" t="str">
        <f>IF(I83="","",I83)</f>
        <v/>
      </c>
      <c r="J107" s="69" t="str">
        <f>IF(J83="","",J83)</f>
        <v/>
      </c>
      <c r="K107" s="68" t="str">
        <f>IF(K83="","",K83)</f>
        <v/>
      </c>
      <c r="L107" s="68" t="str">
        <f>IF(L83="","",L83)</f>
        <v/>
      </c>
    </row>
    <row r="108" spans="1:12" ht="15" customHeight="1" thickBot="1">
      <c r="A108" s="121"/>
      <c r="B108" s="132" t="s">
        <v>16</v>
      </c>
      <c r="C108" s="133">
        <v>46062</v>
      </c>
      <c r="D108" s="68" t="str">
        <f>IF(D84="","",D84)</f>
        <v/>
      </c>
      <c r="E108" s="68" t="str">
        <f>IF(E84="","",E84)</f>
        <v/>
      </c>
      <c r="F108" s="68" t="str">
        <f>IF(F84="","",F84)</f>
        <v/>
      </c>
      <c r="G108" s="68" t="str">
        <f>IF(G84="","",G84)</f>
        <v/>
      </c>
      <c r="H108" s="46">
        <f t="shared" si="121"/>
        <v>0</v>
      </c>
      <c r="I108" s="68" t="str">
        <f>IF(I84="","",I84)</f>
        <v/>
      </c>
      <c r="J108" s="69" t="str">
        <f>IF(J84="","",J84)</f>
        <v/>
      </c>
      <c r="K108" s="68" t="str">
        <f>IF(K84="","",K84)</f>
        <v/>
      </c>
      <c r="L108" s="68" t="str">
        <f>IF(L84="","",L84)</f>
        <v/>
      </c>
    </row>
    <row r="109" spans="1:12" ht="15" customHeight="1" thickBot="1">
      <c r="A109" s="121"/>
      <c r="B109" s="128"/>
      <c r="C109" s="130"/>
      <c r="D109" s="68" t="str">
        <f>IF(D85="","",D85)</f>
        <v/>
      </c>
      <c r="E109" s="68" t="str">
        <f>IF(E85="","",E85)</f>
        <v/>
      </c>
      <c r="F109" s="68" t="str">
        <f>IF(F85="","",F85)</f>
        <v/>
      </c>
      <c r="G109" s="68" t="str">
        <f>IF(G85="","",G85)</f>
        <v/>
      </c>
      <c r="H109" s="46">
        <f t="shared" si="121"/>
        <v>0</v>
      </c>
      <c r="I109" s="68" t="str">
        <f>IF(I85="","",I85)</f>
        <v/>
      </c>
      <c r="J109" s="69" t="str">
        <f>IF(J85="","",J85)</f>
        <v/>
      </c>
      <c r="K109" s="68" t="str">
        <f>IF(K85="","",K85)</f>
        <v/>
      </c>
      <c r="L109" s="68" t="str">
        <f>IF(L85="","",L85)</f>
        <v/>
      </c>
    </row>
    <row r="110" spans="1:12" ht="15" customHeight="1" thickBot="1">
      <c r="A110" s="121"/>
      <c r="B110" s="128"/>
      <c r="C110" s="130"/>
      <c r="D110" s="68" t="str">
        <f>IF(D86="","",D86)</f>
        <v/>
      </c>
      <c r="E110" s="68" t="str">
        <f>IF(E86="","",E86)</f>
        <v/>
      </c>
      <c r="F110" s="68" t="str">
        <f>IF(F86="","",F86)</f>
        <v/>
      </c>
      <c r="G110" s="68" t="str">
        <f>IF(G86="","",G86)</f>
        <v/>
      </c>
      <c r="H110" s="46">
        <f t="shared" si="121"/>
        <v>0</v>
      </c>
      <c r="I110" s="68" t="str">
        <f>IF(I86="","",I86)</f>
        <v/>
      </c>
      <c r="J110" s="69" t="str">
        <f>IF(J86="","",J86)</f>
        <v/>
      </c>
      <c r="K110" s="68" t="str">
        <f>IF(K86="","",K86)</f>
        <v/>
      </c>
      <c r="L110" s="68" t="str">
        <f>IF(L86="","",L86)</f>
        <v/>
      </c>
    </row>
    <row r="111" spans="1:12" ht="15" customHeight="1" thickBot="1">
      <c r="A111" s="121"/>
      <c r="B111" s="129"/>
      <c r="C111" s="131"/>
      <c r="D111" s="68" t="str">
        <f>IF(D87="","",D87)</f>
        <v/>
      </c>
      <c r="E111" s="68" t="str">
        <f>IF(E87="","",E87)</f>
        <v/>
      </c>
      <c r="F111" s="68" t="str">
        <f>IF(F87="","",F87)</f>
        <v/>
      </c>
      <c r="G111" s="68" t="str">
        <f>IF(G87="","",G87)</f>
        <v/>
      </c>
      <c r="H111" s="46">
        <f t="shared" si="121"/>
        <v>0</v>
      </c>
      <c r="I111" s="68" t="str">
        <f>IF(I87="","",I87)</f>
        <v/>
      </c>
      <c r="J111" s="69" t="str">
        <f>IF(J87="","",J87)</f>
        <v/>
      </c>
      <c r="K111" s="68" t="str">
        <f>IF(K87="","",K87)</f>
        <v/>
      </c>
      <c r="L111" s="68" t="str">
        <f>IF(L87="","",L87)</f>
        <v/>
      </c>
    </row>
    <row r="112" spans="1:12" ht="15" customHeight="1" thickBot="1">
      <c r="A112" s="121"/>
      <c r="B112" s="132" t="s">
        <v>17</v>
      </c>
      <c r="C112" s="133">
        <v>46063</v>
      </c>
      <c r="D112" s="68" t="str">
        <f>IF(D88="","",D88)</f>
        <v/>
      </c>
      <c r="E112" s="68" t="str">
        <f>IF(E88="","",E88)</f>
        <v/>
      </c>
      <c r="F112" s="68" t="str">
        <f>IF(F88="","",F88)</f>
        <v/>
      </c>
      <c r="G112" s="68" t="str">
        <f>IF(G88="","",G88)</f>
        <v/>
      </c>
      <c r="H112" s="46">
        <f t="shared" si="121"/>
        <v>0</v>
      </c>
      <c r="I112" s="68" t="str">
        <f>IF(I88="","",I88)</f>
        <v/>
      </c>
      <c r="J112" s="69" t="str">
        <f>IF(J88="","",J88)</f>
        <v/>
      </c>
      <c r="K112" s="68" t="str">
        <f>IF(K88="","",K88)</f>
        <v/>
      </c>
      <c r="L112" s="68" t="str">
        <f>IF(L88="","",L88)</f>
        <v/>
      </c>
    </row>
    <row r="113" spans="1:12" ht="15" customHeight="1" thickBot="1">
      <c r="A113" s="121"/>
      <c r="B113" s="128"/>
      <c r="C113" s="130"/>
      <c r="D113" s="68" t="str">
        <f>IF(D89="","",D89)</f>
        <v/>
      </c>
      <c r="E113" s="68" t="str">
        <f>IF(E89="","",E89)</f>
        <v/>
      </c>
      <c r="F113" s="68" t="str">
        <f>IF(F89="","",F89)</f>
        <v/>
      </c>
      <c r="G113" s="68" t="str">
        <f>IF(G89="","",G89)</f>
        <v/>
      </c>
      <c r="H113" s="46">
        <f t="shared" si="121"/>
        <v>0</v>
      </c>
      <c r="I113" s="68" t="str">
        <f>IF(I89="","",I89)</f>
        <v/>
      </c>
      <c r="J113" s="69" t="str">
        <f>IF(J89="","",J89)</f>
        <v/>
      </c>
      <c r="K113" s="68" t="str">
        <f>IF(K89="","",K89)</f>
        <v/>
      </c>
      <c r="L113" s="68" t="str">
        <f>IF(L89="","",L89)</f>
        <v/>
      </c>
    </row>
    <row r="114" spans="1:12" ht="15" customHeight="1" thickBot="1">
      <c r="A114" s="121"/>
      <c r="B114" s="128"/>
      <c r="C114" s="130"/>
      <c r="D114" s="68" t="str">
        <f>IF(D90="","",D90)</f>
        <v/>
      </c>
      <c r="E114" s="68" t="str">
        <f>IF(E90="","",E90)</f>
        <v/>
      </c>
      <c r="F114" s="68" t="str">
        <f>IF(F90="","",F90)</f>
        <v/>
      </c>
      <c r="G114" s="68" t="str">
        <f>IF(G90="","",G90)</f>
        <v/>
      </c>
      <c r="H114" s="46">
        <f t="shared" si="121"/>
        <v>0</v>
      </c>
      <c r="I114" s="68" t="str">
        <f>IF(I90="","",I90)</f>
        <v/>
      </c>
      <c r="J114" s="69" t="str">
        <f>IF(J90="","",J90)</f>
        <v/>
      </c>
      <c r="K114" s="68" t="str">
        <f>IF(K90="","",K90)</f>
        <v/>
      </c>
      <c r="L114" s="68" t="str">
        <f>IF(L90="","",L90)</f>
        <v/>
      </c>
    </row>
    <row r="115" spans="1:12" ht="15" customHeight="1" thickBot="1">
      <c r="A115" s="121"/>
      <c r="B115" s="129"/>
      <c r="C115" s="131"/>
      <c r="D115" s="68" t="str">
        <f>IF(D91="","",D91)</f>
        <v/>
      </c>
      <c r="E115" s="68" t="str">
        <f>IF(E91="","",E91)</f>
        <v/>
      </c>
      <c r="F115" s="68" t="str">
        <f>IF(F91="","",F91)</f>
        <v/>
      </c>
      <c r="G115" s="68" t="str">
        <f>IF(G91="","",G91)</f>
        <v/>
      </c>
      <c r="H115" s="46">
        <f t="shared" si="121"/>
        <v>0</v>
      </c>
      <c r="I115" s="68" t="str">
        <f>IF(I91="","",I91)</f>
        <v/>
      </c>
      <c r="J115" s="69" t="str">
        <f>IF(J91="","",J91)</f>
        <v/>
      </c>
      <c r="K115" s="68" t="str">
        <f>IF(K91="","",K91)</f>
        <v/>
      </c>
      <c r="L115" s="68" t="str">
        <f>IF(L91="","",L91)</f>
        <v/>
      </c>
    </row>
    <row r="116" spans="1:12" ht="15" customHeight="1" thickBot="1">
      <c r="A116" s="121"/>
      <c r="B116" s="132" t="s">
        <v>18</v>
      </c>
      <c r="C116" s="133">
        <v>46064</v>
      </c>
      <c r="D116" s="68" t="str">
        <f>IF(D92="","",D92)</f>
        <v/>
      </c>
      <c r="E116" s="68" t="str">
        <f>IF(E92="","",E92)</f>
        <v/>
      </c>
      <c r="F116" s="68" t="str">
        <f>IF(F92="","",F92)</f>
        <v/>
      </c>
      <c r="G116" s="68" t="str">
        <f>IF(G92="","",G92)</f>
        <v/>
      </c>
      <c r="H116" s="46">
        <f t="shared" si="121"/>
        <v>0</v>
      </c>
      <c r="I116" s="68" t="str">
        <f>IF(I92="","",I92)</f>
        <v/>
      </c>
      <c r="J116" s="69" t="str">
        <f>IF(J92="","",J92)</f>
        <v/>
      </c>
      <c r="K116" s="68" t="str">
        <f>IF(K92="","",K92)</f>
        <v/>
      </c>
      <c r="L116" s="68" t="str">
        <f>IF(L92="","",L92)</f>
        <v/>
      </c>
    </row>
    <row r="117" spans="1:12" ht="15" customHeight="1" thickBot="1">
      <c r="A117" s="121"/>
      <c r="B117" s="128"/>
      <c r="C117" s="130"/>
      <c r="D117" s="68" t="str">
        <f>IF(D93="","",D93)</f>
        <v/>
      </c>
      <c r="E117" s="68" t="str">
        <f>IF(E93="","",E93)</f>
        <v/>
      </c>
      <c r="F117" s="68" t="str">
        <f>IF(F93="","",F93)</f>
        <v/>
      </c>
      <c r="G117" s="68" t="str">
        <f>IF(G93="","",G93)</f>
        <v/>
      </c>
      <c r="H117" s="46">
        <f t="shared" si="121"/>
        <v>0</v>
      </c>
      <c r="I117" s="68" t="str">
        <f>IF(I93="","",I93)</f>
        <v/>
      </c>
      <c r="J117" s="69" t="str">
        <f>IF(J93="","",J93)</f>
        <v/>
      </c>
      <c r="K117" s="68" t="str">
        <f>IF(K93="","",K93)</f>
        <v/>
      </c>
      <c r="L117" s="68" t="str">
        <f>IF(L93="","",L93)</f>
        <v/>
      </c>
    </row>
    <row r="118" spans="1:12" ht="15" customHeight="1" thickBot="1">
      <c r="A118" s="121"/>
      <c r="B118" s="128"/>
      <c r="C118" s="130"/>
      <c r="D118" s="68" t="str">
        <f>IF(D94="","",D94)</f>
        <v/>
      </c>
      <c r="E118" s="68" t="str">
        <f>IF(E94="","",E94)</f>
        <v/>
      </c>
      <c r="F118" s="68" t="str">
        <f>IF(F94="","",F94)</f>
        <v/>
      </c>
      <c r="G118" s="68" t="str">
        <f>IF(G94="","",G94)</f>
        <v/>
      </c>
      <c r="H118" s="46">
        <f t="shared" si="121"/>
        <v>0</v>
      </c>
      <c r="I118" s="68" t="str">
        <f>IF(I94="","",I94)</f>
        <v/>
      </c>
      <c r="J118" s="69" t="str">
        <f>IF(J94="","",J94)</f>
        <v/>
      </c>
      <c r="K118" s="68" t="str">
        <f>IF(K94="","",K94)</f>
        <v/>
      </c>
      <c r="L118" s="68" t="str">
        <f>IF(L94="","",L94)</f>
        <v/>
      </c>
    </row>
    <row r="119" spans="1:12" ht="15" customHeight="1" thickBot="1">
      <c r="A119" s="121"/>
      <c r="B119" s="129"/>
      <c r="C119" s="131"/>
      <c r="D119" s="68" t="str">
        <f>IF(D95="","",D95)</f>
        <v/>
      </c>
      <c r="E119" s="68" t="str">
        <f>IF(E95="","",E95)</f>
        <v/>
      </c>
      <c r="F119" s="68" t="str">
        <f>IF(F95="","",F95)</f>
        <v/>
      </c>
      <c r="G119" s="68" t="str">
        <f>IF(G95="","",G95)</f>
        <v/>
      </c>
      <c r="H119" s="46">
        <f t="shared" si="121"/>
        <v>0</v>
      </c>
      <c r="I119" s="68" t="str">
        <f>IF(I95="","",I95)</f>
        <v/>
      </c>
      <c r="J119" s="69" t="str">
        <f>IF(J95="","",J95)</f>
        <v/>
      </c>
      <c r="K119" s="68" t="str">
        <f>IF(K95="","",K95)</f>
        <v/>
      </c>
      <c r="L119" s="68" t="str">
        <f>IF(L95="","",L95)</f>
        <v/>
      </c>
    </row>
    <row r="120" spans="1:12" ht="15" customHeight="1" thickBot="1">
      <c r="A120" s="121"/>
      <c r="B120" s="132" t="s">
        <v>19</v>
      </c>
      <c r="C120" s="133">
        <v>46065</v>
      </c>
      <c r="D120" s="68" t="str">
        <f>IF(D96="","",D96)</f>
        <v/>
      </c>
      <c r="E120" s="68" t="str">
        <f>IF(E96="","",E96)</f>
        <v/>
      </c>
      <c r="F120" s="68" t="str">
        <f>IF(F96="","",F96)</f>
        <v/>
      </c>
      <c r="G120" s="68" t="str">
        <f>IF(G96="","",G96)</f>
        <v/>
      </c>
      <c r="H120" s="46">
        <f t="shared" si="121"/>
        <v>0</v>
      </c>
      <c r="I120" s="68" t="str">
        <f>IF(I96="","",I96)</f>
        <v/>
      </c>
      <c r="J120" s="69" t="str">
        <f>IF(J96="","",J96)</f>
        <v/>
      </c>
      <c r="K120" s="68" t="str">
        <f>IF(K96="","",K96)</f>
        <v/>
      </c>
      <c r="L120" s="68" t="str">
        <f>IF(L96="","",L96)</f>
        <v/>
      </c>
    </row>
    <row r="121" spans="1:12" ht="15" customHeight="1" thickBot="1">
      <c r="A121" s="121"/>
      <c r="B121" s="128"/>
      <c r="C121" s="130"/>
      <c r="D121" s="68" t="str">
        <f>IF(D97="","",D97)</f>
        <v/>
      </c>
      <c r="E121" s="68" t="str">
        <f>IF(E97="","",E97)</f>
        <v/>
      </c>
      <c r="F121" s="68" t="str">
        <f>IF(F97="","",F97)</f>
        <v/>
      </c>
      <c r="G121" s="68" t="str">
        <f>IF(G97="","",G97)</f>
        <v/>
      </c>
      <c r="H121" s="46">
        <f t="shared" si="121"/>
        <v>0</v>
      </c>
      <c r="I121" s="68" t="str">
        <f>IF(I97="","",I97)</f>
        <v/>
      </c>
      <c r="J121" s="69" t="str">
        <f>IF(J97="","",J97)</f>
        <v/>
      </c>
      <c r="K121" s="68" t="str">
        <f>IF(K97="","",K97)</f>
        <v/>
      </c>
      <c r="L121" s="68" t="str">
        <f>IF(L97="","",L97)</f>
        <v/>
      </c>
    </row>
    <row r="122" spans="1:12" ht="15" customHeight="1" thickBot="1">
      <c r="A122" s="121"/>
      <c r="B122" s="128"/>
      <c r="C122" s="130"/>
      <c r="D122" s="68" t="str">
        <f>IF(D98="","",D98)</f>
        <v/>
      </c>
      <c r="E122" s="68" t="str">
        <f>IF(E98="","",E98)</f>
        <v/>
      </c>
      <c r="F122" s="68" t="str">
        <f>IF(F98="","",F98)</f>
        <v/>
      </c>
      <c r="G122" s="68" t="str">
        <f>IF(G98="","",G98)</f>
        <v/>
      </c>
      <c r="H122" s="46">
        <f t="shared" si="121"/>
        <v>0</v>
      </c>
      <c r="I122" s="68" t="str">
        <f>IF(I98="","",I98)</f>
        <v/>
      </c>
      <c r="J122" s="69" t="str">
        <f>IF(J98="","",J98)</f>
        <v/>
      </c>
      <c r="K122" s="68" t="str">
        <f>IF(K98="","",K98)</f>
        <v/>
      </c>
      <c r="L122" s="68" t="str">
        <f>IF(L98="","",L98)</f>
        <v/>
      </c>
    </row>
    <row r="123" spans="1:12" ht="15" customHeight="1" thickBot="1">
      <c r="A123" s="121"/>
      <c r="B123" s="129"/>
      <c r="C123" s="131"/>
      <c r="D123" s="68" t="str">
        <f>IF(D99="","",D99)</f>
        <v/>
      </c>
      <c r="E123" s="68" t="str">
        <f>IF(E99="","",E99)</f>
        <v/>
      </c>
      <c r="F123" s="68" t="str">
        <f>IF(F99="","",F99)</f>
        <v/>
      </c>
      <c r="G123" s="68" t="str">
        <f>IF(G99="","",G99)</f>
        <v/>
      </c>
      <c r="H123" s="46">
        <f t="shared" si="121"/>
        <v>0</v>
      </c>
      <c r="I123" s="68" t="str">
        <f>IF(I99="","",I99)</f>
        <v/>
      </c>
      <c r="J123" s="69" t="str">
        <f>IF(J99="","",J99)</f>
        <v/>
      </c>
      <c r="K123" s="68" t="str">
        <f>IF(K99="","",K99)</f>
        <v/>
      </c>
      <c r="L123" s="68" t="str">
        <f>IF(L99="","",L99)</f>
        <v/>
      </c>
    </row>
    <row r="124" spans="1:12" ht="15" customHeight="1" thickBot="1">
      <c r="A124" s="121"/>
      <c r="B124" s="153" t="s">
        <v>20</v>
      </c>
      <c r="C124" s="154"/>
      <c r="D124" s="136" t="str">
        <f>IF(ساعات&lt;&gt;"",ساعات,"")</f>
        <v/>
      </c>
      <c r="E124" s="137"/>
      <c r="F124" s="137"/>
      <c r="G124" s="138"/>
      <c r="H124" s="46">
        <f t="shared" si="121"/>
        <v>0</v>
      </c>
      <c r="I124" s="66"/>
      <c r="J124" s="62"/>
      <c r="K124" s="57"/>
      <c r="L124" s="58"/>
    </row>
    <row r="125" spans="1:12" ht="15" customHeight="1" thickBot="1">
      <c r="A125" s="121"/>
      <c r="B125" s="153" t="s">
        <v>144</v>
      </c>
      <c r="C125" s="154"/>
      <c r="D125" s="136">
        <f>'الغياب الاسبوعي'!D7</f>
        <v>0</v>
      </c>
      <c r="E125" s="137"/>
      <c r="F125" s="137"/>
      <c r="G125" s="138"/>
      <c r="H125" s="46">
        <f>SUM(D125:G125)</f>
        <v>0</v>
      </c>
      <c r="I125" s="244"/>
      <c r="J125" s="245"/>
      <c r="K125" s="246"/>
      <c r="L125" s="247"/>
    </row>
    <row r="126" spans="1:12" ht="15" customHeight="1" thickBot="1">
      <c r="A126" s="121"/>
      <c r="B126" s="147" t="s">
        <v>21</v>
      </c>
      <c r="C126" s="148"/>
      <c r="D126" s="91">
        <f>SUM(D104:D124)</f>
        <v>0</v>
      </c>
      <c r="E126" s="96">
        <f>SUM(E104:E124)</f>
        <v>0</v>
      </c>
      <c r="F126" s="96">
        <f>SUM(F104:F124)</f>
        <v>0</v>
      </c>
      <c r="G126" s="96">
        <f>SUM(G104:G124)</f>
        <v>0</v>
      </c>
      <c r="H126" s="96">
        <f>SUM(H104:H124)-H125</f>
        <v>0</v>
      </c>
      <c r="I126" s="92"/>
      <c r="J126" s="93"/>
      <c r="K126" s="94"/>
      <c r="L126" s="95"/>
    </row>
    <row r="127" spans="1:12" ht="15" customHeight="1" thickTop="1" thickBot="1">
      <c r="A127" s="122"/>
      <c r="B127" s="125" t="s">
        <v>78</v>
      </c>
      <c r="C127" s="126"/>
      <c r="D127" s="126"/>
      <c r="E127" s="126"/>
      <c r="F127" s="126"/>
      <c r="G127" s="127"/>
      <c r="H127" s="97">
        <f>IF(H126&gt;نصاب,H126-نصاب,0)</f>
        <v>0</v>
      </c>
      <c r="I127" s="87"/>
      <c r="J127" s="88"/>
      <c r="K127" s="89"/>
      <c r="L127" s="90"/>
    </row>
    <row r="128" spans="1:12" ht="15" customHeight="1" thickTop="1" thickBot="1">
      <c r="A128" s="120" t="s">
        <v>128</v>
      </c>
      <c r="B128" s="128" t="s">
        <v>15</v>
      </c>
      <c r="C128" s="130">
        <v>46068</v>
      </c>
      <c r="D128" s="68" t="str">
        <f>IF(D8="","",D8)</f>
        <v/>
      </c>
      <c r="E128" s="68" t="str">
        <f t="shared" ref="E128:G128" si="122">IF(E8="","",E8)</f>
        <v/>
      </c>
      <c r="F128" s="68" t="str">
        <f t="shared" si="122"/>
        <v/>
      </c>
      <c r="G128" s="68" t="str">
        <f t="shared" si="122"/>
        <v/>
      </c>
      <c r="H128" s="46">
        <f t="shared" ref="H128:H139" si="123">SUM(D128:G128)</f>
        <v>0</v>
      </c>
      <c r="I128" s="68" t="str">
        <f>IF(I8="","",I8)</f>
        <v/>
      </c>
      <c r="J128" s="68" t="str">
        <f t="shared" ref="J128:L128" si="124">IF(J8="","",J8)</f>
        <v/>
      </c>
      <c r="K128" s="68" t="str">
        <f t="shared" si="124"/>
        <v/>
      </c>
      <c r="L128" s="68" t="str">
        <f t="shared" si="124"/>
        <v/>
      </c>
    </row>
    <row r="129" spans="1:12" ht="15" customHeight="1" thickBot="1">
      <c r="A129" s="121"/>
      <c r="B129" s="128"/>
      <c r="C129" s="130"/>
      <c r="D129" s="68" t="str">
        <f t="shared" ref="D129:G129" si="125">IF(D9="","",D9)</f>
        <v/>
      </c>
      <c r="E129" s="68" t="str">
        <f t="shared" si="125"/>
        <v/>
      </c>
      <c r="F129" s="68" t="str">
        <f t="shared" si="125"/>
        <v/>
      </c>
      <c r="G129" s="68" t="str">
        <f t="shared" si="125"/>
        <v/>
      </c>
      <c r="H129" s="46">
        <f t="shared" si="123"/>
        <v>0</v>
      </c>
      <c r="I129" s="68" t="str">
        <f t="shared" ref="I129:L129" si="126">IF(I9="","",I9)</f>
        <v/>
      </c>
      <c r="J129" s="68" t="str">
        <f t="shared" si="126"/>
        <v/>
      </c>
      <c r="K129" s="68" t="str">
        <f t="shared" si="126"/>
        <v/>
      </c>
      <c r="L129" s="68" t="str">
        <f t="shared" si="126"/>
        <v/>
      </c>
    </row>
    <row r="130" spans="1:12" ht="15" customHeight="1" thickBot="1">
      <c r="A130" s="121"/>
      <c r="B130" s="128"/>
      <c r="C130" s="130"/>
      <c r="D130" s="68" t="str">
        <f t="shared" ref="D130:G130" si="127">IF(D10="","",D10)</f>
        <v/>
      </c>
      <c r="E130" s="68" t="str">
        <f t="shared" si="127"/>
        <v/>
      </c>
      <c r="F130" s="68" t="str">
        <f t="shared" si="127"/>
        <v/>
      </c>
      <c r="G130" s="68" t="str">
        <f t="shared" si="127"/>
        <v/>
      </c>
      <c r="H130" s="46">
        <f t="shared" si="123"/>
        <v>0</v>
      </c>
      <c r="I130" s="68" t="str">
        <f t="shared" ref="I130:L130" si="128">IF(I10="","",I10)</f>
        <v/>
      </c>
      <c r="J130" s="68" t="str">
        <f t="shared" si="128"/>
        <v/>
      </c>
      <c r="K130" s="68" t="str">
        <f t="shared" si="128"/>
        <v/>
      </c>
      <c r="L130" s="68" t="str">
        <f t="shared" si="128"/>
        <v/>
      </c>
    </row>
    <row r="131" spans="1:12" ht="15" customHeight="1" thickBot="1">
      <c r="A131" s="121"/>
      <c r="B131" s="129"/>
      <c r="C131" s="131"/>
      <c r="D131" s="68" t="str">
        <f t="shared" ref="D131:G131" si="129">IF(D11="","",D11)</f>
        <v/>
      </c>
      <c r="E131" s="68" t="str">
        <f t="shared" si="129"/>
        <v/>
      </c>
      <c r="F131" s="68" t="str">
        <f t="shared" si="129"/>
        <v/>
      </c>
      <c r="G131" s="68" t="str">
        <f t="shared" si="129"/>
        <v/>
      </c>
      <c r="H131" s="46">
        <f t="shared" si="123"/>
        <v>0</v>
      </c>
      <c r="I131" s="68" t="str">
        <f t="shared" ref="I131:L131" si="130">IF(I11="","",I11)</f>
        <v/>
      </c>
      <c r="J131" s="68" t="str">
        <f t="shared" si="130"/>
        <v/>
      </c>
      <c r="K131" s="68" t="str">
        <f t="shared" si="130"/>
        <v/>
      </c>
      <c r="L131" s="68" t="str">
        <f t="shared" si="130"/>
        <v/>
      </c>
    </row>
    <row r="132" spans="1:12" ht="15" customHeight="1" thickBot="1">
      <c r="A132" s="121"/>
      <c r="B132" s="132" t="s">
        <v>16</v>
      </c>
      <c r="C132" s="133">
        <v>46069</v>
      </c>
      <c r="D132" s="68" t="str">
        <f t="shared" ref="D132:G132" si="131">IF(D12="","",D12)</f>
        <v/>
      </c>
      <c r="E132" s="68" t="str">
        <f t="shared" si="131"/>
        <v/>
      </c>
      <c r="F132" s="68" t="str">
        <f t="shared" si="131"/>
        <v/>
      </c>
      <c r="G132" s="68" t="str">
        <f t="shared" si="131"/>
        <v/>
      </c>
      <c r="H132" s="46">
        <f t="shared" si="123"/>
        <v>0</v>
      </c>
      <c r="I132" s="68" t="str">
        <f t="shared" ref="I132:L132" si="132">IF(I12="","",I12)</f>
        <v/>
      </c>
      <c r="J132" s="68" t="str">
        <f t="shared" si="132"/>
        <v/>
      </c>
      <c r="K132" s="68" t="str">
        <f t="shared" si="132"/>
        <v/>
      </c>
      <c r="L132" s="68" t="str">
        <f t="shared" si="132"/>
        <v/>
      </c>
    </row>
    <row r="133" spans="1:12" ht="15" customHeight="1" thickBot="1">
      <c r="A133" s="121"/>
      <c r="B133" s="128"/>
      <c r="C133" s="130"/>
      <c r="D133" s="68" t="str">
        <f t="shared" ref="D133:G133" si="133">IF(D13="","",D13)</f>
        <v/>
      </c>
      <c r="E133" s="68" t="str">
        <f t="shared" si="133"/>
        <v/>
      </c>
      <c r="F133" s="68" t="str">
        <f t="shared" si="133"/>
        <v/>
      </c>
      <c r="G133" s="68" t="str">
        <f t="shared" si="133"/>
        <v/>
      </c>
      <c r="H133" s="46">
        <f t="shared" si="123"/>
        <v>0</v>
      </c>
      <c r="I133" s="68" t="str">
        <f t="shared" ref="I133:L133" si="134">IF(I13="","",I13)</f>
        <v/>
      </c>
      <c r="J133" s="68" t="str">
        <f t="shared" si="134"/>
        <v/>
      </c>
      <c r="K133" s="68" t="str">
        <f t="shared" si="134"/>
        <v/>
      </c>
      <c r="L133" s="68" t="str">
        <f t="shared" si="134"/>
        <v/>
      </c>
    </row>
    <row r="134" spans="1:12" ht="15" customHeight="1" thickBot="1">
      <c r="A134" s="121"/>
      <c r="B134" s="128"/>
      <c r="C134" s="130"/>
      <c r="D134" s="68" t="str">
        <f t="shared" ref="D134:G134" si="135">IF(D14="","",D14)</f>
        <v/>
      </c>
      <c r="E134" s="68" t="str">
        <f t="shared" si="135"/>
        <v/>
      </c>
      <c r="F134" s="68" t="str">
        <f t="shared" si="135"/>
        <v/>
      </c>
      <c r="G134" s="68" t="str">
        <f t="shared" si="135"/>
        <v/>
      </c>
      <c r="H134" s="46">
        <f t="shared" si="123"/>
        <v>0</v>
      </c>
      <c r="I134" s="68" t="str">
        <f t="shared" ref="I134:L134" si="136">IF(I14="","",I14)</f>
        <v/>
      </c>
      <c r="J134" s="68" t="str">
        <f t="shared" si="136"/>
        <v/>
      </c>
      <c r="K134" s="68" t="str">
        <f t="shared" si="136"/>
        <v/>
      </c>
      <c r="L134" s="68" t="str">
        <f t="shared" si="136"/>
        <v/>
      </c>
    </row>
    <row r="135" spans="1:12" ht="15" customHeight="1" thickBot="1">
      <c r="A135" s="121"/>
      <c r="B135" s="129"/>
      <c r="C135" s="131"/>
      <c r="D135" s="68" t="str">
        <f t="shared" ref="D135:G135" si="137">IF(D15="","",D15)</f>
        <v/>
      </c>
      <c r="E135" s="68" t="str">
        <f t="shared" si="137"/>
        <v/>
      </c>
      <c r="F135" s="68" t="str">
        <f t="shared" si="137"/>
        <v/>
      </c>
      <c r="G135" s="68" t="str">
        <f t="shared" si="137"/>
        <v/>
      </c>
      <c r="H135" s="46">
        <f t="shared" si="123"/>
        <v>0</v>
      </c>
      <c r="I135" s="68" t="str">
        <f t="shared" ref="I135:L135" si="138">IF(I15="","",I15)</f>
        <v/>
      </c>
      <c r="J135" s="68" t="str">
        <f t="shared" si="138"/>
        <v/>
      </c>
      <c r="K135" s="68" t="str">
        <f t="shared" si="138"/>
        <v/>
      </c>
      <c r="L135" s="68" t="str">
        <f t="shared" si="138"/>
        <v/>
      </c>
    </row>
    <row r="136" spans="1:12" ht="15" customHeight="1" thickBot="1">
      <c r="A136" s="121"/>
      <c r="B136" s="132" t="s">
        <v>17</v>
      </c>
      <c r="C136" s="133">
        <v>46070</v>
      </c>
      <c r="D136" s="68" t="str">
        <f t="shared" ref="D136:G136" si="139">IF(D16="","",D16)</f>
        <v/>
      </c>
      <c r="E136" s="68" t="str">
        <f t="shared" si="139"/>
        <v/>
      </c>
      <c r="F136" s="68" t="str">
        <f t="shared" si="139"/>
        <v/>
      </c>
      <c r="G136" s="68" t="str">
        <f t="shared" si="139"/>
        <v/>
      </c>
      <c r="H136" s="46">
        <f t="shared" si="123"/>
        <v>0</v>
      </c>
      <c r="I136" s="68" t="str">
        <f t="shared" ref="I136:L136" si="140">IF(I16="","",I16)</f>
        <v/>
      </c>
      <c r="J136" s="68" t="str">
        <f t="shared" si="140"/>
        <v/>
      </c>
      <c r="K136" s="68" t="str">
        <f t="shared" si="140"/>
        <v/>
      </c>
      <c r="L136" s="68" t="str">
        <f t="shared" si="140"/>
        <v/>
      </c>
    </row>
    <row r="137" spans="1:12" ht="15" customHeight="1" thickBot="1">
      <c r="A137" s="121"/>
      <c r="B137" s="128"/>
      <c r="C137" s="130"/>
      <c r="D137" s="68" t="str">
        <f t="shared" ref="D137:G137" si="141">IF(D17="","",D17)</f>
        <v/>
      </c>
      <c r="E137" s="68" t="str">
        <f t="shared" si="141"/>
        <v/>
      </c>
      <c r="F137" s="68" t="str">
        <f t="shared" si="141"/>
        <v/>
      </c>
      <c r="G137" s="68" t="str">
        <f t="shared" si="141"/>
        <v/>
      </c>
      <c r="H137" s="46">
        <f t="shared" si="123"/>
        <v>0</v>
      </c>
      <c r="I137" s="68" t="str">
        <f t="shared" ref="I137:L137" si="142">IF(I17="","",I17)</f>
        <v/>
      </c>
      <c r="J137" s="68" t="str">
        <f t="shared" si="142"/>
        <v/>
      </c>
      <c r="K137" s="68" t="str">
        <f t="shared" si="142"/>
        <v/>
      </c>
      <c r="L137" s="68" t="str">
        <f t="shared" si="142"/>
        <v/>
      </c>
    </row>
    <row r="138" spans="1:12" ht="15" customHeight="1" thickBot="1">
      <c r="A138" s="121"/>
      <c r="B138" s="128"/>
      <c r="C138" s="130"/>
      <c r="D138" s="68" t="str">
        <f t="shared" ref="D138:G138" si="143">IF(D18="","",D18)</f>
        <v/>
      </c>
      <c r="E138" s="68" t="str">
        <f t="shared" si="143"/>
        <v/>
      </c>
      <c r="F138" s="68" t="str">
        <f t="shared" si="143"/>
        <v/>
      </c>
      <c r="G138" s="68" t="str">
        <f t="shared" si="143"/>
        <v/>
      </c>
      <c r="H138" s="46">
        <f t="shared" si="123"/>
        <v>0</v>
      </c>
      <c r="I138" s="68" t="str">
        <f t="shared" ref="I138:L138" si="144">IF(I18="","",I18)</f>
        <v/>
      </c>
      <c r="J138" s="68" t="str">
        <f t="shared" si="144"/>
        <v/>
      </c>
      <c r="K138" s="68" t="str">
        <f t="shared" si="144"/>
        <v/>
      </c>
      <c r="L138" s="68" t="str">
        <f t="shared" si="144"/>
        <v/>
      </c>
    </row>
    <row r="139" spans="1:12" ht="15" customHeight="1" thickBot="1">
      <c r="A139" s="121"/>
      <c r="B139" s="129"/>
      <c r="C139" s="131"/>
      <c r="D139" s="68" t="str">
        <f t="shared" ref="D139:G139" si="145">IF(D19="","",D19)</f>
        <v/>
      </c>
      <c r="E139" s="68" t="str">
        <f t="shared" si="145"/>
        <v/>
      </c>
      <c r="F139" s="68" t="str">
        <f t="shared" si="145"/>
        <v/>
      </c>
      <c r="G139" s="68" t="str">
        <f t="shared" si="145"/>
        <v/>
      </c>
      <c r="H139" s="46">
        <f t="shared" si="123"/>
        <v>0</v>
      </c>
      <c r="I139" s="68" t="str">
        <f t="shared" ref="I139:L139" si="146">IF(I19="","",I19)</f>
        <v/>
      </c>
      <c r="J139" s="68" t="str">
        <f t="shared" si="146"/>
        <v/>
      </c>
      <c r="K139" s="68" t="str">
        <f t="shared" si="146"/>
        <v/>
      </c>
      <c r="L139" s="68" t="str">
        <f t="shared" si="146"/>
        <v/>
      </c>
    </row>
    <row r="140" spans="1:12" ht="15" customHeight="1" thickBot="1">
      <c r="A140" s="121"/>
      <c r="B140" s="155" t="s">
        <v>18</v>
      </c>
      <c r="C140" s="257" t="s">
        <v>146</v>
      </c>
      <c r="D140" s="70"/>
      <c r="E140" s="70"/>
      <c r="F140" s="70"/>
      <c r="G140" s="70"/>
      <c r="H140" s="79"/>
      <c r="I140" s="70"/>
      <c r="J140" s="80"/>
      <c r="K140" s="70"/>
      <c r="L140" s="70"/>
    </row>
    <row r="141" spans="1:12" ht="15" hidden="1" customHeight="1" thickBot="1">
      <c r="A141" s="121"/>
      <c r="B141" s="149"/>
      <c r="C141" s="258"/>
      <c r="D141" s="70"/>
      <c r="E141" s="70"/>
      <c r="F141" s="70"/>
      <c r="G141" s="70"/>
      <c r="H141" s="79"/>
      <c r="I141" s="70"/>
      <c r="J141" s="80"/>
      <c r="K141" s="70"/>
      <c r="L141" s="70"/>
    </row>
    <row r="142" spans="1:12" ht="15" hidden="1" customHeight="1" thickBot="1">
      <c r="A142" s="121"/>
      <c r="B142" s="149"/>
      <c r="C142" s="258"/>
      <c r="D142" s="70"/>
      <c r="E142" s="70"/>
      <c r="F142" s="70"/>
      <c r="G142" s="70"/>
      <c r="H142" s="79"/>
      <c r="I142" s="70"/>
      <c r="J142" s="80"/>
      <c r="K142" s="70"/>
      <c r="L142" s="70"/>
    </row>
    <row r="143" spans="1:12" ht="15" hidden="1" customHeight="1" thickBot="1">
      <c r="A143" s="121"/>
      <c r="B143" s="149"/>
      <c r="C143" s="258"/>
      <c r="D143" s="70"/>
      <c r="E143" s="70"/>
      <c r="F143" s="70"/>
      <c r="G143" s="70"/>
      <c r="H143" s="79"/>
      <c r="I143" s="70"/>
      <c r="J143" s="80"/>
      <c r="K143" s="70"/>
      <c r="L143" s="70"/>
    </row>
    <row r="144" spans="1:12" ht="15" customHeight="1" thickBot="1">
      <c r="A144" s="172"/>
      <c r="B144" s="260" t="s">
        <v>19</v>
      </c>
      <c r="C144" s="261" t="s">
        <v>147</v>
      </c>
      <c r="D144" s="259"/>
      <c r="E144" s="70"/>
      <c r="F144" s="70"/>
      <c r="G144" s="70"/>
      <c r="H144" s="79"/>
      <c r="I144" s="70"/>
      <c r="J144" s="80"/>
      <c r="K144" s="70"/>
      <c r="L144" s="70"/>
    </row>
    <row r="145" spans="1:12" ht="15" hidden="1" customHeight="1" thickBot="1">
      <c r="A145" s="172"/>
      <c r="B145" s="262"/>
      <c r="C145" s="263"/>
      <c r="D145" s="259"/>
      <c r="E145" s="70"/>
      <c r="F145" s="70"/>
      <c r="G145" s="70"/>
      <c r="H145" s="79"/>
      <c r="I145" s="70"/>
      <c r="J145" s="80"/>
      <c r="K145" s="70"/>
      <c r="L145" s="70"/>
    </row>
    <row r="146" spans="1:12" ht="15" hidden="1" customHeight="1" thickBot="1">
      <c r="A146" s="172"/>
      <c r="B146" s="262"/>
      <c r="C146" s="263"/>
      <c r="D146" s="259"/>
      <c r="E146" s="70"/>
      <c r="F146" s="70"/>
      <c r="G146" s="70"/>
      <c r="H146" s="79"/>
      <c r="I146" s="70"/>
      <c r="J146" s="80"/>
      <c r="K146" s="70"/>
      <c r="L146" s="70"/>
    </row>
    <row r="147" spans="1:12" ht="15" hidden="1" customHeight="1" thickBot="1">
      <c r="A147" s="172"/>
      <c r="B147" s="264"/>
      <c r="C147" s="265"/>
      <c r="D147" s="259"/>
      <c r="E147" s="70"/>
      <c r="F147" s="70"/>
      <c r="G147" s="70"/>
      <c r="H147" s="79"/>
      <c r="I147" s="70"/>
      <c r="J147" s="80"/>
      <c r="K147" s="70"/>
      <c r="L147" s="70"/>
    </row>
    <row r="148" spans="1:12" ht="15" customHeight="1" thickBot="1">
      <c r="A148" s="121"/>
      <c r="B148" s="145" t="s">
        <v>20</v>
      </c>
      <c r="C148" s="146"/>
      <c r="D148" s="136" t="str">
        <f>IF(ساعات&lt;&gt;"",ساعات,"")</f>
        <v/>
      </c>
      <c r="E148" s="137"/>
      <c r="F148" s="137"/>
      <c r="G148" s="138"/>
      <c r="H148" s="46">
        <f>SUM(D148:G148)</f>
        <v>0</v>
      </c>
      <c r="I148" s="66"/>
      <c r="J148" s="62"/>
      <c r="K148" s="57"/>
      <c r="L148" s="58"/>
    </row>
    <row r="149" spans="1:12" ht="15" customHeight="1" thickBot="1">
      <c r="A149" s="121"/>
      <c r="B149" s="153" t="s">
        <v>144</v>
      </c>
      <c r="C149" s="154"/>
      <c r="D149" s="136">
        <f>'الغياب الاسبوعي'!D8</f>
        <v>0</v>
      </c>
      <c r="E149" s="137"/>
      <c r="F149" s="137"/>
      <c r="G149" s="138"/>
      <c r="H149" s="46">
        <f>SUM(D149:G149)</f>
        <v>0</v>
      </c>
      <c r="I149" s="244"/>
      <c r="J149" s="245"/>
      <c r="K149" s="246"/>
      <c r="L149" s="247"/>
    </row>
    <row r="150" spans="1:12" ht="15" customHeight="1" thickBot="1">
      <c r="A150" s="121"/>
      <c r="B150" s="147" t="s">
        <v>21</v>
      </c>
      <c r="C150" s="148" t="s">
        <v>21</v>
      </c>
      <c r="D150" s="91">
        <f>SUM(D128:D148)</f>
        <v>0</v>
      </c>
      <c r="E150" s="96">
        <f>SUM(E128:E148)</f>
        <v>0</v>
      </c>
      <c r="F150" s="96">
        <f>SUM(F128:F148)</f>
        <v>0</v>
      </c>
      <c r="G150" s="96">
        <f>SUM(G128:G148)</f>
        <v>0</v>
      </c>
      <c r="H150" s="96">
        <f>SUM(H128:H148)-H149</f>
        <v>0</v>
      </c>
      <c r="I150" s="92"/>
      <c r="J150" s="93"/>
      <c r="K150" s="94"/>
      <c r="L150" s="95"/>
    </row>
    <row r="151" spans="1:12" ht="15" customHeight="1" thickTop="1" thickBot="1">
      <c r="A151" s="122"/>
      <c r="B151" s="125" t="s">
        <v>78</v>
      </c>
      <c r="C151" s="126"/>
      <c r="D151" s="126"/>
      <c r="E151" s="126"/>
      <c r="F151" s="126"/>
      <c r="G151" s="127"/>
      <c r="H151" s="86">
        <f>IF(H150&gt;نصاب,H150-نصاب,0)</f>
        <v>0</v>
      </c>
      <c r="I151" s="87"/>
      <c r="J151" s="88"/>
      <c r="K151" s="89"/>
      <c r="L151" s="90"/>
    </row>
    <row r="152" spans="1:12" ht="15" customHeight="1" thickTop="1" thickBot="1">
      <c r="A152" s="121" t="s">
        <v>129</v>
      </c>
      <c r="B152" s="128" t="s">
        <v>15</v>
      </c>
      <c r="C152" s="130">
        <v>46110</v>
      </c>
      <c r="D152" s="68" t="str">
        <f>IF(D8="","",D8)</f>
        <v/>
      </c>
      <c r="E152" s="68" t="str">
        <f t="shared" ref="E152:G152" si="147">IF(E8="","",E8)</f>
        <v/>
      </c>
      <c r="F152" s="68" t="str">
        <f t="shared" si="147"/>
        <v/>
      </c>
      <c r="G152" s="68" t="str">
        <f t="shared" si="147"/>
        <v/>
      </c>
      <c r="H152" s="46">
        <f t="shared" ref="H152:H171" si="148">SUM(D152:G152)</f>
        <v>0</v>
      </c>
      <c r="I152" s="68" t="str">
        <f>IF(I8="","",I8)</f>
        <v/>
      </c>
      <c r="J152" s="68" t="str">
        <f t="shared" ref="J152:L152" si="149">IF(J8="","",J8)</f>
        <v/>
      </c>
      <c r="K152" s="68" t="str">
        <f t="shared" si="149"/>
        <v/>
      </c>
      <c r="L152" s="68" t="str">
        <f t="shared" si="149"/>
        <v/>
      </c>
    </row>
    <row r="153" spans="1:12" ht="15" customHeight="1" thickBot="1">
      <c r="A153" s="121"/>
      <c r="B153" s="128"/>
      <c r="C153" s="130"/>
      <c r="D153" s="68" t="str">
        <f t="shared" ref="D153:G153" si="150">IF(D9="","",D9)</f>
        <v/>
      </c>
      <c r="E153" s="68" t="str">
        <f t="shared" si="150"/>
        <v/>
      </c>
      <c r="F153" s="68" t="str">
        <f t="shared" si="150"/>
        <v/>
      </c>
      <c r="G153" s="68" t="str">
        <f t="shared" si="150"/>
        <v/>
      </c>
      <c r="H153" s="46">
        <f t="shared" si="148"/>
        <v>0</v>
      </c>
      <c r="I153" s="68" t="str">
        <f t="shared" ref="I153:L153" si="151">IF(I9="","",I9)</f>
        <v/>
      </c>
      <c r="J153" s="68" t="str">
        <f t="shared" si="151"/>
        <v/>
      </c>
      <c r="K153" s="68" t="str">
        <f t="shared" si="151"/>
        <v/>
      </c>
      <c r="L153" s="68" t="str">
        <f t="shared" si="151"/>
        <v/>
      </c>
    </row>
    <row r="154" spans="1:12" ht="15" customHeight="1" thickBot="1">
      <c r="A154" s="121"/>
      <c r="B154" s="128"/>
      <c r="C154" s="130"/>
      <c r="D154" s="68" t="str">
        <f t="shared" ref="D154:G154" si="152">IF(D10="","",D10)</f>
        <v/>
      </c>
      <c r="E154" s="68" t="str">
        <f t="shared" si="152"/>
        <v/>
      </c>
      <c r="F154" s="68" t="str">
        <f t="shared" si="152"/>
        <v/>
      </c>
      <c r="G154" s="68" t="str">
        <f t="shared" si="152"/>
        <v/>
      </c>
      <c r="H154" s="46">
        <f t="shared" si="148"/>
        <v>0</v>
      </c>
      <c r="I154" s="68" t="str">
        <f t="shared" ref="I154:L154" si="153">IF(I10="","",I10)</f>
        <v/>
      </c>
      <c r="J154" s="68" t="str">
        <f t="shared" si="153"/>
        <v/>
      </c>
      <c r="K154" s="68" t="str">
        <f t="shared" si="153"/>
        <v/>
      </c>
      <c r="L154" s="68" t="str">
        <f t="shared" si="153"/>
        <v/>
      </c>
    </row>
    <row r="155" spans="1:12" ht="15" customHeight="1" thickBot="1">
      <c r="A155" s="121"/>
      <c r="B155" s="129"/>
      <c r="C155" s="131"/>
      <c r="D155" s="68" t="str">
        <f t="shared" ref="D155:G155" si="154">IF(D11="","",D11)</f>
        <v/>
      </c>
      <c r="E155" s="68" t="str">
        <f t="shared" si="154"/>
        <v/>
      </c>
      <c r="F155" s="68" t="str">
        <f t="shared" si="154"/>
        <v/>
      </c>
      <c r="G155" s="68" t="str">
        <f t="shared" si="154"/>
        <v/>
      </c>
      <c r="H155" s="46">
        <f t="shared" si="148"/>
        <v>0</v>
      </c>
      <c r="I155" s="68" t="str">
        <f t="shared" ref="I155:L155" si="155">IF(I11="","",I11)</f>
        <v/>
      </c>
      <c r="J155" s="68" t="str">
        <f t="shared" si="155"/>
        <v/>
      </c>
      <c r="K155" s="68" t="str">
        <f t="shared" si="155"/>
        <v/>
      </c>
      <c r="L155" s="68" t="str">
        <f t="shared" si="155"/>
        <v/>
      </c>
    </row>
    <row r="156" spans="1:12" ht="15" customHeight="1" thickBot="1">
      <c r="A156" s="121"/>
      <c r="B156" s="132" t="s">
        <v>16</v>
      </c>
      <c r="C156" s="133">
        <v>46111</v>
      </c>
      <c r="D156" s="68" t="str">
        <f t="shared" ref="D156:G156" si="156">IF(D12="","",D12)</f>
        <v/>
      </c>
      <c r="E156" s="68" t="str">
        <f t="shared" si="156"/>
        <v/>
      </c>
      <c r="F156" s="68" t="str">
        <f t="shared" si="156"/>
        <v/>
      </c>
      <c r="G156" s="68" t="str">
        <f t="shared" si="156"/>
        <v/>
      </c>
      <c r="H156" s="46">
        <f t="shared" si="148"/>
        <v>0</v>
      </c>
      <c r="I156" s="68" t="str">
        <f t="shared" ref="I156:L156" si="157">IF(I12="","",I12)</f>
        <v/>
      </c>
      <c r="J156" s="68" t="str">
        <f t="shared" si="157"/>
        <v/>
      </c>
      <c r="K156" s="68" t="str">
        <f t="shared" si="157"/>
        <v/>
      </c>
      <c r="L156" s="68" t="str">
        <f t="shared" si="157"/>
        <v/>
      </c>
    </row>
    <row r="157" spans="1:12" ht="15" customHeight="1" thickBot="1">
      <c r="A157" s="121"/>
      <c r="B157" s="128"/>
      <c r="C157" s="130"/>
      <c r="D157" s="68" t="str">
        <f t="shared" ref="D157:G157" si="158">IF(D13="","",D13)</f>
        <v/>
      </c>
      <c r="E157" s="68" t="str">
        <f t="shared" si="158"/>
        <v/>
      </c>
      <c r="F157" s="68" t="str">
        <f t="shared" si="158"/>
        <v/>
      </c>
      <c r="G157" s="68" t="str">
        <f t="shared" si="158"/>
        <v/>
      </c>
      <c r="H157" s="46">
        <f t="shared" si="148"/>
        <v>0</v>
      </c>
      <c r="I157" s="68" t="str">
        <f t="shared" ref="I157:L157" si="159">IF(I13="","",I13)</f>
        <v/>
      </c>
      <c r="J157" s="68" t="str">
        <f t="shared" si="159"/>
        <v/>
      </c>
      <c r="K157" s="68" t="str">
        <f t="shared" si="159"/>
        <v/>
      </c>
      <c r="L157" s="68" t="str">
        <f t="shared" si="159"/>
        <v/>
      </c>
    </row>
    <row r="158" spans="1:12" ht="15" customHeight="1" thickBot="1">
      <c r="A158" s="121"/>
      <c r="B158" s="128"/>
      <c r="C158" s="130"/>
      <c r="D158" s="68" t="str">
        <f t="shared" ref="D158:G158" si="160">IF(D14="","",D14)</f>
        <v/>
      </c>
      <c r="E158" s="68" t="str">
        <f t="shared" si="160"/>
        <v/>
      </c>
      <c r="F158" s="68" t="str">
        <f t="shared" si="160"/>
        <v/>
      </c>
      <c r="G158" s="68" t="str">
        <f t="shared" si="160"/>
        <v/>
      </c>
      <c r="H158" s="46">
        <f t="shared" si="148"/>
        <v>0</v>
      </c>
      <c r="I158" s="68" t="str">
        <f t="shared" ref="I158:L158" si="161">IF(I14="","",I14)</f>
        <v/>
      </c>
      <c r="J158" s="68" t="str">
        <f t="shared" si="161"/>
        <v/>
      </c>
      <c r="K158" s="68" t="str">
        <f t="shared" si="161"/>
        <v/>
      </c>
      <c r="L158" s="68" t="str">
        <f t="shared" si="161"/>
        <v/>
      </c>
    </row>
    <row r="159" spans="1:12" ht="15" customHeight="1" thickBot="1">
      <c r="A159" s="121"/>
      <c r="B159" s="129"/>
      <c r="C159" s="131"/>
      <c r="D159" s="68" t="str">
        <f t="shared" ref="D159:G159" si="162">IF(D15="","",D15)</f>
        <v/>
      </c>
      <c r="E159" s="68" t="str">
        <f t="shared" si="162"/>
        <v/>
      </c>
      <c r="F159" s="68" t="str">
        <f t="shared" si="162"/>
        <v/>
      </c>
      <c r="G159" s="68" t="str">
        <f t="shared" si="162"/>
        <v/>
      </c>
      <c r="H159" s="46">
        <f t="shared" si="148"/>
        <v>0</v>
      </c>
      <c r="I159" s="68" t="str">
        <f t="shared" ref="I159:L159" si="163">IF(I15="","",I15)</f>
        <v/>
      </c>
      <c r="J159" s="68" t="str">
        <f t="shared" si="163"/>
        <v/>
      </c>
      <c r="K159" s="68" t="str">
        <f t="shared" si="163"/>
        <v/>
      </c>
      <c r="L159" s="68" t="str">
        <f t="shared" si="163"/>
        <v/>
      </c>
    </row>
    <row r="160" spans="1:12" ht="15" customHeight="1" thickBot="1">
      <c r="A160" s="121"/>
      <c r="B160" s="132" t="s">
        <v>17</v>
      </c>
      <c r="C160" s="133">
        <v>46112</v>
      </c>
      <c r="D160" s="68" t="str">
        <f t="shared" ref="D160:G160" si="164">IF(D16="","",D16)</f>
        <v/>
      </c>
      <c r="E160" s="68" t="str">
        <f t="shared" si="164"/>
        <v/>
      </c>
      <c r="F160" s="68" t="str">
        <f t="shared" si="164"/>
        <v/>
      </c>
      <c r="G160" s="68" t="str">
        <f t="shared" si="164"/>
        <v/>
      </c>
      <c r="H160" s="46">
        <f t="shared" si="148"/>
        <v>0</v>
      </c>
      <c r="I160" s="68" t="str">
        <f t="shared" ref="I160:L160" si="165">IF(I16="","",I16)</f>
        <v/>
      </c>
      <c r="J160" s="68" t="str">
        <f t="shared" si="165"/>
        <v/>
      </c>
      <c r="K160" s="68" t="str">
        <f t="shared" si="165"/>
        <v/>
      </c>
      <c r="L160" s="68" t="str">
        <f t="shared" si="165"/>
        <v/>
      </c>
    </row>
    <row r="161" spans="1:12" ht="15" customHeight="1" thickBot="1">
      <c r="A161" s="121"/>
      <c r="B161" s="128"/>
      <c r="C161" s="130"/>
      <c r="D161" s="68" t="str">
        <f t="shared" ref="D161:G161" si="166">IF(D17="","",D17)</f>
        <v/>
      </c>
      <c r="E161" s="68" t="str">
        <f t="shared" si="166"/>
        <v/>
      </c>
      <c r="F161" s="68" t="str">
        <f t="shared" si="166"/>
        <v/>
      </c>
      <c r="G161" s="68" t="str">
        <f t="shared" si="166"/>
        <v/>
      </c>
      <c r="H161" s="46">
        <f t="shared" si="148"/>
        <v>0</v>
      </c>
      <c r="I161" s="68" t="str">
        <f t="shared" ref="I161:L161" si="167">IF(I17="","",I17)</f>
        <v/>
      </c>
      <c r="J161" s="68" t="str">
        <f t="shared" si="167"/>
        <v/>
      </c>
      <c r="K161" s="68" t="str">
        <f t="shared" si="167"/>
        <v/>
      </c>
      <c r="L161" s="68" t="str">
        <f t="shared" si="167"/>
        <v/>
      </c>
    </row>
    <row r="162" spans="1:12" ht="15" customHeight="1" thickBot="1">
      <c r="A162" s="121"/>
      <c r="B162" s="128"/>
      <c r="C162" s="130"/>
      <c r="D162" s="68" t="str">
        <f t="shared" ref="D162:G162" si="168">IF(D18="","",D18)</f>
        <v/>
      </c>
      <c r="E162" s="68" t="str">
        <f t="shared" si="168"/>
        <v/>
      </c>
      <c r="F162" s="68" t="str">
        <f t="shared" si="168"/>
        <v/>
      </c>
      <c r="G162" s="68" t="str">
        <f t="shared" si="168"/>
        <v/>
      </c>
      <c r="H162" s="46">
        <f t="shared" si="148"/>
        <v>0</v>
      </c>
      <c r="I162" s="68" t="str">
        <f t="shared" ref="I162:L162" si="169">IF(I18="","",I18)</f>
        <v/>
      </c>
      <c r="J162" s="68" t="str">
        <f t="shared" si="169"/>
        <v/>
      </c>
      <c r="K162" s="68" t="str">
        <f t="shared" si="169"/>
        <v/>
      </c>
      <c r="L162" s="68" t="str">
        <f t="shared" si="169"/>
        <v/>
      </c>
    </row>
    <row r="163" spans="1:12" ht="15" customHeight="1" thickBot="1">
      <c r="A163" s="121"/>
      <c r="B163" s="129"/>
      <c r="C163" s="131"/>
      <c r="D163" s="68" t="str">
        <f t="shared" ref="D163:G163" si="170">IF(D19="","",D19)</f>
        <v/>
      </c>
      <c r="E163" s="68" t="str">
        <f t="shared" si="170"/>
        <v/>
      </c>
      <c r="F163" s="68" t="str">
        <f t="shared" si="170"/>
        <v/>
      </c>
      <c r="G163" s="68" t="str">
        <f t="shared" si="170"/>
        <v/>
      </c>
      <c r="H163" s="46">
        <f t="shared" si="148"/>
        <v>0</v>
      </c>
      <c r="I163" s="68" t="str">
        <f t="shared" ref="I163:L163" si="171">IF(I19="","",I19)</f>
        <v/>
      </c>
      <c r="J163" s="68" t="str">
        <f t="shared" si="171"/>
        <v/>
      </c>
      <c r="K163" s="68" t="str">
        <f t="shared" si="171"/>
        <v/>
      </c>
      <c r="L163" s="68" t="str">
        <f t="shared" si="171"/>
        <v/>
      </c>
    </row>
    <row r="164" spans="1:12" ht="15" customHeight="1" thickBot="1">
      <c r="A164" s="121"/>
      <c r="B164" s="132" t="s">
        <v>18</v>
      </c>
      <c r="C164" s="133">
        <v>46113</v>
      </c>
      <c r="D164" s="68" t="str">
        <f t="shared" ref="D164:G164" si="172">IF(D20="","",D20)</f>
        <v/>
      </c>
      <c r="E164" s="68" t="str">
        <f t="shared" si="172"/>
        <v/>
      </c>
      <c r="F164" s="68" t="str">
        <f t="shared" si="172"/>
        <v/>
      </c>
      <c r="G164" s="68" t="str">
        <f t="shared" si="172"/>
        <v/>
      </c>
      <c r="H164" s="46">
        <f t="shared" si="148"/>
        <v>0</v>
      </c>
      <c r="I164" s="68" t="str">
        <f t="shared" ref="I164:L164" si="173">IF(I20="","",I20)</f>
        <v/>
      </c>
      <c r="J164" s="68" t="str">
        <f t="shared" si="173"/>
        <v/>
      </c>
      <c r="K164" s="68" t="str">
        <f t="shared" si="173"/>
        <v/>
      </c>
      <c r="L164" s="68" t="str">
        <f t="shared" si="173"/>
        <v/>
      </c>
    </row>
    <row r="165" spans="1:12" ht="15" customHeight="1" thickBot="1">
      <c r="A165" s="121"/>
      <c r="B165" s="128"/>
      <c r="C165" s="130"/>
      <c r="D165" s="68" t="str">
        <f t="shared" ref="D165:G165" si="174">IF(D21="","",D21)</f>
        <v/>
      </c>
      <c r="E165" s="68" t="str">
        <f t="shared" si="174"/>
        <v/>
      </c>
      <c r="F165" s="68" t="str">
        <f t="shared" si="174"/>
        <v/>
      </c>
      <c r="G165" s="68" t="str">
        <f t="shared" si="174"/>
        <v/>
      </c>
      <c r="H165" s="46">
        <f t="shared" si="148"/>
        <v>0</v>
      </c>
      <c r="I165" s="68" t="str">
        <f t="shared" ref="I165:L165" si="175">IF(I21="","",I21)</f>
        <v/>
      </c>
      <c r="J165" s="68" t="str">
        <f t="shared" si="175"/>
        <v/>
      </c>
      <c r="K165" s="68" t="str">
        <f t="shared" si="175"/>
        <v/>
      </c>
      <c r="L165" s="68" t="str">
        <f t="shared" si="175"/>
        <v/>
      </c>
    </row>
    <row r="166" spans="1:12" ht="15" customHeight="1" thickBot="1">
      <c r="A166" s="121"/>
      <c r="B166" s="128"/>
      <c r="C166" s="130"/>
      <c r="D166" s="68" t="str">
        <f t="shared" ref="D166:G166" si="176">IF(D22="","",D22)</f>
        <v/>
      </c>
      <c r="E166" s="68" t="str">
        <f t="shared" si="176"/>
        <v/>
      </c>
      <c r="F166" s="68" t="str">
        <f t="shared" si="176"/>
        <v/>
      </c>
      <c r="G166" s="68" t="str">
        <f t="shared" si="176"/>
        <v/>
      </c>
      <c r="H166" s="46">
        <f t="shared" si="148"/>
        <v>0</v>
      </c>
      <c r="I166" s="68" t="str">
        <f t="shared" ref="I166:L166" si="177">IF(I22="","",I22)</f>
        <v/>
      </c>
      <c r="J166" s="68" t="str">
        <f t="shared" si="177"/>
        <v/>
      </c>
      <c r="K166" s="68" t="str">
        <f t="shared" si="177"/>
        <v/>
      </c>
      <c r="L166" s="68" t="str">
        <f t="shared" si="177"/>
        <v/>
      </c>
    </row>
    <row r="167" spans="1:12" ht="15" customHeight="1" thickBot="1">
      <c r="A167" s="121"/>
      <c r="B167" s="129"/>
      <c r="C167" s="131"/>
      <c r="D167" s="68" t="str">
        <f t="shared" ref="D167:G167" si="178">IF(D23="","",D23)</f>
        <v/>
      </c>
      <c r="E167" s="68" t="str">
        <f t="shared" si="178"/>
        <v/>
      </c>
      <c r="F167" s="68" t="str">
        <f t="shared" si="178"/>
        <v/>
      </c>
      <c r="G167" s="68" t="str">
        <f t="shared" si="178"/>
        <v/>
      </c>
      <c r="H167" s="46">
        <f t="shared" si="148"/>
        <v>0</v>
      </c>
      <c r="I167" s="68" t="str">
        <f t="shared" ref="I167:L167" si="179">IF(I23="","",I23)</f>
        <v/>
      </c>
      <c r="J167" s="68" t="str">
        <f t="shared" si="179"/>
        <v/>
      </c>
      <c r="K167" s="68" t="str">
        <f t="shared" si="179"/>
        <v/>
      </c>
      <c r="L167" s="68" t="str">
        <f t="shared" si="179"/>
        <v/>
      </c>
    </row>
    <row r="168" spans="1:12" ht="15" customHeight="1" thickBot="1">
      <c r="A168" s="121"/>
      <c r="B168" s="142" t="s">
        <v>19</v>
      </c>
      <c r="C168" s="133">
        <v>46114</v>
      </c>
      <c r="D168" s="68" t="str">
        <f t="shared" ref="D168:G168" si="180">IF(D24="","",D24)</f>
        <v/>
      </c>
      <c r="E168" s="68" t="str">
        <f t="shared" si="180"/>
        <v/>
      </c>
      <c r="F168" s="68" t="str">
        <f t="shared" si="180"/>
        <v/>
      </c>
      <c r="G168" s="68" t="str">
        <f t="shared" si="180"/>
        <v/>
      </c>
      <c r="H168" s="46">
        <f t="shared" si="148"/>
        <v>0</v>
      </c>
      <c r="I168" s="68" t="str">
        <f t="shared" ref="I168:L168" si="181">IF(I24="","",I24)</f>
        <v/>
      </c>
      <c r="J168" s="68" t="str">
        <f t="shared" si="181"/>
        <v/>
      </c>
      <c r="K168" s="68" t="str">
        <f t="shared" si="181"/>
        <v/>
      </c>
      <c r="L168" s="68" t="str">
        <f t="shared" si="181"/>
        <v/>
      </c>
    </row>
    <row r="169" spans="1:12" ht="15" customHeight="1" thickBot="1">
      <c r="A169" s="121"/>
      <c r="B169" s="143"/>
      <c r="C169" s="130"/>
      <c r="D169" s="68" t="str">
        <f t="shared" ref="D169:G169" si="182">IF(D25="","",D25)</f>
        <v/>
      </c>
      <c r="E169" s="68" t="str">
        <f t="shared" si="182"/>
        <v/>
      </c>
      <c r="F169" s="68" t="str">
        <f t="shared" si="182"/>
        <v/>
      </c>
      <c r="G169" s="68" t="str">
        <f t="shared" si="182"/>
        <v/>
      </c>
      <c r="H169" s="46">
        <f t="shared" si="148"/>
        <v>0</v>
      </c>
      <c r="I169" s="68" t="str">
        <f t="shared" ref="I169:L169" si="183">IF(I25="","",I25)</f>
        <v/>
      </c>
      <c r="J169" s="68" t="str">
        <f t="shared" si="183"/>
        <v/>
      </c>
      <c r="K169" s="68" t="str">
        <f t="shared" si="183"/>
        <v/>
      </c>
      <c r="L169" s="68" t="str">
        <f t="shared" si="183"/>
        <v/>
      </c>
    </row>
    <row r="170" spans="1:12" ht="15" customHeight="1" thickBot="1">
      <c r="A170" s="121"/>
      <c r="B170" s="143"/>
      <c r="C170" s="130"/>
      <c r="D170" s="68" t="str">
        <f t="shared" ref="D170:G170" si="184">IF(D26="","",D26)</f>
        <v/>
      </c>
      <c r="E170" s="68" t="str">
        <f t="shared" si="184"/>
        <v/>
      </c>
      <c r="F170" s="68" t="str">
        <f t="shared" si="184"/>
        <v/>
      </c>
      <c r="G170" s="68" t="str">
        <f t="shared" si="184"/>
        <v/>
      </c>
      <c r="H170" s="46">
        <f t="shared" si="148"/>
        <v>0</v>
      </c>
      <c r="I170" s="68" t="str">
        <f t="shared" ref="I170:L170" si="185">IF(I26="","",I26)</f>
        <v/>
      </c>
      <c r="J170" s="68" t="str">
        <f t="shared" si="185"/>
        <v/>
      </c>
      <c r="K170" s="68" t="str">
        <f t="shared" si="185"/>
        <v/>
      </c>
      <c r="L170" s="68" t="str">
        <f t="shared" si="185"/>
        <v/>
      </c>
    </row>
    <row r="171" spans="1:12" ht="15" customHeight="1" thickBot="1">
      <c r="A171" s="121"/>
      <c r="B171" s="144"/>
      <c r="C171" s="131"/>
      <c r="D171" s="68" t="str">
        <f t="shared" ref="D171:G171" si="186">IF(D27="","",D27)</f>
        <v/>
      </c>
      <c r="E171" s="68" t="str">
        <f t="shared" si="186"/>
        <v/>
      </c>
      <c r="F171" s="68" t="str">
        <f t="shared" si="186"/>
        <v/>
      </c>
      <c r="G171" s="68" t="str">
        <f t="shared" si="186"/>
        <v/>
      </c>
      <c r="H171" s="46">
        <f t="shared" si="148"/>
        <v>0</v>
      </c>
      <c r="I171" s="68" t="str">
        <f t="shared" ref="I171:L171" si="187">IF(I27="","",I27)</f>
        <v/>
      </c>
      <c r="J171" s="68" t="str">
        <f t="shared" si="187"/>
        <v/>
      </c>
      <c r="K171" s="68" t="str">
        <f t="shared" si="187"/>
        <v/>
      </c>
      <c r="L171" s="68" t="str">
        <f t="shared" si="187"/>
        <v/>
      </c>
    </row>
    <row r="172" spans="1:12" ht="15" customHeight="1" thickBot="1">
      <c r="A172" s="121"/>
      <c r="B172" s="153" t="s">
        <v>20</v>
      </c>
      <c r="C172" s="154"/>
      <c r="D172" s="136" t="str">
        <f>IF(ساعات&lt;&gt;"",ساعات,"")</f>
        <v/>
      </c>
      <c r="E172" s="137"/>
      <c r="F172" s="137"/>
      <c r="G172" s="138"/>
      <c r="H172" s="46">
        <f>SUM(D172:G172)</f>
        <v>0</v>
      </c>
      <c r="I172" s="66"/>
      <c r="J172" s="62"/>
      <c r="K172" s="57"/>
      <c r="L172" s="58"/>
    </row>
    <row r="173" spans="1:12" ht="15" customHeight="1" thickBot="1">
      <c r="A173" s="121"/>
      <c r="B173" s="153" t="s">
        <v>144</v>
      </c>
      <c r="C173" s="154"/>
      <c r="D173" s="136">
        <f>'الغياب الاسبوعي'!D9</f>
        <v>0</v>
      </c>
      <c r="E173" s="137"/>
      <c r="F173" s="137"/>
      <c r="G173" s="138"/>
      <c r="H173" s="46">
        <f>SUM(D173:G173)</f>
        <v>0</v>
      </c>
      <c r="I173" s="244"/>
      <c r="J173" s="245"/>
      <c r="K173" s="246"/>
      <c r="L173" s="247"/>
    </row>
    <row r="174" spans="1:12" ht="15" customHeight="1" thickBot="1">
      <c r="A174" s="121"/>
      <c r="B174" s="147" t="s">
        <v>21</v>
      </c>
      <c r="C174" s="148"/>
      <c r="D174" s="91">
        <f>SUM(D152:D172)</f>
        <v>0</v>
      </c>
      <c r="E174" s="96">
        <f>SUM(E152:E172)</f>
        <v>0</v>
      </c>
      <c r="F174" s="96">
        <f>SUM(F152:F172)</f>
        <v>0</v>
      </c>
      <c r="G174" s="96">
        <f>SUM(G152:G172)</f>
        <v>0</v>
      </c>
      <c r="H174" s="96">
        <f>SUM(H152:H172)-H173</f>
        <v>0</v>
      </c>
      <c r="I174" s="92"/>
      <c r="J174" s="93"/>
      <c r="K174" s="94"/>
      <c r="L174" s="95"/>
    </row>
    <row r="175" spans="1:12" ht="15" customHeight="1" thickTop="1" thickBot="1">
      <c r="A175" s="85"/>
      <c r="B175" s="125" t="s">
        <v>78</v>
      </c>
      <c r="C175" s="126"/>
      <c r="D175" s="126"/>
      <c r="E175" s="126"/>
      <c r="F175" s="126"/>
      <c r="G175" s="127"/>
      <c r="H175" s="86">
        <f>IF(H174&gt;نصاب,H174-نصاب,0)</f>
        <v>0</v>
      </c>
      <c r="I175" s="87"/>
      <c r="J175" s="88"/>
      <c r="K175" s="89"/>
      <c r="L175" s="90"/>
    </row>
    <row r="176" spans="1:12" ht="15" customHeight="1" thickTop="1" thickBot="1">
      <c r="A176" s="120" t="s">
        <v>131</v>
      </c>
      <c r="B176" s="143" t="s">
        <v>23</v>
      </c>
      <c r="C176" s="130">
        <v>46117</v>
      </c>
      <c r="D176" s="68" t="str">
        <f>IF(D8="","",D8)</f>
        <v/>
      </c>
      <c r="E176" s="68" t="str">
        <f t="shared" ref="E176:G176" si="188">IF(E8="","",E8)</f>
        <v/>
      </c>
      <c r="F176" s="68" t="str">
        <f t="shared" si="188"/>
        <v/>
      </c>
      <c r="G176" s="68" t="str">
        <f t="shared" si="188"/>
        <v/>
      </c>
      <c r="H176" s="46">
        <f t="shared" ref="H176:H196" si="189">SUM(D176:G176)</f>
        <v>0</v>
      </c>
      <c r="I176" s="68" t="str">
        <f>IF(I8="","",I8)</f>
        <v/>
      </c>
      <c r="J176" s="68" t="str">
        <f t="shared" ref="J176:L176" si="190">IF(J8="","",J8)</f>
        <v/>
      </c>
      <c r="K176" s="68" t="str">
        <f t="shared" si="190"/>
        <v/>
      </c>
      <c r="L176" s="68" t="str">
        <f t="shared" si="190"/>
        <v/>
      </c>
    </row>
    <row r="177" spans="1:12" ht="15" customHeight="1" thickBot="1">
      <c r="A177" s="121"/>
      <c r="B177" s="143"/>
      <c r="C177" s="130"/>
      <c r="D177" s="68" t="str">
        <f t="shared" ref="D177:G177" si="191">IF(D9="","",D9)</f>
        <v/>
      </c>
      <c r="E177" s="68" t="str">
        <f t="shared" si="191"/>
        <v/>
      </c>
      <c r="F177" s="68" t="str">
        <f t="shared" si="191"/>
        <v/>
      </c>
      <c r="G177" s="68" t="str">
        <f t="shared" si="191"/>
        <v/>
      </c>
      <c r="H177" s="46">
        <f t="shared" si="189"/>
        <v>0</v>
      </c>
      <c r="I177" s="68" t="str">
        <f t="shared" ref="I177:L177" si="192">IF(I9="","",I9)</f>
        <v/>
      </c>
      <c r="J177" s="68" t="str">
        <f t="shared" si="192"/>
        <v/>
      </c>
      <c r="K177" s="68" t="str">
        <f t="shared" si="192"/>
        <v/>
      </c>
      <c r="L177" s="68" t="str">
        <f t="shared" si="192"/>
        <v/>
      </c>
    </row>
    <row r="178" spans="1:12" ht="15" customHeight="1" thickBot="1">
      <c r="A178" s="121"/>
      <c r="B178" s="143"/>
      <c r="C178" s="130"/>
      <c r="D178" s="68" t="str">
        <f t="shared" ref="D178:G178" si="193">IF(D10="","",D10)</f>
        <v/>
      </c>
      <c r="E178" s="68" t="str">
        <f t="shared" si="193"/>
        <v/>
      </c>
      <c r="F178" s="68" t="str">
        <f t="shared" si="193"/>
        <v/>
      </c>
      <c r="G178" s="68" t="str">
        <f t="shared" si="193"/>
        <v/>
      </c>
      <c r="H178" s="46">
        <f t="shared" si="189"/>
        <v>0</v>
      </c>
      <c r="I178" s="68" t="str">
        <f t="shared" ref="I178:L178" si="194">IF(I10="","",I10)</f>
        <v/>
      </c>
      <c r="J178" s="68" t="str">
        <f t="shared" si="194"/>
        <v/>
      </c>
      <c r="K178" s="68" t="str">
        <f t="shared" si="194"/>
        <v/>
      </c>
      <c r="L178" s="68" t="str">
        <f t="shared" si="194"/>
        <v/>
      </c>
    </row>
    <row r="179" spans="1:12" ht="15" customHeight="1" thickBot="1">
      <c r="A179" s="121"/>
      <c r="B179" s="144"/>
      <c r="C179" s="131"/>
      <c r="D179" s="68" t="str">
        <f t="shared" ref="D179:G179" si="195">IF(D11="","",D11)</f>
        <v/>
      </c>
      <c r="E179" s="68" t="str">
        <f t="shared" si="195"/>
        <v/>
      </c>
      <c r="F179" s="68" t="str">
        <f t="shared" si="195"/>
        <v/>
      </c>
      <c r="G179" s="68" t="str">
        <f t="shared" si="195"/>
        <v/>
      </c>
      <c r="H179" s="46">
        <f t="shared" si="189"/>
        <v>0</v>
      </c>
      <c r="I179" s="68" t="str">
        <f t="shared" ref="I179:L179" si="196">IF(I11="","",I11)</f>
        <v/>
      </c>
      <c r="J179" s="68" t="str">
        <f t="shared" si="196"/>
        <v/>
      </c>
      <c r="K179" s="68" t="str">
        <f t="shared" si="196"/>
        <v/>
      </c>
      <c r="L179" s="68" t="str">
        <f t="shared" si="196"/>
        <v/>
      </c>
    </row>
    <row r="180" spans="1:12" ht="15" customHeight="1" thickBot="1">
      <c r="A180" s="121"/>
      <c r="B180" s="132" t="s">
        <v>16</v>
      </c>
      <c r="C180" s="133">
        <v>46118</v>
      </c>
      <c r="D180" s="68" t="str">
        <f t="shared" ref="D180:G180" si="197">IF(D12="","",D12)</f>
        <v/>
      </c>
      <c r="E180" s="68" t="str">
        <f t="shared" si="197"/>
        <v/>
      </c>
      <c r="F180" s="68" t="str">
        <f t="shared" si="197"/>
        <v/>
      </c>
      <c r="G180" s="68" t="str">
        <f t="shared" si="197"/>
        <v/>
      </c>
      <c r="H180" s="46">
        <f t="shared" si="189"/>
        <v>0</v>
      </c>
      <c r="I180" s="68" t="str">
        <f t="shared" ref="I180:L180" si="198">IF(I12="","",I12)</f>
        <v/>
      </c>
      <c r="J180" s="68" t="str">
        <f t="shared" si="198"/>
        <v/>
      </c>
      <c r="K180" s="68" t="str">
        <f t="shared" si="198"/>
        <v/>
      </c>
      <c r="L180" s="68" t="str">
        <f t="shared" si="198"/>
        <v/>
      </c>
    </row>
    <row r="181" spans="1:12" ht="15" customHeight="1" thickBot="1">
      <c r="A181" s="121"/>
      <c r="B181" s="128"/>
      <c r="C181" s="130"/>
      <c r="D181" s="68" t="str">
        <f t="shared" ref="D181:G181" si="199">IF(D13="","",D13)</f>
        <v/>
      </c>
      <c r="E181" s="68" t="str">
        <f t="shared" si="199"/>
        <v/>
      </c>
      <c r="F181" s="68" t="str">
        <f t="shared" si="199"/>
        <v/>
      </c>
      <c r="G181" s="68" t="str">
        <f t="shared" si="199"/>
        <v/>
      </c>
      <c r="H181" s="46">
        <f t="shared" si="189"/>
        <v>0</v>
      </c>
      <c r="I181" s="68" t="str">
        <f t="shared" ref="I181:L181" si="200">IF(I13="","",I13)</f>
        <v/>
      </c>
      <c r="J181" s="68" t="str">
        <f t="shared" si="200"/>
        <v/>
      </c>
      <c r="K181" s="68" t="str">
        <f t="shared" si="200"/>
        <v/>
      </c>
      <c r="L181" s="68" t="str">
        <f t="shared" si="200"/>
        <v/>
      </c>
    </row>
    <row r="182" spans="1:12" ht="15" customHeight="1" thickBot="1">
      <c r="A182" s="121"/>
      <c r="B182" s="128"/>
      <c r="C182" s="130"/>
      <c r="D182" s="68" t="str">
        <f t="shared" ref="D182:G182" si="201">IF(D14="","",D14)</f>
        <v/>
      </c>
      <c r="E182" s="68" t="str">
        <f t="shared" si="201"/>
        <v/>
      </c>
      <c r="F182" s="68" t="str">
        <f t="shared" si="201"/>
        <v/>
      </c>
      <c r="G182" s="68" t="str">
        <f t="shared" si="201"/>
        <v/>
      </c>
      <c r="H182" s="46">
        <f t="shared" si="189"/>
        <v>0</v>
      </c>
      <c r="I182" s="68" t="str">
        <f t="shared" ref="I182:L182" si="202">IF(I14="","",I14)</f>
        <v/>
      </c>
      <c r="J182" s="68" t="str">
        <f t="shared" si="202"/>
        <v/>
      </c>
      <c r="K182" s="68" t="str">
        <f t="shared" si="202"/>
        <v/>
      </c>
      <c r="L182" s="68" t="str">
        <f t="shared" si="202"/>
        <v/>
      </c>
    </row>
    <row r="183" spans="1:12" ht="15" customHeight="1" thickBot="1">
      <c r="A183" s="121"/>
      <c r="B183" s="129"/>
      <c r="C183" s="131"/>
      <c r="D183" s="68" t="str">
        <f t="shared" ref="D183:G183" si="203">IF(D15="","",D15)</f>
        <v/>
      </c>
      <c r="E183" s="68" t="str">
        <f t="shared" si="203"/>
        <v/>
      </c>
      <c r="F183" s="68" t="str">
        <f t="shared" si="203"/>
        <v/>
      </c>
      <c r="G183" s="68" t="str">
        <f t="shared" si="203"/>
        <v/>
      </c>
      <c r="H183" s="46">
        <f t="shared" si="189"/>
        <v>0</v>
      </c>
      <c r="I183" s="68" t="str">
        <f t="shared" ref="I183:L183" si="204">IF(I15="","",I15)</f>
        <v/>
      </c>
      <c r="J183" s="68" t="str">
        <f t="shared" si="204"/>
        <v/>
      </c>
      <c r="K183" s="68" t="str">
        <f t="shared" si="204"/>
        <v/>
      </c>
      <c r="L183" s="68" t="str">
        <f t="shared" si="204"/>
        <v/>
      </c>
    </row>
    <row r="184" spans="1:12" ht="15" customHeight="1" thickBot="1">
      <c r="A184" s="121"/>
      <c r="B184" s="132" t="s">
        <v>17</v>
      </c>
      <c r="C184" s="133">
        <v>46119</v>
      </c>
      <c r="D184" s="68" t="str">
        <f t="shared" ref="D184:G184" si="205">IF(D16="","",D16)</f>
        <v/>
      </c>
      <c r="E184" s="68" t="str">
        <f t="shared" si="205"/>
        <v/>
      </c>
      <c r="F184" s="68" t="str">
        <f t="shared" si="205"/>
        <v/>
      </c>
      <c r="G184" s="68" t="str">
        <f t="shared" si="205"/>
        <v/>
      </c>
      <c r="H184" s="46">
        <f t="shared" si="189"/>
        <v>0</v>
      </c>
      <c r="I184" s="68" t="str">
        <f t="shared" ref="I184:L184" si="206">IF(I16="","",I16)</f>
        <v/>
      </c>
      <c r="J184" s="68" t="str">
        <f t="shared" si="206"/>
        <v/>
      </c>
      <c r="K184" s="68" t="str">
        <f t="shared" si="206"/>
        <v/>
      </c>
      <c r="L184" s="68" t="str">
        <f t="shared" si="206"/>
        <v/>
      </c>
    </row>
    <row r="185" spans="1:12" ht="15" customHeight="1" thickBot="1">
      <c r="A185" s="121"/>
      <c r="B185" s="128"/>
      <c r="C185" s="130"/>
      <c r="D185" s="68" t="str">
        <f t="shared" ref="D185:G185" si="207">IF(D17="","",D17)</f>
        <v/>
      </c>
      <c r="E185" s="68" t="str">
        <f t="shared" si="207"/>
        <v/>
      </c>
      <c r="F185" s="68" t="str">
        <f t="shared" si="207"/>
        <v/>
      </c>
      <c r="G185" s="68" t="str">
        <f t="shared" si="207"/>
        <v/>
      </c>
      <c r="H185" s="46">
        <f t="shared" si="189"/>
        <v>0</v>
      </c>
      <c r="I185" s="68" t="str">
        <f t="shared" ref="I185:L185" si="208">IF(I17="","",I17)</f>
        <v/>
      </c>
      <c r="J185" s="68" t="str">
        <f t="shared" si="208"/>
        <v/>
      </c>
      <c r="K185" s="68" t="str">
        <f t="shared" si="208"/>
        <v/>
      </c>
      <c r="L185" s="68" t="str">
        <f t="shared" si="208"/>
        <v/>
      </c>
    </row>
    <row r="186" spans="1:12" ht="15" customHeight="1" thickBot="1">
      <c r="A186" s="121"/>
      <c r="B186" s="128"/>
      <c r="C186" s="130"/>
      <c r="D186" s="68" t="str">
        <f t="shared" ref="D186:G186" si="209">IF(D18="","",D18)</f>
        <v/>
      </c>
      <c r="E186" s="68" t="str">
        <f t="shared" si="209"/>
        <v/>
      </c>
      <c r="F186" s="68" t="str">
        <f t="shared" si="209"/>
        <v/>
      </c>
      <c r="G186" s="68" t="str">
        <f t="shared" si="209"/>
        <v/>
      </c>
      <c r="H186" s="46">
        <f t="shared" si="189"/>
        <v>0</v>
      </c>
      <c r="I186" s="68" t="str">
        <f t="shared" ref="I186:L186" si="210">IF(I18="","",I18)</f>
        <v/>
      </c>
      <c r="J186" s="68" t="str">
        <f t="shared" si="210"/>
        <v/>
      </c>
      <c r="K186" s="68" t="str">
        <f t="shared" si="210"/>
        <v/>
      </c>
      <c r="L186" s="68" t="str">
        <f t="shared" si="210"/>
        <v/>
      </c>
    </row>
    <row r="187" spans="1:12" ht="15" customHeight="1" thickBot="1">
      <c r="A187" s="121"/>
      <c r="B187" s="129"/>
      <c r="C187" s="131"/>
      <c r="D187" s="68" t="str">
        <f t="shared" ref="D187:G187" si="211">IF(D19="","",D19)</f>
        <v/>
      </c>
      <c r="E187" s="68" t="str">
        <f t="shared" si="211"/>
        <v/>
      </c>
      <c r="F187" s="68" t="str">
        <f t="shared" si="211"/>
        <v/>
      </c>
      <c r="G187" s="68" t="str">
        <f t="shared" si="211"/>
        <v/>
      </c>
      <c r="H187" s="46">
        <f t="shared" si="189"/>
        <v>0</v>
      </c>
      <c r="I187" s="68" t="str">
        <f t="shared" ref="I187:L187" si="212">IF(I19="","",I19)</f>
        <v/>
      </c>
      <c r="J187" s="68" t="str">
        <f t="shared" si="212"/>
        <v/>
      </c>
      <c r="K187" s="68" t="str">
        <f t="shared" si="212"/>
        <v/>
      </c>
      <c r="L187" s="68" t="str">
        <f t="shared" si="212"/>
        <v/>
      </c>
    </row>
    <row r="188" spans="1:12" ht="15" customHeight="1" thickBot="1">
      <c r="A188" s="121"/>
      <c r="B188" s="132" t="s">
        <v>18</v>
      </c>
      <c r="C188" s="133">
        <v>46120</v>
      </c>
      <c r="D188" s="68" t="str">
        <f t="shared" ref="D188:G188" si="213">IF(D20="","",D20)</f>
        <v/>
      </c>
      <c r="E188" s="68" t="str">
        <f t="shared" si="213"/>
        <v/>
      </c>
      <c r="F188" s="68" t="str">
        <f t="shared" si="213"/>
        <v/>
      </c>
      <c r="G188" s="68" t="str">
        <f t="shared" si="213"/>
        <v/>
      </c>
      <c r="H188" s="46">
        <f t="shared" si="189"/>
        <v>0</v>
      </c>
      <c r="I188" s="68" t="str">
        <f t="shared" ref="I188:L188" si="214">IF(I20="","",I20)</f>
        <v/>
      </c>
      <c r="J188" s="68" t="str">
        <f t="shared" si="214"/>
        <v/>
      </c>
      <c r="K188" s="68" t="str">
        <f t="shared" si="214"/>
        <v/>
      </c>
      <c r="L188" s="68" t="str">
        <f t="shared" si="214"/>
        <v/>
      </c>
    </row>
    <row r="189" spans="1:12" ht="15" customHeight="1" thickBot="1">
      <c r="A189" s="121"/>
      <c r="B189" s="128"/>
      <c r="C189" s="130"/>
      <c r="D189" s="68" t="str">
        <f t="shared" ref="D189:G189" si="215">IF(D21="","",D21)</f>
        <v/>
      </c>
      <c r="E189" s="68" t="str">
        <f t="shared" si="215"/>
        <v/>
      </c>
      <c r="F189" s="68" t="str">
        <f t="shared" si="215"/>
        <v/>
      </c>
      <c r="G189" s="68" t="str">
        <f t="shared" si="215"/>
        <v/>
      </c>
      <c r="H189" s="46">
        <f t="shared" si="189"/>
        <v>0</v>
      </c>
      <c r="I189" s="68" t="str">
        <f t="shared" ref="I189:L189" si="216">IF(I21="","",I21)</f>
        <v/>
      </c>
      <c r="J189" s="68" t="str">
        <f t="shared" si="216"/>
        <v/>
      </c>
      <c r="K189" s="68" t="str">
        <f t="shared" si="216"/>
        <v/>
      </c>
      <c r="L189" s="68" t="str">
        <f t="shared" si="216"/>
        <v/>
      </c>
    </row>
    <row r="190" spans="1:12" ht="15" customHeight="1" thickBot="1">
      <c r="A190" s="121"/>
      <c r="B190" s="128"/>
      <c r="C190" s="130"/>
      <c r="D190" s="68" t="str">
        <f t="shared" ref="D190:G190" si="217">IF(D22="","",D22)</f>
        <v/>
      </c>
      <c r="E190" s="68" t="str">
        <f t="shared" si="217"/>
        <v/>
      </c>
      <c r="F190" s="68" t="str">
        <f t="shared" si="217"/>
        <v/>
      </c>
      <c r="G190" s="68" t="str">
        <f t="shared" si="217"/>
        <v/>
      </c>
      <c r="H190" s="46">
        <f t="shared" si="189"/>
        <v>0</v>
      </c>
      <c r="I190" s="68" t="str">
        <f t="shared" ref="I190:L190" si="218">IF(I22="","",I22)</f>
        <v/>
      </c>
      <c r="J190" s="68" t="str">
        <f t="shared" si="218"/>
        <v/>
      </c>
      <c r="K190" s="68" t="str">
        <f t="shared" si="218"/>
        <v/>
      </c>
      <c r="L190" s="68" t="str">
        <f t="shared" si="218"/>
        <v/>
      </c>
    </row>
    <row r="191" spans="1:12" ht="15" customHeight="1" thickBot="1">
      <c r="A191" s="121"/>
      <c r="B191" s="129"/>
      <c r="C191" s="131"/>
      <c r="D191" s="68" t="str">
        <f t="shared" ref="D191:G191" si="219">IF(D23="","",D23)</f>
        <v/>
      </c>
      <c r="E191" s="68" t="str">
        <f t="shared" si="219"/>
        <v/>
      </c>
      <c r="F191" s="68" t="str">
        <f t="shared" si="219"/>
        <v/>
      </c>
      <c r="G191" s="68" t="str">
        <f t="shared" si="219"/>
        <v/>
      </c>
      <c r="H191" s="46">
        <f t="shared" si="189"/>
        <v>0</v>
      </c>
      <c r="I191" s="68" t="str">
        <f t="shared" ref="I191:L191" si="220">IF(I23="","",I23)</f>
        <v/>
      </c>
      <c r="J191" s="68" t="str">
        <f t="shared" si="220"/>
        <v/>
      </c>
      <c r="K191" s="68" t="str">
        <f t="shared" si="220"/>
        <v/>
      </c>
      <c r="L191" s="68" t="str">
        <f t="shared" si="220"/>
        <v/>
      </c>
    </row>
    <row r="192" spans="1:12" ht="15" customHeight="1" thickBot="1">
      <c r="A192" s="121"/>
      <c r="B192" s="132" t="s">
        <v>19</v>
      </c>
      <c r="C192" s="133">
        <v>46121</v>
      </c>
      <c r="D192" s="68" t="str">
        <f t="shared" ref="D192:G192" si="221">IF(D24="","",D24)</f>
        <v/>
      </c>
      <c r="E192" s="68" t="str">
        <f t="shared" si="221"/>
        <v/>
      </c>
      <c r="F192" s="68" t="str">
        <f t="shared" si="221"/>
        <v/>
      </c>
      <c r="G192" s="68" t="str">
        <f t="shared" si="221"/>
        <v/>
      </c>
      <c r="H192" s="46">
        <f t="shared" si="189"/>
        <v>0</v>
      </c>
      <c r="I192" s="68" t="str">
        <f t="shared" ref="I192:L192" si="222">IF(I24="","",I24)</f>
        <v/>
      </c>
      <c r="J192" s="68" t="str">
        <f t="shared" si="222"/>
        <v/>
      </c>
      <c r="K192" s="68" t="str">
        <f t="shared" si="222"/>
        <v/>
      </c>
      <c r="L192" s="68" t="str">
        <f t="shared" si="222"/>
        <v/>
      </c>
    </row>
    <row r="193" spans="1:12" ht="15" customHeight="1" thickBot="1">
      <c r="A193" s="121"/>
      <c r="B193" s="128"/>
      <c r="C193" s="130"/>
      <c r="D193" s="68" t="str">
        <f t="shared" ref="D193:G193" si="223">IF(D25="","",D25)</f>
        <v/>
      </c>
      <c r="E193" s="68" t="str">
        <f t="shared" si="223"/>
        <v/>
      </c>
      <c r="F193" s="68" t="str">
        <f t="shared" si="223"/>
        <v/>
      </c>
      <c r="G193" s="68" t="str">
        <f t="shared" si="223"/>
        <v/>
      </c>
      <c r="H193" s="46">
        <f t="shared" si="189"/>
        <v>0</v>
      </c>
      <c r="I193" s="68" t="str">
        <f t="shared" ref="I193:L193" si="224">IF(I25="","",I25)</f>
        <v/>
      </c>
      <c r="J193" s="68" t="str">
        <f t="shared" si="224"/>
        <v/>
      </c>
      <c r="K193" s="68" t="str">
        <f t="shared" si="224"/>
        <v/>
      </c>
      <c r="L193" s="68" t="str">
        <f t="shared" si="224"/>
        <v/>
      </c>
    </row>
    <row r="194" spans="1:12" ht="15" customHeight="1" thickBot="1">
      <c r="A194" s="121"/>
      <c r="B194" s="128"/>
      <c r="C194" s="130"/>
      <c r="D194" s="68" t="str">
        <f t="shared" ref="D194:G194" si="225">IF(D26="","",D26)</f>
        <v/>
      </c>
      <c r="E194" s="68" t="str">
        <f t="shared" si="225"/>
        <v/>
      </c>
      <c r="F194" s="68" t="str">
        <f t="shared" si="225"/>
        <v/>
      </c>
      <c r="G194" s="68" t="str">
        <f t="shared" si="225"/>
        <v/>
      </c>
      <c r="H194" s="46">
        <f t="shared" si="189"/>
        <v>0</v>
      </c>
      <c r="I194" s="68" t="str">
        <f t="shared" ref="I194:L194" si="226">IF(I26="","",I26)</f>
        <v/>
      </c>
      <c r="J194" s="68" t="str">
        <f t="shared" si="226"/>
        <v/>
      </c>
      <c r="K194" s="68" t="str">
        <f t="shared" si="226"/>
        <v/>
      </c>
      <c r="L194" s="68" t="str">
        <f t="shared" si="226"/>
        <v/>
      </c>
    </row>
    <row r="195" spans="1:12" ht="15" customHeight="1" thickBot="1">
      <c r="A195" s="121"/>
      <c r="B195" s="129"/>
      <c r="C195" s="131"/>
      <c r="D195" s="68" t="str">
        <f t="shared" ref="D195:G195" si="227">IF(D27="","",D27)</f>
        <v/>
      </c>
      <c r="E195" s="68" t="str">
        <f t="shared" si="227"/>
        <v/>
      </c>
      <c r="F195" s="68" t="str">
        <f t="shared" si="227"/>
        <v/>
      </c>
      <c r="G195" s="68" t="str">
        <f t="shared" si="227"/>
        <v/>
      </c>
      <c r="H195" s="46">
        <f t="shared" si="189"/>
        <v>0</v>
      </c>
      <c r="I195" s="68" t="str">
        <f t="shared" ref="I195:L195" si="228">IF(I27="","",I27)</f>
        <v/>
      </c>
      <c r="J195" s="68" t="str">
        <f t="shared" si="228"/>
        <v/>
      </c>
      <c r="K195" s="68" t="str">
        <f t="shared" si="228"/>
        <v/>
      </c>
      <c r="L195" s="68" t="str">
        <f t="shared" si="228"/>
        <v/>
      </c>
    </row>
    <row r="196" spans="1:12" ht="15" customHeight="1" thickBot="1">
      <c r="A196" s="121"/>
      <c r="B196" s="153" t="s">
        <v>20</v>
      </c>
      <c r="C196" s="154"/>
      <c r="D196" s="136" t="str">
        <f>IF(ساعات&lt;&gt;"",ساعات,"")</f>
        <v/>
      </c>
      <c r="E196" s="137"/>
      <c r="F196" s="137"/>
      <c r="G196" s="138"/>
      <c r="H196" s="46">
        <f t="shared" si="189"/>
        <v>0</v>
      </c>
      <c r="I196" s="66"/>
      <c r="J196" s="62"/>
      <c r="K196" s="57"/>
      <c r="L196" s="58"/>
    </row>
    <row r="197" spans="1:12" ht="15" customHeight="1" thickBot="1">
      <c r="A197" s="121"/>
      <c r="B197" s="153" t="s">
        <v>144</v>
      </c>
      <c r="C197" s="154"/>
      <c r="D197" s="136">
        <f>'الغياب الاسبوعي'!D10</f>
        <v>0</v>
      </c>
      <c r="E197" s="137"/>
      <c r="F197" s="137"/>
      <c r="G197" s="138"/>
      <c r="H197" s="46">
        <f>SUM(D197:G197)</f>
        <v>0</v>
      </c>
      <c r="I197" s="244"/>
      <c r="J197" s="245"/>
      <c r="K197" s="246"/>
      <c r="L197" s="247"/>
    </row>
    <row r="198" spans="1:12" ht="15" customHeight="1" thickBot="1">
      <c r="A198" s="121"/>
      <c r="B198" s="147" t="s">
        <v>21</v>
      </c>
      <c r="C198" s="148"/>
      <c r="D198" s="91">
        <f>SUM(D176:D196)</f>
        <v>0</v>
      </c>
      <c r="E198" s="96">
        <f>SUM(E176:E196)</f>
        <v>0</v>
      </c>
      <c r="F198" s="96">
        <f>SUM(F176:F196)</f>
        <v>0</v>
      </c>
      <c r="G198" s="96">
        <f>SUM(G176:G196)</f>
        <v>0</v>
      </c>
      <c r="H198" s="96">
        <f>SUM(H176:H196)-H197</f>
        <v>0</v>
      </c>
      <c r="I198" s="92"/>
      <c r="J198" s="93"/>
      <c r="K198" s="94"/>
      <c r="L198" s="95"/>
    </row>
    <row r="199" spans="1:12" ht="15" customHeight="1" thickTop="1" thickBot="1">
      <c r="A199" s="122"/>
      <c r="B199" s="125" t="s">
        <v>78</v>
      </c>
      <c r="C199" s="126"/>
      <c r="D199" s="126"/>
      <c r="E199" s="126"/>
      <c r="F199" s="126"/>
      <c r="G199" s="127"/>
      <c r="H199" s="97">
        <f>IF(H198&gt;نصاب,H198-نصاب,0)</f>
        <v>0</v>
      </c>
      <c r="I199" s="87"/>
      <c r="J199" s="88"/>
      <c r="K199" s="89"/>
      <c r="L199" s="90"/>
    </row>
    <row r="200" spans="1:12" ht="15" customHeight="1" thickTop="1" thickBot="1">
      <c r="A200" s="120" t="s">
        <v>130</v>
      </c>
      <c r="B200" s="128" t="s">
        <v>15</v>
      </c>
      <c r="C200" s="130">
        <v>46124</v>
      </c>
      <c r="D200" s="68" t="str">
        <f>IF(D8="","",D8)</f>
        <v/>
      </c>
      <c r="E200" s="68" t="str">
        <f t="shared" ref="E200:G200" si="229">IF(E8="","",E8)</f>
        <v/>
      </c>
      <c r="F200" s="68" t="str">
        <f t="shared" si="229"/>
        <v/>
      </c>
      <c r="G200" s="68" t="str">
        <f t="shared" si="229"/>
        <v/>
      </c>
      <c r="H200" s="46">
        <f t="shared" ref="H200:H219" si="230">SUM(D200:G200)</f>
        <v>0</v>
      </c>
      <c r="I200" s="68" t="str">
        <f>IF(I8="","",I8)</f>
        <v/>
      </c>
      <c r="J200" s="68" t="str">
        <f t="shared" ref="J200:L200" si="231">IF(J8="","",J8)</f>
        <v/>
      </c>
      <c r="K200" s="68" t="str">
        <f t="shared" si="231"/>
        <v/>
      </c>
      <c r="L200" s="68" t="str">
        <f t="shared" si="231"/>
        <v/>
      </c>
    </row>
    <row r="201" spans="1:12" ht="15" customHeight="1" thickBot="1">
      <c r="A201" s="121"/>
      <c r="B201" s="128"/>
      <c r="C201" s="130"/>
      <c r="D201" s="68" t="str">
        <f t="shared" ref="D201:G201" si="232">IF(D9="","",D9)</f>
        <v/>
      </c>
      <c r="E201" s="68" t="str">
        <f t="shared" si="232"/>
        <v/>
      </c>
      <c r="F201" s="68" t="str">
        <f t="shared" si="232"/>
        <v/>
      </c>
      <c r="G201" s="68" t="str">
        <f t="shared" si="232"/>
        <v/>
      </c>
      <c r="H201" s="46">
        <f t="shared" si="230"/>
        <v>0</v>
      </c>
      <c r="I201" s="68" t="str">
        <f t="shared" ref="I201:L201" si="233">IF(I9="","",I9)</f>
        <v/>
      </c>
      <c r="J201" s="68" t="str">
        <f t="shared" si="233"/>
        <v/>
      </c>
      <c r="K201" s="68" t="str">
        <f t="shared" si="233"/>
        <v/>
      </c>
      <c r="L201" s="68" t="str">
        <f t="shared" si="233"/>
        <v/>
      </c>
    </row>
    <row r="202" spans="1:12" ht="15" customHeight="1" thickBot="1">
      <c r="A202" s="121"/>
      <c r="B202" s="128"/>
      <c r="C202" s="130"/>
      <c r="D202" s="68" t="str">
        <f t="shared" ref="D202:G202" si="234">IF(D10="","",D10)</f>
        <v/>
      </c>
      <c r="E202" s="68" t="str">
        <f t="shared" si="234"/>
        <v/>
      </c>
      <c r="F202" s="68" t="str">
        <f t="shared" si="234"/>
        <v/>
      </c>
      <c r="G202" s="68" t="str">
        <f t="shared" si="234"/>
        <v/>
      </c>
      <c r="H202" s="46">
        <f t="shared" si="230"/>
        <v>0</v>
      </c>
      <c r="I202" s="68" t="str">
        <f t="shared" ref="I202:L202" si="235">IF(I10="","",I10)</f>
        <v/>
      </c>
      <c r="J202" s="68" t="str">
        <f t="shared" si="235"/>
        <v/>
      </c>
      <c r="K202" s="68" t="str">
        <f t="shared" si="235"/>
        <v/>
      </c>
      <c r="L202" s="68" t="str">
        <f t="shared" si="235"/>
        <v/>
      </c>
    </row>
    <row r="203" spans="1:12" ht="15" customHeight="1" thickBot="1">
      <c r="A203" s="121"/>
      <c r="B203" s="129"/>
      <c r="C203" s="131"/>
      <c r="D203" s="68" t="str">
        <f t="shared" ref="D203:G203" si="236">IF(D11="","",D11)</f>
        <v/>
      </c>
      <c r="E203" s="68" t="str">
        <f t="shared" si="236"/>
        <v/>
      </c>
      <c r="F203" s="68" t="str">
        <f t="shared" si="236"/>
        <v/>
      </c>
      <c r="G203" s="68" t="str">
        <f t="shared" si="236"/>
        <v/>
      </c>
      <c r="H203" s="46">
        <f t="shared" si="230"/>
        <v>0</v>
      </c>
      <c r="I203" s="68" t="str">
        <f t="shared" ref="I203:L203" si="237">IF(I11="","",I11)</f>
        <v/>
      </c>
      <c r="J203" s="68" t="str">
        <f t="shared" si="237"/>
        <v/>
      </c>
      <c r="K203" s="68" t="str">
        <f t="shared" si="237"/>
        <v/>
      </c>
      <c r="L203" s="68" t="str">
        <f t="shared" si="237"/>
        <v/>
      </c>
    </row>
    <row r="204" spans="1:12" ht="15" customHeight="1" thickBot="1">
      <c r="A204" s="121"/>
      <c r="B204" s="132" t="s">
        <v>16</v>
      </c>
      <c r="C204" s="133">
        <v>46125</v>
      </c>
      <c r="D204" s="68" t="str">
        <f t="shared" ref="D204:G204" si="238">IF(D12="","",D12)</f>
        <v/>
      </c>
      <c r="E204" s="68" t="str">
        <f t="shared" si="238"/>
        <v/>
      </c>
      <c r="F204" s="68" t="str">
        <f t="shared" si="238"/>
        <v/>
      </c>
      <c r="G204" s="68" t="str">
        <f t="shared" si="238"/>
        <v/>
      </c>
      <c r="H204" s="46">
        <f t="shared" si="230"/>
        <v>0</v>
      </c>
      <c r="I204" s="68" t="str">
        <f t="shared" ref="I204:L204" si="239">IF(I12="","",I12)</f>
        <v/>
      </c>
      <c r="J204" s="68" t="str">
        <f t="shared" si="239"/>
        <v/>
      </c>
      <c r="K204" s="68" t="str">
        <f t="shared" si="239"/>
        <v/>
      </c>
      <c r="L204" s="68" t="str">
        <f t="shared" si="239"/>
        <v/>
      </c>
    </row>
    <row r="205" spans="1:12" ht="15" customHeight="1" thickBot="1">
      <c r="A205" s="121"/>
      <c r="B205" s="128"/>
      <c r="C205" s="130"/>
      <c r="D205" s="68" t="str">
        <f t="shared" ref="D205:G205" si="240">IF(D13="","",D13)</f>
        <v/>
      </c>
      <c r="E205" s="68" t="str">
        <f t="shared" si="240"/>
        <v/>
      </c>
      <c r="F205" s="68" t="str">
        <f t="shared" si="240"/>
        <v/>
      </c>
      <c r="G205" s="68" t="str">
        <f t="shared" si="240"/>
        <v/>
      </c>
      <c r="H205" s="46">
        <f t="shared" si="230"/>
        <v>0</v>
      </c>
      <c r="I205" s="68" t="str">
        <f t="shared" ref="I205:L205" si="241">IF(I13="","",I13)</f>
        <v/>
      </c>
      <c r="J205" s="68" t="str">
        <f t="shared" si="241"/>
        <v/>
      </c>
      <c r="K205" s="68" t="str">
        <f t="shared" si="241"/>
        <v/>
      </c>
      <c r="L205" s="68" t="str">
        <f t="shared" si="241"/>
        <v/>
      </c>
    </row>
    <row r="206" spans="1:12" ht="15" customHeight="1" thickBot="1">
      <c r="A206" s="121"/>
      <c r="B206" s="128"/>
      <c r="C206" s="130"/>
      <c r="D206" s="68" t="str">
        <f t="shared" ref="D206:G206" si="242">IF(D14="","",D14)</f>
        <v/>
      </c>
      <c r="E206" s="68" t="str">
        <f t="shared" si="242"/>
        <v/>
      </c>
      <c r="F206" s="68" t="str">
        <f t="shared" si="242"/>
        <v/>
      </c>
      <c r="G206" s="68" t="str">
        <f t="shared" si="242"/>
        <v/>
      </c>
      <c r="H206" s="46">
        <f t="shared" si="230"/>
        <v>0</v>
      </c>
      <c r="I206" s="68" t="str">
        <f t="shared" ref="I206:L206" si="243">IF(I14="","",I14)</f>
        <v/>
      </c>
      <c r="J206" s="68" t="str">
        <f t="shared" si="243"/>
        <v/>
      </c>
      <c r="K206" s="68" t="str">
        <f t="shared" si="243"/>
        <v/>
      </c>
      <c r="L206" s="68" t="str">
        <f t="shared" si="243"/>
        <v/>
      </c>
    </row>
    <row r="207" spans="1:12" ht="15" customHeight="1" thickBot="1">
      <c r="A207" s="121"/>
      <c r="B207" s="129"/>
      <c r="C207" s="131"/>
      <c r="D207" s="68" t="str">
        <f t="shared" ref="D207:G207" si="244">IF(D15="","",D15)</f>
        <v/>
      </c>
      <c r="E207" s="68" t="str">
        <f t="shared" si="244"/>
        <v/>
      </c>
      <c r="F207" s="68" t="str">
        <f t="shared" si="244"/>
        <v/>
      </c>
      <c r="G207" s="68" t="str">
        <f t="shared" si="244"/>
        <v/>
      </c>
      <c r="H207" s="46">
        <f t="shared" si="230"/>
        <v>0</v>
      </c>
      <c r="I207" s="68" t="str">
        <f t="shared" ref="I207:L207" si="245">IF(I15="","",I15)</f>
        <v/>
      </c>
      <c r="J207" s="68" t="str">
        <f t="shared" si="245"/>
        <v/>
      </c>
      <c r="K207" s="68" t="str">
        <f t="shared" si="245"/>
        <v/>
      </c>
      <c r="L207" s="68" t="str">
        <f t="shared" si="245"/>
        <v/>
      </c>
    </row>
    <row r="208" spans="1:12" ht="15" customHeight="1" thickBot="1">
      <c r="A208" s="121"/>
      <c r="B208" s="132" t="s">
        <v>17</v>
      </c>
      <c r="C208" s="133">
        <v>46126</v>
      </c>
      <c r="D208" s="68" t="str">
        <f t="shared" ref="D208:G208" si="246">IF(D16="","",D16)</f>
        <v/>
      </c>
      <c r="E208" s="68" t="str">
        <f t="shared" si="246"/>
        <v/>
      </c>
      <c r="F208" s="68" t="str">
        <f t="shared" si="246"/>
        <v/>
      </c>
      <c r="G208" s="68" t="str">
        <f t="shared" si="246"/>
        <v/>
      </c>
      <c r="H208" s="46">
        <f t="shared" si="230"/>
        <v>0</v>
      </c>
      <c r="I208" s="68" t="str">
        <f t="shared" ref="I208:L208" si="247">IF(I16="","",I16)</f>
        <v/>
      </c>
      <c r="J208" s="68" t="str">
        <f t="shared" si="247"/>
        <v/>
      </c>
      <c r="K208" s="68" t="str">
        <f t="shared" si="247"/>
        <v/>
      </c>
      <c r="L208" s="68" t="str">
        <f t="shared" si="247"/>
        <v/>
      </c>
    </row>
    <row r="209" spans="1:12" ht="15" customHeight="1" thickBot="1">
      <c r="A209" s="121"/>
      <c r="B209" s="128"/>
      <c r="C209" s="130"/>
      <c r="D209" s="68" t="str">
        <f t="shared" ref="D209:G209" si="248">IF(D17="","",D17)</f>
        <v/>
      </c>
      <c r="E209" s="68" t="str">
        <f t="shared" si="248"/>
        <v/>
      </c>
      <c r="F209" s="68" t="str">
        <f t="shared" si="248"/>
        <v/>
      </c>
      <c r="G209" s="68" t="str">
        <f t="shared" si="248"/>
        <v/>
      </c>
      <c r="H209" s="46">
        <f t="shared" si="230"/>
        <v>0</v>
      </c>
      <c r="I209" s="68" t="str">
        <f t="shared" ref="I209:L209" si="249">IF(I17="","",I17)</f>
        <v/>
      </c>
      <c r="J209" s="68" t="str">
        <f t="shared" si="249"/>
        <v/>
      </c>
      <c r="K209" s="68" t="str">
        <f t="shared" si="249"/>
        <v/>
      </c>
      <c r="L209" s="68" t="str">
        <f t="shared" si="249"/>
        <v/>
      </c>
    </row>
    <row r="210" spans="1:12" ht="15" customHeight="1" thickBot="1">
      <c r="A210" s="121"/>
      <c r="B210" s="128"/>
      <c r="C210" s="130"/>
      <c r="D210" s="68" t="str">
        <f t="shared" ref="D210:G210" si="250">IF(D18="","",D18)</f>
        <v/>
      </c>
      <c r="E210" s="68" t="str">
        <f t="shared" si="250"/>
        <v/>
      </c>
      <c r="F210" s="68" t="str">
        <f t="shared" si="250"/>
        <v/>
      </c>
      <c r="G210" s="68" t="str">
        <f t="shared" si="250"/>
        <v/>
      </c>
      <c r="H210" s="46">
        <f t="shared" si="230"/>
        <v>0</v>
      </c>
      <c r="I210" s="68" t="str">
        <f t="shared" ref="I210:L210" si="251">IF(I18="","",I18)</f>
        <v/>
      </c>
      <c r="J210" s="68" t="str">
        <f t="shared" si="251"/>
        <v/>
      </c>
      <c r="K210" s="68" t="str">
        <f t="shared" si="251"/>
        <v/>
      </c>
      <c r="L210" s="68" t="str">
        <f t="shared" si="251"/>
        <v/>
      </c>
    </row>
    <row r="211" spans="1:12" ht="15" customHeight="1" thickBot="1">
      <c r="A211" s="121"/>
      <c r="B211" s="129"/>
      <c r="C211" s="131"/>
      <c r="D211" s="68" t="str">
        <f t="shared" ref="D211:G211" si="252">IF(D19="","",D19)</f>
        <v/>
      </c>
      <c r="E211" s="68" t="str">
        <f t="shared" si="252"/>
        <v/>
      </c>
      <c r="F211" s="68" t="str">
        <f t="shared" si="252"/>
        <v/>
      </c>
      <c r="G211" s="68" t="str">
        <f t="shared" si="252"/>
        <v/>
      </c>
      <c r="H211" s="46">
        <f t="shared" si="230"/>
        <v>0</v>
      </c>
      <c r="I211" s="68" t="str">
        <f t="shared" ref="I211:L211" si="253">IF(I19="","",I19)</f>
        <v/>
      </c>
      <c r="J211" s="68" t="str">
        <f t="shared" si="253"/>
        <v/>
      </c>
      <c r="K211" s="68" t="str">
        <f t="shared" si="253"/>
        <v/>
      </c>
      <c r="L211" s="68" t="str">
        <f t="shared" si="253"/>
        <v/>
      </c>
    </row>
    <row r="212" spans="1:12" ht="15" customHeight="1" thickBot="1">
      <c r="A212" s="121"/>
      <c r="B212" s="142" t="s">
        <v>18</v>
      </c>
      <c r="C212" s="133">
        <v>46127</v>
      </c>
      <c r="D212" s="68" t="str">
        <f t="shared" ref="D212:G212" si="254">IF(D20="","",D20)</f>
        <v/>
      </c>
      <c r="E212" s="68" t="str">
        <f t="shared" si="254"/>
        <v/>
      </c>
      <c r="F212" s="68" t="str">
        <f t="shared" si="254"/>
        <v/>
      </c>
      <c r="G212" s="68" t="str">
        <f t="shared" si="254"/>
        <v/>
      </c>
      <c r="H212" s="46">
        <f t="shared" si="230"/>
        <v>0</v>
      </c>
      <c r="I212" s="68" t="str">
        <f t="shared" ref="I212:L212" si="255">IF(I20="","",I20)</f>
        <v/>
      </c>
      <c r="J212" s="68" t="str">
        <f t="shared" si="255"/>
        <v/>
      </c>
      <c r="K212" s="68" t="str">
        <f t="shared" si="255"/>
        <v/>
      </c>
      <c r="L212" s="68" t="str">
        <f t="shared" si="255"/>
        <v/>
      </c>
    </row>
    <row r="213" spans="1:12" ht="15" customHeight="1" thickBot="1">
      <c r="A213" s="121"/>
      <c r="B213" s="143"/>
      <c r="C213" s="130"/>
      <c r="D213" s="68" t="str">
        <f t="shared" ref="D213:G213" si="256">IF(D21="","",D21)</f>
        <v/>
      </c>
      <c r="E213" s="68" t="str">
        <f t="shared" si="256"/>
        <v/>
      </c>
      <c r="F213" s="68" t="str">
        <f t="shared" si="256"/>
        <v/>
      </c>
      <c r="G213" s="68" t="str">
        <f t="shared" si="256"/>
        <v/>
      </c>
      <c r="H213" s="46">
        <f t="shared" si="230"/>
        <v>0</v>
      </c>
      <c r="I213" s="68" t="str">
        <f t="shared" ref="I213:L213" si="257">IF(I21="","",I21)</f>
        <v/>
      </c>
      <c r="J213" s="68" t="str">
        <f t="shared" si="257"/>
        <v/>
      </c>
      <c r="K213" s="68" t="str">
        <f t="shared" si="257"/>
        <v/>
      </c>
      <c r="L213" s="68" t="str">
        <f t="shared" si="257"/>
        <v/>
      </c>
    </row>
    <row r="214" spans="1:12" ht="15" customHeight="1" thickBot="1">
      <c r="A214" s="121"/>
      <c r="B214" s="143"/>
      <c r="C214" s="130"/>
      <c r="D214" s="68" t="str">
        <f t="shared" ref="D214:G214" si="258">IF(D22="","",D22)</f>
        <v/>
      </c>
      <c r="E214" s="68" t="str">
        <f t="shared" si="258"/>
        <v/>
      </c>
      <c r="F214" s="68" t="str">
        <f t="shared" si="258"/>
        <v/>
      </c>
      <c r="G214" s="68" t="str">
        <f t="shared" si="258"/>
        <v/>
      </c>
      <c r="H214" s="46">
        <f t="shared" si="230"/>
        <v>0</v>
      </c>
      <c r="I214" s="68" t="str">
        <f t="shared" ref="I214:L214" si="259">IF(I22="","",I22)</f>
        <v/>
      </c>
      <c r="J214" s="68" t="str">
        <f t="shared" si="259"/>
        <v/>
      </c>
      <c r="K214" s="68" t="str">
        <f t="shared" si="259"/>
        <v/>
      </c>
      <c r="L214" s="68" t="str">
        <f t="shared" si="259"/>
        <v/>
      </c>
    </row>
    <row r="215" spans="1:12" ht="15" customHeight="1" thickBot="1">
      <c r="A215" s="121"/>
      <c r="B215" s="144"/>
      <c r="C215" s="131"/>
      <c r="D215" s="68" t="str">
        <f t="shared" ref="D215:G215" si="260">IF(D23="","",D23)</f>
        <v/>
      </c>
      <c r="E215" s="68" t="str">
        <f t="shared" si="260"/>
        <v/>
      </c>
      <c r="F215" s="68" t="str">
        <f t="shared" si="260"/>
        <v/>
      </c>
      <c r="G215" s="68" t="str">
        <f t="shared" si="260"/>
        <v/>
      </c>
      <c r="H215" s="46">
        <f t="shared" si="230"/>
        <v>0</v>
      </c>
      <c r="I215" s="68" t="str">
        <f t="shared" ref="I215:L215" si="261">IF(I23="","",I23)</f>
        <v/>
      </c>
      <c r="J215" s="68" t="str">
        <f t="shared" si="261"/>
        <v/>
      </c>
      <c r="K215" s="68" t="str">
        <f t="shared" si="261"/>
        <v/>
      </c>
      <c r="L215" s="68" t="str">
        <f t="shared" si="261"/>
        <v/>
      </c>
    </row>
    <row r="216" spans="1:12" ht="15" customHeight="1" thickBot="1">
      <c r="A216" s="121"/>
      <c r="B216" s="132" t="s">
        <v>19</v>
      </c>
      <c r="C216" s="133">
        <v>46128</v>
      </c>
      <c r="D216" s="68" t="str">
        <f t="shared" ref="D216:G216" si="262">IF(D24="","",D24)</f>
        <v/>
      </c>
      <c r="E216" s="68" t="str">
        <f t="shared" si="262"/>
        <v/>
      </c>
      <c r="F216" s="68" t="str">
        <f t="shared" si="262"/>
        <v/>
      </c>
      <c r="G216" s="68" t="str">
        <f t="shared" si="262"/>
        <v/>
      </c>
      <c r="H216" s="46">
        <f t="shared" si="230"/>
        <v>0</v>
      </c>
      <c r="I216" s="68" t="str">
        <f t="shared" ref="I216:L216" si="263">IF(I24="","",I24)</f>
        <v/>
      </c>
      <c r="J216" s="68" t="str">
        <f t="shared" si="263"/>
        <v/>
      </c>
      <c r="K216" s="68" t="str">
        <f t="shared" si="263"/>
        <v/>
      </c>
      <c r="L216" s="68" t="str">
        <f t="shared" si="263"/>
        <v/>
      </c>
    </row>
    <row r="217" spans="1:12" ht="15" customHeight="1" thickBot="1">
      <c r="A217" s="121"/>
      <c r="B217" s="128"/>
      <c r="C217" s="130"/>
      <c r="D217" s="68" t="str">
        <f t="shared" ref="D217:G217" si="264">IF(D25="","",D25)</f>
        <v/>
      </c>
      <c r="E217" s="68" t="str">
        <f t="shared" si="264"/>
        <v/>
      </c>
      <c r="F217" s="68" t="str">
        <f t="shared" si="264"/>
        <v/>
      </c>
      <c r="G217" s="68" t="str">
        <f t="shared" si="264"/>
        <v/>
      </c>
      <c r="H217" s="46">
        <f t="shared" si="230"/>
        <v>0</v>
      </c>
      <c r="I217" s="68" t="str">
        <f t="shared" ref="I217:L217" si="265">IF(I25="","",I25)</f>
        <v/>
      </c>
      <c r="J217" s="68" t="str">
        <f t="shared" si="265"/>
        <v/>
      </c>
      <c r="K217" s="68" t="str">
        <f t="shared" si="265"/>
        <v/>
      </c>
      <c r="L217" s="68" t="str">
        <f t="shared" si="265"/>
        <v/>
      </c>
    </row>
    <row r="218" spans="1:12" ht="15" customHeight="1" thickBot="1">
      <c r="A218" s="121"/>
      <c r="B218" s="128"/>
      <c r="C218" s="130"/>
      <c r="D218" s="68" t="str">
        <f t="shared" ref="D218:G218" si="266">IF(D26="","",D26)</f>
        <v/>
      </c>
      <c r="E218" s="68" t="str">
        <f t="shared" si="266"/>
        <v/>
      </c>
      <c r="F218" s="68" t="str">
        <f t="shared" si="266"/>
        <v/>
      </c>
      <c r="G218" s="68" t="str">
        <f t="shared" si="266"/>
        <v/>
      </c>
      <c r="H218" s="46">
        <f t="shared" si="230"/>
        <v>0</v>
      </c>
      <c r="I218" s="68" t="str">
        <f t="shared" ref="I218:L218" si="267">IF(I26="","",I26)</f>
        <v/>
      </c>
      <c r="J218" s="68" t="str">
        <f t="shared" si="267"/>
        <v/>
      </c>
      <c r="K218" s="68" t="str">
        <f t="shared" si="267"/>
        <v/>
      </c>
      <c r="L218" s="68" t="str">
        <f t="shared" si="267"/>
        <v/>
      </c>
    </row>
    <row r="219" spans="1:12" ht="15" customHeight="1" thickBot="1">
      <c r="A219" s="121"/>
      <c r="B219" s="129"/>
      <c r="C219" s="131"/>
      <c r="D219" s="68" t="str">
        <f t="shared" ref="D219:G219" si="268">IF(D27="","",D27)</f>
        <v/>
      </c>
      <c r="E219" s="68" t="str">
        <f t="shared" si="268"/>
        <v/>
      </c>
      <c r="F219" s="68" t="str">
        <f t="shared" si="268"/>
        <v/>
      </c>
      <c r="G219" s="68" t="str">
        <f t="shared" si="268"/>
        <v/>
      </c>
      <c r="H219" s="46">
        <f t="shared" si="230"/>
        <v>0</v>
      </c>
      <c r="I219" s="68" t="str">
        <f t="shared" ref="I219:L219" si="269">IF(I27="","",I27)</f>
        <v/>
      </c>
      <c r="J219" s="68" t="str">
        <f t="shared" si="269"/>
        <v/>
      </c>
      <c r="K219" s="68" t="str">
        <f t="shared" si="269"/>
        <v/>
      </c>
      <c r="L219" s="68" t="str">
        <f t="shared" si="269"/>
        <v/>
      </c>
    </row>
    <row r="220" spans="1:12" ht="15" customHeight="1" thickBot="1">
      <c r="A220" s="121"/>
      <c r="B220" s="145" t="s">
        <v>20</v>
      </c>
      <c r="C220" s="146"/>
      <c r="D220" s="136" t="str">
        <f>IF(ساعات&lt;&gt;"",ساعات,"")</f>
        <v/>
      </c>
      <c r="E220" s="137"/>
      <c r="F220" s="137"/>
      <c r="G220" s="138"/>
      <c r="H220" s="46">
        <f>SUM(D220:G220)</f>
        <v>0</v>
      </c>
      <c r="I220" s="66"/>
      <c r="J220" s="62"/>
      <c r="K220" s="57"/>
      <c r="L220" s="58"/>
    </row>
    <row r="221" spans="1:12" ht="15" customHeight="1" thickBot="1">
      <c r="A221" s="121"/>
      <c r="B221" s="153" t="s">
        <v>144</v>
      </c>
      <c r="C221" s="154"/>
      <c r="D221" s="136">
        <f>'الغياب الاسبوعي'!D11</f>
        <v>0</v>
      </c>
      <c r="E221" s="137"/>
      <c r="F221" s="137"/>
      <c r="G221" s="138"/>
      <c r="H221" s="46">
        <f>SUM(D221:G221)</f>
        <v>0</v>
      </c>
      <c r="I221" s="244"/>
      <c r="J221" s="245"/>
      <c r="K221" s="246"/>
      <c r="L221" s="247"/>
    </row>
    <row r="222" spans="1:12" ht="15" customHeight="1" thickBot="1">
      <c r="A222" s="121"/>
      <c r="B222" s="147" t="s">
        <v>21</v>
      </c>
      <c r="C222" s="148" t="s">
        <v>21</v>
      </c>
      <c r="D222" s="91">
        <f>SUM(D200:D220)</f>
        <v>0</v>
      </c>
      <c r="E222" s="96">
        <f>SUM(E200:E220)</f>
        <v>0</v>
      </c>
      <c r="F222" s="96">
        <f>SUM(F200:F220)</f>
        <v>0</v>
      </c>
      <c r="G222" s="96">
        <f>SUM(G200:G220)</f>
        <v>0</v>
      </c>
      <c r="H222" s="96">
        <f>SUM(H200:H220)-H221</f>
        <v>0</v>
      </c>
      <c r="I222" s="92"/>
      <c r="J222" s="93"/>
      <c r="K222" s="94"/>
      <c r="L222" s="95"/>
    </row>
    <row r="223" spans="1:12" ht="15" customHeight="1" thickTop="1" thickBot="1">
      <c r="A223" s="122"/>
      <c r="B223" s="125" t="s">
        <v>78</v>
      </c>
      <c r="C223" s="126"/>
      <c r="D223" s="126"/>
      <c r="E223" s="126"/>
      <c r="F223" s="126"/>
      <c r="G223" s="127"/>
      <c r="H223" s="86">
        <f>IF(H222&gt;نصاب,H222-نصاب,0)</f>
        <v>0</v>
      </c>
      <c r="I223" s="87"/>
      <c r="J223" s="88"/>
      <c r="K223" s="89"/>
      <c r="L223" s="90"/>
    </row>
    <row r="224" spans="1:12" ht="15" customHeight="1" thickTop="1" thickBot="1">
      <c r="A224" s="121" t="s">
        <v>132</v>
      </c>
      <c r="B224" s="128" t="s">
        <v>15</v>
      </c>
      <c r="C224" s="130">
        <v>46131</v>
      </c>
      <c r="D224" s="68" t="str">
        <f>IF(D8="","",D8)</f>
        <v/>
      </c>
      <c r="E224" s="68" t="str">
        <f t="shared" ref="E224:G224" si="270">IF(E8="","",E8)</f>
        <v/>
      </c>
      <c r="F224" s="68" t="str">
        <f t="shared" si="270"/>
        <v/>
      </c>
      <c r="G224" s="68" t="str">
        <f t="shared" si="270"/>
        <v/>
      </c>
      <c r="H224" s="46">
        <f t="shared" ref="H224:H244" si="271">SUM(D224:G224)</f>
        <v>0</v>
      </c>
      <c r="I224" s="68" t="str">
        <f>IF(I8="","",I8)</f>
        <v/>
      </c>
      <c r="J224" s="68" t="str">
        <f t="shared" ref="J224:L224" si="272">IF(J8="","",J8)</f>
        <v/>
      </c>
      <c r="K224" s="68" t="str">
        <f t="shared" si="272"/>
        <v/>
      </c>
      <c r="L224" s="68" t="str">
        <f t="shared" si="272"/>
        <v/>
      </c>
    </row>
    <row r="225" spans="1:12" ht="15" customHeight="1" thickBot="1">
      <c r="A225" s="121"/>
      <c r="B225" s="128"/>
      <c r="C225" s="130"/>
      <c r="D225" s="68" t="str">
        <f t="shared" ref="D225:G225" si="273">IF(D9="","",D9)</f>
        <v/>
      </c>
      <c r="E225" s="68" t="str">
        <f t="shared" si="273"/>
        <v/>
      </c>
      <c r="F225" s="68" t="str">
        <f t="shared" si="273"/>
        <v/>
      </c>
      <c r="G225" s="68" t="str">
        <f t="shared" si="273"/>
        <v/>
      </c>
      <c r="H225" s="46">
        <f t="shared" si="271"/>
        <v>0</v>
      </c>
      <c r="I225" s="68" t="str">
        <f t="shared" ref="I225:L225" si="274">IF(I9="","",I9)</f>
        <v/>
      </c>
      <c r="J225" s="68" t="str">
        <f t="shared" si="274"/>
        <v/>
      </c>
      <c r="K225" s="68" t="str">
        <f t="shared" si="274"/>
        <v/>
      </c>
      <c r="L225" s="68" t="str">
        <f t="shared" si="274"/>
        <v/>
      </c>
    </row>
    <row r="226" spans="1:12" ht="15" customHeight="1" thickBot="1">
      <c r="A226" s="121"/>
      <c r="B226" s="128"/>
      <c r="C226" s="130"/>
      <c r="D226" s="68" t="str">
        <f t="shared" ref="D226:G226" si="275">IF(D10="","",D10)</f>
        <v/>
      </c>
      <c r="E226" s="68" t="str">
        <f t="shared" si="275"/>
        <v/>
      </c>
      <c r="F226" s="68" t="str">
        <f t="shared" si="275"/>
        <v/>
      </c>
      <c r="G226" s="68" t="str">
        <f t="shared" si="275"/>
        <v/>
      </c>
      <c r="H226" s="46">
        <f t="shared" si="271"/>
        <v>0</v>
      </c>
      <c r="I226" s="68" t="str">
        <f t="shared" ref="I226:L226" si="276">IF(I10="","",I10)</f>
        <v/>
      </c>
      <c r="J226" s="68" t="str">
        <f t="shared" si="276"/>
        <v/>
      </c>
      <c r="K226" s="68" t="str">
        <f t="shared" si="276"/>
        <v/>
      </c>
      <c r="L226" s="68" t="str">
        <f t="shared" si="276"/>
        <v/>
      </c>
    </row>
    <row r="227" spans="1:12" ht="15" customHeight="1" thickBot="1">
      <c r="A227" s="121"/>
      <c r="B227" s="129"/>
      <c r="C227" s="131"/>
      <c r="D227" s="68" t="str">
        <f t="shared" ref="D227:G227" si="277">IF(D11="","",D11)</f>
        <v/>
      </c>
      <c r="E227" s="68" t="str">
        <f t="shared" si="277"/>
        <v/>
      </c>
      <c r="F227" s="68" t="str">
        <f t="shared" si="277"/>
        <v/>
      </c>
      <c r="G227" s="68" t="str">
        <f t="shared" si="277"/>
        <v/>
      </c>
      <c r="H227" s="46">
        <f t="shared" si="271"/>
        <v>0</v>
      </c>
      <c r="I227" s="68" t="str">
        <f t="shared" ref="I227:L227" si="278">IF(I11="","",I11)</f>
        <v/>
      </c>
      <c r="J227" s="68" t="str">
        <f t="shared" si="278"/>
        <v/>
      </c>
      <c r="K227" s="68" t="str">
        <f t="shared" si="278"/>
        <v/>
      </c>
      <c r="L227" s="68" t="str">
        <f t="shared" si="278"/>
        <v/>
      </c>
    </row>
    <row r="228" spans="1:12" ht="15" customHeight="1" thickBot="1">
      <c r="A228" s="121"/>
      <c r="B228" s="132" t="s">
        <v>16</v>
      </c>
      <c r="C228" s="133">
        <v>46132</v>
      </c>
      <c r="D228" s="68" t="str">
        <f t="shared" ref="D228:G228" si="279">IF(D12="","",D12)</f>
        <v/>
      </c>
      <c r="E228" s="68" t="str">
        <f t="shared" si="279"/>
        <v/>
      </c>
      <c r="F228" s="68" t="str">
        <f t="shared" si="279"/>
        <v/>
      </c>
      <c r="G228" s="68" t="str">
        <f t="shared" si="279"/>
        <v/>
      </c>
      <c r="H228" s="46">
        <f t="shared" si="271"/>
        <v>0</v>
      </c>
      <c r="I228" s="68" t="str">
        <f t="shared" ref="I228:L228" si="280">IF(I12="","",I12)</f>
        <v/>
      </c>
      <c r="J228" s="68" t="str">
        <f t="shared" si="280"/>
        <v/>
      </c>
      <c r="K228" s="68" t="str">
        <f t="shared" si="280"/>
        <v/>
      </c>
      <c r="L228" s="68" t="str">
        <f t="shared" si="280"/>
        <v/>
      </c>
    </row>
    <row r="229" spans="1:12" ht="15" customHeight="1" thickBot="1">
      <c r="A229" s="121"/>
      <c r="B229" s="128"/>
      <c r="C229" s="130"/>
      <c r="D229" s="68" t="str">
        <f t="shared" ref="D229:G229" si="281">IF(D13="","",D13)</f>
        <v/>
      </c>
      <c r="E229" s="68" t="str">
        <f t="shared" si="281"/>
        <v/>
      </c>
      <c r="F229" s="68" t="str">
        <f t="shared" si="281"/>
        <v/>
      </c>
      <c r="G229" s="68" t="str">
        <f t="shared" si="281"/>
        <v/>
      </c>
      <c r="H229" s="46">
        <f t="shared" si="271"/>
        <v>0</v>
      </c>
      <c r="I229" s="68" t="str">
        <f t="shared" ref="I229:L229" si="282">IF(I13="","",I13)</f>
        <v/>
      </c>
      <c r="J229" s="68" t="str">
        <f t="shared" si="282"/>
        <v/>
      </c>
      <c r="K229" s="68" t="str">
        <f t="shared" si="282"/>
        <v/>
      </c>
      <c r="L229" s="68" t="str">
        <f t="shared" si="282"/>
        <v/>
      </c>
    </row>
    <row r="230" spans="1:12" ht="15" customHeight="1" thickBot="1">
      <c r="A230" s="121"/>
      <c r="B230" s="128"/>
      <c r="C230" s="130"/>
      <c r="D230" s="68" t="str">
        <f t="shared" ref="D230:G230" si="283">IF(D14="","",D14)</f>
        <v/>
      </c>
      <c r="E230" s="68" t="str">
        <f t="shared" si="283"/>
        <v/>
      </c>
      <c r="F230" s="68" t="str">
        <f t="shared" si="283"/>
        <v/>
      </c>
      <c r="G230" s="68" t="str">
        <f t="shared" si="283"/>
        <v/>
      </c>
      <c r="H230" s="46">
        <f t="shared" si="271"/>
        <v>0</v>
      </c>
      <c r="I230" s="68" t="str">
        <f t="shared" ref="I230:L230" si="284">IF(I14="","",I14)</f>
        <v/>
      </c>
      <c r="J230" s="68" t="str">
        <f t="shared" si="284"/>
        <v/>
      </c>
      <c r="K230" s="68" t="str">
        <f t="shared" si="284"/>
        <v/>
      </c>
      <c r="L230" s="68" t="str">
        <f t="shared" si="284"/>
        <v/>
      </c>
    </row>
    <row r="231" spans="1:12" ht="15" customHeight="1" thickBot="1">
      <c r="A231" s="121"/>
      <c r="B231" s="129"/>
      <c r="C231" s="131"/>
      <c r="D231" s="68" t="str">
        <f t="shared" ref="D231:G231" si="285">IF(D15="","",D15)</f>
        <v/>
      </c>
      <c r="E231" s="68" t="str">
        <f t="shared" si="285"/>
        <v/>
      </c>
      <c r="F231" s="68" t="str">
        <f t="shared" si="285"/>
        <v/>
      </c>
      <c r="G231" s="68" t="str">
        <f t="shared" si="285"/>
        <v/>
      </c>
      <c r="H231" s="46">
        <f t="shared" si="271"/>
        <v>0</v>
      </c>
      <c r="I231" s="68" t="str">
        <f t="shared" ref="I231:L231" si="286">IF(I15="","",I15)</f>
        <v/>
      </c>
      <c r="J231" s="68" t="str">
        <f t="shared" si="286"/>
        <v/>
      </c>
      <c r="K231" s="68" t="str">
        <f t="shared" si="286"/>
        <v/>
      </c>
      <c r="L231" s="68" t="str">
        <f t="shared" si="286"/>
        <v/>
      </c>
    </row>
    <row r="232" spans="1:12" ht="15" customHeight="1" thickBot="1">
      <c r="A232" s="121"/>
      <c r="B232" s="132" t="s">
        <v>17</v>
      </c>
      <c r="C232" s="133">
        <v>46133</v>
      </c>
      <c r="D232" s="68" t="str">
        <f t="shared" ref="D232:G232" si="287">IF(D16="","",D16)</f>
        <v/>
      </c>
      <c r="E232" s="68" t="str">
        <f t="shared" si="287"/>
        <v/>
      </c>
      <c r="F232" s="68" t="str">
        <f t="shared" si="287"/>
        <v/>
      </c>
      <c r="G232" s="68" t="str">
        <f t="shared" si="287"/>
        <v/>
      </c>
      <c r="H232" s="46">
        <f t="shared" si="271"/>
        <v>0</v>
      </c>
      <c r="I232" s="68" t="str">
        <f t="shared" ref="I232:L232" si="288">IF(I16="","",I16)</f>
        <v/>
      </c>
      <c r="J232" s="68" t="str">
        <f t="shared" si="288"/>
        <v/>
      </c>
      <c r="K232" s="68" t="str">
        <f t="shared" si="288"/>
        <v/>
      </c>
      <c r="L232" s="68" t="str">
        <f t="shared" si="288"/>
        <v/>
      </c>
    </row>
    <row r="233" spans="1:12" ht="15" customHeight="1" thickBot="1">
      <c r="A233" s="121"/>
      <c r="B233" s="128"/>
      <c r="C233" s="130"/>
      <c r="D233" s="68" t="str">
        <f t="shared" ref="D233:G233" si="289">IF(D17="","",D17)</f>
        <v/>
      </c>
      <c r="E233" s="68" t="str">
        <f t="shared" si="289"/>
        <v/>
      </c>
      <c r="F233" s="68" t="str">
        <f t="shared" si="289"/>
        <v/>
      </c>
      <c r="G233" s="68" t="str">
        <f t="shared" si="289"/>
        <v/>
      </c>
      <c r="H233" s="46">
        <f t="shared" si="271"/>
        <v>0</v>
      </c>
      <c r="I233" s="68" t="str">
        <f t="shared" ref="I233:L233" si="290">IF(I17="","",I17)</f>
        <v/>
      </c>
      <c r="J233" s="68" t="str">
        <f t="shared" si="290"/>
        <v/>
      </c>
      <c r="K233" s="68" t="str">
        <f t="shared" si="290"/>
        <v/>
      </c>
      <c r="L233" s="68" t="str">
        <f t="shared" si="290"/>
        <v/>
      </c>
    </row>
    <row r="234" spans="1:12" ht="15" customHeight="1" thickBot="1">
      <c r="A234" s="121"/>
      <c r="B234" s="128"/>
      <c r="C234" s="130"/>
      <c r="D234" s="68" t="str">
        <f t="shared" ref="D234:G234" si="291">IF(D18="","",D18)</f>
        <v/>
      </c>
      <c r="E234" s="68" t="str">
        <f t="shared" si="291"/>
        <v/>
      </c>
      <c r="F234" s="68" t="str">
        <f t="shared" si="291"/>
        <v/>
      </c>
      <c r="G234" s="68" t="str">
        <f t="shared" si="291"/>
        <v/>
      </c>
      <c r="H234" s="46">
        <f t="shared" si="271"/>
        <v>0</v>
      </c>
      <c r="I234" s="68" t="str">
        <f t="shared" ref="I234:L234" si="292">IF(I18="","",I18)</f>
        <v/>
      </c>
      <c r="J234" s="68" t="str">
        <f t="shared" si="292"/>
        <v/>
      </c>
      <c r="K234" s="68" t="str">
        <f t="shared" si="292"/>
        <v/>
      </c>
      <c r="L234" s="68" t="str">
        <f t="shared" si="292"/>
        <v/>
      </c>
    </row>
    <row r="235" spans="1:12" ht="15" customHeight="1" thickBot="1">
      <c r="A235" s="121"/>
      <c r="B235" s="129"/>
      <c r="C235" s="131"/>
      <c r="D235" s="68" t="str">
        <f t="shared" ref="D235:G235" si="293">IF(D19="","",D19)</f>
        <v/>
      </c>
      <c r="E235" s="68" t="str">
        <f t="shared" si="293"/>
        <v/>
      </c>
      <c r="F235" s="68" t="str">
        <f t="shared" si="293"/>
        <v/>
      </c>
      <c r="G235" s="68" t="str">
        <f t="shared" si="293"/>
        <v/>
      </c>
      <c r="H235" s="46">
        <f t="shared" si="271"/>
        <v>0</v>
      </c>
      <c r="I235" s="68" t="str">
        <f t="shared" ref="I235:L235" si="294">IF(I19="","",I19)</f>
        <v/>
      </c>
      <c r="J235" s="68" t="str">
        <f t="shared" si="294"/>
        <v/>
      </c>
      <c r="K235" s="68" t="str">
        <f t="shared" si="294"/>
        <v/>
      </c>
      <c r="L235" s="68" t="str">
        <f t="shared" si="294"/>
        <v/>
      </c>
    </row>
    <row r="236" spans="1:12" ht="15" customHeight="1" thickBot="1">
      <c r="A236" s="121"/>
      <c r="B236" s="132" t="s">
        <v>18</v>
      </c>
      <c r="C236" s="133">
        <v>46134</v>
      </c>
      <c r="D236" s="68" t="str">
        <f t="shared" ref="D236:G236" si="295">IF(D20="","",D20)</f>
        <v/>
      </c>
      <c r="E236" s="68" t="str">
        <f t="shared" si="295"/>
        <v/>
      </c>
      <c r="F236" s="68" t="str">
        <f t="shared" si="295"/>
        <v/>
      </c>
      <c r="G236" s="68" t="str">
        <f t="shared" si="295"/>
        <v/>
      </c>
      <c r="H236" s="46">
        <f t="shared" si="271"/>
        <v>0</v>
      </c>
      <c r="I236" s="68" t="str">
        <f t="shared" ref="I236:L236" si="296">IF(I20="","",I20)</f>
        <v/>
      </c>
      <c r="J236" s="68" t="str">
        <f t="shared" si="296"/>
        <v/>
      </c>
      <c r="K236" s="68" t="str">
        <f t="shared" si="296"/>
        <v/>
      </c>
      <c r="L236" s="68" t="str">
        <f t="shared" si="296"/>
        <v/>
      </c>
    </row>
    <row r="237" spans="1:12" ht="15" customHeight="1" thickBot="1">
      <c r="A237" s="121"/>
      <c r="B237" s="128"/>
      <c r="C237" s="130"/>
      <c r="D237" s="68" t="str">
        <f t="shared" ref="D237:G237" si="297">IF(D21="","",D21)</f>
        <v/>
      </c>
      <c r="E237" s="68" t="str">
        <f t="shared" si="297"/>
        <v/>
      </c>
      <c r="F237" s="68" t="str">
        <f t="shared" si="297"/>
        <v/>
      </c>
      <c r="G237" s="68" t="str">
        <f t="shared" si="297"/>
        <v/>
      </c>
      <c r="H237" s="46">
        <f t="shared" si="271"/>
        <v>0</v>
      </c>
      <c r="I237" s="68" t="str">
        <f t="shared" ref="I237:L237" si="298">IF(I21="","",I21)</f>
        <v/>
      </c>
      <c r="J237" s="68" t="str">
        <f t="shared" si="298"/>
        <v/>
      </c>
      <c r="K237" s="68" t="str">
        <f t="shared" si="298"/>
        <v/>
      </c>
      <c r="L237" s="68" t="str">
        <f t="shared" si="298"/>
        <v/>
      </c>
    </row>
    <row r="238" spans="1:12" ht="15" customHeight="1" thickBot="1">
      <c r="A238" s="121"/>
      <c r="B238" s="128"/>
      <c r="C238" s="130"/>
      <c r="D238" s="68" t="str">
        <f t="shared" ref="D238:G238" si="299">IF(D22="","",D22)</f>
        <v/>
      </c>
      <c r="E238" s="68" t="str">
        <f t="shared" si="299"/>
        <v/>
      </c>
      <c r="F238" s="68" t="str">
        <f t="shared" si="299"/>
        <v/>
      </c>
      <c r="G238" s="68" t="str">
        <f t="shared" si="299"/>
        <v/>
      </c>
      <c r="H238" s="46">
        <f t="shared" si="271"/>
        <v>0</v>
      </c>
      <c r="I238" s="68" t="str">
        <f t="shared" ref="I238:L238" si="300">IF(I22="","",I22)</f>
        <v/>
      </c>
      <c r="J238" s="68" t="str">
        <f t="shared" si="300"/>
        <v/>
      </c>
      <c r="K238" s="68" t="str">
        <f t="shared" si="300"/>
        <v/>
      </c>
      <c r="L238" s="68" t="str">
        <f t="shared" si="300"/>
        <v/>
      </c>
    </row>
    <row r="239" spans="1:12" ht="15" customHeight="1" thickBot="1">
      <c r="A239" s="121"/>
      <c r="B239" s="129"/>
      <c r="C239" s="131"/>
      <c r="D239" s="68" t="str">
        <f t="shared" ref="D239:G239" si="301">IF(D23="","",D23)</f>
        <v/>
      </c>
      <c r="E239" s="68" t="str">
        <f t="shared" si="301"/>
        <v/>
      </c>
      <c r="F239" s="68" t="str">
        <f t="shared" si="301"/>
        <v/>
      </c>
      <c r="G239" s="68" t="str">
        <f t="shared" si="301"/>
        <v/>
      </c>
      <c r="H239" s="46">
        <f t="shared" si="271"/>
        <v>0</v>
      </c>
      <c r="I239" s="68" t="str">
        <f t="shared" ref="I239:L239" si="302">IF(I23="","",I23)</f>
        <v/>
      </c>
      <c r="J239" s="68" t="str">
        <f t="shared" si="302"/>
        <v/>
      </c>
      <c r="K239" s="68" t="str">
        <f t="shared" si="302"/>
        <v/>
      </c>
      <c r="L239" s="68" t="str">
        <f t="shared" si="302"/>
        <v/>
      </c>
    </row>
    <row r="240" spans="1:12" ht="15" customHeight="1" thickBot="1">
      <c r="A240" s="121"/>
      <c r="B240" s="132" t="s">
        <v>19</v>
      </c>
      <c r="C240" s="133">
        <v>46135</v>
      </c>
      <c r="D240" s="68" t="str">
        <f t="shared" ref="D240:G240" si="303">IF(D24="","",D24)</f>
        <v/>
      </c>
      <c r="E240" s="68" t="str">
        <f t="shared" si="303"/>
        <v/>
      </c>
      <c r="F240" s="68" t="str">
        <f t="shared" si="303"/>
        <v/>
      </c>
      <c r="G240" s="68" t="str">
        <f t="shared" si="303"/>
        <v/>
      </c>
      <c r="H240" s="46">
        <f t="shared" si="271"/>
        <v>0</v>
      </c>
      <c r="I240" s="68" t="str">
        <f t="shared" ref="I240:L240" si="304">IF(I24="","",I24)</f>
        <v/>
      </c>
      <c r="J240" s="68" t="str">
        <f t="shared" si="304"/>
        <v/>
      </c>
      <c r="K240" s="68" t="str">
        <f t="shared" si="304"/>
        <v/>
      </c>
      <c r="L240" s="68" t="str">
        <f t="shared" si="304"/>
        <v/>
      </c>
    </row>
    <row r="241" spans="1:12" ht="15" customHeight="1" thickBot="1">
      <c r="A241" s="121"/>
      <c r="B241" s="128"/>
      <c r="C241" s="130"/>
      <c r="D241" s="68" t="str">
        <f t="shared" ref="D241:G241" si="305">IF(D25="","",D25)</f>
        <v/>
      </c>
      <c r="E241" s="68" t="str">
        <f t="shared" si="305"/>
        <v/>
      </c>
      <c r="F241" s="68" t="str">
        <f t="shared" si="305"/>
        <v/>
      </c>
      <c r="G241" s="68" t="str">
        <f t="shared" si="305"/>
        <v/>
      </c>
      <c r="H241" s="46">
        <f t="shared" si="271"/>
        <v>0</v>
      </c>
      <c r="I241" s="68" t="str">
        <f t="shared" ref="I241:L241" si="306">IF(I25="","",I25)</f>
        <v/>
      </c>
      <c r="J241" s="68" t="str">
        <f t="shared" si="306"/>
        <v/>
      </c>
      <c r="K241" s="68" t="str">
        <f t="shared" si="306"/>
        <v/>
      </c>
      <c r="L241" s="68" t="str">
        <f t="shared" si="306"/>
        <v/>
      </c>
    </row>
    <row r="242" spans="1:12" ht="15" customHeight="1" thickBot="1">
      <c r="A242" s="121"/>
      <c r="B242" s="128"/>
      <c r="C242" s="130"/>
      <c r="D242" s="68" t="str">
        <f t="shared" ref="D242:G242" si="307">IF(D26="","",D26)</f>
        <v/>
      </c>
      <c r="E242" s="68" t="str">
        <f t="shared" si="307"/>
        <v/>
      </c>
      <c r="F242" s="68" t="str">
        <f t="shared" si="307"/>
        <v/>
      </c>
      <c r="G242" s="68" t="str">
        <f t="shared" si="307"/>
        <v/>
      </c>
      <c r="H242" s="46">
        <f t="shared" si="271"/>
        <v>0</v>
      </c>
      <c r="I242" s="68" t="str">
        <f t="shared" ref="I242:L242" si="308">IF(I26="","",I26)</f>
        <v/>
      </c>
      <c r="J242" s="68" t="str">
        <f t="shared" si="308"/>
        <v/>
      </c>
      <c r="K242" s="68" t="str">
        <f t="shared" si="308"/>
        <v/>
      </c>
      <c r="L242" s="68" t="str">
        <f t="shared" si="308"/>
        <v/>
      </c>
    </row>
    <row r="243" spans="1:12" ht="15" customHeight="1" thickBot="1">
      <c r="A243" s="121"/>
      <c r="B243" s="129"/>
      <c r="C243" s="131"/>
      <c r="D243" s="68" t="str">
        <f t="shared" ref="D243:G243" si="309">IF(D27="","",D27)</f>
        <v/>
      </c>
      <c r="E243" s="68" t="str">
        <f t="shared" si="309"/>
        <v/>
      </c>
      <c r="F243" s="68" t="str">
        <f t="shared" si="309"/>
        <v/>
      </c>
      <c r="G243" s="68" t="str">
        <f t="shared" si="309"/>
        <v/>
      </c>
      <c r="H243" s="46">
        <f t="shared" si="271"/>
        <v>0</v>
      </c>
      <c r="I243" s="68" t="str">
        <f t="shared" ref="I243:L243" si="310">IF(I27="","",I27)</f>
        <v/>
      </c>
      <c r="J243" s="68" t="str">
        <f t="shared" si="310"/>
        <v/>
      </c>
      <c r="K243" s="68" t="str">
        <f t="shared" si="310"/>
        <v/>
      </c>
      <c r="L243" s="68" t="str">
        <f t="shared" si="310"/>
        <v/>
      </c>
    </row>
    <row r="244" spans="1:12" ht="15" customHeight="1" thickBot="1">
      <c r="A244" s="121"/>
      <c r="B244" s="134" t="s">
        <v>20</v>
      </c>
      <c r="C244" s="135"/>
      <c r="D244" s="136" t="str">
        <f>IF(ساعات&lt;&gt;"",ساعات,"")</f>
        <v/>
      </c>
      <c r="E244" s="137"/>
      <c r="F244" s="137"/>
      <c r="G244" s="138"/>
      <c r="H244" s="46">
        <f t="shared" si="271"/>
        <v>0</v>
      </c>
      <c r="I244" s="66"/>
      <c r="J244" s="62"/>
      <c r="K244" s="57"/>
      <c r="L244" s="58"/>
    </row>
    <row r="245" spans="1:12" ht="15" customHeight="1" thickBot="1">
      <c r="A245" s="121"/>
      <c r="B245" s="153" t="s">
        <v>144</v>
      </c>
      <c r="C245" s="154"/>
      <c r="D245" s="136">
        <f>'الغياب الاسبوعي'!D12</f>
        <v>0</v>
      </c>
      <c r="E245" s="137"/>
      <c r="F245" s="137"/>
      <c r="G245" s="138"/>
      <c r="H245" s="46">
        <f>SUM(D245:G245)</f>
        <v>0</v>
      </c>
      <c r="I245" s="244"/>
      <c r="J245" s="245"/>
      <c r="K245" s="246"/>
      <c r="L245" s="247"/>
    </row>
    <row r="246" spans="1:12" ht="15" customHeight="1" thickBot="1">
      <c r="A246" s="121"/>
      <c r="B246" s="139" t="s">
        <v>21</v>
      </c>
      <c r="C246" s="140"/>
      <c r="D246" s="91">
        <f>SUM(D224:D244)</f>
        <v>0</v>
      </c>
      <c r="E246" s="96">
        <f>SUM(E224:E244)</f>
        <v>0</v>
      </c>
      <c r="F246" s="96">
        <f>SUM(F224:F244)</f>
        <v>0</v>
      </c>
      <c r="G246" s="96">
        <f>SUM(G224:G244)</f>
        <v>0</v>
      </c>
      <c r="H246" s="96">
        <f>SUM(H224:H244)-H245</f>
        <v>0</v>
      </c>
      <c r="I246" s="92"/>
      <c r="J246" s="93"/>
      <c r="K246" s="94"/>
      <c r="L246" s="95"/>
    </row>
    <row r="247" spans="1:12" ht="15" customHeight="1" thickTop="1" thickBot="1">
      <c r="A247" s="85"/>
      <c r="B247" s="113" t="s">
        <v>78</v>
      </c>
      <c r="C247" s="114"/>
      <c r="D247" s="114"/>
      <c r="E247" s="114"/>
      <c r="F247" s="114"/>
      <c r="G247" s="114"/>
      <c r="H247" s="86">
        <f>IF(H246&gt;نصاب,H246-نصاب,0)</f>
        <v>0</v>
      </c>
      <c r="I247" s="105"/>
      <c r="J247" s="106"/>
      <c r="K247" s="107"/>
      <c r="L247" s="107"/>
    </row>
    <row r="248" spans="1:12" ht="15" customHeight="1" thickTop="1" thickBot="1">
      <c r="A248" s="121" t="s">
        <v>133</v>
      </c>
      <c r="B248" s="128" t="s">
        <v>15</v>
      </c>
      <c r="C248" s="130">
        <v>46138</v>
      </c>
      <c r="D248" s="68" t="str">
        <f>IF(D8="","",D8)</f>
        <v/>
      </c>
      <c r="E248" s="68" t="str">
        <f t="shared" ref="E248:G248" si="311">IF(E8="","",E8)</f>
        <v/>
      </c>
      <c r="F248" s="68" t="str">
        <f t="shared" si="311"/>
        <v/>
      </c>
      <c r="G248" s="68" t="str">
        <f t="shared" si="311"/>
        <v/>
      </c>
      <c r="H248" s="46">
        <f t="shared" ref="H248:H267" si="312">SUM(D248:G248)</f>
        <v>0</v>
      </c>
      <c r="I248" s="68" t="str">
        <f>IF(I8="","",I8)</f>
        <v/>
      </c>
      <c r="J248" s="68" t="str">
        <f t="shared" ref="J248:L248" si="313">IF(J8="","",J8)</f>
        <v/>
      </c>
      <c r="K248" s="68" t="str">
        <f t="shared" si="313"/>
        <v/>
      </c>
      <c r="L248" s="68" t="str">
        <f t="shared" si="313"/>
        <v/>
      </c>
    </row>
    <row r="249" spans="1:12" ht="15" customHeight="1" thickBot="1">
      <c r="A249" s="121"/>
      <c r="B249" s="128"/>
      <c r="C249" s="130"/>
      <c r="D249" s="68" t="str">
        <f t="shared" ref="D249:G249" si="314">IF(D9="","",D9)</f>
        <v/>
      </c>
      <c r="E249" s="68" t="str">
        <f t="shared" si="314"/>
        <v/>
      </c>
      <c r="F249" s="68" t="str">
        <f t="shared" si="314"/>
        <v/>
      </c>
      <c r="G249" s="68" t="str">
        <f t="shared" si="314"/>
        <v/>
      </c>
      <c r="H249" s="46">
        <f t="shared" si="312"/>
        <v>0</v>
      </c>
      <c r="I249" s="68" t="str">
        <f t="shared" ref="I249:L249" si="315">IF(I9="","",I9)</f>
        <v/>
      </c>
      <c r="J249" s="68" t="str">
        <f t="shared" si="315"/>
        <v/>
      </c>
      <c r="K249" s="68" t="str">
        <f t="shared" si="315"/>
        <v/>
      </c>
      <c r="L249" s="68" t="str">
        <f t="shared" si="315"/>
        <v/>
      </c>
    </row>
    <row r="250" spans="1:12" ht="15" customHeight="1" thickBot="1">
      <c r="A250" s="121"/>
      <c r="B250" s="128"/>
      <c r="C250" s="130"/>
      <c r="D250" s="68" t="str">
        <f t="shared" ref="D250:G250" si="316">IF(D10="","",D10)</f>
        <v/>
      </c>
      <c r="E250" s="68" t="str">
        <f t="shared" si="316"/>
        <v/>
      </c>
      <c r="F250" s="68" t="str">
        <f t="shared" si="316"/>
        <v/>
      </c>
      <c r="G250" s="68" t="str">
        <f t="shared" si="316"/>
        <v/>
      </c>
      <c r="H250" s="46">
        <f t="shared" si="312"/>
        <v>0</v>
      </c>
      <c r="I250" s="68" t="str">
        <f t="shared" ref="I250:L250" si="317">IF(I10="","",I10)</f>
        <v/>
      </c>
      <c r="J250" s="68" t="str">
        <f t="shared" si="317"/>
        <v/>
      </c>
      <c r="K250" s="68" t="str">
        <f t="shared" si="317"/>
        <v/>
      </c>
      <c r="L250" s="68" t="str">
        <f t="shared" si="317"/>
        <v/>
      </c>
    </row>
    <row r="251" spans="1:12" ht="15" customHeight="1" thickBot="1">
      <c r="A251" s="121"/>
      <c r="B251" s="129"/>
      <c r="C251" s="131"/>
      <c r="D251" s="68" t="str">
        <f t="shared" ref="D251:G251" si="318">IF(D11="","",D11)</f>
        <v/>
      </c>
      <c r="E251" s="68" t="str">
        <f t="shared" si="318"/>
        <v/>
      </c>
      <c r="F251" s="68" t="str">
        <f t="shared" si="318"/>
        <v/>
      </c>
      <c r="G251" s="68" t="str">
        <f t="shared" si="318"/>
        <v/>
      </c>
      <c r="H251" s="46">
        <f t="shared" si="312"/>
        <v>0</v>
      </c>
      <c r="I251" s="68" t="str">
        <f t="shared" ref="I251:L251" si="319">IF(I11="","",I11)</f>
        <v/>
      </c>
      <c r="J251" s="68" t="str">
        <f t="shared" si="319"/>
        <v/>
      </c>
      <c r="K251" s="68" t="str">
        <f t="shared" si="319"/>
        <v/>
      </c>
      <c r="L251" s="68" t="str">
        <f t="shared" si="319"/>
        <v/>
      </c>
    </row>
    <row r="252" spans="1:12" ht="15" customHeight="1" thickBot="1">
      <c r="A252" s="121"/>
      <c r="B252" s="132" t="s">
        <v>16</v>
      </c>
      <c r="C252" s="133">
        <v>46139</v>
      </c>
      <c r="D252" s="68" t="str">
        <f t="shared" ref="D252:G252" si="320">IF(D12="","",D12)</f>
        <v/>
      </c>
      <c r="E252" s="68" t="str">
        <f t="shared" si="320"/>
        <v/>
      </c>
      <c r="F252" s="68" t="str">
        <f t="shared" si="320"/>
        <v/>
      </c>
      <c r="G252" s="68" t="str">
        <f t="shared" si="320"/>
        <v/>
      </c>
      <c r="H252" s="46">
        <f t="shared" si="312"/>
        <v>0</v>
      </c>
      <c r="I252" s="68" t="str">
        <f t="shared" ref="I252:L252" si="321">IF(I12="","",I12)</f>
        <v/>
      </c>
      <c r="J252" s="68" t="str">
        <f t="shared" si="321"/>
        <v/>
      </c>
      <c r="K252" s="68" t="str">
        <f t="shared" si="321"/>
        <v/>
      </c>
      <c r="L252" s="68" t="str">
        <f t="shared" si="321"/>
        <v/>
      </c>
    </row>
    <row r="253" spans="1:12" ht="15" customHeight="1" thickBot="1">
      <c r="A253" s="121"/>
      <c r="B253" s="128"/>
      <c r="C253" s="130"/>
      <c r="D253" s="68" t="str">
        <f t="shared" ref="D253:G253" si="322">IF(D13="","",D13)</f>
        <v/>
      </c>
      <c r="E253" s="68" t="str">
        <f t="shared" si="322"/>
        <v/>
      </c>
      <c r="F253" s="68" t="str">
        <f t="shared" si="322"/>
        <v/>
      </c>
      <c r="G253" s="68" t="str">
        <f t="shared" si="322"/>
        <v/>
      </c>
      <c r="H253" s="46">
        <f t="shared" si="312"/>
        <v>0</v>
      </c>
      <c r="I253" s="68" t="str">
        <f t="shared" ref="I253:L253" si="323">IF(I13="","",I13)</f>
        <v/>
      </c>
      <c r="J253" s="68" t="str">
        <f t="shared" si="323"/>
        <v/>
      </c>
      <c r="K253" s="68" t="str">
        <f t="shared" si="323"/>
        <v/>
      </c>
      <c r="L253" s="68" t="str">
        <f t="shared" si="323"/>
        <v/>
      </c>
    </row>
    <row r="254" spans="1:12" ht="15" customHeight="1" thickBot="1">
      <c r="A254" s="121"/>
      <c r="B254" s="128"/>
      <c r="C254" s="130"/>
      <c r="D254" s="68" t="str">
        <f t="shared" ref="D254:G254" si="324">IF(D14="","",D14)</f>
        <v/>
      </c>
      <c r="E254" s="68" t="str">
        <f t="shared" si="324"/>
        <v/>
      </c>
      <c r="F254" s="68" t="str">
        <f t="shared" si="324"/>
        <v/>
      </c>
      <c r="G254" s="68" t="str">
        <f t="shared" si="324"/>
        <v/>
      </c>
      <c r="H254" s="46">
        <f t="shared" si="312"/>
        <v>0</v>
      </c>
      <c r="I254" s="68" t="str">
        <f t="shared" ref="I254:L254" si="325">IF(I14="","",I14)</f>
        <v/>
      </c>
      <c r="J254" s="68" t="str">
        <f t="shared" si="325"/>
        <v/>
      </c>
      <c r="K254" s="68" t="str">
        <f t="shared" si="325"/>
        <v/>
      </c>
      <c r="L254" s="68" t="str">
        <f t="shared" si="325"/>
        <v/>
      </c>
    </row>
    <row r="255" spans="1:12" ht="15" customHeight="1" thickBot="1">
      <c r="A255" s="121"/>
      <c r="B255" s="129"/>
      <c r="C255" s="131"/>
      <c r="D255" s="68" t="str">
        <f t="shared" ref="D255:G255" si="326">IF(D15="","",D15)</f>
        <v/>
      </c>
      <c r="E255" s="68" t="str">
        <f t="shared" si="326"/>
        <v/>
      </c>
      <c r="F255" s="68" t="str">
        <f t="shared" si="326"/>
        <v/>
      </c>
      <c r="G255" s="68" t="str">
        <f t="shared" si="326"/>
        <v/>
      </c>
      <c r="H255" s="46">
        <f t="shared" si="312"/>
        <v>0</v>
      </c>
      <c r="I255" s="68" t="str">
        <f t="shared" ref="I255:L255" si="327">IF(I15="","",I15)</f>
        <v/>
      </c>
      <c r="J255" s="68" t="str">
        <f t="shared" si="327"/>
        <v/>
      </c>
      <c r="K255" s="68" t="str">
        <f t="shared" si="327"/>
        <v/>
      </c>
      <c r="L255" s="68" t="str">
        <f t="shared" si="327"/>
        <v/>
      </c>
    </row>
    <row r="256" spans="1:12" ht="15" customHeight="1" thickBot="1">
      <c r="A256" s="121"/>
      <c r="B256" s="132" t="s">
        <v>17</v>
      </c>
      <c r="C256" s="133">
        <v>46140</v>
      </c>
      <c r="D256" s="68" t="str">
        <f t="shared" ref="D256:G256" si="328">IF(D16="","",D16)</f>
        <v/>
      </c>
      <c r="E256" s="68" t="str">
        <f t="shared" si="328"/>
        <v/>
      </c>
      <c r="F256" s="68" t="str">
        <f t="shared" si="328"/>
        <v/>
      </c>
      <c r="G256" s="68" t="str">
        <f t="shared" si="328"/>
        <v/>
      </c>
      <c r="H256" s="46">
        <f t="shared" si="312"/>
        <v>0</v>
      </c>
      <c r="I256" s="68" t="str">
        <f t="shared" ref="I256:L256" si="329">IF(I16="","",I16)</f>
        <v/>
      </c>
      <c r="J256" s="68" t="str">
        <f t="shared" si="329"/>
        <v/>
      </c>
      <c r="K256" s="68" t="str">
        <f t="shared" si="329"/>
        <v/>
      </c>
      <c r="L256" s="68" t="str">
        <f t="shared" si="329"/>
        <v/>
      </c>
    </row>
    <row r="257" spans="1:12" ht="15" customHeight="1" thickBot="1">
      <c r="A257" s="121"/>
      <c r="B257" s="128"/>
      <c r="C257" s="130"/>
      <c r="D257" s="68" t="str">
        <f t="shared" ref="D257:G257" si="330">IF(D17="","",D17)</f>
        <v/>
      </c>
      <c r="E257" s="68" t="str">
        <f t="shared" si="330"/>
        <v/>
      </c>
      <c r="F257" s="68" t="str">
        <f t="shared" si="330"/>
        <v/>
      </c>
      <c r="G257" s="68" t="str">
        <f t="shared" si="330"/>
        <v/>
      </c>
      <c r="H257" s="46">
        <f t="shared" si="312"/>
        <v>0</v>
      </c>
      <c r="I257" s="68" t="str">
        <f t="shared" ref="I257:L257" si="331">IF(I17="","",I17)</f>
        <v/>
      </c>
      <c r="J257" s="68" t="str">
        <f t="shared" si="331"/>
        <v/>
      </c>
      <c r="K257" s="68" t="str">
        <f t="shared" si="331"/>
        <v/>
      </c>
      <c r="L257" s="68" t="str">
        <f t="shared" si="331"/>
        <v/>
      </c>
    </row>
    <row r="258" spans="1:12" ht="15" customHeight="1" thickBot="1">
      <c r="A258" s="121"/>
      <c r="B258" s="128"/>
      <c r="C258" s="130"/>
      <c r="D258" s="68" t="str">
        <f t="shared" ref="D258:G258" si="332">IF(D18="","",D18)</f>
        <v/>
      </c>
      <c r="E258" s="68" t="str">
        <f t="shared" si="332"/>
        <v/>
      </c>
      <c r="F258" s="68" t="str">
        <f t="shared" si="332"/>
        <v/>
      </c>
      <c r="G258" s="68" t="str">
        <f t="shared" si="332"/>
        <v/>
      </c>
      <c r="H258" s="46">
        <f t="shared" si="312"/>
        <v>0</v>
      </c>
      <c r="I258" s="68" t="str">
        <f t="shared" ref="I258:L258" si="333">IF(I18="","",I18)</f>
        <v/>
      </c>
      <c r="J258" s="68" t="str">
        <f t="shared" si="333"/>
        <v/>
      </c>
      <c r="K258" s="68" t="str">
        <f t="shared" si="333"/>
        <v/>
      </c>
      <c r="L258" s="68" t="str">
        <f t="shared" si="333"/>
        <v/>
      </c>
    </row>
    <row r="259" spans="1:12" ht="15" customHeight="1" thickBot="1">
      <c r="A259" s="121"/>
      <c r="B259" s="129"/>
      <c r="C259" s="131"/>
      <c r="D259" s="68" t="str">
        <f t="shared" ref="D259:G259" si="334">IF(D19="","",D19)</f>
        <v/>
      </c>
      <c r="E259" s="68" t="str">
        <f t="shared" si="334"/>
        <v/>
      </c>
      <c r="F259" s="68" t="str">
        <f t="shared" si="334"/>
        <v/>
      </c>
      <c r="G259" s="68" t="str">
        <f t="shared" si="334"/>
        <v/>
      </c>
      <c r="H259" s="46">
        <f t="shared" si="312"/>
        <v>0</v>
      </c>
      <c r="I259" s="68" t="str">
        <f t="shared" ref="I259:L259" si="335">IF(I19="","",I19)</f>
        <v/>
      </c>
      <c r="J259" s="68" t="str">
        <f t="shared" si="335"/>
        <v/>
      </c>
      <c r="K259" s="68" t="str">
        <f t="shared" si="335"/>
        <v/>
      </c>
      <c r="L259" s="68" t="str">
        <f t="shared" si="335"/>
        <v/>
      </c>
    </row>
    <row r="260" spans="1:12" ht="15" customHeight="1" thickBot="1">
      <c r="A260" s="121"/>
      <c r="B260" s="132" t="s">
        <v>18</v>
      </c>
      <c r="C260" s="133">
        <v>46141</v>
      </c>
      <c r="D260" s="68" t="str">
        <f t="shared" ref="D260:G260" si="336">IF(D20="","",D20)</f>
        <v/>
      </c>
      <c r="E260" s="68" t="str">
        <f t="shared" si="336"/>
        <v/>
      </c>
      <c r="F260" s="68" t="str">
        <f t="shared" si="336"/>
        <v/>
      </c>
      <c r="G260" s="68" t="str">
        <f t="shared" si="336"/>
        <v/>
      </c>
      <c r="H260" s="46">
        <f t="shared" si="312"/>
        <v>0</v>
      </c>
      <c r="I260" s="68" t="str">
        <f t="shared" ref="I260:L260" si="337">IF(I20="","",I20)</f>
        <v/>
      </c>
      <c r="J260" s="68" t="str">
        <f t="shared" si="337"/>
        <v/>
      </c>
      <c r="K260" s="68" t="str">
        <f t="shared" si="337"/>
        <v/>
      </c>
      <c r="L260" s="68" t="str">
        <f t="shared" si="337"/>
        <v/>
      </c>
    </row>
    <row r="261" spans="1:12" ht="15" customHeight="1" thickBot="1">
      <c r="A261" s="121"/>
      <c r="B261" s="128"/>
      <c r="C261" s="130"/>
      <c r="D261" s="68" t="str">
        <f t="shared" ref="D261:G261" si="338">IF(D21="","",D21)</f>
        <v/>
      </c>
      <c r="E261" s="68" t="str">
        <f t="shared" si="338"/>
        <v/>
      </c>
      <c r="F261" s="68" t="str">
        <f t="shared" si="338"/>
        <v/>
      </c>
      <c r="G261" s="68" t="str">
        <f t="shared" si="338"/>
        <v/>
      </c>
      <c r="H261" s="46">
        <f t="shared" si="312"/>
        <v>0</v>
      </c>
      <c r="I261" s="68" t="str">
        <f t="shared" ref="I261:L261" si="339">IF(I21="","",I21)</f>
        <v/>
      </c>
      <c r="J261" s="68" t="str">
        <f t="shared" si="339"/>
        <v/>
      </c>
      <c r="K261" s="68" t="str">
        <f t="shared" si="339"/>
        <v/>
      </c>
      <c r="L261" s="68" t="str">
        <f t="shared" si="339"/>
        <v/>
      </c>
    </row>
    <row r="262" spans="1:12" ht="15" customHeight="1" thickBot="1">
      <c r="A262" s="121"/>
      <c r="B262" s="128"/>
      <c r="C262" s="130"/>
      <c r="D262" s="68" t="str">
        <f t="shared" ref="D262:G262" si="340">IF(D22="","",D22)</f>
        <v/>
      </c>
      <c r="E262" s="68" t="str">
        <f t="shared" si="340"/>
        <v/>
      </c>
      <c r="F262" s="68" t="str">
        <f t="shared" si="340"/>
        <v/>
      </c>
      <c r="G262" s="68" t="str">
        <f t="shared" si="340"/>
        <v/>
      </c>
      <c r="H262" s="46">
        <f t="shared" si="312"/>
        <v>0</v>
      </c>
      <c r="I262" s="68" t="str">
        <f t="shared" ref="I262:L262" si="341">IF(I22="","",I22)</f>
        <v/>
      </c>
      <c r="J262" s="68" t="str">
        <f t="shared" si="341"/>
        <v/>
      </c>
      <c r="K262" s="68" t="str">
        <f t="shared" si="341"/>
        <v/>
      </c>
      <c r="L262" s="68" t="str">
        <f t="shared" si="341"/>
        <v/>
      </c>
    </row>
    <row r="263" spans="1:12" ht="15" customHeight="1" thickBot="1">
      <c r="A263" s="121"/>
      <c r="B263" s="129"/>
      <c r="C263" s="131"/>
      <c r="D263" s="68" t="str">
        <f t="shared" ref="D263:G263" si="342">IF(D23="","",D23)</f>
        <v/>
      </c>
      <c r="E263" s="68" t="str">
        <f t="shared" si="342"/>
        <v/>
      </c>
      <c r="F263" s="68" t="str">
        <f t="shared" si="342"/>
        <v/>
      </c>
      <c r="G263" s="68" t="str">
        <f t="shared" si="342"/>
        <v/>
      </c>
      <c r="H263" s="46">
        <f t="shared" si="312"/>
        <v>0</v>
      </c>
      <c r="I263" s="68" t="str">
        <f t="shared" ref="I263:L263" si="343">IF(I23="","",I23)</f>
        <v/>
      </c>
      <c r="J263" s="68" t="str">
        <f t="shared" si="343"/>
        <v/>
      </c>
      <c r="K263" s="68" t="str">
        <f t="shared" si="343"/>
        <v/>
      </c>
      <c r="L263" s="68" t="str">
        <f t="shared" si="343"/>
        <v/>
      </c>
    </row>
    <row r="264" spans="1:12" ht="15" customHeight="1" thickBot="1">
      <c r="A264" s="121"/>
      <c r="B264" s="142" t="s">
        <v>19</v>
      </c>
      <c r="C264" s="133">
        <v>46142</v>
      </c>
      <c r="D264" s="68" t="str">
        <f t="shared" ref="D264:G264" si="344">IF(D24="","",D24)</f>
        <v/>
      </c>
      <c r="E264" s="68" t="str">
        <f t="shared" si="344"/>
        <v/>
      </c>
      <c r="F264" s="68" t="str">
        <f t="shared" si="344"/>
        <v/>
      </c>
      <c r="G264" s="68" t="str">
        <f t="shared" si="344"/>
        <v/>
      </c>
      <c r="H264" s="46">
        <f t="shared" si="312"/>
        <v>0</v>
      </c>
      <c r="I264" s="68" t="str">
        <f t="shared" ref="I264:L264" si="345">IF(I24="","",I24)</f>
        <v/>
      </c>
      <c r="J264" s="68" t="str">
        <f t="shared" si="345"/>
        <v/>
      </c>
      <c r="K264" s="68" t="str">
        <f t="shared" si="345"/>
        <v/>
      </c>
      <c r="L264" s="68" t="str">
        <f t="shared" si="345"/>
        <v/>
      </c>
    </row>
    <row r="265" spans="1:12" ht="15" customHeight="1" thickBot="1">
      <c r="A265" s="121"/>
      <c r="B265" s="143"/>
      <c r="C265" s="130"/>
      <c r="D265" s="68" t="str">
        <f t="shared" ref="D265:G265" si="346">IF(D25="","",D25)</f>
        <v/>
      </c>
      <c r="E265" s="68" t="str">
        <f t="shared" si="346"/>
        <v/>
      </c>
      <c r="F265" s="68" t="str">
        <f t="shared" si="346"/>
        <v/>
      </c>
      <c r="G265" s="68" t="str">
        <f t="shared" si="346"/>
        <v/>
      </c>
      <c r="H265" s="46">
        <f t="shared" si="312"/>
        <v>0</v>
      </c>
      <c r="I265" s="68" t="str">
        <f t="shared" ref="I265:L265" si="347">IF(I25="","",I25)</f>
        <v/>
      </c>
      <c r="J265" s="68" t="str">
        <f t="shared" si="347"/>
        <v/>
      </c>
      <c r="K265" s="68" t="str">
        <f t="shared" si="347"/>
        <v/>
      </c>
      <c r="L265" s="68" t="str">
        <f t="shared" si="347"/>
        <v/>
      </c>
    </row>
    <row r="266" spans="1:12" ht="15" customHeight="1" thickBot="1">
      <c r="A266" s="121"/>
      <c r="B266" s="143"/>
      <c r="C266" s="130"/>
      <c r="D266" s="68" t="str">
        <f t="shared" ref="D266:G266" si="348">IF(D26="","",D26)</f>
        <v/>
      </c>
      <c r="E266" s="68" t="str">
        <f t="shared" si="348"/>
        <v/>
      </c>
      <c r="F266" s="68" t="str">
        <f t="shared" si="348"/>
        <v/>
      </c>
      <c r="G266" s="68" t="str">
        <f t="shared" si="348"/>
        <v/>
      </c>
      <c r="H266" s="46">
        <f t="shared" si="312"/>
        <v>0</v>
      </c>
      <c r="I266" s="68" t="str">
        <f t="shared" ref="I266:L266" si="349">IF(I26="","",I26)</f>
        <v/>
      </c>
      <c r="J266" s="68" t="str">
        <f t="shared" si="349"/>
        <v/>
      </c>
      <c r="K266" s="68" t="str">
        <f t="shared" si="349"/>
        <v/>
      </c>
      <c r="L266" s="68" t="str">
        <f t="shared" si="349"/>
        <v/>
      </c>
    </row>
    <row r="267" spans="1:12" ht="15" customHeight="1" thickBot="1">
      <c r="A267" s="121"/>
      <c r="B267" s="144"/>
      <c r="C267" s="131"/>
      <c r="D267" s="68" t="str">
        <f t="shared" ref="D267:G267" si="350">IF(D27="","",D27)</f>
        <v/>
      </c>
      <c r="E267" s="68" t="str">
        <f t="shared" si="350"/>
        <v/>
      </c>
      <c r="F267" s="68" t="str">
        <f t="shared" si="350"/>
        <v/>
      </c>
      <c r="G267" s="68" t="str">
        <f t="shared" si="350"/>
        <v/>
      </c>
      <c r="H267" s="46">
        <f t="shared" si="312"/>
        <v>0</v>
      </c>
      <c r="I267" s="68" t="str">
        <f t="shared" ref="I267:L267" si="351">IF(I27="","",I27)</f>
        <v/>
      </c>
      <c r="J267" s="68" t="str">
        <f t="shared" si="351"/>
        <v/>
      </c>
      <c r="K267" s="68" t="str">
        <f t="shared" si="351"/>
        <v/>
      </c>
      <c r="L267" s="68" t="str">
        <f t="shared" si="351"/>
        <v/>
      </c>
    </row>
    <row r="268" spans="1:12" ht="15" customHeight="1" thickBot="1">
      <c r="A268" s="121"/>
      <c r="B268" s="153" t="s">
        <v>20</v>
      </c>
      <c r="C268" s="154"/>
      <c r="D268" s="136" t="str">
        <f>IF(ساعات&lt;&gt;"",ساعات,"")</f>
        <v/>
      </c>
      <c r="E268" s="137"/>
      <c r="F268" s="137"/>
      <c r="G268" s="138"/>
      <c r="H268" s="46">
        <f>SUM(D268:G268)</f>
        <v>0</v>
      </c>
      <c r="I268" s="66"/>
      <c r="J268" s="62"/>
      <c r="K268" s="57"/>
      <c r="L268" s="58"/>
    </row>
    <row r="269" spans="1:12" ht="15" customHeight="1" thickBot="1">
      <c r="A269" s="121"/>
      <c r="B269" s="153" t="s">
        <v>144</v>
      </c>
      <c r="C269" s="154"/>
      <c r="D269" s="136">
        <f>'الغياب الاسبوعي'!D13</f>
        <v>0</v>
      </c>
      <c r="E269" s="137"/>
      <c r="F269" s="137"/>
      <c r="G269" s="138"/>
      <c r="H269" s="46">
        <f>SUM(D269:G269)</f>
        <v>0</v>
      </c>
      <c r="I269" s="244"/>
      <c r="J269" s="245"/>
      <c r="K269" s="246"/>
      <c r="L269" s="247"/>
    </row>
    <row r="270" spans="1:12" ht="15" customHeight="1" thickBot="1">
      <c r="A270" s="121"/>
      <c r="B270" s="147" t="s">
        <v>21</v>
      </c>
      <c r="C270" s="148"/>
      <c r="D270" s="91">
        <f>SUM(D248:D268)</f>
        <v>0</v>
      </c>
      <c r="E270" s="96">
        <f>SUM(E248:E268)</f>
        <v>0</v>
      </c>
      <c r="F270" s="96">
        <f>SUM(F248:F268)</f>
        <v>0</v>
      </c>
      <c r="G270" s="96">
        <f>SUM(G248:G268)</f>
        <v>0</v>
      </c>
      <c r="H270" s="96">
        <f>SUM(H248:H268)-H269</f>
        <v>0</v>
      </c>
      <c r="I270" s="92"/>
      <c r="J270" s="93"/>
      <c r="K270" s="94"/>
      <c r="L270" s="95"/>
    </row>
    <row r="271" spans="1:12" ht="15" customHeight="1" thickTop="1" thickBot="1">
      <c r="A271" s="85"/>
      <c r="B271" s="125" t="s">
        <v>78</v>
      </c>
      <c r="C271" s="126"/>
      <c r="D271" s="126"/>
      <c r="E271" s="126"/>
      <c r="F271" s="126"/>
      <c r="G271" s="127"/>
      <c r="H271" s="86">
        <f>IF(H270&gt;نصاب,H270-نصاب,0)</f>
        <v>0</v>
      </c>
      <c r="I271" s="87"/>
      <c r="J271" s="88"/>
      <c r="K271" s="89"/>
      <c r="L271" s="90"/>
    </row>
    <row r="272" spans="1:12" ht="15" customHeight="1" thickTop="1" thickBot="1">
      <c r="A272" s="120" t="s">
        <v>134</v>
      </c>
      <c r="B272" s="149" t="s">
        <v>23</v>
      </c>
      <c r="C272" s="151" t="s">
        <v>148</v>
      </c>
      <c r="D272" s="70"/>
      <c r="E272" s="70"/>
      <c r="F272" s="70"/>
      <c r="G272" s="70"/>
      <c r="H272" s="79"/>
      <c r="I272" s="70"/>
      <c r="J272" s="70"/>
      <c r="K272" s="70"/>
      <c r="L272" s="70"/>
    </row>
    <row r="273" spans="1:12" ht="15" hidden="1" customHeight="1" thickBot="1">
      <c r="A273" s="121"/>
      <c r="B273" s="149"/>
      <c r="C273" s="151"/>
      <c r="D273" s="70"/>
      <c r="E273" s="70"/>
      <c r="F273" s="70"/>
      <c r="G273" s="70"/>
      <c r="H273" s="79"/>
      <c r="I273" s="70"/>
      <c r="J273" s="80"/>
      <c r="K273" s="70"/>
      <c r="L273" s="70"/>
    </row>
    <row r="274" spans="1:12" ht="15" hidden="1" customHeight="1" thickBot="1">
      <c r="A274" s="121"/>
      <c r="B274" s="149"/>
      <c r="C274" s="151"/>
      <c r="D274" s="70"/>
      <c r="E274" s="70"/>
      <c r="F274" s="70"/>
      <c r="G274" s="70"/>
      <c r="H274" s="79"/>
      <c r="I274" s="70"/>
      <c r="J274" s="80"/>
      <c r="K274" s="70"/>
      <c r="L274" s="70"/>
    </row>
    <row r="275" spans="1:12" ht="15" hidden="1" customHeight="1" thickBot="1">
      <c r="A275" s="121"/>
      <c r="B275" s="150"/>
      <c r="C275" s="152"/>
      <c r="D275" s="70"/>
      <c r="E275" s="70"/>
      <c r="F275" s="70"/>
      <c r="G275" s="70"/>
      <c r="H275" s="79"/>
      <c r="I275" s="70"/>
      <c r="J275" s="80"/>
      <c r="K275" s="70"/>
      <c r="L275" s="70"/>
    </row>
    <row r="276" spans="1:12" ht="15" customHeight="1" thickBot="1">
      <c r="A276" s="121"/>
      <c r="B276" s="132" t="s">
        <v>16</v>
      </c>
      <c r="C276" s="133">
        <v>46146</v>
      </c>
      <c r="D276" s="68" t="str">
        <f t="shared" ref="D276:G276" si="352">IF(D12="","",D12)</f>
        <v/>
      </c>
      <c r="E276" s="68" t="str">
        <f t="shared" si="352"/>
        <v/>
      </c>
      <c r="F276" s="68" t="str">
        <f t="shared" si="352"/>
        <v/>
      </c>
      <c r="G276" s="68" t="str">
        <f t="shared" si="352"/>
        <v/>
      </c>
      <c r="H276" s="46">
        <f t="shared" ref="H276:H291" si="353">SUM(D276:G276)</f>
        <v>0</v>
      </c>
      <c r="I276" s="68" t="str">
        <f t="shared" ref="I276:L276" si="354">IF(I12="","",I12)</f>
        <v/>
      </c>
      <c r="J276" s="69" t="str">
        <f t="shared" si="354"/>
        <v/>
      </c>
      <c r="K276" s="68" t="str">
        <f t="shared" si="354"/>
        <v/>
      </c>
      <c r="L276" s="68" t="str">
        <f t="shared" si="354"/>
        <v/>
      </c>
    </row>
    <row r="277" spans="1:12" ht="15" customHeight="1" thickBot="1">
      <c r="A277" s="121"/>
      <c r="B277" s="128"/>
      <c r="C277" s="130"/>
      <c r="D277" s="68" t="str">
        <f t="shared" ref="D277:G277" si="355">IF(D13="","",D13)</f>
        <v/>
      </c>
      <c r="E277" s="68" t="str">
        <f t="shared" si="355"/>
        <v/>
      </c>
      <c r="F277" s="68" t="str">
        <f t="shared" si="355"/>
        <v/>
      </c>
      <c r="G277" s="68" t="str">
        <f t="shared" si="355"/>
        <v/>
      </c>
      <c r="H277" s="46">
        <f t="shared" si="353"/>
        <v>0</v>
      </c>
      <c r="I277" s="68" t="str">
        <f t="shared" ref="I277:L277" si="356">IF(I13="","",I13)</f>
        <v/>
      </c>
      <c r="J277" s="69" t="str">
        <f t="shared" si="356"/>
        <v/>
      </c>
      <c r="K277" s="68" t="str">
        <f t="shared" si="356"/>
        <v/>
      </c>
      <c r="L277" s="68" t="str">
        <f t="shared" si="356"/>
        <v/>
      </c>
    </row>
    <row r="278" spans="1:12" ht="15" customHeight="1" thickBot="1">
      <c r="A278" s="121"/>
      <c r="B278" s="128"/>
      <c r="C278" s="130"/>
      <c r="D278" s="68" t="str">
        <f t="shared" ref="D278:G278" si="357">IF(D14="","",D14)</f>
        <v/>
      </c>
      <c r="E278" s="68" t="str">
        <f t="shared" si="357"/>
        <v/>
      </c>
      <c r="F278" s="68" t="str">
        <f t="shared" si="357"/>
        <v/>
      </c>
      <c r="G278" s="68" t="str">
        <f t="shared" si="357"/>
        <v/>
      </c>
      <c r="H278" s="46">
        <f t="shared" si="353"/>
        <v>0</v>
      </c>
      <c r="I278" s="68" t="str">
        <f t="shared" ref="I278:L278" si="358">IF(I14="","",I14)</f>
        <v/>
      </c>
      <c r="J278" s="69" t="str">
        <f t="shared" si="358"/>
        <v/>
      </c>
      <c r="K278" s="68" t="str">
        <f t="shared" si="358"/>
        <v/>
      </c>
      <c r="L278" s="68" t="str">
        <f t="shared" si="358"/>
        <v/>
      </c>
    </row>
    <row r="279" spans="1:12" ht="15" customHeight="1" thickBot="1">
      <c r="A279" s="121"/>
      <c r="B279" s="129"/>
      <c r="C279" s="131"/>
      <c r="D279" s="68" t="str">
        <f t="shared" ref="D279:G279" si="359">IF(D15="","",D15)</f>
        <v/>
      </c>
      <c r="E279" s="68" t="str">
        <f t="shared" si="359"/>
        <v/>
      </c>
      <c r="F279" s="68" t="str">
        <f t="shared" si="359"/>
        <v/>
      </c>
      <c r="G279" s="68" t="str">
        <f t="shared" si="359"/>
        <v/>
      </c>
      <c r="H279" s="46">
        <f t="shared" si="353"/>
        <v>0</v>
      </c>
      <c r="I279" s="68" t="str">
        <f t="shared" ref="I279:L279" si="360">IF(I15="","",I15)</f>
        <v/>
      </c>
      <c r="J279" s="69" t="str">
        <f t="shared" si="360"/>
        <v/>
      </c>
      <c r="K279" s="68" t="str">
        <f t="shared" si="360"/>
        <v/>
      </c>
      <c r="L279" s="68" t="str">
        <f t="shared" si="360"/>
        <v/>
      </c>
    </row>
    <row r="280" spans="1:12" ht="15" customHeight="1" thickBot="1">
      <c r="A280" s="121"/>
      <c r="B280" s="132" t="s">
        <v>17</v>
      </c>
      <c r="C280" s="133">
        <v>46147</v>
      </c>
      <c r="D280" s="68" t="str">
        <f t="shared" ref="D280:G280" si="361">IF(D16="","",D16)</f>
        <v/>
      </c>
      <c r="E280" s="68" t="str">
        <f t="shared" si="361"/>
        <v/>
      </c>
      <c r="F280" s="68" t="str">
        <f t="shared" si="361"/>
        <v/>
      </c>
      <c r="G280" s="68" t="str">
        <f t="shared" si="361"/>
        <v/>
      </c>
      <c r="H280" s="46">
        <f t="shared" si="353"/>
        <v>0</v>
      </c>
      <c r="I280" s="68" t="str">
        <f t="shared" ref="I280:L280" si="362">IF(I16="","",I16)</f>
        <v/>
      </c>
      <c r="J280" s="69" t="str">
        <f t="shared" si="362"/>
        <v/>
      </c>
      <c r="K280" s="68" t="str">
        <f t="shared" si="362"/>
        <v/>
      </c>
      <c r="L280" s="68" t="str">
        <f t="shared" si="362"/>
        <v/>
      </c>
    </row>
    <row r="281" spans="1:12" ht="15" customHeight="1" thickBot="1">
      <c r="A281" s="121"/>
      <c r="B281" s="128"/>
      <c r="C281" s="130"/>
      <c r="D281" s="68" t="str">
        <f t="shared" ref="D281:G281" si="363">IF(D17="","",D17)</f>
        <v/>
      </c>
      <c r="E281" s="68" t="str">
        <f t="shared" si="363"/>
        <v/>
      </c>
      <c r="F281" s="68" t="str">
        <f t="shared" si="363"/>
        <v/>
      </c>
      <c r="G281" s="68" t="str">
        <f t="shared" si="363"/>
        <v/>
      </c>
      <c r="H281" s="46">
        <f t="shared" si="353"/>
        <v>0</v>
      </c>
      <c r="I281" s="68" t="str">
        <f t="shared" ref="I281:L281" si="364">IF(I17="","",I17)</f>
        <v/>
      </c>
      <c r="J281" s="69" t="str">
        <f t="shared" si="364"/>
        <v/>
      </c>
      <c r="K281" s="68" t="str">
        <f t="shared" si="364"/>
        <v/>
      </c>
      <c r="L281" s="68" t="str">
        <f t="shared" si="364"/>
        <v/>
      </c>
    </row>
    <row r="282" spans="1:12" ht="15" customHeight="1" thickBot="1">
      <c r="A282" s="121"/>
      <c r="B282" s="128"/>
      <c r="C282" s="130"/>
      <c r="D282" s="68" t="str">
        <f t="shared" ref="D282:G282" si="365">IF(D18="","",D18)</f>
        <v/>
      </c>
      <c r="E282" s="68" t="str">
        <f t="shared" si="365"/>
        <v/>
      </c>
      <c r="F282" s="68" t="str">
        <f t="shared" si="365"/>
        <v/>
      </c>
      <c r="G282" s="68" t="str">
        <f t="shared" si="365"/>
        <v/>
      </c>
      <c r="H282" s="46">
        <f t="shared" si="353"/>
        <v>0</v>
      </c>
      <c r="I282" s="68" t="str">
        <f t="shared" ref="I282:L282" si="366">IF(I18="","",I18)</f>
        <v/>
      </c>
      <c r="J282" s="69" t="str">
        <f t="shared" si="366"/>
        <v/>
      </c>
      <c r="K282" s="68" t="str">
        <f t="shared" si="366"/>
        <v/>
      </c>
      <c r="L282" s="68" t="str">
        <f t="shared" si="366"/>
        <v/>
      </c>
    </row>
    <row r="283" spans="1:12" ht="15" customHeight="1" thickBot="1">
      <c r="A283" s="121"/>
      <c r="B283" s="129"/>
      <c r="C283" s="131"/>
      <c r="D283" s="68" t="str">
        <f t="shared" ref="D283:G283" si="367">IF(D19="","",D19)</f>
        <v/>
      </c>
      <c r="E283" s="68" t="str">
        <f t="shared" si="367"/>
        <v/>
      </c>
      <c r="F283" s="68" t="str">
        <f t="shared" si="367"/>
        <v/>
      </c>
      <c r="G283" s="68" t="str">
        <f t="shared" si="367"/>
        <v/>
      </c>
      <c r="H283" s="46">
        <f t="shared" si="353"/>
        <v>0</v>
      </c>
      <c r="I283" s="68" t="str">
        <f t="shared" ref="I283:L283" si="368">IF(I19="","",I19)</f>
        <v/>
      </c>
      <c r="J283" s="69" t="str">
        <f t="shared" si="368"/>
        <v/>
      </c>
      <c r="K283" s="68" t="str">
        <f t="shared" si="368"/>
        <v/>
      </c>
      <c r="L283" s="68" t="str">
        <f t="shared" si="368"/>
        <v/>
      </c>
    </row>
    <row r="284" spans="1:12" ht="15" customHeight="1" thickBot="1">
      <c r="A284" s="121"/>
      <c r="B284" s="132" t="s">
        <v>18</v>
      </c>
      <c r="C284" s="133">
        <v>46148</v>
      </c>
      <c r="D284" s="68" t="str">
        <f t="shared" ref="D284:G284" si="369">IF(D20="","",D20)</f>
        <v/>
      </c>
      <c r="E284" s="68" t="str">
        <f t="shared" si="369"/>
        <v/>
      </c>
      <c r="F284" s="68" t="str">
        <f t="shared" si="369"/>
        <v/>
      </c>
      <c r="G284" s="68" t="str">
        <f t="shared" si="369"/>
        <v/>
      </c>
      <c r="H284" s="46">
        <f t="shared" si="353"/>
        <v>0</v>
      </c>
      <c r="I284" s="68" t="str">
        <f t="shared" ref="I284:L284" si="370">IF(I20="","",I20)</f>
        <v/>
      </c>
      <c r="J284" s="69" t="str">
        <f t="shared" si="370"/>
        <v/>
      </c>
      <c r="K284" s="68" t="str">
        <f t="shared" si="370"/>
        <v/>
      </c>
      <c r="L284" s="68" t="str">
        <f t="shared" si="370"/>
        <v/>
      </c>
    </row>
    <row r="285" spans="1:12" ht="15" customHeight="1" thickBot="1">
      <c r="A285" s="121"/>
      <c r="B285" s="128"/>
      <c r="C285" s="130"/>
      <c r="D285" s="68" t="str">
        <f t="shared" ref="D285:G285" si="371">IF(D21="","",D21)</f>
        <v/>
      </c>
      <c r="E285" s="68" t="str">
        <f t="shared" si="371"/>
        <v/>
      </c>
      <c r="F285" s="68" t="str">
        <f t="shared" si="371"/>
        <v/>
      </c>
      <c r="G285" s="68" t="str">
        <f t="shared" si="371"/>
        <v/>
      </c>
      <c r="H285" s="46">
        <f t="shared" si="353"/>
        <v>0</v>
      </c>
      <c r="I285" s="68" t="str">
        <f t="shared" ref="I285:L285" si="372">IF(I21="","",I21)</f>
        <v/>
      </c>
      <c r="J285" s="69" t="str">
        <f t="shared" si="372"/>
        <v/>
      </c>
      <c r="K285" s="68" t="str">
        <f t="shared" si="372"/>
        <v/>
      </c>
      <c r="L285" s="68" t="str">
        <f t="shared" si="372"/>
        <v/>
      </c>
    </row>
    <row r="286" spans="1:12" ht="15" customHeight="1" thickBot="1">
      <c r="A286" s="121"/>
      <c r="B286" s="128"/>
      <c r="C286" s="130"/>
      <c r="D286" s="68" t="str">
        <f t="shared" ref="D286:G286" si="373">IF(D22="","",D22)</f>
        <v/>
      </c>
      <c r="E286" s="68" t="str">
        <f t="shared" si="373"/>
        <v/>
      </c>
      <c r="F286" s="68" t="str">
        <f t="shared" si="373"/>
        <v/>
      </c>
      <c r="G286" s="68" t="str">
        <f t="shared" si="373"/>
        <v/>
      </c>
      <c r="H286" s="46">
        <f t="shared" si="353"/>
        <v>0</v>
      </c>
      <c r="I286" s="68" t="str">
        <f t="shared" ref="I286:L286" si="374">IF(I22="","",I22)</f>
        <v/>
      </c>
      <c r="J286" s="69" t="str">
        <f t="shared" si="374"/>
        <v/>
      </c>
      <c r="K286" s="68" t="str">
        <f t="shared" si="374"/>
        <v/>
      </c>
      <c r="L286" s="68" t="str">
        <f t="shared" si="374"/>
        <v/>
      </c>
    </row>
    <row r="287" spans="1:12" ht="15" customHeight="1" thickBot="1">
      <c r="A287" s="121"/>
      <c r="B287" s="129"/>
      <c r="C287" s="131"/>
      <c r="D287" s="68" t="str">
        <f t="shared" ref="D287:G287" si="375">IF(D23="","",D23)</f>
        <v/>
      </c>
      <c r="E287" s="68" t="str">
        <f t="shared" si="375"/>
        <v/>
      </c>
      <c r="F287" s="68" t="str">
        <f t="shared" si="375"/>
        <v/>
      </c>
      <c r="G287" s="68" t="str">
        <f t="shared" si="375"/>
        <v/>
      </c>
      <c r="H287" s="46">
        <f t="shared" si="353"/>
        <v>0</v>
      </c>
      <c r="I287" s="68" t="str">
        <f t="shared" ref="I287:L287" si="376">IF(I23="","",I23)</f>
        <v/>
      </c>
      <c r="J287" s="69" t="str">
        <f t="shared" si="376"/>
        <v/>
      </c>
      <c r="K287" s="68" t="str">
        <f t="shared" si="376"/>
        <v/>
      </c>
      <c r="L287" s="68" t="str">
        <f t="shared" si="376"/>
        <v/>
      </c>
    </row>
    <row r="288" spans="1:12" ht="15" customHeight="1" thickBot="1">
      <c r="A288" s="121"/>
      <c r="B288" s="132" t="s">
        <v>19</v>
      </c>
      <c r="C288" s="133">
        <v>46149</v>
      </c>
      <c r="D288" s="68" t="str">
        <f t="shared" ref="D288:G288" si="377">IF(D24="","",D24)</f>
        <v/>
      </c>
      <c r="E288" s="68" t="str">
        <f t="shared" si="377"/>
        <v/>
      </c>
      <c r="F288" s="68" t="str">
        <f t="shared" si="377"/>
        <v/>
      </c>
      <c r="G288" s="68" t="str">
        <f t="shared" si="377"/>
        <v/>
      </c>
      <c r="H288" s="46">
        <f t="shared" si="353"/>
        <v>0</v>
      </c>
      <c r="I288" s="68" t="str">
        <f t="shared" ref="I288:L288" si="378">IF(I24="","",I24)</f>
        <v/>
      </c>
      <c r="J288" s="69" t="str">
        <f t="shared" si="378"/>
        <v/>
      </c>
      <c r="K288" s="68" t="str">
        <f t="shared" si="378"/>
        <v/>
      </c>
      <c r="L288" s="68" t="str">
        <f t="shared" si="378"/>
        <v/>
      </c>
    </row>
    <row r="289" spans="1:12" ht="15" customHeight="1" thickBot="1">
      <c r="A289" s="121"/>
      <c r="B289" s="128"/>
      <c r="C289" s="130"/>
      <c r="D289" s="68" t="str">
        <f t="shared" ref="D289:G289" si="379">IF(D25="","",D25)</f>
        <v/>
      </c>
      <c r="E289" s="68" t="str">
        <f t="shared" si="379"/>
        <v/>
      </c>
      <c r="F289" s="68" t="str">
        <f t="shared" si="379"/>
        <v/>
      </c>
      <c r="G289" s="68" t="str">
        <f t="shared" si="379"/>
        <v/>
      </c>
      <c r="H289" s="46">
        <f t="shared" si="353"/>
        <v>0</v>
      </c>
      <c r="I289" s="68" t="str">
        <f t="shared" ref="I289:L289" si="380">IF(I25="","",I25)</f>
        <v/>
      </c>
      <c r="J289" s="69" t="str">
        <f t="shared" si="380"/>
        <v/>
      </c>
      <c r="K289" s="68" t="str">
        <f t="shared" si="380"/>
        <v/>
      </c>
      <c r="L289" s="68" t="str">
        <f t="shared" si="380"/>
        <v/>
      </c>
    </row>
    <row r="290" spans="1:12" ht="15" customHeight="1" thickBot="1">
      <c r="A290" s="121"/>
      <c r="B290" s="128"/>
      <c r="C290" s="130"/>
      <c r="D290" s="68" t="str">
        <f t="shared" ref="D290:G290" si="381">IF(D26="","",D26)</f>
        <v/>
      </c>
      <c r="E290" s="68" t="str">
        <f t="shared" si="381"/>
        <v/>
      </c>
      <c r="F290" s="68" t="str">
        <f t="shared" si="381"/>
        <v/>
      </c>
      <c r="G290" s="68" t="str">
        <f t="shared" si="381"/>
        <v/>
      </c>
      <c r="H290" s="46">
        <f t="shared" si="353"/>
        <v>0</v>
      </c>
      <c r="I290" s="68" t="str">
        <f t="shared" ref="I290:L290" si="382">IF(I26="","",I26)</f>
        <v/>
      </c>
      <c r="J290" s="69" t="str">
        <f t="shared" si="382"/>
        <v/>
      </c>
      <c r="K290" s="68" t="str">
        <f t="shared" si="382"/>
        <v/>
      </c>
      <c r="L290" s="68" t="str">
        <f t="shared" si="382"/>
        <v/>
      </c>
    </row>
    <row r="291" spans="1:12" ht="15" customHeight="1" thickBot="1">
      <c r="A291" s="121"/>
      <c r="B291" s="129"/>
      <c r="C291" s="131"/>
      <c r="D291" s="68" t="str">
        <f t="shared" ref="D291:G291" si="383">IF(D27="","",D27)</f>
        <v/>
      </c>
      <c r="E291" s="68" t="str">
        <f t="shared" si="383"/>
        <v/>
      </c>
      <c r="F291" s="68" t="str">
        <f t="shared" si="383"/>
        <v/>
      </c>
      <c r="G291" s="68" t="str">
        <f t="shared" si="383"/>
        <v/>
      </c>
      <c r="H291" s="46">
        <f t="shared" si="353"/>
        <v>0</v>
      </c>
      <c r="I291" s="68" t="str">
        <f t="shared" ref="I291:L291" si="384">IF(I27="","",I27)</f>
        <v/>
      </c>
      <c r="J291" s="69" t="str">
        <f t="shared" si="384"/>
        <v/>
      </c>
      <c r="K291" s="68" t="str">
        <f t="shared" si="384"/>
        <v/>
      </c>
      <c r="L291" s="68" t="str">
        <f t="shared" si="384"/>
        <v/>
      </c>
    </row>
    <row r="292" spans="1:12" ht="15" customHeight="1" thickBot="1">
      <c r="A292" s="121"/>
      <c r="B292" s="153" t="s">
        <v>20</v>
      </c>
      <c r="C292" s="154"/>
      <c r="D292" s="136" t="str">
        <f>IF(ساعات&lt;&gt;"",ساعات,"")</f>
        <v/>
      </c>
      <c r="E292" s="137"/>
      <c r="F292" s="137"/>
      <c r="G292" s="138"/>
      <c r="H292" s="46">
        <f t="shared" ref="H292" si="385">SUM(D292:G292)</f>
        <v>0</v>
      </c>
      <c r="I292" s="66"/>
      <c r="J292" s="62"/>
      <c r="K292" s="57"/>
      <c r="L292" s="58"/>
    </row>
    <row r="293" spans="1:12" ht="15" customHeight="1" thickBot="1">
      <c r="A293" s="121"/>
      <c r="B293" s="153" t="s">
        <v>144</v>
      </c>
      <c r="C293" s="154"/>
      <c r="D293" s="136">
        <f>'الغياب الاسبوعي'!D14</f>
        <v>0</v>
      </c>
      <c r="E293" s="137"/>
      <c r="F293" s="137"/>
      <c r="G293" s="138"/>
      <c r="H293" s="46">
        <f>SUM(D293:G293)</f>
        <v>0</v>
      </c>
      <c r="I293" s="244"/>
      <c r="J293" s="245"/>
      <c r="K293" s="246"/>
      <c r="L293" s="247"/>
    </row>
    <row r="294" spans="1:12" ht="15" customHeight="1" thickBot="1">
      <c r="A294" s="121"/>
      <c r="B294" s="147" t="s">
        <v>21</v>
      </c>
      <c r="C294" s="148"/>
      <c r="D294" s="91">
        <f>SUM(D272:D292)</f>
        <v>0</v>
      </c>
      <c r="E294" s="96">
        <f>SUM(E272:E292)</f>
        <v>0</v>
      </c>
      <c r="F294" s="96">
        <f>SUM(F272:F292)</f>
        <v>0</v>
      </c>
      <c r="G294" s="96">
        <f>SUM(G272:G292)</f>
        <v>0</v>
      </c>
      <c r="H294" s="96">
        <f>SUM(H272:H292)-H293</f>
        <v>0</v>
      </c>
      <c r="I294" s="92"/>
      <c r="J294" s="93"/>
      <c r="K294" s="94"/>
      <c r="L294" s="95"/>
    </row>
    <row r="295" spans="1:12" ht="15" customHeight="1" thickTop="1" thickBot="1">
      <c r="A295" s="123"/>
      <c r="B295" s="134" t="s">
        <v>78</v>
      </c>
      <c r="C295" s="141"/>
      <c r="D295" s="141"/>
      <c r="E295" s="141"/>
      <c r="F295" s="141"/>
      <c r="G295" s="135"/>
      <c r="H295" s="11">
        <f>IF(H294&gt;نصاب,H294-نصاب,0)</f>
        <v>0</v>
      </c>
      <c r="I295" s="66"/>
      <c r="J295" s="62"/>
      <c r="K295" s="57"/>
      <c r="L295" s="58"/>
    </row>
    <row r="296" spans="1:12" ht="15" customHeight="1" thickBot="1">
      <c r="A296" s="124" t="s">
        <v>135</v>
      </c>
      <c r="B296" s="132" t="s">
        <v>15</v>
      </c>
      <c r="C296" s="133">
        <v>46152</v>
      </c>
      <c r="D296" s="68" t="str">
        <f>IF(D8="","",D8)</f>
        <v/>
      </c>
      <c r="E296" s="68" t="str">
        <f t="shared" ref="E296:G296" si="386">IF(E8="","",E8)</f>
        <v/>
      </c>
      <c r="F296" s="68" t="str">
        <f t="shared" si="386"/>
        <v/>
      </c>
      <c r="G296" s="68" t="str">
        <f t="shared" si="386"/>
        <v/>
      </c>
      <c r="H296" s="46">
        <f t="shared" ref="H296:H315" si="387">SUM(D296:G296)</f>
        <v>0</v>
      </c>
      <c r="I296" s="68" t="str">
        <f>IF(I8="","",I8)</f>
        <v/>
      </c>
      <c r="J296" s="68" t="str">
        <f t="shared" ref="J296:L296" si="388">IF(J8="","",J8)</f>
        <v/>
      </c>
      <c r="K296" s="68" t="str">
        <f t="shared" si="388"/>
        <v/>
      </c>
      <c r="L296" s="68" t="str">
        <f t="shared" si="388"/>
        <v/>
      </c>
    </row>
    <row r="297" spans="1:12" ht="15" customHeight="1" thickBot="1">
      <c r="A297" s="121"/>
      <c r="B297" s="128"/>
      <c r="C297" s="130"/>
      <c r="D297" s="68" t="str">
        <f t="shared" ref="D297:G297" si="389">IF(D9="","",D9)</f>
        <v/>
      </c>
      <c r="E297" s="68" t="str">
        <f t="shared" si="389"/>
        <v/>
      </c>
      <c r="F297" s="68" t="str">
        <f t="shared" si="389"/>
        <v/>
      </c>
      <c r="G297" s="68" t="str">
        <f t="shared" si="389"/>
        <v/>
      </c>
      <c r="H297" s="46">
        <f t="shared" si="387"/>
        <v>0</v>
      </c>
      <c r="I297" s="68" t="str">
        <f t="shared" ref="I297:L297" si="390">IF(I9="","",I9)</f>
        <v/>
      </c>
      <c r="J297" s="68" t="str">
        <f t="shared" si="390"/>
        <v/>
      </c>
      <c r="K297" s="68" t="str">
        <f t="shared" si="390"/>
        <v/>
      </c>
      <c r="L297" s="68" t="str">
        <f t="shared" si="390"/>
        <v/>
      </c>
    </row>
    <row r="298" spans="1:12" ht="15" customHeight="1" thickBot="1">
      <c r="A298" s="121"/>
      <c r="B298" s="128"/>
      <c r="C298" s="130"/>
      <c r="D298" s="68" t="str">
        <f t="shared" ref="D298:G298" si="391">IF(D10="","",D10)</f>
        <v/>
      </c>
      <c r="E298" s="68" t="str">
        <f t="shared" si="391"/>
        <v/>
      </c>
      <c r="F298" s="68" t="str">
        <f t="shared" si="391"/>
        <v/>
      </c>
      <c r="G298" s="68" t="str">
        <f t="shared" si="391"/>
        <v/>
      </c>
      <c r="H298" s="46">
        <f t="shared" si="387"/>
        <v>0</v>
      </c>
      <c r="I298" s="68" t="str">
        <f t="shared" ref="I298:L298" si="392">IF(I10="","",I10)</f>
        <v/>
      </c>
      <c r="J298" s="68" t="str">
        <f t="shared" si="392"/>
        <v/>
      </c>
      <c r="K298" s="68" t="str">
        <f t="shared" si="392"/>
        <v/>
      </c>
      <c r="L298" s="68" t="str">
        <f t="shared" si="392"/>
        <v/>
      </c>
    </row>
    <row r="299" spans="1:12" ht="15" customHeight="1" thickBot="1">
      <c r="A299" s="121"/>
      <c r="B299" s="129"/>
      <c r="C299" s="131"/>
      <c r="D299" s="68" t="str">
        <f t="shared" ref="D299:G299" si="393">IF(D11="","",D11)</f>
        <v/>
      </c>
      <c r="E299" s="68" t="str">
        <f t="shared" si="393"/>
        <v/>
      </c>
      <c r="F299" s="68" t="str">
        <f t="shared" si="393"/>
        <v/>
      </c>
      <c r="G299" s="68" t="str">
        <f t="shared" si="393"/>
        <v/>
      </c>
      <c r="H299" s="46">
        <f t="shared" si="387"/>
        <v>0</v>
      </c>
      <c r="I299" s="68" t="str">
        <f t="shared" ref="I299:L299" si="394">IF(I11="","",I11)</f>
        <v/>
      </c>
      <c r="J299" s="68" t="str">
        <f t="shared" si="394"/>
        <v/>
      </c>
      <c r="K299" s="68" t="str">
        <f t="shared" si="394"/>
        <v/>
      </c>
      <c r="L299" s="68" t="str">
        <f t="shared" si="394"/>
        <v/>
      </c>
    </row>
    <row r="300" spans="1:12" ht="15" customHeight="1" thickBot="1">
      <c r="A300" s="121"/>
      <c r="B300" s="132" t="s">
        <v>16</v>
      </c>
      <c r="C300" s="133">
        <v>46153</v>
      </c>
      <c r="D300" s="68" t="str">
        <f t="shared" ref="D300:G300" si="395">IF(D12="","",D12)</f>
        <v/>
      </c>
      <c r="E300" s="68" t="str">
        <f t="shared" si="395"/>
        <v/>
      </c>
      <c r="F300" s="68" t="str">
        <f t="shared" si="395"/>
        <v/>
      </c>
      <c r="G300" s="68" t="str">
        <f t="shared" si="395"/>
        <v/>
      </c>
      <c r="H300" s="46">
        <f t="shared" si="387"/>
        <v>0</v>
      </c>
      <c r="I300" s="68" t="str">
        <f t="shared" ref="I300:L300" si="396">IF(I12="","",I12)</f>
        <v/>
      </c>
      <c r="J300" s="68" t="str">
        <f t="shared" si="396"/>
        <v/>
      </c>
      <c r="K300" s="68" t="str">
        <f t="shared" si="396"/>
        <v/>
      </c>
      <c r="L300" s="68" t="str">
        <f t="shared" si="396"/>
        <v/>
      </c>
    </row>
    <row r="301" spans="1:12" ht="15" customHeight="1" thickBot="1">
      <c r="A301" s="121"/>
      <c r="B301" s="128"/>
      <c r="C301" s="130"/>
      <c r="D301" s="68" t="str">
        <f t="shared" ref="D301:G301" si="397">IF(D13="","",D13)</f>
        <v/>
      </c>
      <c r="E301" s="68" t="str">
        <f t="shared" si="397"/>
        <v/>
      </c>
      <c r="F301" s="68" t="str">
        <f t="shared" si="397"/>
        <v/>
      </c>
      <c r="G301" s="68" t="str">
        <f t="shared" si="397"/>
        <v/>
      </c>
      <c r="H301" s="46">
        <f t="shared" si="387"/>
        <v>0</v>
      </c>
      <c r="I301" s="68" t="str">
        <f t="shared" ref="I301:L301" si="398">IF(I13="","",I13)</f>
        <v/>
      </c>
      <c r="J301" s="68" t="str">
        <f t="shared" si="398"/>
        <v/>
      </c>
      <c r="K301" s="68" t="str">
        <f t="shared" si="398"/>
        <v/>
      </c>
      <c r="L301" s="68" t="str">
        <f t="shared" si="398"/>
        <v/>
      </c>
    </row>
    <row r="302" spans="1:12" ht="15" customHeight="1" thickBot="1">
      <c r="A302" s="121"/>
      <c r="B302" s="128"/>
      <c r="C302" s="130"/>
      <c r="D302" s="68" t="str">
        <f t="shared" ref="D302:G302" si="399">IF(D14="","",D14)</f>
        <v/>
      </c>
      <c r="E302" s="68" t="str">
        <f t="shared" si="399"/>
        <v/>
      </c>
      <c r="F302" s="68" t="str">
        <f t="shared" si="399"/>
        <v/>
      </c>
      <c r="G302" s="68" t="str">
        <f t="shared" si="399"/>
        <v/>
      </c>
      <c r="H302" s="46">
        <f t="shared" si="387"/>
        <v>0</v>
      </c>
      <c r="I302" s="68" t="str">
        <f t="shared" ref="I302:L302" si="400">IF(I14="","",I14)</f>
        <v/>
      </c>
      <c r="J302" s="68" t="str">
        <f t="shared" si="400"/>
        <v/>
      </c>
      <c r="K302" s="68" t="str">
        <f t="shared" si="400"/>
        <v/>
      </c>
      <c r="L302" s="68" t="str">
        <f t="shared" si="400"/>
        <v/>
      </c>
    </row>
    <row r="303" spans="1:12" ht="15" customHeight="1" thickBot="1">
      <c r="A303" s="121"/>
      <c r="B303" s="129"/>
      <c r="C303" s="131"/>
      <c r="D303" s="68" t="str">
        <f t="shared" ref="D303:G303" si="401">IF(D15="","",D15)</f>
        <v/>
      </c>
      <c r="E303" s="68" t="str">
        <f t="shared" si="401"/>
        <v/>
      </c>
      <c r="F303" s="68" t="str">
        <f t="shared" si="401"/>
        <v/>
      </c>
      <c r="G303" s="68" t="str">
        <f t="shared" si="401"/>
        <v/>
      </c>
      <c r="H303" s="46">
        <f t="shared" si="387"/>
        <v>0</v>
      </c>
      <c r="I303" s="68" t="str">
        <f t="shared" ref="I303:L303" si="402">IF(I15="","",I15)</f>
        <v/>
      </c>
      <c r="J303" s="68" t="str">
        <f t="shared" si="402"/>
        <v/>
      </c>
      <c r="K303" s="68" t="str">
        <f t="shared" si="402"/>
        <v/>
      </c>
      <c r="L303" s="68" t="str">
        <f t="shared" si="402"/>
        <v/>
      </c>
    </row>
    <row r="304" spans="1:12" ht="15" customHeight="1" thickBot="1">
      <c r="A304" s="121"/>
      <c r="B304" s="132" t="s">
        <v>17</v>
      </c>
      <c r="C304" s="133">
        <v>46154</v>
      </c>
      <c r="D304" s="68" t="str">
        <f t="shared" ref="D304:G304" si="403">IF(D16="","",D16)</f>
        <v/>
      </c>
      <c r="E304" s="68" t="str">
        <f t="shared" si="403"/>
        <v/>
      </c>
      <c r="F304" s="68" t="str">
        <f t="shared" si="403"/>
        <v/>
      </c>
      <c r="G304" s="68" t="str">
        <f t="shared" si="403"/>
        <v/>
      </c>
      <c r="H304" s="46">
        <f t="shared" si="387"/>
        <v>0</v>
      </c>
      <c r="I304" s="68" t="str">
        <f t="shared" ref="I304:L304" si="404">IF(I16="","",I16)</f>
        <v/>
      </c>
      <c r="J304" s="68" t="str">
        <f t="shared" si="404"/>
        <v/>
      </c>
      <c r="K304" s="68" t="str">
        <f t="shared" si="404"/>
        <v/>
      </c>
      <c r="L304" s="68" t="str">
        <f t="shared" si="404"/>
        <v/>
      </c>
    </row>
    <row r="305" spans="1:12" ht="15" customHeight="1" thickBot="1">
      <c r="A305" s="121"/>
      <c r="B305" s="128"/>
      <c r="C305" s="130"/>
      <c r="D305" s="68" t="str">
        <f t="shared" ref="D305:G305" si="405">IF(D17="","",D17)</f>
        <v/>
      </c>
      <c r="E305" s="68" t="str">
        <f t="shared" si="405"/>
        <v/>
      </c>
      <c r="F305" s="68" t="str">
        <f t="shared" si="405"/>
        <v/>
      </c>
      <c r="G305" s="68" t="str">
        <f t="shared" si="405"/>
        <v/>
      </c>
      <c r="H305" s="46">
        <f t="shared" si="387"/>
        <v>0</v>
      </c>
      <c r="I305" s="68" t="str">
        <f t="shared" ref="I305:L305" si="406">IF(I17="","",I17)</f>
        <v/>
      </c>
      <c r="J305" s="68" t="str">
        <f t="shared" si="406"/>
        <v/>
      </c>
      <c r="K305" s="68" t="str">
        <f t="shared" si="406"/>
        <v/>
      </c>
      <c r="L305" s="68" t="str">
        <f t="shared" si="406"/>
        <v/>
      </c>
    </row>
    <row r="306" spans="1:12" ht="15" customHeight="1" thickBot="1">
      <c r="A306" s="121"/>
      <c r="B306" s="128"/>
      <c r="C306" s="130"/>
      <c r="D306" s="68" t="str">
        <f t="shared" ref="D306:G306" si="407">IF(D18="","",D18)</f>
        <v/>
      </c>
      <c r="E306" s="68" t="str">
        <f t="shared" si="407"/>
        <v/>
      </c>
      <c r="F306" s="68" t="str">
        <f t="shared" si="407"/>
        <v/>
      </c>
      <c r="G306" s="68" t="str">
        <f t="shared" si="407"/>
        <v/>
      </c>
      <c r="H306" s="46">
        <f t="shared" si="387"/>
        <v>0</v>
      </c>
      <c r="I306" s="68" t="str">
        <f t="shared" ref="I306:L306" si="408">IF(I18="","",I18)</f>
        <v/>
      </c>
      <c r="J306" s="68" t="str">
        <f t="shared" si="408"/>
        <v/>
      </c>
      <c r="K306" s="68" t="str">
        <f t="shared" si="408"/>
        <v/>
      </c>
      <c r="L306" s="68" t="str">
        <f t="shared" si="408"/>
        <v/>
      </c>
    </row>
    <row r="307" spans="1:12" ht="15" customHeight="1" thickBot="1">
      <c r="A307" s="121"/>
      <c r="B307" s="129"/>
      <c r="C307" s="131"/>
      <c r="D307" s="68" t="str">
        <f t="shared" ref="D307:G307" si="409">IF(D19="","",D19)</f>
        <v/>
      </c>
      <c r="E307" s="68" t="str">
        <f t="shared" si="409"/>
        <v/>
      </c>
      <c r="F307" s="68" t="str">
        <f t="shared" si="409"/>
        <v/>
      </c>
      <c r="G307" s="68" t="str">
        <f t="shared" si="409"/>
        <v/>
      </c>
      <c r="H307" s="46">
        <f t="shared" si="387"/>
        <v>0</v>
      </c>
      <c r="I307" s="68" t="str">
        <f t="shared" ref="I307:L307" si="410">IF(I19="","",I19)</f>
        <v/>
      </c>
      <c r="J307" s="68" t="str">
        <f t="shared" si="410"/>
        <v/>
      </c>
      <c r="K307" s="68" t="str">
        <f t="shared" si="410"/>
        <v/>
      </c>
      <c r="L307" s="68" t="str">
        <f t="shared" si="410"/>
        <v/>
      </c>
    </row>
    <row r="308" spans="1:12" ht="15" customHeight="1" thickBot="1">
      <c r="A308" s="121"/>
      <c r="B308" s="142" t="s">
        <v>18</v>
      </c>
      <c r="C308" s="133">
        <v>46155</v>
      </c>
      <c r="D308" s="68" t="str">
        <f t="shared" ref="D308:G308" si="411">IF(D20="","",D20)</f>
        <v/>
      </c>
      <c r="E308" s="68" t="str">
        <f t="shared" si="411"/>
        <v/>
      </c>
      <c r="F308" s="68" t="str">
        <f t="shared" si="411"/>
        <v/>
      </c>
      <c r="G308" s="68" t="str">
        <f t="shared" si="411"/>
        <v/>
      </c>
      <c r="H308" s="46">
        <f t="shared" si="387"/>
        <v>0</v>
      </c>
      <c r="I308" s="68" t="str">
        <f t="shared" ref="I308:L308" si="412">IF(I20="","",I20)</f>
        <v/>
      </c>
      <c r="J308" s="68" t="str">
        <f t="shared" si="412"/>
        <v/>
      </c>
      <c r="K308" s="68" t="str">
        <f t="shared" si="412"/>
        <v/>
      </c>
      <c r="L308" s="68" t="str">
        <f t="shared" si="412"/>
        <v/>
      </c>
    </row>
    <row r="309" spans="1:12" ht="15" customHeight="1" thickBot="1">
      <c r="A309" s="121"/>
      <c r="B309" s="143"/>
      <c r="C309" s="130"/>
      <c r="D309" s="68" t="str">
        <f t="shared" ref="D309:G309" si="413">IF(D21="","",D21)</f>
        <v/>
      </c>
      <c r="E309" s="68" t="str">
        <f t="shared" si="413"/>
        <v/>
      </c>
      <c r="F309" s="68" t="str">
        <f t="shared" si="413"/>
        <v/>
      </c>
      <c r="G309" s="68" t="str">
        <f t="shared" si="413"/>
        <v/>
      </c>
      <c r="H309" s="46">
        <f t="shared" si="387"/>
        <v>0</v>
      </c>
      <c r="I309" s="68" t="str">
        <f t="shared" ref="I309:L309" si="414">IF(I21="","",I21)</f>
        <v/>
      </c>
      <c r="J309" s="68" t="str">
        <f t="shared" si="414"/>
        <v/>
      </c>
      <c r="K309" s="68" t="str">
        <f t="shared" si="414"/>
        <v/>
      </c>
      <c r="L309" s="68" t="str">
        <f t="shared" si="414"/>
        <v/>
      </c>
    </row>
    <row r="310" spans="1:12" ht="15" customHeight="1" thickBot="1">
      <c r="A310" s="121"/>
      <c r="B310" s="143"/>
      <c r="C310" s="130"/>
      <c r="D310" s="68" t="str">
        <f t="shared" ref="D310:G310" si="415">IF(D22="","",D22)</f>
        <v/>
      </c>
      <c r="E310" s="68" t="str">
        <f t="shared" si="415"/>
        <v/>
      </c>
      <c r="F310" s="68" t="str">
        <f t="shared" si="415"/>
        <v/>
      </c>
      <c r="G310" s="68" t="str">
        <f t="shared" si="415"/>
        <v/>
      </c>
      <c r="H310" s="46">
        <f t="shared" si="387"/>
        <v>0</v>
      </c>
      <c r="I310" s="68" t="str">
        <f t="shared" ref="I310:L310" si="416">IF(I22="","",I22)</f>
        <v/>
      </c>
      <c r="J310" s="68" t="str">
        <f t="shared" si="416"/>
        <v/>
      </c>
      <c r="K310" s="68" t="str">
        <f t="shared" si="416"/>
        <v/>
      </c>
      <c r="L310" s="68" t="str">
        <f t="shared" si="416"/>
        <v/>
      </c>
    </row>
    <row r="311" spans="1:12" ht="15" customHeight="1" thickBot="1">
      <c r="A311" s="121"/>
      <c r="B311" s="144"/>
      <c r="C311" s="131"/>
      <c r="D311" s="68" t="str">
        <f t="shared" ref="D311:G311" si="417">IF(D23="","",D23)</f>
        <v/>
      </c>
      <c r="E311" s="68" t="str">
        <f t="shared" si="417"/>
        <v/>
      </c>
      <c r="F311" s="68" t="str">
        <f t="shared" si="417"/>
        <v/>
      </c>
      <c r="G311" s="68" t="str">
        <f t="shared" si="417"/>
        <v/>
      </c>
      <c r="H311" s="46">
        <f t="shared" si="387"/>
        <v>0</v>
      </c>
      <c r="I311" s="68" t="str">
        <f t="shared" ref="I311:L311" si="418">IF(I23="","",I23)</f>
        <v/>
      </c>
      <c r="J311" s="68" t="str">
        <f t="shared" si="418"/>
        <v/>
      </c>
      <c r="K311" s="68" t="str">
        <f t="shared" si="418"/>
        <v/>
      </c>
      <c r="L311" s="68" t="str">
        <f t="shared" si="418"/>
        <v/>
      </c>
    </row>
    <row r="312" spans="1:12" ht="15" customHeight="1" thickBot="1">
      <c r="A312" s="121"/>
      <c r="B312" s="132" t="s">
        <v>19</v>
      </c>
      <c r="C312" s="133">
        <v>46156</v>
      </c>
      <c r="D312" s="68" t="str">
        <f t="shared" ref="D312:G312" si="419">IF(D24="","",D24)</f>
        <v/>
      </c>
      <c r="E312" s="68" t="str">
        <f t="shared" si="419"/>
        <v/>
      </c>
      <c r="F312" s="68" t="str">
        <f t="shared" si="419"/>
        <v/>
      </c>
      <c r="G312" s="68" t="str">
        <f t="shared" si="419"/>
        <v/>
      </c>
      <c r="H312" s="46">
        <f t="shared" si="387"/>
        <v>0</v>
      </c>
      <c r="I312" s="68" t="str">
        <f t="shared" ref="I312:L312" si="420">IF(I24="","",I24)</f>
        <v/>
      </c>
      <c r="J312" s="68" t="str">
        <f t="shared" si="420"/>
        <v/>
      </c>
      <c r="K312" s="68" t="str">
        <f t="shared" si="420"/>
        <v/>
      </c>
      <c r="L312" s="68" t="str">
        <f t="shared" si="420"/>
        <v/>
      </c>
    </row>
    <row r="313" spans="1:12" ht="15" customHeight="1" thickBot="1">
      <c r="A313" s="121"/>
      <c r="B313" s="128"/>
      <c r="C313" s="130"/>
      <c r="D313" s="68" t="str">
        <f t="shared" ref="D313:G313" si="421">IF(D25="","",D25)</f>
        <v/>
      </c>
      <c r="E313" s="68" t="str">
        <f t="shared" si="421"/>
        <v/>
      </c>
      <c r="F313" s="68" t="str">
        <f t="shared" si="421"/>
        <v/>
      </c>
      <c r="G313" s="68" t="str">
        <f t="shared" si="421"/>
        <v/>
      </c>
      <c r="H313" s="46">
        <f t="shared" si="387"/>
        <v>0</v>
      </c>
      <c r="I313" s="68" t="str">
        <f t="shared" ref="I313:L313" si="422">IF(I25="","",I25)</f>
        <v/>
      </c>
      <c r="J313" s="68" t="str">
        <f t="shared" si="422"/>
        <v/>
      </c>
      <c r="K313" s="68" t="str">
        <f t="shared" si="422"/>
        <v/>
      </c>
      <c r="L313" s="68" t="str">
        <f t="shared" si="422"/>
        <v/>
      </c>
    </row>
    <row r="314" spans="1:12" ht="15" customHeight="1" thickBot="1">
      <c r="A314" s="121"/>
      <c r="B314" s="128"/>
      <c r="C314" s="130"/>
      <c r="D314" s="68" t="str">
        <f t="shared" ref="D314:G314" si="423">IF(D26="","",D26)</f>
        <v/>
      </c>
      <c r="E314" s="68" t="str">
        <f t="shared" si="423"/>
        <v/>
      </c>
      <c r="F314" s="68" t="str">
        <f t="shared" si="423"/>
        <v/>
      </c>
      <c r="G314" s="68" t="str">
        <f t="shared" si="423"/>
        <v/>
      </c>
      <c r="H314" s="46">
        <f t="shared" si="387"/>
        <v>0</v>
      </c>
      <c r="I314" s="68" t="str">
        <f t="shared" ref="I314:L314" si="424">IF(I26="","",I26)</f>
        <v/>
      </c>
      <c r="J314" s="68" t="str">
        <f t="shared" si="424"/>
        <v/>
      </c>
      <c r="K314" s="68" t="str">
        <f t="shared" si="424"/>
        <v/>
      </c>
      <c r="L314" s="68" t="str">
        <f t="shared" si="424"/>
        <v/>
      </c>
    </row>
    <row r="315" spans="1:12" ht="15" customHeight="1" thickBot="1">
      <c r="A315" s="121"/>
      <c r="B315" s="129"/>
      <c r="C315" s="131"/>
      <c r="D315" s="68" t="str">
        <f t="shared" ref="D315:G315" si="425">IF(D27="","",D27)</f>
        <v/>
      </c>
      <c r="E315" s="68" t="str">
        <f t="shared" si="425"/>
        <v/>
      </c>
      <c r="F315" s="68" t="str">
        <f t="shared" si="425"/>
        <v/>
      </c>
      <c r="G315" s="68" t="str">
        <f t="shared" si="425"/>
        <v/>
      </c>
      <c r="H315" s="46">
        <f t="shared" si="387"/>
        <v>0</v>
      </c>
      <c r="I315" s="68" t="str">
        <f t="shared" ref="I315:L315" si="426">IF(I27="","",I27)</f>
        <v/>
      </c>
      <c r="J315" s="68" t="str">
        <f t="shared" si="426"/>
        <v/>
      </c>
      <c r="K315" s="68" t="str">
        <f t="shared" si="426"/>
        <v/>
      </c>
      <c r="L315" s="68" t="str">
        <f t="shared" si="426"/>
        <v/>
      </c>
    </row>
    <row r="316" spans="1:12" ht="15" customHeight="1" thickBot="1">
      <c r="A316" s="121"/>
      <c r="B316" s="145" t="s">
        <v>20</v>
      </c>
      <c r="C316" s="146"/>
      <c r="D316" s="136" t="str">
        <f>IF(ساعات&lt;&gt;"",ساعات,"")</f>
        <v/>
      </c>
      <c r="E316" s="137"/>
      <c r="F316" s="137"/>
      <c r="G316" s="138"/>
      <c r="H316" s="46">
        <f>SUM(D316:G316)</f>
        <v>0</v>
      </c>
      <c r="I316" s="66"/>
      <c r="J316" s="62"/>
      <c r="K316" s="57"/>
      <c r="L316" s="58"/>
    </row>
    <row r="317" spans="1:12" ht="15" customHeight="1" thickBot="1">
      <c r="A317" s="121"/>
      <c r="B317" s="153" t="s">
        <v>144</v>
      </c>
      <c r="C317" s="154"/>
      <c r="D317" s="136">
        <f>'الغياب الاسبوعي'!D15</f>
        <v>0</v>
      </c>
      <c r="E317" s="137"/>
      <c r="F317" s="137"/>
      <c r="G317" s="138"/>
      <c r="H317" s="46">
        <f>SUM(D317:G317)</f>
        <v>0</v>
      </c>
      <c r="I317" s="244"/>
      <c r="J317" s="245"/>
      <c r="K317" s="246"/>
      <c r="L317" s="247"/>
    </row>
    <row r="318" spans="1:12" ht="15" customHeight="1" thickBot="1">
      <c r="A318" s="121"/>
      <c r="B318" s="147" t="s">
        <v>21</v>
      </c>
      <c r="C318" s="148" t="s">
        <v>21</v>
      </c>
      <c r="D318" s="91">
        <f>SUM(D296:D316)</f>
        <v>0</v>
      </c>
      <c r="E318" s="96">
        <f>SUM(E296:E316)</f>
        <v>0</v>
      </c>
      <c r="F318" s="96">
        <f>SUM(F296:F316)</f>
        <v>0</v>
      </c>
      <c r="G318" s="96">
        <f>SUM(G296:G316)</f>
        <v>0</v>
      </c>
      <c r="H318" s="96">
        <f>SUM(H296:H316)-H317</f>
        <v>0</v>
      </c>
      <c r="I318" s="92"/>
      <c r="J318" s="93"/>
      <c r="K318" s="94"/>
      <c r="L318" s="95"/>
    </row>
    <row r="319" spans="1:12" ht="15" customHeight="1" thickTop="1" thickBot="1">
      <c r="A319" s="122"/>
      <c r="B319" s="125" t="s">
        <v>78</v>
      </c>
      <c r="C319" s="126"/>
      <c r="D319" s="126"/>
      <c r="E319" s="126"/>
      <c r="F319" s="126"/>
      <c r="G319" s="127"/>
      <c r="H319" s="86">
        <f>IF(H318&gt;نصاب,H318-نصاب,0)</f>
        <v>0</v>
      </c>
      <c r="I319" s="87"/>
      <c r="J319" s="88"/>
      <c r="K319" s="89"/>
      <c r="L319" s="90"/>
    </row>
    <row r="320" spans="1:12" ht="15" customHeight="1" thickTop="1" thickBot="1">
      <c r="A320" s="121" t="s">
        <v>136</v>
      </c>
      <c r="B320" s="128" t="s">
        <v>15</v>
      </c>
      <c r="C320" s="130">
        <v>46159</v>
      </c>
      <c r="D320" s="68" t="str">
        <f>IF(D8="","",D8)</f>
        <v/>
      </c>
      <c r="E320" s="68" t="str">
        <f t="shared" ref="E320:G320" si="427">IF(E8="","",E8)</f>
        <v/>
      </c>
      <c r="F320" s="68" t="str">
        <f t="shared" si="427"/>
        <v/>
      </c>
      <c r="G320" s="68" t="str">
        <f t="shared" si="427"/>
        <v/>
      </c>
      <c r="H320" s="46">
        <f t="shared" ref="H320:H340" si="428">SUM(D320:G320)</f>
        <v>0</v>
      </c>
      <c r="I320" s="68" t="str">
        <f>IF(I8="","",I8)</f>
        <v/>
      </c>
      <c r="J320" s="68" t="str">
        <f t="shared" ref="J320:L320" si="429">IF(J8="","",J8)</f>
        <v/>
      </c>
      <c r="K320" s="68" t="str">
        <f t="shared" si="429"/>
        <v/>
      </c>
      <c r="L320" s="68" t="str">
        <f t="shared" si="429"/>
        <v/>
      </c>
    </row>
    <row r="321" spans="1:12" ht="15" customHeight="1" thickBot="1">
      <c r="A321" s="121"/>
      <c r="B321" s="128"/>
      <c r="C321" s="130"/>
      <c r="D321" s="68" t="str">
        <f t="shared" ref="D321:G321" si="430">IF(D9="","",D9)</f>
        <v/>
      </c>
      <c r="E321" s="68" t="str">
        <f t="shared" si="430"/>
        <v/>
      </c>
      <c r="F321" s="68" t="str">
        <f t="shared" si="430"/>
        <v/>
      </c>
      <c r="G321" s="68" t="str">
        <f t="shared" si="430"/>
        <v/>
      </c>
      <c r="H321" s="46">
        <f t="shared" si="428"/>
        <v>0</v>
      </c>
      <c r="I321" s="68" t="str">
        <f t="shared" ref="I321:L321" si="431">IF(I9="","",I9)</f>
        <v/>
      </c>
      <c r="J321" s="68" t="str">
        <f t="shared" si="431"/>
        <v/>
      </c>
      <c r="K321" s="68" t="str">
        <f t="shared" si="431"/>
        <v/>
      </c>
      <c r="L321" s="68" t="str">
        <f t="shared" si="431"/>
        <v/>
      </c>
    </row>
    <row r="322" spans="1:12" ht="15" customHeight="1" thickBot="1">
      <c r="A322" s="121"/>
      <c r="B322" s="128"/>
      <c r="C322" s="130"/>
      <c r="D322" s="68" t="str">
        <f t="shared" ref="D322:G322" si="432">IF(D10="","",D10)</f>
        <v/>
      </c>
      <c r="E322" s="68" t="str">
        <f t="shared" si="432"/>
        <v/>
      </c>
      <c r="F322" s="68" t="str">
        <f t="shared" si="432"/>
        <v/>
      </c>
      <c r="G322" s="68" t="str">
        <f t="shared" si="432"/>
        <v/>
      </c>
      <c r="H322" s="46">
        <f t="shared" si="428"/>
        <v>0</v>
      </c>
      <c r="I322" s="68" t="str">
        <f t="shared" ref="I322:L322" si="433">IF(I10="","",I10)</f>
        <v/>
      </c>
      <c r="J322" s="68" t="str">
        <f t="shared" si="433"/>
        <v/>
      </c>
      <c r="K322" s="68" t="str">
        <f t="shared" si="433"/>
        <v/>
      </c>
      <c r="L322" s="68" t="str">
        <f t="shared" si="433"/>
        <v/>
      </c>
    </row>
    <row r="323" spans="1:12" ht="15" customHeight="1" thickBot="1">
      <c r="A323" s="121"/>
      <c r="B323" s="129"/>
      <c r="C323" s="131"/>
      <c r="D323" s="68" t="str">
        <f t="shared" ref="D323:G323" si="434">IF(D11="","",D11)</f>
        <v/>
      </c>
      <c r="E323" s="68" t="str">
        <f t="shared" si="434"/>
        <v/>
      </c>
      <c r="F323" s="68" t="str">
        <f t="shared" si="434"/>
        <v/>
      </c>
      <c r="G323" s="68" t="str">
        <f t="shared" si="434"/>
        <v/>
      </c>
      <c r="H323" s="46">
        <f t="shared" si="428"/>
        <v>0</v>
      </c>
      <c r="I323" s="68" t="str">
        <f t="shared" ref="I323:L323" si="435">IF(I11="","",I11)</f>
        <v/>
      </c>
      <c r="J323" s="68" t="str">
        <f t="shared" si="435"/>
        <v/>
      </c>
      <c r="K323" s="68" t="str">
        <f t="shared" si="435"/>
        <v/>
      </c>
      <c r="L323" s="68" t="str">
        <f t="shared" si="435"/>
        <v/>
      </c>
    </row>
    <row r="324" spans="1:12" ht="15" customHeight="1" thickBot="1">
      <c r="A324" s="121"/>
      <c r="B324" s="132" t="s">
        <v>16</v>
      </c>
      <c r="C324" s="133">
        <v>46160</v>
      </c>
      <c r="D324" s="68" t="str">
        <f t="shared" ref="D324:G324" si="436">IF(D12="","",D12)</f>
        <v/>
      </c>
      <c r="E324" s="68" t="str">
        <f t="shared" si="436"/>
        <v/>
      </c>
      <c r="F324" s="68" t="str">
        <f t="shared" si="436"/>
        <v/>
      </c>
      <c r="G324" s="68" t="str">
        <f t="shared" si="436"/>
        <v/>
      </c>
      <c r="H324" s="46">
        <f t="shared" si="428"/>
        <v>0</v>
      </c>
      <c r="I324" s="68" t="str">
        <f t="shared" ref="I324:L324" si="437">IF(I12="","",I12)</f>
        <v/>
      </c>
      <c r="J324" s="68" t="str">
        <f t="shared" si="437"/>
        <v/>
      </c>
      <c r="K324" s="68" t="str">
        <f t="shared" si="437"/>
        <v/>
      </c>
      <c r="L324" s="68" t="str">
        <f t="shared" si="437"/>
        <v/>
      </c>
    </row>
    <row r="325" spans="1:12" ht="15" customHeight="1" thickBot="1">
      <c r="A325" s="121"/>
      <c r="B325" s="128"/>
      <c r="C325" s="130"/>
      <c r="D325" s="68" t="str">
        <f t="shared" ref="D325:G325" si="438">IF(D13="","",D13)</f>
        <v/>
      </c>
      <c r="E325" s="68" t="str">
        <f t="shared" si="438"/>
        <v/>
      </c>
      <c r="F325" s="68" t="str">
        <f t="shared" si="438"/>
        <v/>
      </c>
      <c r="G325" s="68" t="str">
        <f t="shared" si="438"/>
        <v/>
      </c>
      <c r="H325" s="46">
        <f t="shared" si="428"/>
        <v>0</v>
      </c>
      <c r="I325" s="68" t="str">
        <f t="shared" ref="I325:L325" si="439">IF(I13="","",I13)</f>
        <v/>
      </c>
      <c r="J325" s="68" t="str">
        <f t="shared" si="439"/>
        <v/>
      </c>
      <c r="K325" s="68" t="str">
        <f t="shared" si="439"/>
        <v/>
      </c>
      <c r="L325" s="68" t="str">
        <f t="shared" si="439"/>
        <v/>
      </c>
    </row>
    <row r="326" spans="1:12" ht="15" customHeight="1" thickBot="1">
      <c r="A326" s="121"/>
      <c r="B326" s="128"/>
      <c r="C326" s="130"/>
      <c r="D326" s="68" t="str">
        <f t="shared" ref="D326:G326" si="440">IF(D14="","",D14)</f>
        <v/>
      </c>
      <c r="E326" s="68" t="str">
        <f t="shared" si="440"/>
        <v/>
      </c>
      <c r="F326" s="68" t="str">
        <f t="shared" si="440"/>
        <v/>
      </c>
      <c r="G326" s="68" t="str">
        <f t="shared" si="440"/>
        <v/>
      </c>
      <c r="H326" s="46">
        <f t="shared" si="428"/>
        <v>0</v>
      </c>
      <c r="I326" s="68" t="str">
        <f t="shared" ref="I326:L326" si="441">IF(I14="","",I14)</f>
        <v/>
      </c>
      <c r="J326" s="68" t="str">
        <f t="shared" si="441"/>
        <v/>
      </c>
      <c r="K326" s="68" t="str">
        <f t="shared" si="441"/>
        <v/>
      </c>
      <c r="L326" s="68" t="str">
        <f t="shared" si="441"/>
        <v/>
      </c>
    </row>
    <row r="327" spans="1:12" ht="15" customHeight="1" thickBot="1">
      <c r="A327" s="121"/>
      <c r="B327" s="129"/>
      <c r="C327" s="131"/>
      <c r="D327" s="68" t="str">
        <f t="shared" ref="D327:G327" si="442">IF(D15="","",D15)</f>
        <v/>
      </c>
      <c r="E327" s="68" t="str">
        <f t="shared" si="442"/>
        <v/>
      </c>
      <c r="F327" s="68" t="str">
        <f t="shared" si="442"/>
        <v/>
      </c>
      <c r="G327" s="68" t="str">
        <f t="shared" si="442"/>
        <v/>
      </c>
      <c r="H327" s="46">
        <f t="shared" si="428"/>
        <v>0</v>
      </c>
      <c r="I327" s="68" t="str">
        <f t="shared" ref="I327:L327" si="443">IF(I15="","",I15)</f>
        <v/>
      </c>
      <c r="J327" s="68" t="str">
        <f t="shared" si="443"/>
        <v/>
      </c>
      <c r="K327" s="68" t="str">
        <f t="shared" si="443"/>
        <v/>
      </c>
      <c r="L327" s="68" t="str">
        <f t="shared" si="443"/>
        <v/>
      </c>
    </row>
    <row r="328" spans="1:12" ht="15" customHeight="1" thickBot="1">
      <c r="A328" s="121"/>
      <c r="B328" s="132" t="s">
        <v>17</v>
      </c>
      <c r="C328" s="133">
        <v>46161</v>
      </c>
      <c r="D328" s="68" t="str">
        <f t="shared" ref="D328:G328" si="444">IF(D16="","",D16)</f>
        <v/>
      </c>
      <c r="E328" s="68" t="str">
        <f t="shared" si="444"/>
        <v/>
      </c>
      <c r="F328" s="68" t="str">
        <f t="shared" si="444"/>
        <v/>
      </c>
      <c r="G328" s="68" t="str">
        <f t="shared" si="444"/>
        <v/>
      </c>
      <c r="H328" s="46">
        <f t="shared" si="428"/>
        <v>0</v>
      </c>
      <c r="I328" s="68" t="str">
        <f t="shared" ref="I328:L328" si="445">IF(I16="","",I16)</f>
        <v/>
      </c>
      <c r="J328" s="68" t="str">
        <f t="shared" si="445"/>
        <v/>
      </c>
      <c r="K328" s="68" t="str">
        <f t="shared" si="445"/>
        <v/>
      </c>
      <c r="L328" s="68" t="str">
        <f t="shared" si="445"/>
        <v/>
      </c>
    </row>
    <row r="329" spans="1:12" ht="15" customHeight="1" thickBot="1">
      <c r="A329" s="121"/>
      <c r="B329" s="128"/>
      <c r="C329" s="130"/>
      <c r="D329" s="68" t="str">
        <f t="shared" ref="D329:G329" si="446">IF(D17="","",D17)</f>
        <v/>
      </c>
      <c r="E329" s="68" t="str">
        <f t="shared" si="446"/>
        <v/>
      </c>
      <c r="F329" s="68" t="str">
        <f t="shared" si="446"/>
        <v/>
      </c>
      <c r="G329" s="68" t="str">
        <f t="shared" si="446"/>
        <v/>
      </c>
      <c r="H329" s="46">
        <f t="shared" si="428"/>
        <v>0</v>
      </c>
      <c r="I329" s="68" t="str">
        <f t="shared" ref="I329:L329" si="447">IF(I17="","",I17)</f>
        <v/>
      </c>
      <c r="J329" s="68" t="str">
        <f t="shared" si="447"/>
        <v/>
      </c>
      <c r="K329" s="68" t="str">
        <f t="shared" si="447"/>
        <v/>
      </c>
      <c r="L329" s="68" t="str">
        <f t="shared" si="447"/>
        <v/>
      </c>
    </row>
    <row r="330" spans="1:12" ht="15" customHeight="1" thickBot="1">
      <c r="A330" s="121"/>
      <c r="B330" s="128"/>
      <c r="C330" s="130"/>
      <c r="D330" s="68" t="str">
        <f t="shared" ref="D330:G330" si="448">IF(D18="","",D18)</f>
        <v/>
      </c>
      <c r="E330" s="68" t="str">
        <f t="shared" si="448"/>
        <v/>
      </c>
      <c r="F330" s="68" t="str">
        <f t="shared" si="448"/>
        <v/>
      </c>
      <c r="G330" s="68" t="str">
        <f t="shared" si="448"/>
        <v/>
      </c>
      <c r="H330" s="46">
        <f t="shared" si="428"/>
        <v>0</v>
      </c>
      <c r="I330" s="68" t="str">
        <f t="shared" ref="I330:L330" si="449">IF(I18="","",I18)</f>
        <v/>
      </c>
      <c r="J330" s="68" t="str">
        <f t="shared" si="449"/>
        <v/>
      </c>
      <c r="K330" s="68" t="str">
        <f t="shared" si="449"/>
        <v/>
      </c>
      <c r="L330" s="68" t="str">
        <f t="shared" si="449"/>
        <v/>
      </c>
    </row>
    <row r="331" spans="1:12" ht="15" customHeight="1" thickBot="1">
      <c r="A331" s="121"/>
      <c r="B331" s="129"/>
      <c r="C331" s="131"/>
      <c r="D331" s="68" t="str">
        <f t="shared" ref="D331:G331" si="450">IF(D19="","",D19)</f>
        <v/>
      </c>
      <c r="E331" s="68" t="str">
        <f t="shared" si="450"/>
        <v/>
      </c>
      <c r="F331" s="68" t="str">
        <f t="shared" si="450"/>
        <v/>
      </c>
      <c r="G331" s="68" t="str">
        <f t="shared" si="450"/>
        <v/>
      </c>
      <c r="H331" s="46">
        <f t="shared" si="428"/>
        <v>0</v>
      </c>
      <c r="I331" s="68" t="str">
        <f t="shared" ref="I331:L331" si="451">IF(I19="","",I19)</f>
        <v/>
      </c>
      <c r="J331" s="68" t="str">
        <f t="shared" si="451"/>
        <v/>
      </c>
      <c r="K331" s="68" t="str">
        <f t="shared" si="451"/>
        <v/>
      </c>
      <c r="L331" s="68" t="str">
        <f t="shared" si="451"/>
        <v/>
      </c>
    </row>
    <row r="332" spans="1:12" ht="15" customHeight="1" thickBot="1">
      <c r="A332" s="121"/>
      <c r="B332" s="132" t="s">
        <v>18</v>
      </c>
      <c r="C332" s="133">
        <v>46162</v>
      </c>
      <c r="D332" s="68" t="str">
        <f t="shared" ref="D332:G332" si="452">IF(D20="","",D20)</f>
        <v/>
      </c>
      <c r="E332" s="68" t="str">
        <f t="shared" si="452"/>
        <v/>
      </c>
      <c r="F332" s="68" t="str">
        <f t="shared" si="452"/>
        <v/>
      </c>
      <c r="G332" s="68" t="str">
        <f t="shared" si="452"/>
        <v/>
      </c>
      <c r="H332" s="46">
        <f t="shared" si="428"/>
        <v>0</v>
      </c>
      <c r="I332" s="68" t="str">
        <f t="shared" ref="I332:L332" si="453">IF(I20="","",I20)</f>
        <v/>
      </c>
      <c r="J332" s="68" t="str">
        <f t="shared" si="453"/>
        <v/>
      </c>
      <c r="K332" s="68" t="str">
        <f t="shared" si="453"/>
        <v/>
      </c>
      <c r="L332" s="68" t="str">
        <f t="shared" si="453"/>
        <v/>
      </c>
    </row>
    <row r="333" spans="1:12" ht="15" customHeight="1" thickBot="1">
      <c r="A333" s="121"/>
      <c r="B333" s="128"/>
      <c r="C333" s="130"/>
      <c r="D333" s="68" t="str">
        <f t="shared" ref="D333:G333" si="454">IF(D21="","",D21)</f>
        <v/>
      </c>
      <c r="E333" s="68" t="str">
        <f t="shared" si="454"/>
        <v/>
      </c>
      <c r="F333" s="68" t="str">
        <f t="shared" si="454"/>
        <v/>
      </c>
      <c r="G333" s="68" t="str">
        <f t="shared" si="454"/>
        <v/>
      </c>
      <c r="H333" s="46">
        <f t="shared" si="428"/>
        <v>0</v>
      </c>
      <c r="I333" s="68" t="str">
        <f t="shared" ref="I333:L333" si="455">IF(I21="","",I21)</f>
        <v/>
      </c>
      <c r="J333" s="68" t="str">
        <f t="shared" si="455"/>
        <v/>
      </c>
      <c r="K333" s="68" t="str">
        <f t="shared" si="455"/>
        <v/>
      </c>
      <c r="L333" s="68" t="str">
        <f t="shared" si="455"/>
        <v/>
      </c>
    </row>
    <row r="334" spans="1:12" ht="15" customHeight="1" thickBot="1">
      <c r="A334" s="121"/>
      <c r="B334" s="128"/>
      <c r="C334" s="130"/>
      <c r="D334" s="68" t="str">
        <f t="shared" ref="D334:G334" si="456">IF(D22="","",D22)</f>
        <v/>
      </c>
      <c r="E334" s="68" t="str">
        <f t="shared" si="456"/>
        <v/>
      </c>
      <c r="F334" s="68" t="str">
        <f t="shared" si="456"/>
        <v/>
      </c>
      <c r="G334" s="68" t="str">
        <f t="shared" si="456"/>
        <v/>
      </c>
      <c r="H334" s="46">
        <f t="shared" si="428"/>
        <v>0</v>
      </c>
      <c r="I334" s="68" t="str">
        <f t="shared" ref="I334:L334" si="457">IF(I22="","",I22)</f>
        <v/>
      </c>
      <c r="J334" s="68" t="str">
        <f t="shared" si="457"/>
        <v/>
      </c>
      <c r="K334" s="68" t="str">
        <f t="shared" si="457"/>
        <v/>
      </c>
      <c r="L334" s="68" t="str">
        <f t="shared" si="457"/>
        <v/>
      </c>
    </row>
    <row r="335" spans="1:12" ht="15" customHeight="1" thickBot="1">
      <c r="A335" s="121"/>
      <c r="B335" s="129"/>
      <c r="C335" s="131"/>
      <c r="D335" s="68" t="str">
        <f t="shared" ref="D335:G335" si="458">IF(D23="","",D23)</f>
        <v/>
      </c>
      <c r="E335" s="68" t="str">
        <f t="shared" si="458"/>
        <v/>
      </c>
      <c r="F335" s="68" t="str">
        <f t="shared" si="458"/>
        <v/>
      </c>
      <c r="G335" s="68" t="str">
        <f t="shared" si="458"/>
        <v/>
      </c>
      <c r="H335" s="46">
        <f t="shared" si="428"/>
        <v>0</v>
      </c>
      <c r="I335" s="68" t="str">
        <f t="shared" ref="I335:L335" si="459">IF(I23="","",I23)</f>
        <v/>
      </c>
      <c r="J335" s="68" t="str">
        <f t="shared" si="459"/>
        <v/>
      </c>
      <c r="K335" s="68" t="str">
        <f t="shared" si="459"/>
        <v/>
      </c>
      <c r="L335" s="68" t="str">
        <f t="shared" si="459"/>
        <v/>
      </c>
    </row>
    <row r="336" spans="1:12" ht="15" customHeight="1" thickBot="1">
      <c r="A336" s="121"/>
      <c r="B336" s="132" t="s">
        <v>19</v>
      </c>
      <c r="C336" s="133">
        <v>46163</v>
      </c>
      <c r="D336" s="68" t="str">
        <f t="shared" ref="D336:G336" si="460">IF(D24="","",D24)</f>
        <v/>
      </c>
      <c r="E336" s="68" t="str">
        <f t="shared" si="460"/>
        <v/>
      </c>
      <c r="F336" s="68" t="str">
        <f t="shared" si="460"/>
        <v/>
      </c>
      <c r="G336" s="68" t="str">
        <f t="shared" si="460"/>
        <v/>
      </c>
      <c r="H336" s="46">
        <f t="shared" si="428"/>
        <v>0</v>
      </c>
      <c r="I336" s="68" t="str">
        <f t="shared" ref="I336:L336" si="461">IF(I24="","",I24)</f>
        <v/>
      </c>
      <c r="J336" s="68" t="str">
        <f t="shared" si="461"/>
        <v/>
      </c>
      <c r="K336" s="68" t="str">
        <f t="shared" si="461"/>
        <v/>
      </c>
      <c r="L336" s="68" t="str">
        <f t="shared" si="461"/>
        <v/>
      </c>
    </row>
    <row r="337" spans="1:12" ht="15" customHeight="1" thickBot="1">
      <c r="A337" s="121"/>
      <c r="B337" s="128"/>
      <c r="C337" s="130"/>
      <c r="D337" s="68" t="str">
        <f t="shared" ref="D337:G337" si="462">IF(D25="","",D25)</f>
        <v/>
      </c>
      <c r="E337" s="68" t="str">
        <f t="shared" si="462"/>
        <v/>
      </c>
      <c r="F337" s="68" t="str">
        <f t="shared" si="462"/>
        <v/>
      </c>
      <c r="G337" s="68" t="str">
        <f t="shared" si="462"/>
        <v/>
      </c>
      <c r="H337" s="46">
        <f t="shared" si="428"/>
        <v>0</v>
      </c>
      <c r="I337" s="68" t="str">
        <f t="shared" ref="I337:L337" si="463">IF(I25="","",I25)</f>
        <v/>
      </c>
      <c r="J337" s="68" t="str">
        <f t="shared" si="463"/>
        <v/>
      </c>
      <c r="K337" s="68" t="str">
        <f t="shared" si="463"/>
        <v/>
      </c>
      <c r="L337" s="68" t="str">
        <f t="shared" si="463"/>
        <v/>
      </c>
    </row>
    <row r="338" spans="1:12" ht="15" customHeight="1" thickBot="1">
      <c r="A338" s="121"/>
      <c r="B338" s="128"/>
      <c r="C338" s="130"/>
      <c r="D338" s="68" t="str">
        <f t="shared" ref="D338:G338" si="464">IF(D26="","",D26)</f>
        <v/>
      </c>
      <c r="E338" s="68" t="str">
        <f t="shared" si="464"/>
        <v/>
      </c>
      <c r="F338" s="68" t="str">
        <f t="shared" si="464"/>
        <v/>
      </c>
      <c r="G338" s="68" t="str">
        <f t="shared" si="464"/>
        <v/>
      </c>
      <c r="H338" s="46">
        <f t="shared" si="428"/>
        <v>0</v>
      </c>
      <c r="I338" s="68" t="str">
        <f t="shared" ref="I338:L338" si="465">IF(I26="","",I26)</f>
        <v/>
      </c>
      <c r="J338" s="68" t="str">
        <f t="shared" si="465"/>
        <v/>
      </c>
      <c r="K338" s="68" t="str">
        <f t="shared" si="465"/>
        <v/>
      </c>
      <c r="L338" s="68" t="str">
        <f t="shared" si="465"/>
        <v/>
      </c>
    </row>
    <row r="339" spans="1:12" ht="15" customHeight="1" thickBot="1">
      <c r="A339" s="121"/>
      <c r="B339" s="129"/>
      <c r="C339" s="131"/>
      <c r="D339" s="68" t="str">
        <f t="shared" ref="D339:G339" si="466">IF(D27="","",D27)</f>
        <v/>
      </c>
      <c r="E339" s="68" t="str">
        <f t="shared" si="466"/>
        <v/>
      </c>
      <c r="F339" s="68" t="str">
        <f t="shared" si="466"/>
        <v/>
      </c>
      <c r="G339" s="68" t="str">
        <f t="shared" si="466"/>
        <v/>
      </c>
      <c r="H339" s="46">
        <f t="shared" si="428"/>
        <v>0</v>
      </c>
      <c r="I339" s="68" t="str">
        <f t="shared" ref="I339:L339" si="467">IF(I27="","",I27)</f>
        <v/>
      </c>
      <c r="J339" s="68" t="str">
        <f t="shared" si="467"/>
        <v/>
      </c>
      <c r="K339" s="68" t="str">
        <f t="shared" si="467"/>
        <v/>
      </c>
      <c r="L339" s="68" t="str">
        <f t="shared" si="467"/>
        <v/>
      </c>
    </row>
    <row r="340" spans="1:12" ht="15" customHeight="1" thickBot="1">
      <c r="A340" s="121"/>
      <c r="B340" s="134" t="s">
        <v>20</v>
      </c>
      <c r="C340" s="135"/>
      <c r="D340" s="136" t="str">
        <f>IF(ساعات&lt;&gt;"",ساعات,"")</f>
        <v/>
      </c>
      <c r="E340" s="137"/>
      <c r="F340" s="137"/>
      <c r="G340" s="138"/>
      <c r="H340" s="46">
        <f t="shared" si="428"/>
        <v>0</v>
      </c>
      <c r="I340" s="66"/>
      <c r="J340" s="62"/>
      <c r="K340" s="57"/>
      <c r="L340" s="58"/>
    </row>
    <row r="341" spans="1:12" ht="15" customHeight="1" thickBot="1">
      <c r="A341" s="121"/>
      <c r="B341" s="153" t="s">
        <v>144</v>
      </c>
      <c r="C341" s="154"/>
      <c r="D341" s="136">
        <f>'الغياب الاسبوعي'!D16</f>
        <v>0</v>
      </c>
      <c r="E341" s="137"/>
      <c r="F341" s="137"/>
      <c r="G341" s="138"/>
      <c r="H341" s="46">
        <f>SUM(D341:G341)</f>
        <v>0</v>
      </c>
      <c r="I341" s="244"/>
      <c r="J341" s="245"/>
      <c r="K341" s="246"/>
      <c r="L341" s="247"/>
    </row>
    <row r="342" spans="1:12" ht="15" customHeight="1" thickBot="1">
      <c r="A342" s="121"/>
      <c r="B342" s="139" t="s">
        <v>21</v>
      </c>
      <c r="C342" s="140"/>
      <c r="D342" s="91">
        <f>SUM(D320:D340)</f>
        <v>0</v>
      </c>
      <c r="E342" s="96">
        <f>SUM(E320:E340)</f>
        <v>0</v>
      </c>
      <c r="F342" s="96">
        <f>SUM(F320:F340)</f>
        <v>0</v>
      </c>
      <c r="G342" s="96">
        <f>SUM(G320:G340)</f>
        <v>0</v>
      </c>
      <c r="H342" s="96">
        <f>SUM(H320:H340)-H341</f>
        <v>0</v>
      </c>
      <c r="I342" s="92"/>
      <c r="J342" s="93"/>
      <c r="K342" s="94"/>
      <c r="L342" s="95"/>
    </row>
    <row r="343" spans="1:12" ht="15" customHeight="1" thickTop="1" thickBot="1">
      <c r="A343" s="85"/>
      <c r="B343" s="113" t="s">
        <v>78</v>
      </c>
      <c r="C343" s="114"/>
      <c r="D343" s="114"/>
      <c r="E343" s="114"/>
      <c r="F343" s="114"/>
      <c r="G343" s="114"/>
      <c r="H343" s="86">
        <f>IF(H342&gt;نصاب,H342-نصاب,0)</f>
        <v>0</v>
      </c>
      <c r="I343" s="105"/>
      <c r="J343" s="106"/>
      <c r="K343" s="107"/>
      <c r="L343" s="107"/>
    </row>
    <row r="344" spans="1:12" ht="20.25" customHeight="1" thickTop="1" thickBot="1">
      <c r="A344" s="108"/>
      <c r="B344" s="115" t="s">
        <v>126</v>
      </c>
      <c r="C344" s="116"/>
      <c r="D344" s="109">
        <f>SUM(D342,D318,D294,D270,D246,D222,D198,D174,D150,D126,D102,D78,D54,D30)</f>
        <v>0</v>
      </c>
      <c r="E344" s="109">
        <f t="shared" ref="E344:H344" si="468">SUM(E342,E318,E294,E270,E246,E222,E198,E174,E150,E126,E102,E78,E54,E30)</f>
        <v>0</v>
      </c>
      <c r="F344" s="109">
        <f t="shared" si="468"/>
        <v>0</v>
      </c>
      <c r="G344" s="109">
        <f t="shared" si="468"/>
        <v>0</v>
      </c>
      <c r="H344" s="109">
        <f t="shared" si="468"/>
        <v>0</v>
      </c>
      <c r="I344" s="117" t="s">
        <v>137</v>
      </c>
      <c r="J344" s="118"/>
      <c r="K344" s="119"/>
      <c r="L344" s="110">
        <f>H343+H319+H295+H271+H247+H223+H199+H175+H151+H127+H103+H79+H55+H31</f>
        <v>0</v>
      </c>
    </row>
    <row r="345" spans="1:12" ht="9.75" customHeight="1" thickTop="1"/>
    <row r="346" spans="1:12" s="31" customFormat="1" ht="23.25" customHeight="1">
      <c r="C346" s="40" t="s">
        <v>80</v>
      </c>
      <c r="D346" s="158" t="str">
        <f>IF(البيانات!C4&lt;&gt;"",البيانات!C4,"")</f>
        <v/>
      </c>
      <c r="E346" s="158"/>
      <c r="F346" s="158"/>
      <c r="G346" s="158"/>
      <c r="H346" s="158"/>
      <c r="I346" s="32" t="s">
        <v>96</v>
      </c>
      <c r="J346" s="63"/>
      <c r="K346" s="32" t="s">
        <v>97</v>
      </c>
    </row>
    <row r="347" spans="1:12" s="31" customFormat="1" ht="23.25" customHeight="1">
      <c r="C347" s="40" t="s">
        <v>81</v>
      </c>
      <c r="D347" s="159"/>
      <c r="E347" s="159"/>
      <c r="F347" s="159"/>
      <c r="G347" s="159"/>
      <c r="H347" s="159"/>
      <c r="I347" s="32" t="s">
        <v>96</v>
      </c>
      <c r="J347" s="63"/>
      <c r="K347" s="32" t="s">
        <v>97</v>
      </c>
    </row>
    <row r="348" spans="1:12" s="31" customFormat="1" ht="23.25" customHeight="1">
      <c r="C348" s="41" t="s">
        <v>82</v>
      </c>
      <c r="D348" s="159"/>
      <c r="E348" s="159"/>
      <c r="F348" s="159"/>
      <c r="G348" s="159"/>
      <c r="H348" s="159"/>
      <c r="I348" s="32" t="s">
        <v>96</v>
      </c>
      <c r="J348" s="63"/>
      <c r="K348" s="32" t="s">
        <v>97</v>
      </c>
    </row>
    <row r="349" spans="1:12" s="31" customFormat="1" ht="23.25" customHeight="1">
      <c r="C349" s="40" t="s">
        <v>83</v>
      </c>
      <c r="D349" s="159"/>
      <c r="E349" s="159"/>
      <c r="F349" s="159"/>
      <c r="G349" s="159"/>
      <c r="H349" s="159"/>
      <c r="I349" s="32" t="s">
        <v>96</v>
      </c>
      <c r="J349" s="63"/>
      <c r="K349" s="32" t="s">
        <v>97</v>
      </c>
    </row>
    <row r="350" spans="1:12" ht="15" customHeight="1" thickBot="1">
      <c r="B350" s="35"/>
      <c r="C350" s="33"/>
      <c r="I350" s="29"/>
      <c r="K350" s="29"/>
    </row>
    <row r="351" spans="1:12" ht="23.25" customHeight="1">
      <c r="B351" s="33"/>
      <c r="C351" s="33"/>
      <c r="I351" s="160"/>
      <c r="J351" s="161"/>
    </row>
    <row r="352" spans="1:12" ht="16.5">
      <c r="B352" s="33"/>
      <c r="C352" s="33"/>
      <c r="F352" s="30" t="s">
        <v>84</v>
      </c>
      <c r="I352" s="162"/>
      <c r="J352" s="163"/>
    </row>
    <row r="353" spans="1:11" ht="12.75" customHeight="1" thickBot="1">
      <c r="B353" s="33"/>
      <c r="C353" s="33"/>
      <c r="I353" s="164"/>
      <c r="J353" s="165"/>
    </row>
    <row r="354" spans="1:11" ht="12" customHeight="1">
      <c r="B354" s="33"/>
      <c r="C354" s="33"/>
    </row>
    <row r="355" spans="1:11" s="31" customFormat="1" ht="23.25" customHeight="1">
      <c r="C355" s="34" t="s">
        <v>95</v>
      </c>
      <c r="G355" s="39" t="s">
        <v>107</v>
      </c>
      <c r="I355" s="32"/>
      <c r="J355" s="63"/>
      <c r="K355" s="32" t="s">
        <v>98</v>
      </c>
    </row>
    <row r="356" spans="1:11">
      <c r="B356" s="36"/>
      <c r="C356" s="33"/>
    </row>
    <row r="357" spans="1:11" ht="15.75">
      <c r="C357" s="39" t="s">
        <v>103</v>
      </c>
      <c r="D357" s="39"/>
      <c r="E357" s="39"/>
      <c r="F357" s="39"/>
      <c r="G357" s="39" t="s">
        <v>106</v>
      </c>
      <c r="H357" s="39"/>
      <c r="I357" s="39"/>
      <c r="J357" s="64"/>
      <c r="K357" s="32" t="s">
        <v>98</v>
      </c>
    </row>
    <row r="359" spans="1:11" ht="27.75" customHeight="1">
      <c r="B359" s="157" t="s">
        <v>94</v>
      </c>
      <c r="C359" s="157"/>
      <c r="D359" s="157"/>
      <c r="E359" s="157"/>
      <c r="F359" s="157"/>
      <c r="G359" s="157"/>
      <c r="H359" s="157"/>
      <c r="I359" s="157"/>
      <c r="J359" s="157"/>
      <c r="K359" s="157"/>
    </row>
    <row r="360" spans="1:11" ht="20.25" customHeight="1"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</row>
    <row r="361" spans="1:11" ht="30" customHeight="1">
      <c r="A361" s="178" t="s">
        <v>93</v>
      </c>
      <c r="B361" s="178"/>
      <c r="C361" s="178"/>
      <c r="D361" s="177" t="s">
        <v>92</v>
      </c>
      <c r="E361" s="177"/>
      <c r="F361" s="177"/>
      <c r="G361" s="177"/>
      <c r="H361" s="177"/>
      <c r="I361" s="177"/>
      <c r="J361" s="177"/>
      <c r="K361" s="177"/>
    </row>
    <row r="362" spans="1:11" ht="15" customHeight="1">
      <c r="B362" s="33"/>
      <c r="C362" s="33"/>
      <c r="D362" s="38"/>
      <c r="E362" s="38"/>
      <c r="F362" s="38"/>
      <c r="G362" s="38"/>
      <c r="H362" s="38"/>
      <c r="I362" s="38"/>
      <c r="J362" s="65"/>
      <c r="K362" s="38"/>
    </row>
  </sheetData>
  <sheetProtection algorithmName="SHA-512" hashValue="j3Jl46KLzOLOyCjnLvh9hIHBBpk2Ro85RrkT9yfJ/6Gkf3XIvbkYvtFyW5qpP63PBT9OmhIBaxJwIRRk8BrkPw==" saltValue="PhoyKWT1hukfOyZ0SQ9N1A==" spinCount="100000" sheet="1" formatCells="0" insertColumns="0" insertRows="0" insertHyperlinks="0" deleteColumns="0" deleteRows="0" sort="0" autoFilter="0" pivotTables="0"/>
  <mergeCells count="262">
    <mergeCell ref="A1:L1"/>
    <mergeCell ref="C3:H3"/>
    <mergeCell ref="I3:J3"/>
    <mergeCell ref="K3:L3"/>
    <mergeCell ref="A2:B2"/>
    <mergeCell ref="C2:D2"/>
    <mergeCell ref="E2:F2"/>
    <mergeCell ref="G2:I2"/>
    <mergeCell ref="L6:L7"/>
    <mergeCell ref="B6:C7"/>
    <mergeCell ref="I6:J6"/>
    <mergeCell ref="K6:K7"/>
    <mergeCell ref="D6:H6"/>
    <mergeCell ref="D361:K361"/>
    <mergeCell ref="B32:B35"/>
    <mergeCell ref="D348:H348"/>
    <mergeCell ref="C36:C39"/>
    <mergeCell ref="B40:B43"/>
    <mergeCell ref="C40:C43"/>
    <mergeCell ref="B48:B51"/>
    <mergeCell ref="A361:C361"/>
    <mergeCell ref="C44:C47"/>
    <mergeCell ref="C32:C35"/>
    <mergeCell ref="B36:B39"/>
    <mergeCell ref="C48:C51"/>
    <mergeCell ref="B52:C52"/>
    <mergeCell ref="B76:C76"/>
    <mergeCell ref="D76:G76"/>
    <mergeCell ref="B53:C53"/>
    <mergeCell ref="D53:G53"/>
    <mergeCell ref="B77:C77"/>
    <mergeCell ref="D77:G77"/>
    <mergeCell ref="B101:C101"/>
    <mergeCell ref="D101:G101"/>
    <mergeCell ref="B125:C125"/>
    <mergeCell ref="D125:G125"/>
    <mergeCell ref="B149:C149"/>
    <mergeCell ref="A6:A7"/>
    <mergeCell ref="B24:B27"/>
    <mergeCell ref="C24:C27"/>
    <mergeCell ref="B28:C28"/>
    <mergeCell ref="B30:C30"/>
    <mergeCell ref="A8:A30"/>
    <mergeCell ref="B8:B11"/>
    <mergeCell ref="C8:C11"/>
    <mergeCell ref="B12:B15"/>
    <mergeCell ref="B20:B23"/>
    <mergeCell ref="C20:C23"/>
    <mergeCell ref="C12:C15"/>
    <mergeCell ref="B16:B19"/>
    <mergeCell ref="C16:C19"/>
    <mergeCell ref="B29:C29"/>
    <mergeCell ref="D28:G28"/>
    <mergeCell ref="B44:B47"/>
    <mergeCell ref="B31:G31"/>
    <mergeCell ref="C72:C75"/>
    <mergeCell ref="B54:C54"/>
    <mergeCell ref="B55:G55"/>
    <mergeCell ref="B68:B71"/>
    <mergeCell ref="C68:C71"/>
    <mergeCell ref="B72:B75"/>
    <mergeCell ref="D52:G52"/>
    <mergeCell ref="C56:C59"/>
    <mergeCell ref="B60:B63"/>
    <mergeCell ref="C60:C63"/>
    <mergeCell ref="B64:B67"/>
    <mergeCell ref="C64:C67"/>
    <mergeCell ref="D29:G29"/>
    <mergeCell ref="B359:K360"/>
    <mergeCell ref="D346:H346"/>
    <mergeCell ref="D347:H347"/>
    <mergeCell ref="D349:H349"/>
    <mergeCell ref="I351:J353"/>
    <mergeCell ref="B80:B83"/>
    <mergeCell ref="C80:C83"/>
    <mergeCell ref="B84:B87"/>
    <mergeCell ref="C84:C87"/>
    <mergeCell ref="D149:G149"/>
    <mergeCell ref="B173:C173"/>
    <mergeCell ref="D173:G173"/>
    <mergeCell ref="B197:C197"/>
    <mergeCell ref="D197:G197"/>
    <mergeCell ref="B221:C221"/>
    <mergeCell ref="D221:G221"/>
    <mergeCell ref="B245:C245"/>
    <mergeCell ref="D245:G245"/>
    <mergeCell ref="B269:C269"/>
    <mergeCell ref="D269:G269"/>
    <mergeCell ref="B293:C293"/>
    <mergeCell ref="D293:G293"/>
    <mergeCell ref="B317:C317"/>
    <mergeCell ref="D317:G317"/>
    <mergeCell ref="B88:B91"/>
    <mergeCell ref="C88:C91"/>
    <mergeCell ref="B92:B95"/>
    <mergeCell ref="C92:C95"/>
    <mergeCell ref="B96:B99"/>
    <mergeCell ref="C96:C99"/>
    <mergeCell ref="B78:C78"/>
    <mergeCell ref="B79:G79"/>
    <mergeCell ref="B56:B59"/>
    <mergeCell ref="B140:B143"/>
    <mergeCell ref="C140:C143"/>
    <mergeCell ref="B144:B147"/>
    <mergeCell ref="C144:C147"/>
    <mergeCell ref="B148:C148"/>
    <mergeCell ref="D148:G148"/>
    <mergeCell ref="B100:C100"/>
    <mergeCell ref="D100:G100"/>
    <mergeCell ref="B102:C102"/>
    <mergeCell ref="B103:G103"/>
    <mergeCell ref="B104:B107"/>
    <mergeCell ref="C104:C107"/>
    <mergeCell ref="B108:B111"/>
    <mergeCell ref="C108:C111"/>
    <mergeCell ref="B112:B115"/>
    <mergeCell ref="C112:C115"/>
    <mergeCell ref="B116:B119"/>
    <mergeCell ref="C116:C119"/>
    <mergeCell ref="B120:B123"/>
    <mergeCell ref="C120:C123"/>
    <mergeCell ref="B124:C124"/>
    <mergeCell ref="D124:G124"/>
    <mergeCell ref="B126:C126"/>
    <mergeCell ref="B127:G127"/>
    <mergeCell ref="B128:B131"/>
    <mergeCell ref="C128:C131"/>
    <mergeCell ref="B132:B135"/>
    <mergeCell ref="C132:C135"/>
    <mergeCell ref="B136:B139"/>
    <mergeCell ref="C136:C139"/>
    <mergeCell ref="B150:C150"/>
    <mergeCell ref="B151:G151"/>
    <mergeCell ref="A152:A174"/>
    <mergeCell ref="B152:B155"/>
    <mergeCell ref="C152:C155"/>
    <mergeCell ref="B156:B159"/>
    <mergeCell ref="C156:C159"/>
    <mergeCell ref="B160:B163"/>
    <mergeCell ref="C160:C163"/>
    <mergeCell ref="B164:B167"/>
    <mergeCell ref="C164:C167"/>
    <mergeCell ref="B168:B171"/>
    <mergeCell ref="C168:C171"/>
    <mergeCell ref="B172:C172"/>
    <mergeCell ref="D172:G172"/>
    <mergeCell ref="B174:C174"/>
    <mergeCell ref="B216:B219"/>
    <mergeCell ref="C216:C219"/>
    <mergeCell ref="B220:C220"/>
    <mergeCell ref="D220:G220"/>
    <mergeCell ref="B222:C222"/>
    <mergeCell ref="B175:G175"/>
    <mergeCell ref="B176:B179"/>
    <mergeCell ref="C176:C179"/>
    <mergeCell ref="B180:B183"/>
    <mergeCell ref="C180:C183"/>
    <mergeCell ref="B184:B187"/>
    <mergeCell ref="C184:C187"/>
    <mergeCell ref="B188:B191"/>
    <mergeCell ref="C188:C191"/>
    <mergeCell ref="B192:B195"/>
    <mergeCell ref="C192:C195"/>
    <mergeCell ref="B196:C196"/>
    <mergeCell ref="D196:G196"/>
    <mergeCell ref="B198:C198"/>
    <mergeCell ref="B199:G199"/>
    <mergeCell ref="B200:B203"/>
    <mergeCell ref="C200:C203"/>
    <mergeCell ref="B204:B207"/>
    <mergeCell ref="C204:C207"/>
    <mergeCell ref="B208:B211"/>
    <mergeCell ref="C208:C211"/>
    <mergeCell ref="B212:B215"/>
    <mergeCell ref="C212:C215"/>
    <mergeCell ref="B223:G223"/>
    <mergeCell ref="A224:A246"/>
    <mergeCell ref="B224:B227"/>
    <mergeCell ref="C224:C227"/>
    <mergeCell ref="B228:B231"/>
    <mergeCell ref="C228:C231"/>
    <mergeCell ref="B232:B235"/>
    <mergeCell ref="C232:C235"/>
    <mergeCell ref="B236:B239"/>
    <mergeCell ref="C236:C239"/>
    <mergeCell ref="B240:B243"/>
    <mergeCell ref="C240:C243"/>
    <mergeCell ref="B244:C244"/>
    <mergeCell ref="D244:G244"/>
    <mergeCell ref="B246:C246"/>
    <mergeCell ref="B288:B291"/>
    <mergeCell ref="C288:C291"/>
    <mergeCell ref="B292:C292"/>
    <mergeCell ref="D292:G292"/>
    <mergeCell ref="B294:C294"/>
    <mergeCell ref="B247:G247"/>
    <mergeCell ref="A248:A270"/>
    <mergeCell ref="B248:B251"/>
    <mergeCell ref="C248:C251"/>
    <mergeCell ref="B252:B255"/>
    <mergeCell ref="C252:C255"/>
    <mergeCell ref="B256:B259"/>
    <mergeCell ref="C256:C259"/>
    <mergeCell ref="B260:B263"/>
    <mergeCell ref="C260:C263"/>
    <mergeCell ref="B264:B267"/>
    <mergeCell ref="C264:C267"/>
    <mergeCell ref="B268:C268"/>
    <mergeCell ref="D268:G268"/>
    <mergeCell ref="B270:C270"/>
    <mergeCell ref="B271:G271"/>
    <mergeCell ref="B272:B275"/>
    <mergeCell ref="C272:C275"/>
    <mergeCell ref="B276:B279"/>
    <mergeCell ref="C276:C279"/>
    <mergeCell ref="B280:B283"/>
    <mergeCell ref="C280:C283"/>
    <mergeCell ref="B284:B287"/>
    <mergeCell ref="C284:C287"/>
    <mergeCell ref="B340:C340"/>
    <mergeCell ref="D340:G340"/>
    <mergeCell ref="B342:C342"/>
    <mergeCell ref="B295:G295"/>
    <mergeCell ref="B296:B299"/>
    <mergeCell ref="C296:C299"/>
    <mergeCell ref="B300:B303"/>
    <mergeCell ref="C300:C303"/>
    <mergeCell ref="B304:B307"/>
    <mergeCell ref="C304:C307"/>
    <mergeCell ref="B308:B311"/>
    <mergeCell ref="C308:C311"/>
    <mergeCell ref="B312:B315"/>
    <mergeCell ref="C312:C315"/>
    <mergeCell ref="B316:C316"/>
    <mergeCell ref="D316:G316"/>
    <mergeCell ref="B318:C318"/>
    <mergeCell ref="B341:C341"/>
    <mergeCell ref="D341:G341"/>
    <mergeCell ref="B343:G343"/>
    <mergeCell ref="B344:C344"/>
    <mergeCell ref="I344:K344"/>
    <mergeCell ref="A32:A55"/>
    <mergeCell ref="A56:A79"/>
    <mergeCell ref="A80:A103"/>
    <mergeCell ref="A104:A127"/>
    <mergeCell ref="A128:A151"/>
    <mergeCell ref="A176:A199"/>
    <mergeCell ref="A200:A223"/>
    <mergeCell ref="A272:A295"/>
    <mergeCell ref="A296:A319"/>
    <mergeCell ref="B319:G319"/>
    <mergeCell ref="A320:A342"/>
    <mergeCell ref="B320:B323"/>
    <mergeCell ref="C320:C323"/>
    <mergeCell ref="B324:B327"/>
    <mergeCell ref="C324:C327"/>
    <mergeCell ref="B328:B331"/>
    <mergeCell ref="C328:C331"/>
    <mergeCell ref="B332:B335"/>
    <mergeCell ref="C332:C335"/>
    <mergeCell ref="B336:B339"/>
    <mergeCell ref="C336:C339"/>
  </mergeCells>
  <printOptions horizontalCentered="1"/>
  <pageMargins left="0.27559055118110237" right="0.19685039370078741" top="1.1023622047244095" bottom="0.35433070866141736" header="0.15748031496062992" footer="0.23622047244094491"/>
  <pageSetup paperSize="9" scale="80" orientation="portrait" r:id="rId1"/>
  <headerFooter>
    <oddHeader>&amp;C&amp;G</oddHeader>
    <oddFooter>&amp;L             &amp;P</oddFooter>
  </headerFooter>
  <rowBreaks count="6" manualBreakCount="6">
    <brk id="55" max="11" man="1"/>
    <brk id="107" max="11" man="1"/>
    <brk id="159" max="11" man="1"/>
    <brk id="211" max="11" man="1"/>
    <brk id="263" max="11" man="1"/>
    <brk id="319" max="11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21"/>
  <sheetViews>
    <sheetView rightToLeft="1" workbookViewId="0">
      <selection activeCell="E16" sqref="E16"/>
    </sheetView>
  </sheetViews>
  <sheetFormatPr defaultRowHeight="15"/>
  <cols>
    <col min="1" max="1" width="14.109375" customWidth="1"/>
    <col min="2" max="2" width="12" customWidth="1"/>
    <col min="3" max="3" width="11.6640625" customWidth="1"/>
    <col min="4" max="4" width="15.33203125" customWidth="1"/>
    <col min="5" max="5" width="21.109375" customWidth="1"/>
  </cols>
  <sheetData>
    <row r="1" spans="1:5" ht="45.75" customHeight="1" thickBot="1">
      <c r="A1" s="248" t="s">
        <v>145</v>
      </c>
      <c r="B1" s="248"/>
      <c r="C1" s="248"/>
      <c r="D1" s="248"/>
      <c r="E1" s="248"/>
    </row>
    <row r="2" spans="1:5" ht="44.25" customHeight="1" thickBot="1">
      <c r="A2" s="235" t="s">
        <v>1</v>
      </c>
      <c r="B2" s="236" t="s">
        <v>142</v>
      </c>
      <c r="C2" s="236" t="s">
        <v>143</v>
      </c>
      <c r="D2" s="243" t="s">
        <v>140</v>
      </c>
      <c r="E2" s="237" t="s">
        <v>141</v>
      </c>
    </row>
    <row r="3" spans="1:5" ht="23.25" customHeight="1" thickTop="1">
      <c r="A3" s="249" t="s">
        <v>13</v>
      </c>
      <c r="B3" s="234">
        <v>46033</v>
      </c>
      <c r="C3" s="234">
        <v>46037</v>
      </c>
      <c r="D3" s="233"/>
      <c r="E3" s="238"/>
    </row>
    <row r="4" spans="1:5" ht="23.25" customHeight="1">
      <c r="A4" s="250" t="s">
        <v>109</v>
      </c>
      <c r="B4" s="232">
        <v>46040</v>
      </c>
      <c r="C4" s="232">
        <v>46044</v>
      </c>
      <c r="D4" s="231"/>
      <c r="E4" s="239"/>
    </row>
    <row r="5" spans="1:5" ht="23.25" customHeight="1">
      <c r="A5" s="250" t="s">
        <v>110</v>
      </c>
      <c r="B5" s="232">
        <v>46047</v>
      </c>
      <c r="C5" s="232">
        <v>46051</v>
      </c>
      <c r="D5" s="231"/>
      <c r="E5" s="239"/>
    </row>
    <row r="6" spans="1:5" ht="23.25" customHeight="1">
      <c r="A6" s="250" t="s">
        <v>111</v>
      </c>
      <c r="B6" s="232">
        <v>46054</v>
      </c>
      <c r="C6" s="232">
        <v>46058</v>
      </c>
      <c r="D6" s="231"/>
      <c r="E6" s="239"/>
    </row>
    <row r="7" spans="1:5" ht="23.25" customHeight="1">
      <c r="A7" s="250" t="s">
        <v>127</v>
      </c>
      <c r="B7" s="232">
        <v>46061</v>
      </c>
      <c r="C7" s="232">
        <v>46065</v>
      </c>
      <c r="D7" s="231"/>
      <c r="E7" s="239"/>
    </row>
    <row r="8" spans="1:5" ht="23.25" customHeight="1">
      <c r="A8" s="250" t="s">
        <v>128</v>
      </c>
      <c r="B8" s="232">
        <v>46068</v>
      </c>
      <c r="C8" s="232">
        <v>46070</v>
      </c>
      <c r="D8" s="231"/>
      <c r="E8" s="239"/>
    </row>
    <row r="9" spans="1:5" ht="23.25" customHeight="1">
      <c r="A9" s="250" t="s">
        <v>129</v>
      </c>
      <c r="B9" s="232">
        <v>46110</v>
      </c>
      <c r="C9" s="232">
        <v>46114</v>
      </c>
      <c r="D9" s="231"/>
      <c r="E9" s="239"/>
    </row>
    <row r="10" spans="1:5" ht="23.25" customHeight="1">
      <c r="A10" s="250" t="s">
        <v>131</v>
      </c>
      <c r="B10" s="232">
        <v>46117</v>
      </c>
      <c r="C10" s="232">
        <v>46121</v>
      </c>
      <c r="D10" s="231"/>
      <c r="E10" s="239"/>
    </row>
    <row r="11" spans="1:5" ht="23.25" customHeight="1">
      <c r="A11" s="250" t="s">
        <v>130</v>
      </c>
      <c r="B11" s="232">
        <v>46124</v>
      </c>
      <c r="C11" s="232">
        <v>46128</v>
      </c>
      <c r="D11" s="231"/>
      <c r="E11" s="239"/>
    </row>
    <row r="12" spans="1:5" ht="23.25" customHeight="1">
      <c r="A12" s="250" t="s">
        <v>132</v>
      </c>
      <c r="B12" s="232">
        <v>46131</v>
      </c>
      <c r="C12" s="232">
        <v>46135</v>
      </c>
      <c r="D12" s="231"/>
      <c r="E12" s="239"/>
    </row>
    <row r="13" spans="1:5" ht="23.25" customHeight="1">
      <c r="A13" s="250" t="s">
        <v>133</v>
      </c>
      <c r="B13" s="232">
        <v>46138</v>
      </c>
      <c r="C13" s="232">
        <v>46142</v>
      </c>
      <c r="D13" s="231"/>
      <c r="E13" s="239"/>
    </row>
    <row r="14" spans="1:5" ht="23.25" customHeight="1">
      <c r="A14" s="250" t="s">
        <v>134</v>
      </c>
      <c r="B14" s="232">
        <v>46146</v>
      </c>
      <c r="C14" s="232">
        <v>46149</v>
      </c>
      <c r="D14" s="231"/>
      <c r="E14" s="239"/>
    </row>
    <row r="15" spans="1:5" ht="23.25" customHeight="1">
      <c r="A15" s="250" t="s">
        <v>135</v>
      </c>
      <c r="B15" s="232">
        <v>46152</v>
      </c>
      <c r="C15" s="232">
        <v>46156</v>
      </c>
      <c r="D15" s="231"/>
      <c r="E15" s="239"/>
    </row>
    <row r="16" spans="1:5" ht="23.25" customHeight="1" thickBot="1">
      <c r="A16" s="251" t="s">
        <v>136</v>
      </c>
      <c r="B16" s="240">
        <v>46159</v>
      </c>
      <c r="C16" s="240">
        <v>46163</v>
      </c>
      <c r="D16" s="241"/>
      <c r="E16" s="242"/>
    </row>
    <row r="18" spans="1:10" ht="10.5" customHeight="1"/>
    <row r="19" spans="1:10" ht="36.75" customHeight="1">
      <c r="A19" s="253" t="s">
        <v>81</v>
      </c>
      <c r="B19" s="255">
        <f>'الفصل الثاني'!D347</f>
        <v>0</v>
      </c>
      <c r="C19" s="255"/>
      <c r="D19" s="32" t="s">
        <v>96</v>
      </c>
      <c r="E19" s="254" t="s">
        <v>97</v>
      </c>
      <c r="F19" s="252"/>
      <c r="G19" s="252"/>
      <c r="H19" s="32"/>
      <c r="I19" s="63"/>
      <c r="J19" s="32"/>
    </row>
    <row r="20" spans="1:10" ht="32.25" customHeight="1">
      <c r="A20" s="256" t="s">
        <v>82</v>
      </c>
      <c r="B20" s="255">
        <f>'الفصل الثاني'!D348</f>
        <v>0</v>
      </c>
      <c r="C20" s="255"/>
      <c r="D20" s="32" t="s">
        <v>96</v>
      </c>
      <c r="E20" s="254" t="s">
        <v>97</v>
      </c>
      <c r="F20" s="252"/>
      <c r="G20" s="252"/>
      <c r="H20" s="32"/>
      <c r="I20" s="63"/>
      <c r="J20" s="32"/>
    </row>
    <row r="21" spans="1:10" ht="33" customHeight="1">
      <c r="A21" s="253" t="s">
        <v>83</v>
      </c>
      <c r="B21" s="255">
        <f>'الفصل الثاني'!D349</f>
        <v>0</v>
      </c>
      <c r="C21" s="255"/>
      <c r="D21" s="32" t="s">
        <v>96</v>
      </c>
      <c r="E21" s="254" t="s">
        <v>97</v>
      </c>
      <c r="F21" s="252"/>
      <c r="G21" s="252"/>
      <c r="H21" s="32"/>
      <c r="I21" s="63"/>
      <c r="J21" s="32"/>
    </row>
  </sheetData>
  <mergeCells count="4">
    <mergeCell ref="A1:E1"/>
    <mergeCell ref="B19:C19"/>
    <mergeCell ref="B20:C20"/>
    <mergeCell ref="B21:C21"/>
  </mergeCells>
  <printOptions horizontalCentered="1"/>
  <pageMargins left="0.78740157480314965" right="0.51181102362204722" top="1.574803149606299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ورقة6"/>
  <dimension ref="A1:Q29"/>
  <sheetViews>
    <sheetView rightToLeft="1" topLeftCell="I1" workbookViewId="0">
      <selection activeCell="K5" sqref="K5"/>
    </sheetView>
  </sheetViews>
  <sheetFormatPr defaultRowHeight="15"/>
  <cols>
    <col min="1" max="1" width="14.33203125" bestFit="1" customWidth="1"/>
    <col min="3" max="3" width="14.88671875" bestFit="1" customWidth="1"/>
    <col min="4" max="4" width="11.77734375" bestFit="1" customWidth="1"/>
    <col min="5" max="5" width="11.6640625" bestFit="1" customWidth="1"/>
    <col min="6" max="6" width="12.109375" customWidth="1"/>
    <col min="7" max="7" width="14.77734375" bestFit="1" customWidth="1"/>
    <col min="8" max="8" width="11.21875" customWidth="1"/>
    <col min="9" max="9" width="15.6640625" customWidth="1"/>
    <col min="10" max="10" width="13.44140625" customWidth="1"/>
    <col min="11" max="11" width="12.77734375" bestFit="1" customWidth="1"/>
    <col min="12" max="12" width="6.33203125" customWidth="1"/>
    <col min="13" max="13" width="14.88671875" bestFit="1" customWidth="1"/>
    <col min="15" max="15" width="15.77734375" bestFit="1" customWidth="1"/>
    <col min="17" max="17" width="19.6640625" bestFit="1" customWidth="1"/>
  </cols>
  <sheetData>
    <row r="1" spans="1:17" ht="16.5" thickBot="1">
      <c r="A1" s="26" t="s">
        <v>29</v>
      </c>
      <c r="E1" t="s">
        <v>36</v>
      </c>
      <c r="F1" t="s">
        <v>41</v>
      </c>
      <c r="J1" s="14" t="str">
        <f>IFERROR(INDEX(data!$E$2:$F$9,MATCH(البيانات!C5,data!$E$2:$E$9,0),2),"")</f>
        <v/>
      </c>
      <c r="L1" t="s">
        <v>50</v>
      </c>
      <c r="M1" t="s">
        <v>56</v>
      </c>
      <c r="O1" t="s">
        <v>46</v>
      </c>
      <c r="Q1" s="26" t="s">
        <v>76</v>
      </c>
    </row>
    <row r="2" spans="1:17">
      <c r="A2" s="27" t="s">
        <v>30</v>
      </c>
      <c r="E2" t="s">
        <v>37</v>
      </c>
      <c r="F2">
        <v>7</v>
      </c>
      <c r="L2" s="10" t="s">
        <v>51</v>
      </c>
      <c r="M2">
        <v>8</v>
      </c>
      <c r="O2" t="s">
        <v>58</v>
      </c>
      <c r="Q2" s="27" t="s">
        <v>77</v>
      </c>
    </row>
    <row r="3" spans="1:17">
      <c r="A3" s="28" t="s">
        <v>31</v>
      </c>
      <c r="E3" t="s">
        <v>38</v>
      </c>
      <c r="F3">
        <v>6</v>
      </c>
      <c r="L3" s="10" t="s">
        <v>52</v>
      </c>
      <c r="M3">
        <v>10</v>
      </c>
      <c r="O3" t="s">
        <v>59</v>
      </c>
      <c r="Q3" s="28" t="s">
        <v>67</v>
      </c>
    </row>
    <row r="4" spans="1:17">
      <c r="A4" s="27" t="s">
        <v>33</v>
      </c>
      <c r="E4" t="s">
        <v>39</v>
      </c>
      <c r="F4">
        <v>5</v>
      </c>
      <c r="L4" s="10" t="s">
        <v>53</v>
      </c>
      <c r="M4">
        <v>12</v>
      </c>
      <c r="O4" t="s">
        <v>60</v>
      </c>
      <c r="Q4" s="27" t="s">
        <v>104</v>
      </c>
    </row>
    <row r="5" spans="1:17">
      <c r="A5" s="28" t="s">
        <v>108</v>
      </c>
      <c r="E5" t="s">
        <v>43</v>
      </c>
      <c r="F5">
        <v>5</v>
      </c>
      <c r="L5" s="10" t="s">
        <v>54</v>
      </c>
      <c r="M5">
        <v>13</v>
      </c>
      <c r="O5" t="s">
        <v>61</v>
      </c>
      <c r="Q5" s="28"/>
    </row>
    <row r="6" spans="1:17">
      <c r="A6" s="27" t="s">
        <v>32</v>
      </c>
      <c r="E6" t="s">
        <v>112</v>
      </c>
      <c r="F6">
        <v>4</v>
      </c>
      <c r="L6" s="10" t="s">
        <v>55</v>
      </c>
      <c r="M6">
        <v>13</v>
      </c>
      <c r="O6" t="s">
        <v>62</v>
      </c>
      <c r="Q6" s="27"/>
    </row>
    <row r="7" spans="1:17">
      <c r="A7" s="28" t="s">
        <v>34</v>
      </c>
      <c r="E7" t="s">
        <v>139</v>
      </c>
      <c r="F7">
        <v>4</v>
      </c>
      <c r="O7" t="s">
        <v>63</v>
      </c>
    </row>
    <row r="8" spans="1:17">
      <c r="A8" s="27" t="s">
        <v>35</v>
      </c>
      <c r="E8" t="s">
        <v>40</v>
      </c>
      <c r="F8">
        <v>4</v>
      </c>
      <c r="O8" t="s">
        <v>64</v>
      </c>
    </row>
    <row r="9" spans="1:17">
      <c r="A9" s="74" t="s">
        <v>120</v>
      </c>
      <c r="E9" t="s">
        <v>42</v>
      </c>
      <c r="F9">
        <v>3</v>
      </c>
      <c r="O9" t="s">
        <v>65</v>
      </c>
    </row>
    <row r="10" spans="1:17">
      <c r="A10" s="27" t="s">
        <v>113</v>
      </c>
      <c r="O10" t="s">
        <v>115</v>
      </c>
    </row>
    <row r="11" spans="1:17">
      <c r="A11" s="28" t="s">
        <v>114</v>
      </c>
      <c r="O11" t="s">
        <v>66</v>
      </c>
    </row>
    <row r="12" spans="1:17" ht="15.75" thickBot="1">
      <c r="A12" s="27" t="s">
        <v>113</v>
      </c>
      <c r="O12" t="s">
        <v>69</v>
      </c>
    </row>
    <row r="13" spans="1:17" ht="15.75" thickBot="1">
      <c r="C13" s="73" t="s">
        <v>30</v>
      </c>
      <c r="D13" s="74" t="s">
        <v>31</v>
      </c>
      <c r="E13" s="73" t="s">
        <v>33</v>
      </c>
      <c r="F13" s="74" t="s">
        <v>108</v>
      </c>
      <c r="G13" s="73" t="s">
        <v>32</v>
      </c>
      <c r="H13" s="73" t="s">
        <v>113</v>
      </c>
      <c r="I13" s="74" t="s">
        <v>120</v>
      </c>
      <c r="J13" s="73" t="s">
        <v>35</v>
      </c>
      <c r="K13" s="28" t="s">
        <v>34</v>
      </c>
      <c r="M13" s="76">
        <f>البيانات!C3</f>
        <v>0</v>
      </c>
      <c r="O13" t="s">
        <v>67</v>
      </c>
    </row>
    <row r="14" spans="1:17">
      <c r="C14" s="71" t="s">
        <v>60</v>
      </c>
      <c r="D14" s="72" t="s">
        <v>72</v>
      </c>
      <c r="E14" s="71" t="s">
        <v>58</v>
      </c>
      <c r="F14" s="71" t="s">
        <v>115</v>
      </c>
      <c r="G14" s="71" t="s">
        <v>70</v>
      </c>
      <c r="H14" s="72" t="s">
        <v>68</v>
      </c>
      <c r="I14" s="71" t="s">
        <v>121</v>
      </c>
      <c r="J14" s="75" t="s">
        <v>123</v>
      </c>
      <c r="K14" s="71" t="s">
        <v>73</v>
      </c>
      <c r="M14" s="77" t="str">
        <f>IF($M$13=$C$13,C14,IF($M$13=$D$13,D14,IF($M$13=$E$13,E14,IF($M$13=$F$13,F14,IF($M$13=$G$13,G14,IF($M$13=$H$13,H14,IF($M$13=$I$13,I14,IF($M$13=$J$13,J14,IF($M$13=$K$13,K14,"")))))))))</f>
        <v/>
      </c>
      <c r="O14" t="s">
        <v>70</v>
      </c>
    </row>
    <row r="15" spans="1:17">
      <c r="C15" s="72" t="s">
        <v>61</v>
      </c>
      <c r="D15" s="72" t="s">
        <v>59</v>
      </c>
      <c r="E15" s="72" t="s">
        <v>59</v>
      </c>
      <c r="F15" s="72" t="s">
        <v>66</v>
      </c>
      <c r="G15" s="71" t="s">
        <v>71</v>
      </c>
      <c r="H15" s="75" t="s">
        <v>125</v>
      </c>
      <c r="I15" s="75" t="s">
        <v>122</v>
      </c>
      <c r="J15" s="75" t="s">
        <v>124</v>
      </c>
      <c r="K15" s="75" t="str">
        <f>""</f>
        <v/>
      </c>
      <c r="M15" s="77" t="str">
        <f t="shared" ref="M15:M20" si="0">IF($M$13=$C$13,C15,IF($M$13=$D$13,D15,IF($M$13=$E$13,E15,IF($M$13=$F$13,F15,IF($M$13=$G$13,G15,IF($M$13=$H$13,H15,IF($M$13=$I$13,I15,IF($M$13=$J$13,J15,IF($M$13=$K$13,K15,"")))))))))</f>
        <v/>
      </c>
      <c r="O15" t="s">
        <v>68</v>
      </c>
    </row>
    <row r="16" spans="1:17">
      <c r="C16" s="71" t="s">
        <v>62</v>
      </c>
      <c r="D16" s="72" t="s">
        <v>119</v>
      </c>
      <c r="E16" s="72" t="s">
        <v>57</v>
      </c>
      <c r="F16" s="72" t="s">
        <v>67</v>
      </c>
      <c r="G16" s="71" t="s">
        <v>69</v>
      </c>
      <c r="H16" s="75" t="str">
        <f>""</f>
        <v/>
      </c>
      <c r="I16" s="75" t="str">
        <f>""</f>
        <v/>
      </c>
      <c r="J16" s="75" t="str">
        <f>""</f>
        <v/>
      </c>
      <c r="K16" s="75" t="str">
        <f>""</f>
        <v/>
      </c>
      <c r="M16" s="77" t="str">
        <f t="shared" si="0"/>
        <v/>
      </c>
      <c r="O16" t="s">
        <v>71</v>
      </c>
    </row>
    <row r="17" spans="3:15">
      <c r="C17" s="72" t="s">
        <v>63</v>
      </c>
      <c r="D17" s="75" t="str">
        <f>""</f>
        <v/>
      </c>
      <c r="E17" s="75" t="str">
        <f>""</f>
        <v/>
      </c>
      <c r="F17" s="75" t="str">
        <f>""</f>
        <v/>
      </c>
      <c r="G17" s="75" t="str">
        <f>""</f>
        <v/>
      </c>
      <c r="H17" s="75" t="str">
        <f>""</f>
        <v/>
      </c>
      <c r="I17" s="75" t="str">
        <f>""</f>
        <v/>
      </c>
      <c r="J17" s="75" t="str">
        <f>""</f>
        <v/>
      </c>
      <c r="K17" s="75" t="str">
        <f>""</f>
        <v/>
      </c>
      <c r="M17" s="77" t="str">
        <f t="shared" si="0"/>
        <v/>
      </c>
      <c r="O17" t="s">
        <v>57</v>
      </c>
    </row>
    <row r="18" spans="3:15">
      <c r="C18" s="71" t="s">
        <v>64</v>
      </c>
      <c r="D18" s="75" t="str">
        <f>""</f>
        <v/>
      </c>
      <c r="E18" s="75" t="str">
        <f>""</f>
        <v/>
      </c>
      <c r="F18" s="75" t="str">
        <f>""</f>
        <v/>
      </c>
      <c r="G18" s="75" t="str">
        <f>""</f>
        <v/>
      </c>
      <c r="H18" s="75" t="str">
        <f>""</f>
        <v/>
      </c>
      <c r="I18" s="75" t="str">
        <f>""</f>
        <v/>
      </c>
      <c r="J18" s="75" t="str">
        <f>""</f>
        <v/>
      </c>
      <c r="K18" s="75" t="str">
        <f>""</f>
        <v/>
      </c>
      <c r="M18" s="77" t="str">
        <f t="shared" si="0"/>
        <v/>
      </c>
      <c r="O18" t="s">
        <v>59</v>
      </c>
    </row>
    <row r="19" spans="3:15">
      <c r="C19" s="72" t="s">
        <v>65</v>
      </c>
      <c r="D19" s="75" t="str">
        <f>""</f>
        <v/>
      </c>
      <c r="E19" s="75" t="str">
        <f>""</f>
        <v/>
      </c>
      <c r="F19" s="75" t="str">
        <f>""</f>
        <v/>
      </c>
      <c r="G19" s="75" t="str">
        <f>""</f>
        <v/>
      </c>
      <c r="H19" s="75" t="str">
        <f>""</f>
        <v/>
      </c>
      <c r="I19" s="75" t="str">
        <f>""</f>
        <v/>
      </c>
      <c r="J19" s="75" t="str">
        <f>""</f>
        <v/>
      </c>
      <c r="K19" s="75" t="str">
        <f>""</f>
        <v/>
      </c>
      <c r="M19" s="77" t="str">
        <f t="shared" si="0"/>
        <v/>
      </c>
      <c r="O19" t="s">
        <v>72</v>
      </c>
    </row>
    <row r="20" spans="3:15" ht="15.75" thickBot="1">
      <c r="C20" s="72" t="s">
        <v>105</v>
      </c>
      <c r="D20" s="75" t="str">
        <f>""</f>
        <v/>
      </c>
      <c r="E20" s="75" t="str">
        <f>""</f>
        <v/>
      </c>
      <c r="F20" s="75" t="str">
        <f>""</f>
        <v/>
      </c>
      <c r="G20" s="75" t="str">
        <f>""</f>
        <v/>
      </c>
      <c r="H20" s="75" t="str">
        <f>""</f>
        <v/>
      </c>
      <c r="I20" s="75" t="str">
        <f>""</f>
        <v/>
      </c>
      <c r="J20" s="75" t="str">
        <f>""</f>
        <v/>
      </c>
      <c r="K20" s="75" t="str">
        <f>""</f>
        <v/>
      </c>
      <c r="M20" s="78" t="str">
        <f t="shared" si="0"/>
        <v/>
      </c>
      <c r="O20" t="s">
        <v>73</v>
      </c>
    </row>
    <row r="21" spans="3:15">
      <c r="O21" t="s">
        <v>57</v>
      </c>
    </row>
    <row r="22" spans="3:15">
      <c r="O22" t="s">
        <v>58</v>
      </c>
    </row>
    <row r="23" spans="3:15">
      <c r="O23" t="s">
        <v>59</v>
      </c>
    </row>
    <row r="24" spans="3:15">
      <c r="O24" t="s">
        <v>69</v>
      </c>
    </row>
    <row r="25" spans="3:15">
      <c r="O25" t="s">
        <v>70</v>
      </c>
    </row>
    <row r="26" spans="3:15">
      <c r="O26" t="s">
        <v>72</v>
      </c>
    </row>
    <row r="27" spans="3:15">
      <c r="O27" t="s">
        <v>105</v>
      </c>
    </row>
    <row r="28" spans="3:15">
      <c r="O28" t="s">
        <v>74</v>
      </c>
    </row>
    <row r="29" spans="3:15">
      <c r="O29" t="s">
        <v>75</v>
      </c>
    </row>
  </sheetData>
  <sheetProtection algorithmName="SHA-512" hashValue="scLKjHIJ4OL3+dB+u2Dp4LWA7i6l0UtaBk8lJCFtsmNgNaTBhmS5dlgNf2vpVj+xKk4YvHdLWrsHgCXOfnmiiw==" saltValue="6LOOSaKb+TF6tLPDEg14Aw==" spinCount="100000" sheet="1" objects="1" scenarios="1"/>
  <autoFilter ref="Q1:Q4"/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ورقة11">
    <tabColor rgb="FFFFFF00"/>
  </sheetPr>
  <dimension ref="A1:L101"/>
  <sheetViews>
    <sheetView showGridLines="0" rightToLeft="1" view="pageBreakPreview" zoomScaleSheetLayoutView="100" zoomScalePageLayoutView="80" workbookViewId="0">
      <selection activeCell="D88" sqref="D88:H88"/>
    </sheetView>
  </sheetViews>
  <sheetFormatPr defaultRowHeight="15"/>
  <cols>
    <col min="1" max="1" width="3.77734375" customWidth="1"/>
    <col min="2" max="2" width="5.109375" style="1" customWidth="1"/>
    <col min="3" max="3" width="8.6640625" style="1" customWidth="1"/>
    <col min="4" max="7" width="4.109375" customWidth="1"/>
    <col min="8" max="8" width="4.5546875" customWidth="1"/>
    <col min="9" max="9" width="12" customWidth="1"/>
    <col min="10" max="10" width="5.5546875" customWidth="1"/>
    <col min="11" max="11" width="20.109375" customWidth="1"/>
    <col min="12" max="12" width="8.5546875" customWidth="1"/>
    <col min="13" max="13" width="8.88671875" customWidth="1"/>
  </cols>
  <sheetData>
    <row r="1" spans="1:12" ht="21" customHeight="1">
      <c r="A1" s="179" t="s">
        <v>100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</row>
    <row r="2" spans="1:12" ht="20.25" customHeight="1">
      <c r="A2" s="181" t="s">
        <v>28</v>
      </c>
      <c r="B2" s="181"/>
      <c r="C2" s="158" t="str">
        <f>IF(البيانات!C3&lt;&gt;"",البيانات!C3,"")</f>
        <v/>
      </c>
      <c r="D2" s="158"/>
      <c r="E2" s="182" t="s">
        <v>79</v>
      </c>
      <c r="F2" s="182"/>
      <c r="G2" s="158" t="str">
        <f>IF(البيانات!C6&lt;&gt;"",البيانات!C6,"")</f>
        <v/>
      </c>
      <c r="H2" s="158"/>
      <c r="I2" s="158"/>
      <c r="J2" s="37" t="s">
        <v>102</v>
      </c>
      <c r="L2" s="25"/>
    </row>
    <row r="3" spans="1:12" ht="20.25" customHeight="1">
      <c r="A3" s="12"/>
      <c r="B3" s="13" t="s">
        <v>0</v>
      </c>
      <c r="C3" s="158" t="str">
        <f>IF(البيانات!C4&lt;&gt;"",البيانات!C4,"")</f>
        <v/>
      </c>
      <c r="D3" s="158"/>
      <c r="E3" s="158"/>
      <c r="F3" s="158"/>
      <c r="G3" s="158"/>
      <c r="H3" s="158"/>
      <c r="I3" s="180" t="s">
        <v>101</v>
      </c>
      <c r="J3" s="180"/>
      <c r="K3" s="158" t="str">
        <f>IF(IF(البيانات!O1&lt;&gt;"",البيانات!O1,"")=0,"",IF(البيانات!O1&lt;&gt;"",البيانات!O1))</f>
        <v/>
      </c>
      <c r="L3" s="158"/>
    </row>
    <row r="4" spans="1:12" ht="7.9" customHeight="1" thickBot="1"/>
    <row r="5" spans="1:12" ht="21" hidden="1" customHeight="1"/>
    <row r="6" spans="1:12" ht="18" customHeight="1" thickBot="1">
      <c r="A6" s="196" t="s">
        <v>1</v>
      </c>
      <c r="B6" s="198" t="s">
        <v>2</v>
      </c>
      <c r="C6" s="199"/>
      <c r="D6" s="202" t="s">
        <v>3</v>
      </c>
      <c r="E6" s="203"/>
      <c r="F6" s="203"/>
      <c r="G6" s="203"/>
      <c r="H6" s="204"/>
      <c r="I6" s="205" t="s">
        <v>4</v>
      </c>
      <c r="J6" s="206"/>
      <c r="K6" s="207" t="s">
        <v>5</v>
      </c>
      <c r="L6" s="209" t="s">
        <v>6</v>
      </c>
    </row>
    <row r="7" spans="1:12" ht="135.75" thickBot="1">
      <c r="A7" s="197"/>
      <c r="B7" s="200"/>
      <c r="C7" s="201"/>
      <c r="D7" s="2" t="s">
        <v>7</v>
      </c>
      <c r="E7" s="2" t="s">
        <v>8</v>
      </c>
      <c r="F7" s="2" t="s">
        <v>9</v>
      </c>
      <c r="G7" s="3" t="s">
        <v>10</v>
      </c>
      <c r="H7" s="2" t="s">
        <v>11</v>
      </c>
      <c r="I7" s="42" t="s">
        <v>12</v>
      </c>
      <c r="J7" s="42" t="s">
        <v>99</v>
      </c>
      <c r="K7" s="208"/>
      <c r="L7" s="210"/>
    </row>
    <row r="8" spans="1:12" ht="15" customHeight="1" thickBot="1">
      <c r="A8" s="124" t="s">
        <v>13</v>
      </c>
      <c r="B8" s="132" t="s">
        <v>14</v>
      </c>
      <c r="C8" s="133">
        <v>44709</v>
      </c>
      <c r="D8" s="45"/>
      <c r="E8" s="45"/>
      <c r="F8" s="45"/>
      <c r="G8" s="45"/>
      <c r="H8" s="46">
        <f>SUM(D8:G8)</f>
        <v>0</v>
      </c>
      <c r="I8" s="4"/>
      <c r="J8" s="5"/>
      <c r="K8" s="6"/>
      <c r="L8" s="7"/>
    </row>
    <row r="9" spans="1:12" ht="15" customHeight="1" thickBot="1">
      <c r="A9" s="121"/>
      <c r="B9" s="128"/>
      <c r="C9" s="130"/>
      <c r="D9" s="45"/>
      <c r="E9" s="45"/>
      <c r="F9" s="45"/>
      <c r="G9" s="45"/>
      <c r="H9" s="46">
        <f>SUM(D9:G9)</f>
        <v>0</v>
      </c>
      <c r="I9" s="4"/>
      <c r="J9" s="5"/>
      <c r="K9" s="6"/>
      <c r="L9" s="7"/>
    </row>
    <row r="10" spans="1:12" ht="15" customHeight="1" thickBot="1">
      <c r="A10" s="121"/>
      <c r="B10" s="129"/>
      <c r="C10" s="131"/>
      <c r="D10" s="45"/>
      <c r="E10" s="45"/>
      <c r="F10" s="45"/>
      <c r="G10" s="45"/>
      <c r="H10" s="46">
        <f>SUM(D10:G10)</f>
        <v>0</v>
      </c>
      <c r="I10" s="4"/>
      <c r="J10" s="5"/>
      <c r="K10" s="6"/>
      <c r="L10" s="7"/>
    </row>
    <row r="11" spans="1:12" ht="15" customHeight="1" thickBot="1">
      <c r="A11" s="121"/>
      <c r="B11" s="132" t="s">
        <v>15</v>
      </c>
      <c r="C11" s="133">
        <v>44710</v>
      </c>
      <c r="D11" s="48"/>
      <c r="E11" s="48"/>
      <c r="F11" s="45"/>
      <c r="G11" s="45"/>
      <c r="H11" s="46">
        <f t="shared" ref="H11:H25" si="0">SUM(D11:G11)</f>
        <v>0</v>
      </c>
      <c r="I11" s="4"/>
      <c r="J11" s="5"/>
      <c r="K11" s="8"/>
      <c r="L11" s="9"/>
    </row>
    <row r="12" spans="1:12" ht="15" customHeight="1" thickBot="1">
      <c r="A12" s="121"/>
      <c r="B12" s="128"/>
      <c r="C12" s="130"/>
      <c r="D12" s="48"/>
      <c r="E12" s="48"/>
      <c r="F12" s="45"/>
      <c r="G12" s="45"/>
      <c r="H12" s="46">
        <f t="shared" si="0"/>
        <v>0</v>
      </c>
      <c r="I12" s="4"/>
      <c r="J12" s="5"/>
      <c r="K12" s="8"/>
      <c r="L12" s="9"/>
    </row>
    <row r="13" spans="1:12" ht="15" customHeight="1" thickBot="1">
      <c r="A13" s="121"/>
      <c r="B13" s="129"/>
      <c r="C13" s="131"/>
      <c r="D13" s="48"/>
      <c r="E13" s="48"/>
      <c r="F13" s="45"/>
      <c r="G13" s="45"/>
      <c r="H13" s="46">
        <f t="shared" si="0"/>
        <v>0</v>
      </c>
      <c r="I13" s="4"/>
      <c r="J13" s="5"/>
      <c r="K13" s="6"/>
      <c r="L13" s="7"/>
    </row>
    <row r="14" spans="1:12" ht="15" customHeight="1" thickBot="1">
      <c r="A14" s="121"/>
      <c r="B14" s="132" t="s">
        <v>16</v>
      </c>
      <c r="C14" s="133">
        <v>44711</v>
      </c>
      <c r="D14" s="48"/>
      <c r="E14" s="48"/>
      <c r="F14" s="45"/>
      <c r="G14" s="45"/>
      <c r="H14" s="46">
        <f t="shared" si="0"/>
        <v>0</v>
      </c>
      <c r="I14" s="4"/>
      <c r="J14" s="5"/>
      <c r="K14" s="6"/>
      <c r="L14" s="7"/>
    </row>
    <row r="15" spans="1:12" ht="15" customHeight="1" thickBot="1">
      <c r="A15" s="121"/>
      <c r="B15" s="128"/>
      <c r="C15" s="130"/>
      <c r="D15" s="48"/>
      <c r="E15" s="48"/>
      <c r="F15" s="45"/>
      <c r="G15" s="45"/>
      <c r="H15" s="46">
        <f t="shared" si="0"/>
        <v>0</v>
      </c>
      <c r="I15" s="4"/>
      <c r="J15" s="5"/>
      <c r="K15" s="6"/>
      <c r="L15" s="7"/>
    </row>
    <row r="16" spans="1:12" ht="15" customHeight="1" thickBot="1">
      <c r="A16" s="121"/>
      <c r="B16" s="129"/>
      <c r="C16" s="131"/>
      <c r="D16" s="48"/>
      <c r="E16" s="48"/>
      <c r="F16" s="45"/>
      <c r="G16" s="45"/>
      <c r="H16" s="46">
        <f t="shared" si="0"/>
        <v>0</v>
      </c>
      <c r="I16" s="4"/>
      <c r="J16" s="5"/>
      <c r="K16" s="6"/>
      <c r="L16" s="7"/>
    </row>
    <row r="17" spans="1:12" ht="15" customHeight="1" thickBot="1">
      <c r="A17" s="121"/>
      <c r="B17" s="132" t="s">
        <v>17</v>
      </c>
      <c r="C17" s="133">
        <v>44712</v>
      </c>
      <c r="D17" s="48"/>
      <c r="E17" s="48"/>
      <c r="F17" s="45"/>
      <c r="G17" s="45"/>
      <c r="H17" s="46">
        <f t="shared" si="0"/>
        <v>0</v>
      </c>
      <c r="I17" s="4"/>
      <c r="J17" s="5"/>
      <c r="K17" s="6"/>
      <c r="L17" s="7"/>
    </row>
    <row r="18" spans="1:12" ht="15" customHeight="1" thickBot="1">
      <c r="A18" s="121"/>
      <c r="B18" s="128"/>
      <c r="C18" s="130"/>
      <c r="D18" s="48"/>
      <c r="E18" s="48"/>
      <c r="F18" s="45"/>
      <c r="G18" s="45"/>
      <c r="H18" s="46">
        <f t="shared" si="0"/>
        <v>0</v>
      </c>
      <c r="I18" s="4"/>
      <c r="J18" s="5"/>
      <c r="K18" s="6"/>
      <c r="L18" s="7"/>
    </row>
    <row r="19" spans="1:12" ht="15" customHeight="1" thickBot="1">
      <c r="A19" s="121"/>
      <c r="B19" s="129"/>
      <c r="C19" s="131"/>
      <c r="D19" s="45"/>
      <c r="E19" s="45"/>
      <c r="F19" s="45"/>
      <c r="G19" s="45"/>
      <c r="H19" s="46">
        <f t="shared" si="0"/>
        <v>0</v>
      </c>
      <c r="I19" s="4"/>
      <c r="J19" s="5"/>
      <c r="K19" s="6"/>
      <c r="L19" s="7"/>
    </row>
    <row r="20" spans="1:12" ht="15" customHeight="1" thickBot="1">
      <c r="A20" s="121"/>
      <c r="B20" s="132" t="s">
        <v>18</v>
      </c>
      <c r="C20" s="133">
        <v>44713</v>
      </c>
      <c r="D20" s="45"/>
      <c r="E20" s="45"/>
      <c r="F20" s="45"/>
      <c r="G20" s="45"/>
      <c r="H20" s="46">
        <f t="shared" si="0"/>
        <v>0</v>
      </c>
      <c r="I20" s="4"/>
      <c r="J20" s="5"/>
      <c r="K20" s="8"/>
      <c r="L20" s="7"/>
    </row>
    <row r="21" spans="1:12" ht="15" customHeight="1" thickBot="1">
      <c r="A21" s="121"/>
      <c r="B21" s="128"/>
      <c r="C21" s="130"/>
      <c r="D21" s="45"/>
      <c r="E21" s="45"/>
      <c r="F21" s="45"/>
      <c r="G21" s="45"/>
      <c r="H21" s="46">
        <f t="shared" si="0"/>
        <v>0</v>
      </c>
      <c r="I21" s="4"/>
      <c r="J21" s="5"/>
      <c r="K21" s="8"/>
      <c r="L21" s="7"/>
    </row>
    <row r="22" spans="1:12" ht="15" customHeight="1" thickBot="1">
      <c r="A22" s="121"/>
      <c r="B22" s="129"/>
      <c r="C22" s="131"/>
      <c r="D22" s="45"/>
      <c r="E22" s="45"/>
      <c r="F22" s="45"/>
      <c r="G22" s="45"/>
      <c r="H22" s="46">
        <f t="shared" si="0"/>
        <v>0</v>
      </c>
      <c r="I22" s="4"/>
      <c r="J22" s="5"/>
      <c r="K22" s="6"/>
      <c r="L22" s="7"/>
    </row>
    <row r="23" spans="1:12" ht="15" customHeight="1" thickBot="1">
      <c r="A23" s="121"/>
      <c r="B23" s="132" t="s">
        <v>19</v>
      </c>
      <c r="C23" s="211">
        <v>44714</v>
      </c>
      <c r="D23" s="45"/>
      <c r="E23" s="45"/>
      <c r="F23" s="45"/>
      <c r="G23" s="45"/>
      <c r="H23" s="46">
        <f t="shared" si="0"/>
        <v>0</v>
      </c>
      <c r="I23" s="4"/>
      <c r="J23" s="5"/>
      <c r="K23" s="6"/>
      <c r="L23" s="7"/>
    </row>
    <row r="24" spans="1:12" ht="15" customHeight="1" thickBot="1">
      <c r="A24" s="121"/>
      <c r="B24" s="128"/>
      <c r="C24" s="212"/>
      <c r="D24" s="45"/>
      <c r="E24" s="45"/>
      <c r="F24" s="45"/>
      <c r="G24" s="45"/>
      <c r="H24" s="46">
        <f t="shared" si="0"/>
        <v>0</v>
      </c>
      <c r="I24" s="4"/>
      <c r="J24" s="5"/>
      <c r="K24" s="6"/>
      <c r="L24" s="7"/>
    </row>
    <row r="25" spans="1:12" ht="15" customHeight="1" thickBot="1">
      <c r="A25" s="121"/>
      <c r="B25" s="129"/>
      <c r="C25" s="213"/>
      <c r="D25" s="45"/>
      <c r="E25" s="45"/>
      <c r="F25" s="45"/>
      <c r="G25" s="45"/>
      <c r="H25" s="46">
        <f t="shared" si="0"/>
        <v>0</v>
      </c>
      <c r="I25" s="4"/>
      <c r="J25" s="5"/>
      <c r="K25" s="6"/>
      <c r="L25" s="7"/>
    </row>
    <row r="26" spans="1:12" ht="15" customHeight="1" thickBot="1">
      <c r="A26" s="121"/>
      <c r="B26" s="153" t="s">
        <v>20</v>
      </c>
      <c r="C26" s="154"/>
      <c r="D26" s="136" t="str">
        <f>IF(ساعات&lt;&gt;"",ساعات,"")</f>
        <v/>
      </c>
      <c r="E26" s="214"/>
      <c r="F26" s="214"/>
      <c r="G26" s="215"/>
      <c r="H26" s="46">
        <f>SUM(D26:G26)</f>
        <v>0</v>
      </c>
      <c r="I26" s="4"/>
      <c r="J26" s="5"/>
      <c r="K26" s="6"/>
      <c r="L26" s="7"/>
    </row>
    <row r="27" spans="1:12" ht="15" customHeight="1" thickBot="1">
      <c r="A27" s="121"/>
      <c r="B27" s="134" t="s">
        <v>21</v>
      </c>
      <c r="C27" s="135"/>
      <c r="D27" s="50">
        <f>SUM(D8:D26)</f>
        <v>0</v>
      </c>
      <c r="E27" s="46">
        <f>SUM(E8:E26)</f>
        <v>0</v>
      </c>
      <c r="F27" s="46">
        <f>SUM(F8:F26)</f>
        <v>0</v>
      </c>
      <c r="G27" s="46">
        <f>SUM(G8:G26)</f>
        <v>0</v>
      </c>
      <c r="H27" s="46">
        <f>SUM(H8:H26)</f>
        <v>0</v>
      </c>
      <c r="I27" s="4"/>
      <c r="J27" s="5"/>
      <c r="K27" s="6"/>
      <c r="L27" s="7"/>
    </row>
    <row r="28" spans="1:12" ht="15" customHeight="1" thickBot="1">
      <c r="A28" s="43"/>
      <c r="B28" s="216" t="s">
        <v>78</v>
      </c>
      <c r="C28" s="217"/>
      <c r="D28" s="217"/>
      <c r="E28" s="217"/>
      <c r="F28" s="217"/>
      <c r="G28" s="218"/>
      <c r="H28" s="46">
        <f>IF(H27&gt;نصاب,H27-نصاب,0)</f>
        <v>0</v>
      </c>
      <c r="I28" s="4"/>
      <c r="J28" s="5"/>
      <c r="K28" s="6"/>
      <c r="L28" s="7"/>
    </row>
    <row r="29" spans="1:12" ht="15" customHeight="1" thickBot="1">
      <c r="A29" s="124" t="s">
        <v>22</v>
      </c>
      <c r="B29" s="132" t="s">
        <v>14</v>
      </c>
      <c r="C29" s="133">
        <v>44716</v>
      </c>
      <c r="D29" s="45"/>
      <c r="E29" s="45"/>
      <c r="F29" s="45"/>
      <c r="G29" s="45"/>
      <c r="H29" s="46">
        <f t="shared" ref="H29:H47" si="1">SUM(D29:G29)</f>
        <v>0</v>
      </c>
      <c r="I29" s="4"/>
      <c r="J29" s="5"/>
      <c r="K29" s="6"/>
      <c r="L29" s="7"/>
    </row>
    <row r="30" spans="1:12" ht="15" customHeight="1" thickBot="1">
      <c r="A30" s="121"/>
      <c r="B30" s="128"/>
      <c r="C30" s="130"/>
      <c r="D30" s="45"/>
      <c r="E30" s="45"/>
      <c r="F30" s="45"/>
      <c r="G30" s="45"/>
      <c r="H30" s="46">
        <f t="shared" si="1"/>
        <v>0</v>
      </c>
      <c r="I30" s="4"/>
      <c r="J30" s="5"/>
      <c r="K30" s="6"/>
      <c r="L30" s="7"/>
    </row>
    <row r="31" spans="1:12" ht="15" customHeight="1" thickBot="1">
      <c r="A31" s="121"/>
      <c r="B31" s="129"/>
      <c r="C31" s="131"/>
      <c r="D31" s="45"/>
      <c r="E31" s="45"/>
      <c r="F31" s="45"/>
      <c r="G31" s="45"/>
      <c r="H31" s="46">
        <f t="shared" si="1"/>
        <v>0</v>
      </c>
      <c r="I31" s="4"/>
      <c r="J31" s="5"/>
      <c r="K31" s="6"/>
      <c r="L31" s="7"/>
    </row>
    <row r="32" spans="1:12" ht="15" customHeight="1" thickBot="1">
      <c r="A32" s="121"/>
      <c r="B32" s="132" t="s">
        <v>23</v>
      </c>
      <c r="C32" s="133">
        <v>44717</v>
      </c>
      <c r="D32" s="48"/>
      <c r="E32" s="48"/>
      <c r="F32" s="45"/>
      <c r="G32" s="45"/>
      <c r="H32" s="46">
        <f t="shared" si="1"/>
        <v>0</v>
      </c>
      <c r="I32" s="4"/>
      <c r="J32" s="5"/>
      <c r="K32" s="8"/>
      <c r="L32" s="9"/>
    </row>
    <row r="33" spans="1:12" ht="15" customHeight="1" thickBot="1">
      <c r="A33" s="121"/>
      <c r="B33" s="128"/>
      <c r="C33" s="130"/>
      <c r="D33" s="48"/>
      <c r="E33" s="48"/>
      <c r="F33" s="45"/>
      <c r="G33" s="45"/>
      <c r="H33" s="46">
        <f t="shared" si="1"/>
        <v>0</v>
      </c>
      <c r="I33" s="4"/>
      <c r="J33" s="5"/>
      <c r="K33" s="8"/>
      <c r="L33" s="9"/>
    </row>
    <row r="34" spans="1:12" ht="15" customHeight="1" thickBot="1">
      <c r="A34" s="121"/>
      <c r="B34" s="129"/>
      <c r="C34" s="131"/>
      <c r="D34" s="48"/>
      <c r="E34" s="48"/>
      <c r="F34" s="45"/>
      <c r="G34" s="45"/>
      <c r="H34" s="46">
        <f t="shared" si="1"/>
        <v>0</v>
      </c>
      <c r="I34" s="4"/>
      <c r="J34" s="5"/>
      <c r="K34" s="6"/>
      <c r="L34" s="7"/>
    </row>
    <row r="35" spans="1:12" ht="15" customHeight="1" thickBot="1">
      <c r="A35" s="121"/>
      <c r="B35" s="132" t="s">
        <v>16</v>
      </c>
      <c r="C35" s="133">
        <v>44718</v>
      </c>
      <c r="D35" s="48"/>
      <c r="E35" s="48"/>
      <c r="F35" s="45"/>
      <c r="G35" s="45"/>
      <c r="H35" s="46">
        <f t="shared" si="1"/>
        <v>0</v>
      </c>
      <c r="I35" s="4"/>
      <c r="J35" s="5"/>
      <c r="K35" s="6"/>
      <c r="L35" s="7"/>
    </row>
    <row r="36" spans="1:12" ht="15" customHeight="1" thickBot="1">
      <c r="A36" s="121"/>
      <c r="B36" s="128"/>
      <c r="C36" s="130"/>
      <c r="D36" s="48"/>
      <c r="E36" s="48"/>
      <c r="F36" s="45"/>
      <c r="G36" s="45"/>
      <c r="H36" s="46">
        <f t="shared" si="1"/>
        <v>0</v>
      </c>
      <c r="I36" s="4"/>
      <c r="J36" s="5"/>
      <c r="K36" s="6"/>
      <c r="L36" s="7"/>
    </row>
    <row r="37" spans="1:12" ht="15" customHeight="1" thickBot="1">
      <c r="A37" s="121"/>
      <c r="B37" s="129"/>
      <c r="C37" s="131"/>
      <c r="D37" s="48"/>
      <c r="E37" s="48"/>
      <c r="F37" s="45"/>
      <c r="G37" s="45"/>
      <c r="H37" s="46">
        <f t="shared" si="1"/>
        <v>0</v>
      </c>
      <c r="I37" s="4"/>
      <c r="J37" s="5"/>
      <c r="K37" s="6"/>
      <c r="L37" s="7"/>
    </row>
    <row r="38" spans="1:12" ht="15" customHeight="1" thickBot="1">
      <c r="A38" s="121"/>
      <c r="B38" s="132" t="s">
        <v>17</v>
      </c>
      <c r="C38" s="133">
        <v>44719</v>
      </c>
      <c r="D38" s="48"/>
      <c r="E38" s="48"/>
      <c r="F38" s="45"/>
      <c r="G38" s="45"/>
      <c r="H38" s="46">
        <f t="shared" si="1"/>
        <v>0</v>
      </c>
      <c r="I38" s="4"/>
      <c r="J38" s="5"/>
      <c r="K38" s="6"/>
      <c r="L38" s="7"/>
    </row>
    <row r="39" spans="1:12" ht="15" customHeight="1" thickBot="1">
      <c r="A39" s="121"/>
      <c r="B39" s="128"/>
      <c r="C39" s="130"/>
      <c r="D39" s="48"/>
      <c r="E39" s="48"/>
      <c r="F39" s="45"/>
      <c r="G39" s="45"/>
      <c r="H39" s="46">
        <f t="shared" si="1"/>
        <v>0</v>
      </c>
      <c r="I39" s="4"/>
      <c r="J39" s="5"/>
      <c r="K39" s="6"/>
      <c r="L39" s="7"/>
    </row>
    <row r="40" spans="1:12" ht="15" customHeight="1" thickBot="1">
      <c r="A40" s="121"/>
      <c r="B40" s="129"/>
      <c r="C40" s="131"/>
      <c r="D40" s="45"/>
      <c r="E40" s="45"/>
      <c r="F40" s="45"/>
      <c r="G40" s="45"/>
      <c r="H40" s="46">
        <f t="shared" si="1"/>
        <v>0</v>
      </c>
      <c r="I40" s="4"/>
      <c r="J40" s="5"/>
      <c r="K40" s="6"/>
      <c r="L40" s="7"/>
    </row>
    <row r="41" spans="1:12" ht="15" customHeight="1" thickBot="1">
      <c r="A41" s="121"/>
      <c r="B41" s="132" t="s">
        <v>18</v>
      </c>
      <c r="C41" s="133">
        <v>44720</v>
      </c>
      <c r="D41" s="45"/>
      <c r="E41" s="45"/>
      <c r="F41" s="45"/>
      <c r="G41" s="45"/>
      <c r="H41" s="46">
        <f t="shared" si="1"/>
        <v>0</v>
      </c>
      <c r="I41" s="4"/>
      <c r="J41" s="5"/>
      <c r="K41" s="8"/>
      <c r="L41" s="9"/>
    </row>
    <row r="42" spans="1:12" ht="15" customHeight="1" thickBot="1">
      <c r="A42" s="121"/>
      <c r="B42" s="128"/>
      <c r="C42" s="130"/>
      <c r="D42" s="45"/>
      <c r="E42" s="45"/>
      <c r="F42" s="45"/>
      <c r="G42" s="45"/>
      <c r="H42" s="46">
        <f t="shared" si="1"/>
        <v>0</v>
      </c>
      <c r="I42" s="4"/>
      <c r="J42" s="5"/>
      <c r="K42" s="8"/>
      <c r="L42" s="9"/>
    </row>
    <row r="43" spans="1:12" ht="15" customHeight="1" thickBot="1">
      <c r="A43" s="121"/>
      <c r="B43" s="129"/>
      <c r="C43" s="131"/>
      <c r="D43" s="45"/>
      <c r="E43" s="45"/>
      <c r="F43" s="45"/>
      <c r="G43" s="45"/>
      <c r="H43" s="46">
        <f t="shared" si="1"/>
        <v>0</v>
      </c>
      <c r="I43" s="4"/>
      <c r="J43" s="5"/>
      <c r="K43" s="6"/>
      <c r="L43" s="7"/>
    </row>
    <row r="44" spans="1:12" ht="15" customHeight="1" thickBot="1">
      <c r="A44" s="121"/>
      <c r="B44" s="132" t="s">
        <v>19</v>
      </c>
      <c r="C44" s="133">
        <v>44721</v>
      </c>
      <c r="D44" s="45"/>
      <c r="E44" s="45"/>
      <c r="F44" s="45"/>
      <c r="G44" s="45"/>
      <c r="H44" s="46">
        <f t="shared" si="1"/>
        <v>0</v>
      </c>
      <c r="I44" s="4"/>
      <c r="J44" s="5"/>
      <c r="K44" s="6"/>
      <c r="L44" s="7"/>
    </row>
    <row r="45" spans="1:12" ht="15" customHeight="1" thickBot="1">
      <c r="A45" s="121"/>
      <c r="B45" s="128"/>
      <c r="C45" s="130"/>
      <c r="D45" s="45"/>
      <c r="E45" s="45"/>
      <c r="F45" s="45"/>
      <c r="G45" s="45"/>
      <c r="H45" s="46">
        <f t="shared" si="1"/>
        <v>0</v>
      </c>
      <c r="I45" s="4"/>
      <c r="J45" s="5"/>
      <c r="K45" s="6"/>
      <c r="L45" s="7"/>
    </row>
    <row r="46" spans="1:12" ht="15" customHeight="1" thickBot="1">
      <c r="A46" s="121"/>
      <c r="B46" s="129"/>
      <c r="C46" s="131"/>
      <c r="D46" s="45"/>
      <c r="E46" s="45"/>
      <c r="F46" s="45"/>
      <c r="G46" s="45"/>
      <c r="H46" s="46">
        <f t="shared" si="1"/>
        <v>0</v>
      </c>
      <c r="I46" s="4"/>
      <c r="J46" s="5"/>
      <c r="K46" s="6"/>
      <c r="L46" s="7"/>
    </row>
    <row r="47" spans="1:12" ht="15" customHeight="1" thickBot="1">
      <c r="A47" s="121"/>
      <c r="B47" s="153" t="s">
        <v>20</v>
      </c>
      <c r="C47" s="154"/>
      <c r="D47" s="136" t="str">
        <f>IF(ساعات&lt;&gt;"",ساعات,"")</f>
        <v/>
      </c>
      <c r="E47" s="214"/>
      <c r="F47" s="214"/>
      <c r="G47" s="215"/>
      <c r="H47" s="46">
        <f t="shared" si="1"/>
        <v>0</v>
      </c>
      <c r="I47" s="4"/>
      <c r="J47" s="5"/>
      <c r="K47" s="6"/>
      <c r="L47" s="7"/>
    </row>
    <row r="48" spans="1:12" ht="15" customHeight="1" thickBot="1">
      <c r="A48" s="123"/>
      <c r="B48" s="134" t="s">
        <v>21</v>
      </c>
      <c r="C48" s="135"/>
      <c r="D48" s="50">
        <f>SUM(D29:D47)</f>
        <v>0</v>
      </c>
      <c r="E48" s="46">
        <f>SUM(E29:E47)</f>
        <v>0</v>
      </c>
      <c r="F48" s="46">
        <f>SUM(F29:F47)</f>
        <v>0</v>
      </c>
      <c r="G48" s="46">
        <f>SUM(G29:G47)</f>
        <v>0</v>
      </c>
      <c r="H48" s="46">
        <f>SUM(H29:H47)</f>
        <v>0</v>
      </c>
      <c r="I48" s="4"/>
      <c r="J48" s="5"/>
      <c r="K48" s="6"/>
      <c r="L48" s="7"/>
    </row>
    <row r="49" spans="1:12" ht="15" customHeight="1" thickBot="1">
      <c r="A49" s="43"/>
      <c r="B49" s="216" t="s">
        <v>78</v>
      </c>
      <c r="C49" s="217"/>
      <c r="D49" s="217"/>
      <c r="E49" s="217"/>
      <c r="F49" s="217"/>
      <c r="G49" s="218"/>
      <c r="H49" s="46">
        <f>IF(H48&gt;نصاب,H48-نصاب,0)</f>
        <v>0</v>
      </c>
      <c r="I49" s="4"/>
      <c r="J49" s="5"/>
      <c r="K49" s="6"/>
      <c r="L49" s="7"/>
    </row>
    <row r="50" spans="1:12" ht="15" customHeight="1" thickBot="1">
      <c r="A50" s="124" t="s">
        <v>24</v>
      </c>
      <c r="B50" s="132" t="s">
        <v>14</v>
      </c>
      <c r="C50" s="133">
        <v>44723</v>
      </c>
      <c r="D50" s="45"/>
      <c r="E50" s="45"/>
      <c r="F50" s="45"/>
      <c r="G50" s="45"/>
      <c r="H50" s="46">
        <f t="shared" ref="H50:H67" si="2">SUM(D50:G50)</f>
        <v>0</v>
      </c>
      <c r="I50" s="4"/>
      <c r="J50" s="5"/>
      <c r="K50" s="6"/>
      <c r="L50" s="7"/>
    </row>
    <row r="51" spans="1:12" ht="15" customHeight="1" thickBot="1">
      <c r="A51" s="121"/>
      <c r="B51" s="128"/>
      <c r="C51" s="130"/>
      <c r="D51" s="45"/>
      <c r="E51" s="45"/>
      <c r="F51" s="45"/>
      <c r="G51" s="45"/>
      <c r="H51" s="46">
        <f t="shared" si="2"/>
        <v>0</v>
      </c>
      <c r="I51" s="4"/>
      <c r="J51" s="5"/>
      <c r="K51" s="6"/>
      <c r="L51" s="7"/>
    </row>
    <row r="52" spans="1:12" ht="15" customHeight="1" thickBot="1">
      <c r="A52" s="121"/>
      <c r="B52" s="129"/>
      <c r="C52" s="131"/>
      <c r="D52" s="45"/>
      <c r="E52" s="45"/>
      <c r="F52" s="45"/>
      <c r="G52" s="45"/>
      <c r="H52" s="46">
        <f t="shared" si="2"/>
        <v>0</v>
      </c>
      <c r="I52" s="4"/>
      <c r="J52" s="5"/>
      <c r="K52" s="6"/>
      <c r="L52" s="7"/>
    </row>
    <row r="53" spans="1:12" ht="15" customHeight="1" thickBot="1">
      <c r="A53" s="121"/>
      <c r="B53" s="132" t="s">
        <v>15</v>
      </c>
      <c r="C53" s="133">
        <v>44724</v>
      </c>
      <c r="D53" s="48"/>
      <c r="E53" s="48"/>
      <c r="F53" s="45"/>
      <c r="G53" s="45"/>
      <c r="H53" s="46">
        <f t="shared" si="2"/>
        <v>0</v>
      </c>
      <c r="I53" s="4"/>
      <c r="J53" s="5"/>
      <c r="K53" s="8"/>
      <c r="L53" s="9"/>
    </row>
    <row r="54" spans="1:12" ht="15" customHeight="1" thickBot="1">
      <c r="A54" s="121"/>
      <c r="B54" s="128"/>
      <c r="C54" s="130"/>
      <c r="D54" s="48"/>
      <c r="E54" s="48"/>
      <c r="F54" s="45"/>
      <c r="G54" s="45"/>
      <c r="H54" s="46">
        <f t="shared" si="2"/>
        <v>0</v>
      </c>
      <c r="I54" s="4"/>
      <c r="J54" s="5"/>
      <c r="K54" s="8"/>
      <c r="L54" s="9"/>
    </row>
    <row r="55" spans="1:12" ht="15" customHeight="1" thickBot="1">
      <c r="A55" s="121"/>
      <c r="B55" s="129"/>
      <c r="C55" s="131"/>
      <c r="D55" s="48"/>
      <c r="E55" s="48"/>
      <c r="F55" s="45"/>
      <c r="G55" s="45"/>
      <c r="H55" s="46">
        <f t="shared" si="2"/>
        <v>0</v>
      </c>
      <c r="I55" s="4"/>
      <c r="J55" s="5"/>
      <c r="K55" s="6"/>
      <c r="L55" s="7"/>
    </row>
    <row r="56" spans="1:12" ht="15" customHeight="1" thickBot="1">
      <c r="A56" s="121"/>
      <c r="B56" s="132" t="s">
        <v>16</v>
      </c>
      <c r="C56" s="133">
        <v>44725</v>
      </c>
      <c r="D56" s="48"/>
      <c r="E56" s="48"/>
      <c r="F56" s="45"/>
      <c r="G56" s="45"/>
      <c r="H56" s="46">
        <f t="shared" si="2"/>
        <v>0</v>
      </c>
      <c r="I56" s="4"/>
      <c r="J56" s="5"/>
      <c r="K56" s="6"/>
      <c r="L56" s="7"/>
    </row>
    <row r="57" spans="1:12" ht="15" customHeight="1" thickBot="1">
      <c r="A57" s="121"/>
      <c r="B57" s="128"/>
      <c r="C57" s="130"/>
      <c r="D57" s="48"/>
      <c r="E57" s="48"/>
      <c r="F57" s="45"/>
      <c r="G57" s="45"/>
      <c r="H57" s="46">
        <f t="shared" si="2"/>
        <v>0</v>
      </c>
      <c r="I57" s="4"/>
      <c r="J57" s="5"/>
      <c r="K57" s="6"/>
      <c r="L57" s="7"/>
    </row>
    <row r="58" spans="1:12" ht="15" customHeight="1" thickBot="1">
      <c r="A58" s="121"/>
      <c r="B58" s="129"/>
      <c r="C58" s="131"/>
      <c r="D58" s="48"/>
      <c r="E58" s="48"/>
      <c r="F58" s="45"/>
      <c r="G58" s="45"/>
      <c r="H58" s="46">
        <f t="shared" si="2"/>
        <v>0</v>
      </c>
      <c r="I58" s="4"/>
      <c r="J58" s="5"/>
      <c r="K58" s="6"/>
      <c r="L58" s="7"/>
    </row>
    <row r="59" spans="1:12" ht="15" customHeight="1" thickBot="1">
      <c r="A59" s="121"/>
      <c r="B59" s="132" t="s">
        <v>17</v>
      </c>
      <c r="C59" s="133">
        <v>44726</v>
      </c>
      <c r="D59" s="48"/>
      <c r="E59" s="48"/>
      <c r="F59" s="45"/>
      <c r="G59" s="45"/>
      <c r="H59" s="46">
        <f t="shared" si="2"/>
        <v>0</v>
      </c>
      <c r="I59" s="4"/>
      <c r="J59" s="5"/>
      <c r="K59" s="6"/>
      <c r="L59" s="7"/>
    </row>
    <row r="60" spans="1:12" ht="15" customHeight="1" thickBot="1">
      <c r="A60" s="121"/>
      <c r="B60" s="128"/>
      <c r="C60" s="130"/>
      <c r="D60" s="48"/>
      <c r="E60" s="48"/>
      <c r="F60" s="45"/>
      <c r="G60" s="45"/>
      <c r="H60" s="46">
        <f t="shared" si="2"/>
        <v>0</v>
      </c>
      <c r="I60" s="4"/>
      <c r="J60" s="5"/>
      <c r="K60" s="6"/>
      <c r="L60" s="7"/>
    </row>
    <row r="61" spans="1:12" ht="15" customHeight="1" thickBot="1">
      <c r="A61" s="121"/>
      <c r="B61" s="129"/>
      <c r="C61" s="131"/>
      <c r="D61" s="45"/>
      <c r="E61" s="45"/>
      <c r="F61" s="45"/>
      <c r="G61" s="45"/>
      <c r="H61" s="46">
        <f t="shared" si="2"/>
        <v>0</v>
      </c>
      <c r="I61" s="4"/>
      <c r="J61" s="5"/>
      <c r="K61" s="6"/>
      <c r="L61" s="7"/>
    </row>
    <row r="62" spans="1:12" ht="15" customHeight="1" thickBot="1">
      <c r="A62" s="121"/>
      <c r="B62" s="132" t="s">
        <v>18</v>
      </c>
      <c r="C62" s="133">
        <v>44727</v>
      </c>
      <c r="D62" s="45"/>
      <c r="E62" s="45"/>
      <c r="F62" s="45"/>
      <c r="G62" s="45"/>
      <c r="H62" s="46">
        <f t="shared" si="2"/>
        <v>0</v>
      </c>
      <c r="I62" s="4"/>
      <c r="J62" s="5"/>
      <c r="K62" s="8"/>
      <c r="L62" s="9"/>
    </row>
    <row r="63" spans="1:12" ht="15" customHeight="1" thickBot="1">
      <c r="A63" s="121"/>
      <c r="B63" s="128"/>
      <c r="C63" s="130"/>
      <c r="D63" s="45"/>
      <c r="E63" s="45"/>
      <c r="F63" s="45"/>
      <c r="G63" s="45"/>
      <c r="H63" s="46">
        <f t="shared" si="2"/>
        <v>0</v>
      </c>
      <c r="I63" s="4"/>
      <c r="J63" s="5"/>
      <c r="K63" s="8"/>
      <c r="L63" s="9"/>
    </row>
    <row r="64" spans="1:12" ht="15" customHeight="1" thickBot="1">
      <c r="A64" s="121"/>
      <c r="B64" s="129"/>
      <c r="C64" s="131"/>
      <c r="D64" s="45"/>
      <c r="E64" s="45"/>
      <c r="F64" s="45"/>
      <c r="G64" s="45"/>
      <c r="H64" s="46">
        <f t="shared" si="2"/>
        <v>0</v>
      </c>
      <c r="I64" s="4"/>
      <c r="J64" s="5"/>
      <c r="K64" s="6"/>
      <c r="L64" s="7"/>
    </row>
    <row r="65" spans="1:12" ht="15" customHeight="1" thickBot="1">
      <c r="A65" s="121"/>
      <c r="B65" s="132" t="s">
        <v>19</v>
      </c>
      <c r="C65" s="133">
        <v>44728</v>
      </c>
      <c r="D65" s="45"/>
      <c r="E65" s="45"/>
      <c r="F65" s="45"/>
      <c r="G65" s="45"/>
      <c r="H65" s="46">
        <f t="shared" si="2"/>
        <v>0</v>
      </c>
      <c r="I65" s="4"/>
      <c r="J65" s="5"/>
      <c r="K65" s="6"/>
      <c r="L65" s="7"/>
    </row>
    <row r="66" spans="1:12" ht="15" customHeight="1" thickBot="1">
      <c r="A66" s="121"/>
      <c r="B66" s="128"/>
      <c r="C66" s="130"/>
      <c r="D66" s="45"/>
      <c r="E66" s="45"/>
      <c r="F66" s="45"/>
      <c r="G66" s="45"/>
      <c r="H66" s="46">
        <f t="shared" si="2"/>
        <v>0</v>
      </c>
      <c r="I66" s="4"/>
      <c r="J66" s="5"/>
      <c r="K66" s="6"/>
      <c r="L66" s="7"/>
    </row>
    <row r="67" spans="1:12" ht="15" customHeight="1" thickBot="1">
      <c r="A67" s="121"/>
      <c r="B67" s="129"/>
      <c r="C67" s="131"/>
      <c r="D67" s="45"/>
      <c r="E67" s="45"/>
      <c r="F67" s="45"/>
      <c r="G67" s="45"/>
      <c r="H67" s="46">
        <f t="shared" si="2"/>
        <v>0</v>
      </c>
      <c r="I67" s="4"/>
      <c r="J67" s="5"/>
      <c r="K67" s="6"/>
      <c r="L67" s="7"/>
    </row>
    <row r="68" spans="1:12" ht="15" customHeight="1" thickBot="1">
      <c r="A68" s="121"/>
      <c r="B68" s="145" t="s">
        <v>20</v>
      </c>
      <c r="C68" s="146"/>
      <c r="D68" s="136" t="str">
        <f>IF(ساعات&lt;&gt;"",ساعات,"")</f>
        <v/>
      </c>
      <c r="E68" s="137"/>
      <c r="F68" s="137"/>
      <c r="G68" s="138"/>
      <c r="H68" s="46">
        <f>SUM(D68:G68)</f>
        <v>0</v>
      </c>
      <c r="I68" s="4"/>
      <c r="J68" s="5"/>
      <c r="K68" s="6"/>
      <c r="L68" s="7"/>
    </row>
    <row r="69" spans="1:12" ht="15" customHeight="1" thickBot="1">
      <c r="A69" s="123"/>
      <c r="B69" s="134" t="s">
        <v>21</v>
      </c>
      <c r="C69" s="135" t="s">
        <v>21</v>
      </c>
      <c r="D69" s="46">
        <f>SUM(D50:D68)</f>
        <v>0</v>
      </c>
      <c r="E69" s="46">
        <f>SUM(E50:E68)</f>
        <v>0</v>
      </c>
      <c r="F69" s="46">
        <f>SUM(F50:F68)</f>
        <v>0</v>
      </c>
      <c r="G69" s="46">
        <f>SUM(G50:G68)</f>
        <v>0</v>
      </c>
      <c r="H69" s="44">
        <f>SUM(H50:H68)</f>
        <v>0</v>
      </c>
      <c r="I69" s="4"/>
      <c r="J69" s="5"/>
      <c r="K69" s="6"/>
      <c r="L69" s="7"/>
    </row>
    <row r="70" spans="1:12" ht="15" customHeight="1" thickBot="1">
      <c r="A70" s="43"/>
      <c r="B70" s="222" t="s">
        <v>78</v>
      </c>
      <c r="C70" s="223"/>
      <c r="D70" s="223"/>
      <c r="E70" s="223"/>
      <c r="F70" s="223"/>
      <c r="G70" s="223"/>
      <c r="H70" s="46">
        <f>IF(H69&gt;نصاب,H69-نصاب,0)</f>
        <v>0</v>
      </c>
      <c r="I70" s="22"/>
      <c r="J70" s="23"/>
      <c r="K70" s="24"/>
      <c r="L70" s="24"/>
    </row>
    <row r="71" spans="1:12" ht="15" customHeight="1" thickBot="1">
      <c r="A71" s="124" t="s">
        <v>25</v>
      </c>
      <c r="B71" s="132" t="s">
        <v>14</v>
      </c>
      <c r="C71" s="133">
        <v>44730</v>
      </c>
      <c r="D71" s="45"/>
      <c r="E71" s="45"/>
      <c r="F71" s="45"/>
      <c r="G71" s="45"/>
      <c r="H71" s="11">
        <f t="shared" ref="H71:H80" si="3">SUM(D71:G71)</f>
        <v>0</v>
      </c>
      <c r="I71" s="4"/>
      <c r="J71" s="5"/>
      <c r="K71" s="6"/>
      <c r="L71" s="7"/>
    </row>
    <row r="72" spans="1:12" ht="15" customHeight="1" thickBot="1">
      <c r="A72" s="121"/>
      <c r="B72" s="128"/>
      <c r="C72" s="130"/>
      <c r="D72" s="45"/>
      <c r="E72" s="45"/>
      <c r="F72" s="45"/>
      <c r="G72" s="45"/>
      <c r="H72" s="11">
        <f t="shared" si="3"/>
        <v>0</v>
      </c>
      <c r="I72" s="4"/>
      <c r="J72" s="5"/>
      <c r="K72" s="6"/>
      <c r="L72" s="7"/>
    </row>
    <row r="73" spans="1:12" ht="15" customHeight="1" thickBot="1">
      <c r="A73" s="121"/>
      <c r="B73" s="129"/>
      <c r="C73" s="131"/>
      <c r="D73" s="45"/>
      <c r="E73" s="45"/>
      <c r="F73" s="45"/>
      <c r="G73" s="45"/>
      <c r="H73" s="11">
        <f t="shared" si="3"/>
        <v>0</v>
      </c>
      <c r="I73" s="4"/>
      <c r="J73" s="5"/>
      <c r="K73" s="6"/>
      <c r="L73" s="7"/>
    </row>
    <row r="74" spans="1:12" ht="15" customHeight="1" thickBot="1">
      <c r="A74" s="121"/>
      <c r="B74" s="132" t="s">
        <v>15</v>
      </c>
      <c r="C74" s="133">
        <v>44731</v>
      </c>
      <c r="D74" s="45"/>
      <c r="E74" s="45"/>
      <c r="F74" s="45"/>
      <c r="G74" s="45"/>
      <c r="H74" s="11">
        <f t="shared" si="3"/>
        <v>0</v>
      </c>
      <c r="I74" s="4"/>
      <c r="J74" s="5"/>
      <c r="K74" s="8"/>
      <c r="L74" s="9"/>
    </row>
    <row r="75" spans="1:12" ht="15" customHeight="1" thickBot="1">
      <c r="A75" s="121"/>
      <c r="B75" s="128"/>
      <c r="C75" s="130"/>
      <c r="D75" s="45"/>
      <c r="E75" s="45"/>
      <c r="F75" s="45"/>
      <c r="G75" s="45"/>
      <c r="H75" s="11">
        <f t="shared" si="3"/>
        <v>0</v>
      </c>
      <c r="I75" s="4"/>
      <c r="J75" s="5"/>
      <c r="K75" s="8"/>
      <c r="L75" s="9"/>
    </row>
    <row r="76" spans="1:12" ht="15" customHeight="1" thickBot="1">
      <c r="A76" s="121"/>
      <c r="B76" s="129"/>
      <c r="C76" s="131"/>
      <c r="D76" s="45"/>
      <c r="E76" s="45"/>
      <c r="F76" s="45"/>
      <c r="G76" s="45"/>
      <c r="H76" s="11">
        <f t="shared" si="3"/>
        <v>0</v>
      </c>
      <c r="I76" s="4"/>
      <c r="J76" s="5"/>
      <c r="K76" s="6"/>
      <c r="L76" s="7"/>
    </row>
    <row r="77" spans="1:12" ht="15" customHeight="1" thickBot="1">
      <c r="A77" s="121"/>
      <c r="B77" s="132" t="s">
        <v>16</v>
      </c>
      <c r="C77" s="219">
        <v>44732</v>
      </c>
      <c r="D77" s="45"/>
      <c r="E77" s="45"/>
      <c r="F77" s="45"/>
      <c r="G77" s="45"/>
      <c r="H77" s="46">
        <f t="shared" si="3"/>
        <v>0</v>
      </c>
      <c r="I77" s="4"/>
      <c r="J77" s="5"/>
      <c r="K77" s="6"/>
      <c r="L77" s="7"/>
    </row>
    <row r="78" spans="1:12" ht="15" customHeight="1" thickBot="1">
      <c r="A78" s="121"/>
      <c r="B78" s="128"/>
      <c r="C78" s="220"/>
      <c r="D78" s="45"/>
      <c r="E78" s="45"/>
      <c r="F78" s="45"/>
      <c r="G78" s="45"/>
      <c r="H78" s="46">
        <f t="shared" si="3"/>
        <v>0</v>
      </c>
      <c r="I78" s="4"/>
      <c r="J78" s="5"/>
      <c r="K78" s="6"/>
      <c r="L78" s="7"/>
    </row>
    <row r="79" spans="1:12" ht="15" customHeight="1" thickBot="1">
      <c r="A79" s="121"/>
      <c r="B79" s="129"/>
      <c r="C79" s="221"/>
      <c r="D79" s="45"/>
      <c r="E79" s="45"/>
      <c r="F79" s="45"/>
      <c r="G79" s="45"/>
      <c r="H79" s="46">
        <f t="shared" si="3"/>
        <v>0</v>
      </c>
      <c r="I79" s="4"/>
      <c r="J79" s="5"/>
      <c r="K79" s="6"/>
      <c r="L79" s="7"/>
    </row>
    <row r="80" spans="1:12" ht="15" customHeight="1" thickBot="1">
      <c r="A80" s="121"/>
      <c r="B80" s="134" t="s">
        <v>20</v>
      </c>
      <c r="C80" s="135"/>
      <c r="D80" s="136" t="str">
        <f>IF(ساعات&lt;&gt;"",ساعات,"")</f>
        <v/>
      </c>
      <c r="E80" s="137"/>
      <c r="F80" s="137"/>
      <c r="G80" s="138"/>
      <c r="H80" s="46">
        <f t="shared" si="3"/>
        <v>0</v>
      </c>
      <c r="I80" s="4"/>
      <c r="J80" s="5"/>
      <c r="K80" s="6"/>
      <c r="L80" s="7"/>
    </row>
    <row r="81" spans="1:12" ht="15" customHeight="1" thickBot="1">
      <c r="A81" s="121"/>
      <c r="B81" s="224" t="s">
        <v>21</v>
      </c>
      <c r="C81" s="225"/>
      <c r="D81" s="47">
        <f>SUM(D71:D80)</f>
        <v>0</v>
      </c>
      <c r="E81" s="44">
        <f>SUM(E71:E80)</f>
        <v>0</v>
      </c>
      <c r="F81" s="44">
        <f>SUM(F71:F80)</f>
        <v>0</v>
      </c>
      <c r="G81" s="44">
        <f>SUM(G71:G80)</f>
        <v>0</v>
      </c>
      <c r="H81" s="46">
        <f>SUM(H71:H80)</f>
        <v>0</v>
      </c>
      <c r="I81" s="16"/>
      <c r="J81" s="17"/>
      <c r="K81" s="18"/>
      <c r="L81" s="19"/>
    </row>
    <row r="82" spans="1:12" ht="15" customHeight="1" thickBot="1">
      <c r="A82" s="43"/>
      <c r="B82" s="222" t="s">
        <v>78</v>
      </c>
      <c r="C82" s="223"/>
      <c r="D82" s="223"/>
      <c r="E82" s="223"/>
      <c r="F82" s="223"/>
      <c r="G82" s="223"/>
      <c r="H82" s="46">
        <f>IF(H81&gt;نصاب,H81-نصاب,0)</f>
        <v>0</v>
      </c>
      <c r="I82" s="22"/>
      <c r="J82" s="23"/>
      <c r="K82" s="24"/>
      <c r="L82" s="24"/>
    </row>
    <row r="83" spans="1:12" ht="15" customHeight="1" thickBot="1">
      <c r="A83" s="20"/>
      <c r="B83" s="226" t="s">
        <v>26</v>
      </c>
      <c r="C83" s="227"/>
      <c r="D83" s="47">
        <f>SUM(D81,D69,D48,D27)</f>
        <v>0</v>
      </c>
      <c r="E83" s="44">
        <f>SUM(E81,E69,E48,E27)</f>
        <v>0</v>
      </c>
      <c r="F83" s="44">
        <f>SUM(F81,F69,F48,F27)</f>
        <v>0</v>
      </c>
      <c r="G83" s="44">
        <f>SUM(G81,G69,G48,G27)</f>
        <v>0</v>
      </c>
      <c r="H83" s="46">
        <f>SUM(H27,H48,H69,H81)</f>
        <v>0</v>
      </c>
      <c r="I83" s="228" t="s">
        <v>27</v>
      </c>
      <c r="J83" s="229"/>
      <c r="K83" s="230"/>
      <c r="L83" s="21">
        <f>H82+H70+H49+H28</f>
        <v>0</v>
      </c>
    </row>
    <row r="84" spans="1:12" ht="9.75" customHeight="1"/>
    <row r="85" spans="1:12" s="31" customFormat="1" ht="23.25" customHeight="1">
      <c r="C85" s="40" t="s">
        <v>80</v>
      </c>
      <c r="D85" s="158" t="str">
        <f>C3</f>
        <v/>
      </c>
      <c r="E85" s="158"/>
      <c r="F85" s="158"/>
      <c r="G85" s="158"/>
      <c r="H85" s="158"/>
      <c r="I85" s="32" t="s">
        <v>96</v>
      </c>
      <c r="K85" s="32" t="s">
        <v>97</v>
      </c>
    </row>
    <row r="86" spans="1:12" s="31" customFormat="1" ht="23.25" customHeight="1">
      <c r="C86" s="40" t="s">
        <v>81</v>
      </c>
      <c r="D86" s="159"/>
      <c r="E86" s="159"/>
      <c r="F86" s="159"/>
      <c r="G86" s="159"/>
      <c r="H86" s="159"/>
      <c r="I86" s="32" t="s">
        <v>96</v>
      </c>
      <c r="K86" s="32" t="s">
        <v>97</v>
      </c>
    </row>
    <row r="87" spans="1:12" s="31" customFormat="1" ht="23.25" customHeight="1">
      <c r="C87" s="41" t="s">
        <v>82</v>
      </c>
      <c r="D87" s="159"/>
      <c r="E87" s="159"/>
      <c r="F87" s="159"/>
      <c r="G87" s="159"/>
      <c r="H87" s="159"/>
      <c r="I87" s="32" t="s">
        <v>96</v>
      </c>
      <c r="K87" s="32" t="s">
        <v>97</v>
      </c>
    </row>
    <row r="88" spans="1:12" s="31" customFormat="1" ht="23.25" customHeight="1">
      <c r="C88" s="40" t="s">
        <v>83</v>
      </c>
      <c r="D88" s="159"/>
      <c r="E88" s="159"/>
      <c r="F88" s="159"/>
      <c r="G88" s="159"/>
      <c r="H88" s="159"/>
      <c r="I88" s="32" t="s">
        <v>96</v>
      </c>
      <c r="K88" s="32" t="s">
        <v>97</v>
      </c>
    </row>
    <row r="89" spans="1:12" ht="15" customHeight="1" thickBot="1">
      <c r="B89" s="35"/>
      <c r="C89" s="33"/>
      <c r="I89" s="29"/>
      <c r="K89" s="29"/>
    </row>
    <row r="90" spans="1:12" ht="23.25" customHeight="1">
      <c r="B90" s="33"/>
      <c r="C90" s="33"/>
      <c r="I90" s="160"/>
      <c r="J90" s="161"/>
    </row>
    <row r="91" spans="1:12" ht="16.5">
      <c r="B91" s="33"/>
      <c r="C91" s="33"/>
      <c r="F91" s="30" t="s">
        <v>84</v>
      </c>
      <c r="I91" s="162"/>
      <c r="J91" s="163"/>
    </row>
    <row r="92" spans="1:12" ht="12.75" customHeight="1" thickBot="1">
      <c r="B92" s="33"/>
      <c r="C92" s="33"/>
      <c r="I92" s="164"/>
      <c r="J92" s="165"/>
    </row>
    <row r="93" spans="1:12" ht="12" customHeight="1">
      <c r="B93" s="33"/>
      <c r="C93" s="33"/>
    </row>
    <row r="94" spans="1:12" s="31" customFormat="1" ht="23.25" customHeight="1">
      <c r="C94" s="34" t="s">
        <v>95</v>
      </c>
      <c r="I94" s="32"/>
      <c r="K94" s="32" t="s">
        <v>98</v>
      </c>
    </row>
    <row r="95" spans="1:12">
      <c r="B95" s="36"/>
      <c r="C95" s="33"/>
    </row>
    <row r="96" spans="1:12" ht="15.75">
      <c r="C96" s="39" t="s">
        <v>103</v>
      </c>
      <c r="D96" s="39"/>
      <c r="E96" s="39"/>
      <c r="F96" s="39"/>
      <c r="G96" s="39"/>
      <c r="H96" s="39"/>
      <c r="I96" s="39"/>
      <c r="J96" s="39"/>
      <c r="K96" s="32" t="s">
        <v>98</v>
      </c>
    </row>
    <row r="98" spans="1:11" ht="27.75" customHeight="1">
      <c r="B98" s="157" t="s">
        <v>94</v>
      </c>
      <c r="C98" s="157"/>
      <c r="D98" s="157"/>
      <c r="E98" s="157"/>
      <c r="F98" s="157"/>
      <c r="G98" s="157"/>
      <c r="H98" s="157"/>
      <c r="I98" s="157"/>
      <c r="J98" s="157"/>
      <c r="K98" s="157"/>
    </row>
    <row r="99" spans="1:11" ht="20.25" customHeight="1">
      <c r="B99" s="157"/>
      <c r="C99" s="157"/>
      <c r="D99" s="157"/>
      <c r="E99" s="157"/>
      <c r="F99" s="157"/>
      <c r="G99" s="157"/>
      <c r="H99" s="157"/>
      <c r="I99" s="157"/>
      <c r="J99" s="157"/>
      <c r="K99" s="157"/>
    </row>
    <row r="100" spans="1:11" ht="30" customHeight="1">
      <c r="A100" s="178" t="s">
        <v>93</v>
      </c>
      <c r="B100" s="178"/>
      <c r="C100" s="178"/>
      <c r="D100" s="177" t="s">
        <v>92</v>
      </c>
      <c r="E100" s="177"/>
      <c r="F100" s="177"/>
      <c r="G100" s="177"/>
      <c r="H100" s="177"/>
      <c r="I100" s="177"/>
      <c r="J100" s="177"/>
      <c r="K100" s="177"/>
    </row>
    <row r="101" spans="1:11" ht="15" customHeight="1">
      <c r="B101" s="33"/>
      <c r="C101" s="33"/>
      <c r="D101" s="38"/>
      <c r="E101" s="38"/>
      <c r="F101" s="38"/>
      <c r="G101" s="38"/>
      <c r="H101" s="38"/>
      <c r="I101" s="38"/>
      <c r="J101" s="38"/>
      <c r="K101" s="38"/>
    </row>
  </sheetData>
  <sheetProtection password="CF6E" sheet="1" objects="1" scenarios="1" formatCells="0" insertColumns="0" insertRows="0" insertHyperlinks="0" deleteColumns="0" deleteRows="0" sort="0" autoFilter="0" pivotTables="0"/>
  <mergeCells count="86">
    <mergeCell ref="A100:C100"/>
    <mergeCell ref="D100:K100"/>
    <mergeCell ref="B70:G70"/>
    <mergeCell ref="D85:H85"/>
    <mergeCell ref="D86:H86"/>
    <mergeCell ref="D87:H87"/>
    <mergeCell ref="D88:H88"/>
    <mergeCell ref="I90:J92"/>
    <mergeCell ref="B98:K99"/>
    <mergeCell ref="B80:C80"/>
    <mergeCell ref="D80:G80"/>
    <mergeCell ref="B81:C81"/>
    <mergeCell ref="B82:G82"/>
    <mergeCell ref="B83:C83"/>
    <mergeCell ref="I83:K83"/>
    <mergeCell ref="C65:C67"/>
    <mergeCell ref="B68:C68"/>
    <mergeCell ref="A71:A81"/>
    <mergeCell ref="B71:B73"/>
    <mergeCell ref="C71:C73"/>
    <mergeCell ref="B74:B76"/>
    <mergeCell ref="C74:C76"/>
    <mergeCell ref="B77:B79"/>
    <mergeCell ref="C77:C79"/>
    <mergeCell ref="A50:A69"/>
    <mergeCell ref="B65:B67"/>
    <mergeCell ref="D68:G68"/>
    <mergeCell ref="B69:C69"/>
    <mergeCell ref="B47:C47"/>
    <mergeCell ref="D47:G47"/>
    <mergeCell ref="B48:C48"/>
    <mergeCell ref="B49:G49"/>
    <mergeCell ref="B50:B52"/>
    <mergeCell ref="C50:C52"/>
    <mergeCell ref="B53:B55"/>
    <mergeCell ref="C53:C55"/>
    <mergeCell ref="B56:B58"/>
    <mergeCell ref="C56:C58"/>
    <mergeCell ref="B59:B61"/>
    <mergeCell ref="C59:C61"/>
    <mergeCell ref="B62:B64"/>
    <mergeCell ref="C62:C64"/>
    <mergeCell ref="D26:G26"/>
    <mergeCell ref="B27:C27"/>
    <mergeCell ref="B28:G28"/>
    <mergeCell ref="A29:A48"/>
    <mergeCell ref="B29:B31"/>
    <mergeCell ref="C29:C31"/>
    <mergeCell ref="B32:B34"/>
    <mergeCell ref="C32:C34"/>
    <mergeCell ref="B35:B37"/>
    <mergeCell ref="C35:C37"/>
    <mergeCell ref="B38:B40"/>
    <mergeCell ref="C38:C40"/>
    <mergeCell ref="B41:B43"/>
    <mergeCell ref="C41:C43"/>
    <mergeCell ref="B44:B46"/>
    <mergeCell ref="C44:C46"/>
    <mergeCell ref="A8:A27"/>
    <mergeCell ref="B8:B10"/>
    <mergeCell ref="C8:C10"/>
    <mergeCell ref="B11:B13"/>
    <mergeCell ref="C11:C13"/>
    <mergeCell ref="B14:B16"/>
    <mergeCell ref="C14:C16"/>
    <mergeCell ref="B17:B19"/>
    <mergeCell ref="C17:C19"/>
    <mergeCell ref="B20:B22"/>
    <mergeCell ref="C20:C22"/>
    <mergeCell ref="B23:B25"/>
    <mergeCell ref="C23:C25"/>
    <mergeCell ref="B26:C26"/>
    <mergeCell ref="C3:H3"/>
    <mergeCell ref="I3:J3"/>
    <mergeCell ref="K3:L3"/>
    <mergeCell ref="A6:A7"/>
    <mergeCell ref="B6:C7"/>
    <mergeCell ref="D6:H6"/>
    <mergeCell ref="I6:J6"/>
    <mergeCell ref="K6:K7"/>
    <mergeCell ref="L6:L7"/>
    <mergeCell ref="A1:L1"/>
    <mergeCell ref="A2:B2"/>
    <mergeCell ref="C2:D2"/>
    <mergeCell ref="E2:F2"/>
    <mergeCell ref="G2:I2"/>
  </mergeCells>
  <printOptions horizontalCentered="1"/>
  <pageMargins left="7.874015748031496E-2" right="0.19685039370078741" top="1.6535433070866143" bottom="0.35433070866141736" header="0.15748031496062992" footer="0.31496062992125984"/>
  <pageSetup paperSize="9" scale="97" orientation="portrait" r:id="rId1"/>
  <headerFooter>
    <oddHeader>&amp;C&amp;G</oddHeader>
    <oddFooter>&amp;L             &amp;P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5</vt:i4>
      </vt:variant>
      <vt:variant>
        <vt:lpstr>نطاقات تمت تسميتها</vt:lpstr>
      </vt:variant>
      <vt:variant>
        <vt:i4>11</vt:i4>
      </vt:variant>
    </vt:vector>
  </HeadingPairs>
  <TitlesOfParts>
    <vt:vector size="16" baseType="lpstr">
      <vt:lpstr>البيانات</vt:lpstr>
      <vt:lpstr>الفصل الثاني</vt:lpstr>
      <vt:lpstr>الغياب الاسبوعي</vt:lpstr>
      <vt:lpstr>data</vt:lpstr>
      <vt:lpstr>يونيو 2022 م  </vt:lpstr>
      <vt:lpstr>'الفصل الثاني'!Print_Area</vt:lpstr>
      <vt:lpstr>'يونيو 2022 م  '!Print_Area</vt:lpstr>
      <vt:lpstr>'الفصل الثاني'!Print_Titles</vt:lpstr>
      <vt:lpstr>'يونيو 2022 م  '!Print_Titles</vt:lpstr>
      <vt:lpstr>الألقاب</vt:lpstr>
      <vt:lpstr>القسم</vt:lpstr>
      <vt:lpstr>الكليات</vt:lpstr>
      <vt:lpstr>المهام</vt:lpstr>
      <vt:lpstr>ساعات</vt:lpstr>
      <vt:lpstr>مراكز</vt:lpstr>
      <vt:lpstr>نصاب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Dr. Omar Alattas</cp:lastModifiedBy>
  <cp:lastPrinted>2026-05-04T10:13:40Z</cp:lastPrinted>
  <dcterms:created xsi:type="dcterms:W3CDTF">2021-06-15T09:19:57Z</dcterms:created>
  <dcterms:modified xsi:type="dcterms:W3CDTF">2026-05-04T10:14:47Z</dcterms:modified>
</cp:coreProperties>
</file>