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315" windowHeight="10530" firstSheet="4" activeTab="15"/>
  </bookViews>
  <sheets>
    <sheet name="데이터베이스입력" sheetId="4" r:id="rId1"/>
    <sheet name="텍스트 나누기" sheetId="5" r:id="rId2"/>
    <sheet name="중복된항목제거" sheetId="6" r:id="rId3"/>
    <sheet name="목록유효성검사" sheetId="7" r:id="rId4"/>
    <sheet name="1학기자원봉사" sheetId="8" r:id="rId5"/>
    <sheet name="2학기자원봉사" sheetId="9" r:id="rId6"/>
    <sheet name="통합" sheetId="10" r:id="rId7"/>
    <sheet name="틀고정" sheetId="11" r:id="rId8"/>
    <sheet name="정렬및필터" sheetId="12" r:id="rId9"/>
    <sheet name="사용자지정정렬" sheetId="13" r:id="rId10"/>
    <sheet name="필터" sheetId="14" r:id="rId11"/>
    <sheet name="고급필터" sheetId="15" r:id="rId12"/>
    <sheet name="부분합" sheetId="16" r:id="rId13"/>
    <sheet name="피봇테이블" sheetId="17" r:id="rId14"/>
    <sheet name="7장연습문제" sheetId="19" r:id="rId15"/>
    <sheet name="7장연습문제(2)" sheetId="20" r:id="rId16"/>
    <sheet name="Sheet1" sheetId="1" r:id="rId17"/>
    <sheet name="Sheet2" sheetId="2" r:id="rId18"/>
    <sheet name="Sheet3" sheetId="3" r:id="rId19"/>
  </sheets>
  <externalReferences>
    <externalReference r:id="rId20"/>
    <externalReference r:id="rId21"/>
  </externalReferences>
  <definedNames>
    <definedName name="_xlnm._FilterDatabase" localSheetId="14" hidden="1">'7장연습문제'!$A$3:$I$24</definedName>
    <definedName name="_xlnm._FilterDatabase" localSheetId="11" hidden="1">고급필터!$A$3:$K$23</definedName>
    <definedName name="_xlnm._FilterDatabase" localSheetId="9" hidden="1">사용자지정정렬!$A$3:$K$23</definedName>
    <definedName name="_xlnm._FilterDatabase" localSheetId="10" hidden="1">필터!$A$3:$K$23</definedName>
    <definedName name="aa" localSheetId="7">#REF!</definedName>
    <definedName name="aa">#REF!</definedName>
    <definedName name="aaa" localSheetId="7">#REF!</definedName>
    <definedName name="aaa">#REF!</definedName>
    <definedName name="anscount" hidden="1">1</definedName>
    <definedName name="Beg_Bal" localSheetId="7">#REF!</definedName>
    <definedName name="Beg_Bal">#REF!</definedName>
    <definedName name="_xlnm.Criteria" localSheetId="14">'7장연습문제'!#REF!</definedName>
    <definedName name="_xlnm.Criteria" localSheetId="11">고급필터!#REF!</definedName>
    <definedName name="Cum_Int" localSheetId="7">#REF!</definedName>
    <definedName name="Cum_Int">#REF!</definedName>
    <definedName name="End_Bal" localSheetId="7">#REF!</definedName>
    <definedName name="End_Bal">#REF!</definedName>
    <definedName name="Extra_Pay" localSheetId="7">#REF!</definedName>
    <definedName name="Extra_Pay">#REF!</definedName>
    <definedName name="_xlnm.Extract" localSheetId="14">'7장연습문제'!#REF!</definedName>
    <definedName name="_xlnm.Extract" localSheetId="11">고급필터!#REF!</definedName>
    <definedName name="Full_Print" localSheetId="7">#REF!</definedName>
    <definedName name="Full_Print">#REF!</definedName>
    <definedName name="Header_Row" localSheetId="7">ROW(#REF!)</definedName>
    <definedName name="Header_Row">ROW(#REF!)</definedName>
    <definedName name="Int" localSheetId="7">#REF!</definedName>
    <definedName name="Int">#REF!</definedName>
    <definedName name="Interest_Rate" localSheetId="7">#REF!</definedName>
    <definedName name="Interest_Rate">#REF!</definedName>
    <definedName name="Last_Row" localSheetId="3">IF(목록유효성검사!Values_Entered,Header_Row+목록유효성검사!Number_of_Payments,Header_Row)</definedName>
    <definedName name="Last_Row" localSheetId="12">IF(부분합!Values_Entered,Header_Row+부분합!Number_of_Payments,Header_Row)</definedName>
    <definedName name="Last_Row" localSheetId="9">IF(사용자지정정렬!Values_Entered,Header_Row+사용자지정정렬!Number_of_Payments,Header_Row)</definedName>
    <definedName name="Last_Row" localSheetId="8">IF(정렬및필터!Values_Entered,Header_Row+정렬및필터!Number_of_Payments,Header_Row)</definedName>
    <definedName name="Last_Row" localSheetId="2">IF(중복된항목제거!Values_Entered,Header_Row+중복된항목제거!Number_of_Payments,Header_Row)</definedName>
    <definedName name="Last_Row" localSheetId="1">IF('텍스트 나누기'!Values_Entered,Header_Row+'텍스트 나누기'!Number_of_Payments,Header_Row)</definedName>
    <definedName name="Last_Row" localSheetId="7">IF(틀고정!Values_Entered,틀고정!Header_Row+틀고정!Number_of_Payments,틀고정!Header_Row)</definedName>
    <definedName name="Last_Row" localSheetId="13">IF(피봇테이블!Values_Entered,Header_Row+피봇테이블!Number_of_Payments,Header_Row)</definedName>
    <definedName name="Last_Row">IF(Values_Entered,Header_Row+Number_of_Payments,Header_Row)</definedName>
    <definedName name="Loan_Amount" localSheetId="7">#REF!</definedName>
    <definedName name="Loan_Amount">#REF!</definedName>
    <definedName name="Loan_Start" localSheetId="7">#REF!</definedName>
    <definedName name="Loan_Start">#REF!</definedName>
    <definedName name="Loan_Years" localSheetId="7">#REF!</definedName>
    <definedName name="Loan_Years">#REF!</definedName>
    <definedName name="Num_Pmt_Per_Year" localSheetId="7">#REF!</definedName>
    <definedName name="Num_Pmt_Per_Year">#REF!</definedName>
    <definedName name="Number_of_Payments" localSheetId="3">MATCH(0.01,End_Bal,-1)+1</definedName>
    <definedName name="Number_of_Payments" localSheetId="12">MATCH(0.01,End_Bal,-1)+1</definedName>
    <definedName name="Number_of_Payments" localSheetId="9">MATCH(0.01,End_Bal,-1)+1</definedName>
    <definedName name="Number_of_Payments" localSheetId="8">MATCH(0.01,End_Bal,-1)+1</definedName>
    <definedName name="Number_of_Payments" localSheetId="2">MATCH(0.01,End_Bal,-1)+1</definedName>
    <definedName name="Number_of_Payments" localSheetId="1">MATCH(0.01,End_Bal,-1)+1</definedName>
    <definedName name="Number_of_Payments" localSheetId="7">MATCH(0.01,틀고정!End_Bal,-1)+1</definedName>
    <definedName name="Number_of_Payments" localSheetId="13">MATCH(0.01,End_Bal,-1)+1</definedName>
    <definedName name="Number_of_Payments">MATCH(0.01,End_Bal,-1)+1</definedName>
    <definedName name="Pay_Date" localSheetId="7">#REF!</definedName>
    <definedName name="Pay_Date">#REF!</definedName>
    <definedName name="Pay_Num" localSheetId="7">#REF!</definedName>
    <definedName name="Pay_Num">#REF!</definedName>
    <definedName name="Payment_Date" localSheetId="3">DATE(YEAR(Loan_Start),MONTH(Loan_Start)+Payment_Number,DAY(Loan_Start))</definedName>
    <definedName name="Payment_Date" localSheetId="12">DATE(YEAR(Loan_Start),MONTH(Loan_Start)+Payment_Number,DAY(Loan_Start))</definedName>
    <definedName name="Payment_Date" localSheetId="9">DATE(YEAR(Loan_Start),MONTH(Loan_Start)+Payment_Number,DAY(Loan_Start))</definedName>
    <definedName name="Payment_Date" localSheetId="8">DATE(YEAR(Loan_Start),MONTH(Loan_Start)+Payment_Number,DAY(Loan_Start))</definedName>
    <definedName name="Payment_Date" localSheetId="2">DATE(YEAR(Loan_Start),MONTH(Loan_Start)+Payment_Number,DAY(Loan_Start))</definedName>
    <definedName name="Payment_Date" localSheetId="1">DATE(YEAR(Loan_Start),MONTH(Loan_Start)+Payment_Number,DAY(Loan_Start))</definedName>
    <definedName name="Payment_Date" localSheetId="7">DATE(YEAR(틀고정!Loan_Start),MONTH(틀고정!Loan_Start)+Payment_Number,DAY(틀고정!Loan_Start))</definedName>
    <definedName name="Payment_Date" localSheetId="13">DATE(YEAR(Loan_Start),MONTH(Loan_Start)+Payment_Number,DAY(Loan_Start))</definedName>
    <definedName name="Payment_Date">DATE(YEAR(Loan_Start),MONTH(Loan_Start)+Payment_Number,DAY(Loan_Start))</definedName>
    <definedName name="Princ" localSheetId="7">#REF!</definedName>
    <definedName name="Princ">#REF!</definedName>
    <definedName name="Print_Area_Reset" localSheetId="3">OFFSET(Full_Print,0,0,목록유효성검사!Last_Row)</definedName>
    <definedName name="Print_Area_Reset" localSheetId="12">OFFSET(Full_Print,0,0,부분합!Last_Row)</definedName>
    <definedName name="Print_Area_Reset" localSheetId="9">OFFSET(Full_Print,0,0,사용자지정정렬!Last_Row)</definedName>
    <definedName name="Print_Area_Reset" localSheetId="8">OFFSET(Full_Print,0,0,정렬및필터!Last_Row)</definedName>
    <definedName name="Print_Area_Reset" localSheetId="2">OFFSET(Full_Print,0,0,중복된항목제거!Last_Row)</definedName>
    <definedName name="Print_Area_Reset" localSheetId="1">OFFSET(Full_Print,0,0,'텍스트 나누기'!Last_Row)</definedName>
    <definedName name="Print_Area_Reset" localSheetId="7">OFFSET(틀고정!Full_Print,0,0,틀고정!Last_Row)</definedName>
    <definedName name="Print_Area_Reset" localSheetId="13">OFFSET(Full_Print,0,0,피봇테이블!Last_Row)</definedName>
    <definedName name="Print_Area_Reset">OFFSET(Full_Print,0,0,Last_Row)</definedName>
    <definedName name="Sched_Pay" localSheetId="7">#REF!</definedName>
    <definedName name="Sched_Pay">#REF!</definedName>
    <definedName name="Scheduled_Extra_Payments" localSheetId="7">#REF!</definedName>
    <definedName name="Scheduled_Extra_Payments">#REF!</definedName>
    <definedName name="Scheduled_Interest_Rate" localSheetId="7">#REF!</definedName>
    <definedName name="Scheduled_Interest_Rate">#REF!</definedName>
    <definedName name="Scheduled_Monthly_Payment" localSheetId="7">#REF!</definedName>
    <definedName name="Scheduled_Monthly_Payment">#REF!</definedName>
    <definedName name="Total_Interest" localSheetId="7">#REF!</definedName>
    <definedName name="Total_Interest">#REF!</definedName>
    <definedName name="Total_Pay" localSheetId="7">#REF!</definedName>
    <definedName name="Total_Pay">#REF!</definedName>
    <definedName name="Values_Entered" localSheetId="3">IF(Loan_Amount*Interest_Rate*Loan_Years*Loan_Start&gt;0,1,0)</definedName>
    <definedName name="Values_Entered" localSheetId="12">IF(Loan_Amount*Interest_Rate*Loan_Years*Loan_Start&gt;0,1,0)</definedName>
    <definedName name="Values_Entered" localSheetId="9">IF(Loan_Amount*Interest_Rate*Loan_Years*Loan_Start&gt;0,1,0)</definedName>
    <definedName name="Values_Entered" localSheetId="8">IF(Loan_Amount*Interest_Rate*Loan_Years*Loan_Start&gt;0,1,0)</definedName>
    <definedName name="Values_Entered" localSheetId="2">IF(Loan_Amount*Interest_Rate*Loan_Years*Loan_Start&gt;0,1,0)</definedName>
    <definedName name="Values_Entered" localSheetId="1">IF(Loan_Amount*Interest_Rate*Loan_Years*Loan_Start&gt;0,1,0)</definedName>
    <definedName name="Values_Entered" localSheetId="7">IF(틀고정!Loan_Amount*틀고정!Interest_Rate*틀고정!Loan_Years*틀고정!Loan_Start&gt;0,1,0)</definedName>
    <definedName name="Values_Entered" localSheetId="13">IF(Loan_Amount*Interest_Rate*Loan_Years*Loan_Start&gt;0,1,0)</definedName>
    <definedName name="Values_Entered">IF(Loan_Amount*Interest_Rate*Loan_Years*Loan_Start&gt;0,1,0)</definedName>
    <definedName name="규격" localSheetId="7">#REF!</definedName>
    <definedName name="규격">#REF!</definedName>
    <definedName name="단가" localSheetId="7">#REF!</definedName>
    <definedName name="단가">#REF!</definedName>
    <definedName name="데이터" localSheetId="7">#REF!</definedName>
    <definedName name="데이터">#REF!</definedName>
    <definedName name="유니폼">OFFSET([2]유니폼!$A$4,0,0,COUNTA([2]유니폼!$A$4:$A$65536),6)</definedName>
    <definedName name="학과설정" localSheetId="7">#REF!</definedName>
    <definedName name="학과설정">#REF!</definedName>
    <definedName name="학과설정1" localSheetId="7">#REF!</definedName>
    <definedName name="학과설정1">#REF!</definedName>
    <definedName name="학번" localSheetId="7">#REF!</definedName>
    <definedName name="학번">#REF!</definedName>
  </definedNames>
  <calcPr calcId="145621"/>
</workbook>
</file>

<file path=xl/calcChain.xml><?xml version="1.0" encoding="utf-8"?>
<calcChain xmlns="http://schemas.openxmlformats.org/spreadsheetml/2006/main">
  <c r="F11" i="19" l="1"/>
  <c r="F6" i="19"/>
  <c r="K23" i="16"/>
  <c r="J23" i="16"/>
  <c r="E23" i="16"/>
  <c r="K22" i="16"/>
  <c r="J22" i="16"/>
  <c r="E22" i="16"/>
  <c r="K21" i="16"/>
  <c r="J21" i="16"/>
  <c r="E21" i="16"/>
  <c r="K20" i="16"/>
  <c r="J20" i="16"/>
  <c r="E20" i="16"/>
  <c r="K19" i="16"/>
  <c r="J19" i="16"/>
  <c r="E19" i="16"/>
  <c r="K18" i="16"/>
  <c r="J18" i="16"/>
  <c r="E18" i="16"/>
  <c r="K17" i="16"/>
  <c r="J17" i="16"/>
  <c r="E17" i="16"/>
  <c r="K16" i="16"/>
  <c r="J16" i="16"/>
  <c r="E16" i="16"/>
  <c r="K15" i="16"/>
  <c r="J15" i="16"/>
  <c r="E15" i="16"/>
  <c r="K14" i="16"/>
  <c r="J14" i="16"/>
  <c r="E14" i="16"/>
  <c r="K13" i="16"/>
  <c r="J13" i="16"/>
  <c r="E13" i="16"/>
  <c r="K12" i="16"/>
  <c r="J12" i="16"/>
  <c r="E12" i="16"/>
  <c r="K11" i="16"/>
  <c r="J11" i="16"/>
  <c r="E11" i="16"/>
  <c r="K10" i="16"/>
  <c r="J10" i="16"/>
  <c r="E10" i="16"/>
  <c r="K9" i="16"/>
  <c r="J9" i="16"/>
  <c r="E9" i="16"/>
  <c r="K8" i="16"/>
  <c r="J8" i="16"/>
  <c r="E8" i="16"/>
  <c r="K7" i="16"/>
  <c r="J7" i="16"/>
  <c r="E7" i="16"/>
  <c r="K6" i="16"/>
  <c r="J6" i="16"/>
  <c r="E6" i="16"/>
  <c r="K5" i="16"/>
  <c r="J5" i="16"/>
  <c r="E5" i="16"/>
  <c r="K4" i="16"/>
  <c r="L4" i="16" s="1"/>
  <c r="J4" i="16"/>
  <c r="E4" i="16"/>
  <c r="D94" i="20"/>
  <c r="F94" i="20" s="1"/>
  <c r="D93" i="20"/>
  <c r="F93" i="20" s="1"/>
  <c r="D92" i="20"/>
  <c r="F92" i="20" s="1"/>
  <c r="D91" i="20"/>
  <c r="F91" i="20" s="1"/>
  <c r="D90" i="20"/>
  <c r="F90" i="20" s="1"/>
  <c r="D89" i="20"/>
  <c r="F89" i="20" s="1"/>
  <c r="D88" i="20"/>
  <c r="F88" i="20" s="1"/>
  <c r="D87" i="20"/>
  <c r="F87" i="20" s="1"/>
  <c r="D86" i="20"/>
  <c r="F86" i="20" s="1"/>
  <c r="D85" i="20"/>
  <c r="F85" i="20" s="1"/>
  <c r="D84" i="20"/>
  <c r="F84" i="20" s="1"/>
  <c r="D83" i="20"/>
  <c r="F83" i="20" s="1"/>
  <c r="D82" i="20"/>
  <c r="F82" i="20" s="1"/>
  <c r="D81" i="20"/>
  <c r="F81" i="20" s="1"/>
  <c r="D80" i="20"/>
  <c r="F80" i="20" s="1"/>
  <c r="D79" i="20"/>
  <c r="F79" i="20" s="1"/>
  <c r="D78" i="20"/>
  <c r="F78" i="20" s="1"/>
  <c r="D77" i="20"/>
  <c r="F77" i="20" s="1"/>
  <c r="D76" i="20"/>
  <c r="F76" i="20" s="1"/>
  <c r="D75" i="20"/>
  <c r="F75" i="20" s="1"/>
  <c r="D74" i="20"/>
  <c r="F74" i="20" s="1"/>
  <c r="D73" i="20"/>
  <c r="F73" i="20" s="1"/>
  <c r="D72" i="20"/>
  <c r="F72" i="20" s="1"/>
  <c r="D71" i="20"/>
  <c r="F71" i="20" s="1"/>
  <c r="D70" i="20"/>
  <c r="F70" i="20" s="1"/>
  <c r="D69" i="20"/>
  <c r="F69" i="20" s="1"/>
  <c r="D68" i="20"/>
  <c r="F68" i="20" s="1"/>
  <c r="D67" i="20"/>
  <c r="F67" i="20" s="1"/>
  <c r="D66" i="20"/>
  <c r="F66" i="20" s="1"/>
  <c r="D65" i="20"/>
  <c r="F65" i="20" s="1"/>
  <c r="D64" i="20"/>
  <c r="F64" i="20" s="1"/>
  <c r="D63" i="20"/>
  <c r="F63" i="20" s="1"/>
  <c r="D62" i="20"/>
  <c r="F62" i="20" s="1"/>
  <c r="D61" i="20"/>
  <c r="F61" i="20" s="1"/>
  <c r="D60" i="20"/>
  <c r="F60" i="20" s="1"/>
  <c r="D59" i="20"/>
  <c r="F59" i="20" s="1"/>
  <c r="D58" i="20"/>
  <c r="F58" i="20" s="1"/>
  <c r="D57" i="20"/>
  <c r="F57" i="20" s="1"/>
  <c r="D56" i="20"/>
  <c r="F56" i="20" s="1"/>
  <c r="D55" i="20"/>
  <c r="F55" i="20" s="1"/>
  <c r="D54" i="20"/>
  <c r="F54" i="20" s="1"/>
  <c r="D53" i="20"/>
  <c r="F53" i="20" s="1"/>
  <c r="D52" i="20"/>
  <c r="F52" i="20" s="1"/>
  <c r="D51" i="20"/>
  <c r="F51" i="20" s="1"/>
  <c r="D50" i="20"/>
  <c r="F50" i="20" s="1"/>
  <c r="D49" i="20"/>
  <c r="F49" i="20" s="1"/>
  <c r="D48" i="20"/>
  <c r="F48" i="20" s="1"/>
  <c r="D47" i="20"/>
  <c r="F47" i="20" s="1"/>
  <c r="D46" i="20"/>
  <c r="F46" i="20" s="1"/>
  <c r="D45" i="20"/>
  <c r="F45" i="20" s="1"/>
  <c r="D44" i="20"/>
  <c r="F44" i="20" s="1"/>
  <c r="D43" i="20"/>
  <c r="F43" i="20" s="1"/>
  <c r="D42" i="20"/>
  <c r="F42" i="20" s="1"/>
  <c r="D41" i="20"/>
  <c r="F41" i="20" s="1"/>
  <c r="D40" i="20"/>
  <c r="F40" i="20" s="1"/>
  <c r="D39" i="20"/>
  <c r="F39" i="20" s="1"/>
  <c r="D38" i="20"/>
  <c r="F38" i="20" s="1"/>
  <c r="D37" i="20"/>
  <c r="F37" i="20" s="1"/>
  <c r="D36" i="20"/>
  <c r="F36" i="20" s="1"/>
  <c r="D35" i="20"/>
  <c r="F35" i="20" s="1"/>
  <c r="D34" i="20"/>
  <c r="F34" i="20" s="1"/>
  <c r="D33" i="20"/>
  <c r="F33" i="20" s="1"/>
  <c r="D32" i="20"/>
  <c r="F32" i="20" s="1"/>
  <c r="D31" i="20"/>
  <c r="F31" i="20" s="1"/>
  <c r="D30" i="20"/>
  <c r="F30" i="20" s="1"/>
  <c r="D29" i="20"/>
  <c r="F29" i="20" s="1"/>
  <c r="D28" i="20"/>
  <c r="F28" i="20" s="1"/>
  <c r="D27" i="20"/>
  <c r="F27" i="20" s="1"/>
  <c r="D26" i="20"/>
  <c r="F26" i="20" s="1"/>
  <c r="D25" i="20"/>
  <c r="F25" i="20" s="1"/>
  <c r="D24" i="20"/>
  <c r="F24" i="20" s="1"/>
  <c r="D23" i="20"/>
  <c r="F23" i="20" s="1"/>
  <c r="D22" i="20"/>
  <c r="F22" i="20" s="1"/>
  <c r="D21" i="20"/>
  <c r="F21" i="20" s="1"/>
  <c r="D20" i="20"/>
  <c r="F20" i="20" s="1"/>
  <c r="D19" i="20"/>
  <c r="F19" i="20" s="1"/>
  <c r="D18" i="20"/>
  <c r="F18" i="20" s="1"/>
  <c r="D17" i="20"/>
  <c r="F17" i="20" s="1"/>
  <c r="D16" i="20"/>
  <c r="F16" i="20" s="1"/>
  <c r="D15" i="20"/>
  <c r="F15" i="20" s="1"/>
  <c r="D14" i="20"/>
  <c r="F14" i="20" s="1"/>
  <c r="D13" i="20"/>
  <c r="F13" i="20" s="1"/>
  <c r="D12" i="20"/>
  <c r="F12" i="20" s="1"/>
  <c r="D11" i="20"/>
  <c r="F11" i="20" s="1"/>
  <c r="D10" i="20"/>
  <c r="F10" i="20" s="1"/>
  <c r="F9" i="20"/>
  <c r="D9" i="20"/>
  <c r="F8" i="20"/>
  <c r="D8" i="20"/>
  <c r="F7" i="20"/>
  <c r="D7" i="20"/>
  <c r="F6" i="20"/>
  <c r="D6" i="20"/>
  <c r="F5" i="20"/>
  <c r="D5" i="20"/>
  <c r="F4" i="20"/>
  <c r="D4" i="20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0" i="19"/>
  <c r="F9" i="19"/>
  <c r="F8" i="19"/>
  <c r="F7" i="19"/>
  <c r="F5" i="19"/>
  <c r="F4" i="19"/>
  <c r="L6" i="16" l="1"/>
  <c r="L8" i="16"/>
  <c r="L10" i="16"/>
  <c r="L12" i="16"/>
  <c r="L14" i="16"/>
  <c r="L16" i="16"/>
  <c r="L18" i="16"/>
  <c r="L20" i="16"/>
  <c r="L22" i="16"/>
  <c r="L5" i="16"/>
  <c r="L7" i="16"/>
  <c r="L9" i="16"/>
  <c r="L11" i="16"/>
  <c r="L13" i="16"/>
  <c r="L15" i="16"/>
  <c r="L17" i="16"/>
  <c r="L19" i="16"/>
  <c r="L21" i="16"/>
  <c r="L23" i="16"/>
  <c r="K23" i="17" l="1"/>
  <c r="J23" i="17"/>
  <c r="E23" i="17"/>
  <c r="K22" i="17"/>
  <c r="J22" i="17"/>
  <c r="E22" i="17"/>
  <c r="K21" i="17"/>
  <c r="J21" i="17"/>
  <c r="E21" i="17"/>
  <c r="K20" i="17"/>
  <c r="J20" i="17"/>
  <c r="E20" i="17"/>
  <c r="K19" i="17"/>
  <c r="J19" i="17"/>
  <c r="E19" i="17"/>
  <c r="K18" i="17"/>
  <c r="J18" i="17"/>
  <c r="E18" i="17"/>
  <c r="K17" i="17"/>
  <c r="J17" i="17"/>
  <c r="E17" i="17"/>
  <c r="K16" i="17"/>
  <c r="J16" i="17"/>
  <c r="E16" i="17"/>
  <c r="K15" i="17"/>
  <c r="J15" i="17"/>
  <c r="E15" i="17"/>
  <c r="K14" i="17"/>
  <c r="J14" i="17"/>
  <c r="E14" i="17"/>
  <c r="K13" i="17"/>
  <c r="J13" i="17"/>
  <c r="E13" i="17"/>
  <c r="K12" i="17"/>
  <c r="J12" i="17"/>
  <c r="E12" i="17"/>
  <c r="K11" i="17"/>
  <c r="J11" i="17"/>
  <c r="E11" i="17"/>
  <c r="K10" i="17"/>
  <c r="J10" i="17"/>
  <c r="E10" i="17"/>
  <c r="K9" i="17"/>
  <c r="J9" i="17"/>
  <c r="E9" i="17"/>
  <c r="K8" i="17"/>
  <c r="J8" i="17"/>
  <c r="E8" i="17"/>
  <c r="K7" i="17"/>
  <c r="J7" i="17"/>
  <c r="E7" i="17"/>
  <c r="K6" i="17"/>
  <c r="J6" i="17"/>
  <c r="E6" i="17"/>
  <c r="K5" i="17"/>
  <c r="J5" i="17"/>
  <c r="E5" i="17"/>
  <c r="K4" i="17"/>
  <c r="L22" i="17" s="1"/>
  <c r="J4" i="17"/>
  <c r="E4" i="17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J17" i="13"/>
  <c r="K16" i="13"/>
  <c r="J16" i="13"/>
  <c r="K15" i="13"/>
  <c r="J15" i="13"/>
  <c r="K14" i="13"/>
  <c r="J14" i="13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23" i="12"/>
  <c r="J23" i="12"/>
  <c r="E23" i="12"/>
  <c r="K22" i="12"/>
  <c r="J22" i="12"/>
  <c r="E22" i="12"/>
  <c r="K21" i="12"/>
  <c r="J21" i="12"/>
  <c r="E21" i="12"/>
  <c r="K20" i="12"/>
  <c r="J20" i="12"/>
  <c r="E20" i="12"/>
  <c r="K19" i="12"/>
  <c r="J19" i="12"/>
  <c r="E19" i="12"/>
  <c r="K18" i="12"/>
  <c r="J18" i="12"/>
  <c r="E18" i="12"/>
  <c r="K14" i="12"/>
  <c r="J14" i="12"/>
  <c r="E14" i="12"/>
  <c r="K13" i="12"/>
  <c r="J13" i="12"/>
  <c r="E13" i="12"/>
  <c r="K12" i="12"/>
  <c r="J12" i="12"/>
  <c r="E12" i="12"/>
  <c r="K11" i="12"/>
  <c r="J11" i="12"/>
  <c r="E11" i="12"/>
  <c r="K10" i="12"/>
  <c r="J10" i="12"/>
  <c r="E10" i="12"/>
  <c r="K9" i="12"/>
  <c r="J9" i="12"/>
  <c r="E9" i="12"/>
  <c r="K8" i="12"/>
  <c r="J8" i="12"/>
  <c r="E8" i="12"/>
  <c r="K7" i="12"/>
  <c r="J7" i="12"/>
  <c r="E7" i="12"/>
  <c r="K6" i="12"/>
  <c r="J6" i="12"/>
  <c r="E6" i="12"/>
  <c r="K5" i="12"/>
  <c r="J5" i="12"/>
  <c r="E5" i="12"/>
  <c r="K4" i="12"/>
  <c r="J4" i="12"/>
  <c r="E4" i="12"/>
  <c r="K17" i="12"/>
  <c r="J17" i="12"/>
  <c r="E17" i="12"/>
  <c r="K16" i="12"/>
  <c r="L16" i="12" s="1"/>
  <c r="J16" i="12"/>
  <c r="E16" i="12"/>
  <c r="K15" i="12"/>
  <c r="L15" i="12" s="1"/>
  <c r="J15" i="12"/>
  <c r="E15" i="12"/>
  <c r="L27" i="11"/>
  <c r="K27" i="11"/>
  <c r="J27" i="11"/>
  <c r="E27" i="11"/>
  <c r="L26" i="11"/>
  <c r="K26" i="11"/>
  <c r="J26" i="11"/>
  <c r="E26" i="11"/>
  <c r="L25" i="11"/>
  <c r="K25" i="11"/>
  <c r="J25" i="11"/>
  <c r="E25" i="11"/>
  <c r="L24" i="11"/>
  <c r="K24" i="11"/>
  <c r="J24" i="11"/>
  <c r="E24" i="11"/>
  <c r="L23" i="11"/>
  <c r="K23" i="11"/>
  <c r="J23" i="11"/>
  <c r="E23" i="11"/>
  <c r="L22" i="11"/>
  <c r="K22" i="11"/>
  <c r="J22" i="11"/>
  <c r="E22" i="11"/>
  <c r="L21" i="11"/>
  <c r="K21" i="11"/>
  <c r="J21" i="11"/>
  <c r="E21" i="11"/>
  <c r="L20" i="11"/>
  <c r="K20" i="11"/>
  <c r="J20" i="11"/>
  <c r="E20" i="11"/>
  <c r="L19" i="11"/>
  <c r="K19" i="11"/>
  <c r="J19" i="11"/>
  <c r="E19" i="11"/>
  <c r="L18" i="11"/>
  <c r="K18" i="11"/>
  <c r="J18" i="11"/>
  <c r="E18" i="11"/>
  <c r="L17" i="11"/>
  <c r="K17" i="11"/>
  <c r="J17" i="11"/>
  <c r="E17" i="11"/>
  <c r="L16" i="11"/>
  <c r="K16" i="11"/>
  <c r="J16" i="11"/>
  <c r="E16" i="11"/>
  <c r="L15" i="11"/>
  <c r="K15" i="11"/>
  <c r="J15" i="11"/>
  <c r="E15" i="11"/>
  <c r="L14" i="11"/>
  <c r="K14" i="11"/>
  <c r="J14" i="11"/>
  <c r="E14" i="11"/>
  <c r="L13" i="11"/>
  <c r="K13" i="11"/>
  <c r="J13" i="11"/>
  <c r="E13" i="11"/>
  <c r="L12" i="11"/>
  <c r="K12" i="11"/>
  <c r="J12" i="11"/>
  <c r="E12" i="11"/>
  <c r="L11" i="11"/>
  <c r="K11" i="11"/>
  <c r="J11" i="11"/>
  <c r="E11" i="11"/>
  <c r="L10" i="11"/>
  <c r="K10" i="11"/>
  <c r="J10" i="11"/>
  <c r="E10" i="11"/>
  <c r="L9" i="11"/>
  <c r="K9" i="11"/>
  <c r="J9" i="11"/>
  <c r="E9" i="11"/>
  <c r="L8" i="11"/>
  <c r="K8" i="11"/>
  <c r="J8" i="11"/>
  <c r="E8" i="11"/>
  <c r="L7" i="11"/>
  <c r="K7" i="11"/>
  <c r="J7" i="11"/>
  <c r="E7" i="11"/>
  <c r="L6" i="11"/>
  <c r="K6" i="11"/>
  <c r="J6" i="11"/>
  <c r="E6" i="11"/>
  <c r="L5" i="11"/>
  <c r="K5" i="11"/>
  <c r="J5" i="11"/>
  <c r="E5" i="11"/>
  <c r="L4" i="11"/>
  <c r="K4" i="11"/>
  <c r="J4" i="11"/>
  <c r="E4" i="11"/>
  <c r="L3" i="11"/>
  <c r="K3" i="11"/>
  <c r="J3" i="11"/>
  <c r="E3" i="11"/>
  <c r="L2" i="11"/>
  <c r="K2" i="11"/>
  <c r="J2" i="11"/>
  <c r="E2" i="11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L5" i="17" l="1"/>
  <c r="L7" i="17"/>
  <c r="L9" i="17"/>
  <c r="L11" i="17"/>
  <c r="L13" i="17"/>
  <c r="L15" i="17"/>
  <c r="L17" i="17"/>
  <c r="L19" i="17"/>
  <c r="L21" i="17"/>
  <c r="L23" i="17"/>
  <c r="L4" i="17"/>
  <c r="L6" i="17"/>
  <c r="L8" i="17"/>
  <c r="L10" i="17"/>
  <c r="L12" i="17"/>
  <c r="L14" i="17"/>
  <c r="L16" i="17"/>
  <c r="L18" i="17"/>
  <c r="L20" i="17"/>
  <c r="L17" i="12"/>
  <c r="L5" i="12"/>
  <c r="L7" i="12"/>
  <c r="L9" i="12"/>
  <c r="L11" i="12"/>
  <c r="L13" i="12"/>
  <c r="L18" i="12"/>
  <c r="L20" i="12"/>
  <c r="L22" i="12"/>
  <c r="L4" i="12"/>
  <c r="L6" i="12"/>
  <c r="L8" i="12"/>
  <c r="L10" i="12"/>
  <c r="L12" i="12"/>
  <c r="L14" i="12"/>
  <c r="L19" i="12"/>
  <c r="L21" i="12"/>
  <c r="L23" i="12"/>
  <c r="J23" i="6"/>
  <c r="L23" i="6" s="1"/>
  <c r="E23" i="6"/>
  <c r="K22" i="6"/>
  <c r="J22" i="6"/>
  <c r="L22" i="6" s="1"/>
  <c r="E22" i="6"/>
  <c r="K21" i="6"/>
  <c r="J21" i="6"/>
  <c r="L21" i="6" s="1"/>
  <c r="E21" i="6"/>
  <c r="K20" i="6"/>
  <c r="J20" i="6"/>
  <c r="L20" i="6" s="1"/>
  <c r="E20" i="6"/>
  <c r="K19" i="6"/>
  <c r="J19" i="6"/>
  <c r="L19" i="6" s="1"/>
  <c r="E19" i="6"/>
  <c r="K18" i="6"/>
  <c r="J18" i="6"/>
  <c r="L18" i="6" s="1"/>
  <c r="E18" i="6"/>
  <c r="K17" i="6"/>
  <c r="J17" i="6"/>
  <c r="L17" i="6" s="1"/>
  <c r="E17" i="6"/>
  <c r="K16" i="6"/>
  <c r="J16" i="6"/>
  <c r="L16" i="6" s="1"/>
  <c r="E16" i="6"/>
  <c r="K15" i="6"/>
  <c r="J15" i="6"/>
  <c r="L15" i="6" s="1"/>
  <c r="E15" i="6"/>
  <c r="K14" i="6"/>
  <c r="J14" i="6"/>
  <c r="L14" i="6" s="1"/>
  <c r="E14" i="6"/>
  <c r="K13" i="6"/>
  <c r="J13" i="6"/>
  <c r="L13" i="6" s="1"/>
  <c r="E13" i="6"/>
  <c r="K12" i="6"/>
  <c r="J12" i="6"/>
  <c r="L12" i="6" s="1"/>
  <c r="E12" i="6"/>
  <c r="K11" i="6"/>
  <c r="J11" i="6"/>
  <c r="L11" i="6" s="1"/>
  <c r="E11" i="6"/>
  <c r="K10" i="6"/>
  <c r="J10" i="6"/>
  <c r="L10" i="6" s="1"/>
  <c r="E10" i="6"/>
  <c r="K9" i="6"/>
  <c r="J9" i="6"/>
  <c r="L9" i="6" s="1"/>
  <c r="E9" i="6"/>
  <c r="K8" i="6"/>
  <c r="J8" i="6"/>
  <c r="L8" i="6" s="1"/>
  <c r="E8" i="6"/>
  <c r="K7" i="6"/>
  <c r="J7" i="6"/>
  <c r="L7" i="6" s="1"/>
  <c r="E7" i="6"/>
  <c r="K6" i="6"/>
  <c r="J6" i="6"/>
  <c r="L6" i="6" s="1"/>
  <c r="E6" i="6"/>
  <c r="K5" i="6"/>
  <c r="J5" i="6"/>
  <c r="L5" i="6" s="1"/>
  <c r="E5" i="6"/>
  <c r="K4" i="6"/>
  <c r="J4" i="6"/>
  <c r="L4" i="6" s="1"/>
  <c r="E4" i="6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K23" i="6" l="1"/>
</calcChain>
</file>

<file path=xl/sharedStrings.xml><?xml version="1.0" encoding="utf-8"?>
<sst xmlns="http://schemas.openxmlformats.org/spreadsheetml/2006/main" count="1220" uniqueCount="425">
  <si>
    <t>경영학과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</si>
  <si>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</si>
  <si>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</si>
  <si>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</si>
  <si>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</si>
  <si>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</si>
  <si>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</si>
  <si>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</si>
  <si>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</si>
  <si>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</si>
  <si>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</si>
  <si>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</si>
  <si>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인문대학 경영학과</t>
    <phoneticPr fontId="3" type="noConversion"/>
  </si>
  <si>
    <t>여</t>
    <phoneticPr fontId="3" type="noConversion"/>
  </si>
  <si>
    <t>김지영</t>
    <phoneticPr fontId="3" type="noConversion"/>
  </si>
  <si>
    <t>인문대학 경영학과</t>
    <phoneticPr fontId="3" type="noConversion"/>
  </si>
  <si>
    <t>여</t>
    <phoneticPr fontId="3" type="noConversion"/>
  </si>
  <si>
    <t>이소연</t>
    <phoneticPr fontId="3" type="noConversion"/>
  </si>
  <si>
    <t>인문대학 경영학과</t>
    <phoneticPr fontId="3" type="noConversion"/>
  </si>
  <si>
    <t>남</t>
    <phoneticPr fontId="3" type="noConversion"/>
  </si>
  <si>
    <t>이진혁</t>
    <phoneticPr fontId="3" type="noConversion"/>
  </si>
  <si>
    <t>자연대학 데이터정보학과</t>
    <phoneticPr fontId="3" type="noConversion"/>
  </si>
  <si>
    <t>김영수</t>
    <phoneticPr fontId="3" type="noConversion"/>
  </si>
  <si>
    <t>김민수</t>
    <phoneticPr fontId="3" type="noConversion"/>
  </si>
  <si>
    <t>여</t>
    <phoneticPr fontId="3" type="noConversion"/>
  </si>
  <si>
    <t>박미혜</t>
    <phoneticPr fontId="3" type="noConversion"/>
  </si>
  <si>
    <t>최성호</t>
    <phoneticPr fontId="3" type="noConversion"/>
  </si>
  <si>
    <t>인문대학 영문학과</t>
    <phoneticPr fontId="3" type="noConversion"/>
  </si>
  <si>
    <t>강동수</t>
    <phoneticPr fontId="3" type="noConversion"/>
  </si>
  <si>
    <t>이민지</t>
    <phoneticPr fontId="3" type="noConversion"/>
  </si>
  <si>
    <t>최소라</t>
    <phoneticPr fontId="3" type="noConversion"/>
  </si>
  <si>
    <t>허민욱</t>
    <phoneticPr fontId="3" type="noConversion"/>
  </si>
  <si>
    <t>의과대학 간호학과</t>
    <phoneticPr fontId="3" type="noConversion"/>
  </si>
  <si>
    <t>이민정</t>
    <phoneticPr fontId="3" type="noConversion"/>
  </si>
  <si>
    <t>김미영</t>
    <phoneticPr fontId="3" type="noConversion"/>
  </si>
  <si>
    <t>박지혜</t>
    <phoneticPr fontId="3" type="noConversion"/>
  </si>
  <si>
    <t>의생명대학 의용공학과</t>
    <phoneticPr fontId="3" type="noConversion"/>
  </si>
  <si>
    <t>한혜란</t>
    <phoneticPr fontId="3" type="noConversion"/>
  </si>
  <si>
    <t>김혜수</t>
    <phoneticPr fontId="3" type="noConversion"/>
  </si>
  <si>
    <t>박미리</t>
    <phoneticPr fontId="3" type="noConversion"/>
  </si>
  <si>
    <t>공과대학 컴퓨터공학과</t>
    <phoneticPr fontId="3" type="noConversion"/>
  </si>
  <si>
    <t>강수지</t>
    <phoneticPr fontId="3" type="noConversion"/>
  </si>
  <si>
    <t>박명호</t>
    <phoneticPr fontId="3" type="noConversion"/>
  </si>
  <si>
    <t>황민수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</si>
  <si>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</si>
  <si>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</si>
  <si>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</si>
  <si>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</si>
  <si>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</si>
  <si>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</si>
  <si>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</si>
  <si>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</si>
  <si>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</si>
  <si>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</si>
  <si>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</si>
  <si>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</si>
  <si>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</si>
  <si>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</si>
  <si>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</si>
  <si>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</si>
  <si>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경영학과</t>
    <phoneticPr fontId="3" type="noConversion"/>
  </si>
  <si>
    <t>930310-2358214</t>
    <phoneticPr fontId="3" type="noConversion"/>
  </si>
  <si>
    <t>이소연</t>
    <phoneticPr fontId="3" type="noConversion"/>
  </si>
  <si>
    <t>940203-1897121</t>
    <phoneticPr fontId="3" type="noConversion"/>
  </si>
  <si>
    <t>이진혁</t>
    <phoneticPr fontId="3" type="noConversion"/>
  </si>
  <si>
    <t>데이터정보학과</t>
    <phoneticPr fontId="3" type="noConversion"/>
  </si>
  <si>
    <t>890821-1897453</t>
    <phoneticPr fontId="3" type="noConversion"/>
  </si>
  <si>
    <t>김영수</t>
    <phoneticPr fontId="3" type="noConversion"/>
  </si>
  <si>
    <t>941210-1324423</t>
    <phoneticPr fontId="3" type="noConversion"/>
  </si>
  <si>
    <t>김민수</t>
    <phoneticPr fontId="3" type="noConversion"/>
  </si>
  <si>
    <t>940712-2564871</t>
    <phoneticPr fontId="3" type="noConversion"/>
  </si>
  <si>
    <t>박미혜</t>
    <phoneticPr fontId="3" type="noConversion"/>
  </si>
  <si>
    <t>영문학과</t>
    <phoneticPr fontId="3" type="noConversion"/>
  </si>
  <si>
    <t>930412-2431212</t>
    <phoneticPr fontId="3" type="noConversion"/>
  </si>
  <si>
    <t>최소라</t>
    <phoneticPr fontId="3" type="noConversion"/>
  </si>
  <si>
    <t>930811-2465781</t>
    <phoneticPr fontId="3" type="noConversion"/>
  </si>
  <si>
    <t>이민지</t>
    <phoneticPr fontId="3" type="noConversion"/>
  </si>
  <si>
    <t>930730-1573121</t>
    <phoneticPr fontId="3" type="noConversion"/>
  </si>
  <si>
    <t>허민욱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</si>
  <si>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</si>
  <si>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</si>
  <si>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</si>
  <si>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931211-2111221</t>
    <phoneticPr fontId="3" type="noConversion"/>
  </si>
  <si>
    <t>김미영</t>
    <phoneticPr fontId="3" type="noConversion"/>
  </si>
  <si>
    <t>940321-2451478</t>
    <phoneticPr fontId="3" type="noConversion"/>
  </si>
  <si>
    <t>박지혜</t>
    <phoneticPr fontId="3" type="noConversion"/>
  </si>
  <si>
    <t>의용공학과</t>
    <phoneticPr fontId="3" type="noConversion"/>
  </si>
  <si>
    <t>920330-2147985</t>
    <phoneticPr fontId="3" type="noConversion"/>
  </si>
  <si>
    <t>한혜란</t>
    <phoneticPr fontId="3" type="noConversion"/>
  </si>
  <si>
    <t>940516-2567891</t>
    <phoneticPr fontId="3" type="noConversion"/>
  </si>
  <si>
    <t>김혜수</t>
    <phoneticPr fontId="3" type="noConversion"/>
  </si>
  <si>
    <t>941120-2548765</t>
    <phoneticPr fontId="3" type="noConversion"/>
  </si>
  <si>
    <t>박미리</t>
    <phoneticPr fontId="3" type="noConversion"/>
  </si>
  <si>
    <t>컴퓨터공학과</t>
    <phoneticPr fontId="3" type="noConversion"/>
  </si>
  <si>
    <t>940512-2547623</t>
    <phoneticPr fontId="3" type="noConversion"/>
  </si>
  <si>
    <t>강수지</t>
    <phoneticPr fontId="3" type="noConversion"/>
  </si>
  <si>
    <t>941230-1897451</t>
    <phoneticPr fontId="3" type="noConversion"/>
  </si>
  <si>
    <t>박명호</t>
    <phoneticPr fontId="3" type="noConversion"/>
  </si>
  <si>
    <t>940612-1245783</t>
    <phoneticPr fontId="3" type="noConversion"/>
  </si>
  <si>
    <t>황민수</t>
    <phoneticPr fontId="3" type="noConversion"/>
  </si>
  <si>
    <t>1학기 자원봉사</t>
    <phoneticPr fontId="3" type="noConversion"/>
  </si>
  <si>
    <t>날짜</t>
    <phoneticPr fontId="3" type="noConversion"/>
  </si>
  <si>
    <t>학과</t>
    <phoneticPr fontId="3" type="noConversion"/>
  </si>
  <si>
    <t>이름</t>
    <phoneticPr fontId="3" type="noConversion"/>
  </si>
  <si>
    <t>양로원</t>
    <phoneticPr fontId="3" type="noConversion"/>
  </si>
  <si>
    <t>환경정화</t>
    <phoneticPr fontId="3" type="noConversion"/>
  </si>
  <si>
    <t>복지관</t>
    <phoneticPr fontId="3" type="noConversion"/>
  </si>
  <si>
    <t>총시간</t>
    <phoneticPr fontId="3" type="noConversion"/>
  </si>
  <si>
    <t>경영학과</t>
    <phoneticPr fontId="3" type="noConversion"/>
  </si>
  <si>
    <t>김지영</t>
    <phoneticPr fontId="3" type="noConversion"/>
  </si>
  <si>
    <t>컴퓨터공학과</t>
    <phoneticPr fontId="3" type="noConversion"/>
  </si>
  <si>
    <t>강수지</t>
    <phoneticPr fontId="3" type="noConversion"/>
  </si>
  <si>
    <t>경영학과</t>
    <phoneticPr fontId="3" type="noConversion"/>
  </si>
  <si>
    <t>이진혁</t>
    <phoneticPr fontId="3" type="noConversion"/>
  </si>
  <si>
    <t>데이터정보학과</t>
    <phoneticPr fontId="3" type="noConversion"/>
  </si>
  <si>
    <t>김영수</t>
    <phoneticPr fontId="3" type="noConversion"/>
  </si>
  <si>
    <t>김민수</t>
    <phoneticPr fontId="3" type="noConversion"/>
  </si>
  <si>
    <t>박명호</t>
    <phoneticPr fontId="3" type="noConversion"/>
  </si>
  <si>
    <t>최성호</t>
    <phoneticPr fontId="3" type="noConversion"/>
  </si>
  <si>
    <t>영문학과</t>
    <phoneticPr fontId="3" type="noConversion"/>
  </si>
  <si>
    <t>강동수</t>
    <phoneticPr fontId="3" type="noConversion"/>
  </si>
  <si>
    <t>이민지</t>
    <phoneticPr fontId="3" type="noConversion"/>
  </si>
  <si>
    <t>최소라</t>
    <phoneticPr fontId="3" type="noConversion"/>
  </si>
  <si>
    <t>간호학과</t>
    <phoneticPr fontId="3" type="noConversion"/>
  </si>
  <si>
    <t>이민정</t>
    <phoneticPr fontId="3" type="noConversion"/>
  </si>
  <si>
    <t>김미영</t>
    <phoneticPr fontId="3" type="noConversion"/>
  </si>
  <si>
    <t>이소연</t>
    <phoneticPr fontId="3" type="noConversion"/>
  </si>
  <si>
    <t>의용공학과</t>
    <phoneticPr fontId="3" type="noConversion"/>
  </si>
  <si>
    <t>한혜란</t>
    <phoneticPr fontId="3" type="noConversion"/>
  </si>
  <si>
    <t>김혜수</t>
    <phoneticPr fontId="3" type="noConversion"/>
  </si>
  <si>
    <t>박미리</t>
    <phoneticPr fontId="3" type="noConversion"/>
  </si>
  <si>
    <t>컴퓨터공학과</t>
    <phoneticPr fontId="3" type="noConversion"/>
  </si>
  <si>
    <t>강수지</t>
    <phoneticPr fontId="3" type="noConversion"/>
  </si>
  <si>
    <t>황민수</t>
    <phoneticPr fontId="3" type="noConversion"/>
  </si>
  <si>
    <t>2학기 자원봉사</t>
    <phoneticPr fontId="3" type="noConversion"/>
  </si>
  <si>
    <t>날짜</t>
    <phoneticPr fontId="3" type="noConversion"/>
  </si>
  <si>
    <t>학과</t>
    <phoneticPr fontId="3" type="noConversion"/>
  </si>
  <si>
    <t>이름</t>
    <phoneticPr fontId="3" type="noConversion"/>
  </si>
  <si>
    <t>양로원</t>
    <phoneticPr fontId="3" type="noConversion"/>
  </si>
  <si>
    <t>환경정화</t>
    <phoneticPr fontId="3" type="noConversion"/>
  </si>
  <si>
    <t>복지관</t>
    <phoneticPr fontId="3" type="noConversion"/>
  </si>
  <si>
    <t>총시간</t>
    <phoneticPr fontId="3" type="noConversion"/>
  </si>
  <si>
    <t>영문학과</t>
    <phoneticPr fontId="3" type="noConversion"/>
  </si>
  <si>
    <t>이민지</t>
    <phoneticPr fontId="3" type="noConversion"/>
  </si>
  <si>
    <t>의용공학과</t>
    <phoneticPr fontId="3" type="noConversion"/>
  </si>
  <si>
    <t>한혜란</t>
    <phoneticPr fontId="3" type="noConversion"/>
  </si>
  <si>
    <t>이진혁</t>
    <phoneticPr fontId="3" type="noConversion"/>
  </si>
  <si>
    <t>데이터정보학과</t>
    <phoneticPr fontId="3" type="noConversion"/>
  </si>
  <si>
    <t>김영수</t>
    <phoneticPr fontId="3" type="noConversion"/>
  </si>
  <si>
    <t>김혜수</t>
    <phoneticPr fontId="3" type="noConversion"/>
  </si>
  <si>
    <t>최성호</t>
    <phoneticPr fontId="3" type="noConversion"/>
  </si>
  <si>
    <t>컴퓨터공학과</t>
    <phoneticPr fontId="3" type="noConversion"/>
  </si>
  <si>
    <t>황민수</t>
    <phoneticPr fontId="3" type="noConversion"/>
  </si>
  <si>
    <t>간호학과</t>
    <phoneticPr fontId="3" type="noConversion"/>
  </si>
  <si>
    <t>김미영</t>
    <phoneticPr fontId="3" type="noConversion"/>
  </si>
  <si>
    <t>영문학과</t>
    <phoneticPr fontId="3" type="noConversion"/>
  </si>
  <si>
    <t>최소라</t>
    <phoneticPr fontId="3" type="noConversion"/>
  </si>
  <si>
    <t>강동수</t>
    <phoneticPr fontId="3" type="noConversion"/>
  </si>
  <si>
    <t>의용공학과</t>
    <phoneticPr fontId="3" type="noConversion"/>
  </si>
  <si>
    <t>한혜란</t>
    <phoneticPr fontId="3" type="noConversion"/>
  </si>
  <si>
    <t>영문학과</t>
    <phoneticPr fontId="3" type="noConversion"/>
  </si>
  <si>
    <t>이민지</t>
    <phoneticPr fontId="3" type="noConversion"/>
  </si>
  <si>
    <t>박미리</t>
    <phoneticPr fontId="3" type="noConversion"/>
  </si>
  <si>
    <t>컴퓨터공학과</t>
    <phoneticPr fontId="3" type="noConversion"/>
  </si>
  <si>
    <t>강수지</t>
    <phoneticPr fontId="3" type="noConversion"/>
  </si>
  <si>
    <t>김혜수</t>
    <phoneticPr fontId="3" type="noConversion"/>
  </si>
  <si>
    <t>데이터정보학과</t>
    <phoneticPr fontId="3" type="noConversion"/>
  </si>
  <si>
    <t>김영수</t>
    <phoneticPr fontId="3" type="noConversion"/>
  </si>
  <si>
    <t>학과별 자원봉사 총시간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</si>
  <si>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</si>
  <si>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</si>
  <si>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</si>
  <si>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</si>
  <si>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</si>
  <si>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</si>
  <si>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</si>
  <si>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</si>
  <si>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</si>
  <si>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</si>
  <si>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</si>
  <si>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</si>
  <si>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학점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</si>
  <si>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</si>
  <si>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</si>
  <si>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</si>
  <si>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B</t>
  </si>
  <si>
    <t>930310-2358214</t>
    <phoneticPr fontId="3" type="noConversion"/>
  </si>
  <si>
    <t>이소연</t>
    <phoneticPr fontId="3" type="noConversion"/>
  </si>
  <si>
    <t>C</t>
  </si>
  <si>
    <t>940203-1897121</t>
    <phoneticPr fontId="3" type="noConversion"/>
  </si>
  <si>
    <t>이진혁</t>
    <phoneticPr fontId="3" type="noConversion"/>
  </si>
  <si>
    <t>데이터정보학과</t>
    <phoneticPr fontId="3" type="noConversion"/>
  </si>
  <si>
    <t>890821-1897453</t>
    <phoneticPr fontId="3" type="noConversion"/>
  </si>
  <si>
    <t>김영수</t>
    <phoneticPr fontId="3" type="noConversion"/>
  </si>
  <si>
    <t>F</t>
  </si>
  <si>
    <t>941210-1324423</t>
    <phoneticPr fontId="3" type="noConversion"/>
  </si>
  <si>
    <t>김민수</t>
    <phoneticPr fontId="3" type="noConversion"/>
  </si>
  <si>
    <t>B+</t>
  </si>
  <si>
    <t>940712-2564871</t>
    <phoneticPr fontId="3" type="noConversion"/>
  </si>
  <si>
    <t>박미혜</t>
    <phoneticPr fontId="3" type="noConversion"/>
  </si>
  <si>
    <t>A+</t>
  </si>
  <si>
    <t>941120-1645127</t>
    <phoneticPr fontId="3" type="noConversion"/>
  </si>
  <si>
    <t>최성호</t>
    <phoneticPr fontId="3" type="noConversion"/>
  </si>
  <si>
    <t>A</t>
  </si>
  <si>
    <t>영문학과</t>
    <phoneticPr fontId="3" type="noConversion"/>
  </si>
  <si>
    <t>870501-1745971</t>
    <phoneticPr fontId="3" type="noConversion"/>
  </si>
  <si>
    <t>강동수</t>
    <phoneticPr fontId="3" type="noConversion"/>
  </si>
  <si>
    <t>930811-2465781</t>
    <phoneticPr fontId="3" type="noConversion"/>
  </si>
  <si>
    <t>이민지</t>
    <phoneticPr fontId="3" type="noConversion"/>
  </si>
  <si>
    <t>930412-2431212</t>
    <phoneticPr fontId="3" type="noConversion"/>
  </si>
  <si>
    <t>최소라</t>
    <phoneticPr fontId="3" type="noConversion"/>
  </si>
  <si>
    <t>930730-1573121</t>
    <phoneticPr fontId="3" type="noConversion"/>
  </si>
  <si>
    <t>허민욱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</si>
  <si>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</si>
  <si>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</si>
  <si>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</si>
  <si>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931211-2111221</t>
    <phoneticPr fontId="3" type="noConversion"/>
  </si>
  <si>
    <t>김미영</t>
    <phoneticPr fontId="3" type="noConversion"/>
  </si>
  <si>
    <t>C+</t>
  </si>
  <si>
    <t>940321-2451478</t>
    <phoneticPr fontId="3" type="noConversion"/>
  </si>
  <si>
    <t>박지혜</t>
    <phoneticPr fontId="3" type="noConversion"/>
  </si>
  <si>
    <t>의용공학과</t>
    <phoneticPr fontId="3" type="noConversion"/>
  </si>
  <si>
    <t>920330-2147985</t>
    <phoneticPr fontId="3" type="noConversion"/>
  </si>
  <si>
    <t>한혜란</t>
    <phoneticPr fontId="3" type="noConversion"/>
  </si>
  <si>
    <t>940516-2567891</t>
    <phoneticPr fontId="3" type="noConversion"/>
  </si>
  <si>
    <t>김혜수</t>
    <phoneticPr fontId="3" type="noConversion"/>
  </si>
  <si>
    <t>941120-2548765</t>
    <phoneticPr fontId="3" type="noConversion"/>
  </si>
  <si>
    <t>박미리</t>
    <phoneticPr fontId="3" type="noConversion"/>
  </si>
  <si>
    <t>D</t>
  </si>
  <si>
    <t>컴퓨터공학과</t>
    <phoneticPr fontId="3" type="noConversion"/>
  </si>
  <si>
    <t>940512-2547623</t>
    <phoneticPr fontId="3" type="noConversion"/>
  </si>
  <si>
    <t>강수지</t>
    <phoneticPr fontId="3" type="noConversion"/>
  </si>
  <si>
    <t>941230-1897451</t>
    <phoneticPr fontId="3" type="noConversion"/>
  </si>
  <si>
    <t>박명호</t>
    <phoneticPr fontId="3" type="noConversion"/>
  </si>
  <si>
    <t>940612-1245783</t>
    <phoneticPr fontId="3" type="noConversion"/>
  </si>
  <si>
    <t>황민수</t>
    <phoneticPr fontId="3" type="noConversion"/>
  </si>
  <si>
    <t>음악학과</t>
    <phoneticPr fontId="3" type="noConversion"/>
  </si>
  <si>
    <t>940130-2147985</t>
    <phoneticPr fontId="3" type="noConversion"/>
  </si>
  <si>
    <t>기어리</t>
    <phoneticPr fontId="3" type="noConversion"/>
  </si>
  <si>
    <t>940216-2567891</t>
    <phoneticPr fontId="3" type="noConversion"/>
  </si>
  <si>
    <t>이전주</t>
    <phoneticPr fontId="3" type="noConversion"/>
  </si>
  <si>
    <t>941220-2548765</t>
    <phoneticPr fontId="3" type="noConversion"/>
  </si>
  <si>
    <t>허연주</t>
    <phoneticPr fontId="3" type="noConversion"/>
  </si>
  <si>
    <t>건축학과</t>
    <phoneticPr fontId="3" type="noConversion"/>
  </si>
  <si>
    <t>940712-2547623</t>
    <phoneticPr fontId="3" type="noConversion"/>
  </si>
  <si>
    <t>김어리</t>
    <phoneticPr fontId="3" type="noConversion"/>
  </si>
  <si>
    <t>941130-1897251</t>
    <phoneticPr fontId="3" type="noConversion"/>
  </si>
  <si>
    <t>김정준</t>
    <phoneticPr fontId="3" type="noConversion"/>
  </si>
  <si>
    <t>940612-1245383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</si>
  <si>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</si>
  <si>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</si>
  <si>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</si>
  <si>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</si>
  <si>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주민번호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</si>
  <si>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</si>
  <si>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</si>
  <si>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</si>
  <si>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</si>
  <si>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</si>
  <si>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</si>
  <si>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</si>
  <si>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등수</t>
    <phoneticPr fontId="3" type="noConversion"/>
  </si>
  <si>
    <t>학점</t>
    <phoneticPr fontId="3" type="noConversion"/>
  </si>
  <si>
    <t>간호학과</t>
    <phoneticPr fontId="3" type="noConversion"/>
  </si>
  <si>
    <t>920120-2145648</t>
    <phoneticPr fontId="3" type="noConversion"/>
  </si>
  <si>
    <t>이민정</t>
    <phoneticPr fontId="3" type="noConversion"/>
  </si>
  <si>
    <t>간호학과</t>
    <phoneticPr fontId="3" type="noConversion"/>
  </si>
  <si>
    <t>931211-2111221</t>
    <phoneticPr fontId="3" type="noConversion"/>
  </si>
  <si>
    <t>김미영</t>
    <phoneticPr fontId="3" type="noConversion"/>
  </si>
  <si>
    <t>940321-2451478</t>
    <phoneticPr fontId="3" type="noConversion"/>
  </si>
  <si>
    <t>박지혜</t>
    <phoneticPr fontId="3" type="noConversion"/>
  </si>
  <si>
    <t>경영학과</t>
    <phoneticPr fontId="3" type="noConversion"/>
  </si>
  <si>
    <t>940825-2110138</t>
    <phoneticPr fontId="3" type="noConversion"/>
  </si>
  <si>
    <t>김지영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</si>
  <si>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</si>
  <si>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</si>
  <si>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</si>
  <si>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</si>
  <si>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직책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</si>
  <si>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</si>
  <si>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</si>
  <si>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</si>
  <si>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</si>
  <si>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</si>
  <si>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</si>
  <si>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</si>
  <si>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간호학과</t>
    <phoneticPr fontId="3" type="noConversion"/>
  </si>
  <si>
    <t>학회장</t>
    <phoneticPr fontId="3" type="noConversion"/>
  </si>
  <si>
    <t>이민정</t>
    <phoneticPr fontId="3" type="noConversion"/>
  </si>
  <si>
    <t>부학회장</t>
    <phoneticPr fontId="3" type="noConversion"/>
  </si>
  <si>
    <t>여</t>
    <phoneticPr fontId="3" type="noConversion"/>
  </si>
  <si>
    <t>총무</t>
    <phoneticPr fontId="3" type="noConversion"/>
  </si>
  <si>
    <t>학회장</t>
    <phoneticPr fontId="3" type="noConversion"/>
  </si>
  <si>
    <t>남</t>
    <phoneticPr fontId="3" type="noConversion"/>
  </si>
  <si>
    <t>김지영</t>
    <phoneticPr fontId="3" type="noConversion"/>
  </si>
  <si>
    <t>총대</t>
    <phoneticPr fontId="3" type="noConversion"/>
  </si>
  <si>
    <t>경영학과</t>
    <phoneticPr fontId="3" type="noConversion"/>
  </si>
  <si>
    <t>총무</t>
    <phoneticPr fontId="3" type="noConversion"/>
  </si>
  <si>
    <t>김지영</t>
    <phoneticPr fontId="3" type="noConversion"/>
  </si>
  <si>
    <t>학과별 성적표</t>
    <phoneticPr fontId="3" type="noConversion"/>
  </si>
  <si>
    <t>학번</t>
    <phoneticPr fontId="3" type="noConversion"/>
  </si>
  <si>
    <t>학과</t>
    <phoneticPr fontId="3" type="noConversion"/>
  </si>
  <si>
    <t>학년</t>
    <phoneticPr fontId="3" type="noConversion"/>
  </si>
  <si>
    <t>직책</t>
    <phoneticPr fontId="3" type="noConversion"/>
  </si>
  <si>
    <t>성별</t>
    <phoneticPr fontId="3" type="noConversion"/>
  </si>
  <si>
    <t>이름</t>
    <phoneticPr fontId="3" type="noConversion"/>
  </si>
  <si>
    <t>실용컴퓨터</t>
    <phoneticPr fontId="3" type="noConversion"/>
  </si>
  <si>
    <t>영어회화</t>
    <phoneticPr fontId="3" type="noConversion"/>
  </si>
  <si>
    <t>한문</t>
    <phoneticPr fontId="3" type="noConversion"/>
  </si>
  <si>
    <t>총점</t>
    <phoneticPr fontId="3" type="noConversion"/>
  </si>
  <si>
    <t>평균</t>
    <phoneticPr fontId="3" type="noConversion"/>
  </si>
  <si>
    <t>경영학과</t>
    <phoneticPr fontId="3" type="noConversion"/>
  </si>
  <si>
    <t>총무</t>
    <phoneticPr fontId="3" type="noConversion"/>
  </si>
  <si>
    <t>여</t>
    <phoneticPr fontId="3" type="noConversion"/>
  </si>
  <si>
    <t>김지영</t>
    <phoneticPr fontId="3" type="noConversion"/>
  </si>
  <si>
    <t>부학회장</t>
    <phoneticPr fontId="3" type="noConversion"/>
  </si>
  <si>
    <t>여</t>
    <phoneticPr fontId="3" type="noConversion"/>
  </si>
  <si>
    <t>이소연</t>
    <phoneticPr fontId="3" type="noConversion"/>
  </si>
  <si>
    <t>학과별 성적표</t>
    <phoneticPr fontId="3" type="noConversion"/>
  </si>
  <si>
    <t>주민번호</t>
    <phoneticPr fontId="3" type="noConversion"/>
  </si>
  <si>
    <t>등수</t>
    <phoneticPr fontId="3" type="noConversion"/>
  </si>
  <si>
    <t>학점</t>
    <phoneticPr fontId="3" type="noConversion"/>
  </si>
  <si>
    <t>940825-2110138</t>
    <phoneticPr fontId="3" type="noConversion"/>
  </si>
  <si>
    <t>한국생명 월별 영업실적</t>
    <phoneticPr fontId="3" type="noConversion"/>
  </si>
  <si>
    <t>사번</t>
    <phoneticPr fontId="3" type="noConversion"/>
  </si>
  <si>
    <t>시/도</t>
    <phoneticPr fontId="3" type="noConversion"/>
  </si>
  <si>
    <t>시/군</t>
    <phoneticPr fontId="3" type="noConversion"/>
  </si>
  <si>
    <t>직책</t>
    <phoneticPr fontId="3" type="noConversion"/>
  </si>
  <si>
    <t>이름</t>
    <phoneticPr fontId="3" type="noConversion"/>
  </si>
  <si>
    <t>입사경로</t>
    <phoneticPr fontId="3" type="noConversion"/>
  </si>
  <si>
    <t>계약건수</t>
    <phoneticPr fontId="3" type="noConversion"/>
  </si>
  <si>
    <t>3월 영업실적</t>
    <phoneticPr fontId="3" type="noConversion"/>
  </si>
  <si>
    <t>4월영업실적</t>
    <phoneticPr fontId="3" type="noConversion"/>
  </si>
  <si>
    <t>1988A323</t>
    <phoneticPr fontId="3" type="noConversion"/>
  </si>
  <si>
    <t>강남</t>
  </si>
  <si>
    <t>소장</t>
    <phoneticPr fontId="3" type="noConversion"/>
  </si>
  <si>
    <t>김지영</t>
    <phoneticPr fontId="3" type="noConversion"/>
  </si>
  <si>
    <t>2000A224</t>
    <phoneticPr fontId="3" type="noConversion"/>
  </si>
  <si>
    <t>강북</t>
  </si>
  <si>
    <t>이소연</t>
    <phoneticPr fontId="3" type="noConversion"/>
  </si>
  <si>
    <t>2000C219</t>
    <phoneticPr fontId="3" type="noConversion"/>
  </si>
  <si>
    <t>서귀포</t>
  </si>
  <si>
    <t>이진혁</t>
    <phoneticPr fontId="3" type="noConversion"/>
  </si>
  <si>
    <t>2002C456</t>
    <phoneticPr fontId="3" type="noConversion"/>
  </si>
  <si>
    <t>연산</t>
  </si>
  <si>
    <t>김영수</t>
    <phoneticPr fontId="3" type="noConversion"/>
  </si>
  <si>
    <t>2003B212</t>
    <phoneticPr fontId="3" type="noConversion"/>
  </si>
  <si>
    <t>영도</t>
  </si>
  <si>
    <t>김민수</t>
    <phoneticPr fontId="3" type="noConversion"/>
  </si>
  <si>
    <t>2007B232</t>
    <phoneticPr fontId="3" type="noConversion"/>
  </si>
  <si>
    <t>박미혜</t>
    <phoneticPr fontId="3" type="noConversion"/>
  </si>
  <si>
    <t>2008A112</t>
    <phoneticPr fontId="3" type="noConversion"/>
  </si>
  <si>
    <t>구미</t>
  </si>
  <si>
    <t>부소장</t>
    <phoneticPr fontId="3" type="noConversion"/>
  </si>
  <si>
    <t>최성호</t>
    <phoneticPr fontId="3" type="noConversion"/>
  </si>
  <si>
    <t>2008A765</t>
    <phoneticPr fontId="3" type="noConversion"/>
  </si>
  <si>
    <t>울진</t>
  </si>
  <si>
    <t>강동수</t>
    <phoneticPr fontId="3" type="noConversion"/>
  </si>
  <si>
    <t>2009B221</t>
    <phoneticPr fontId="3" type="noConversion"/>
  </si>
  <si>
    <t>이민지</t>
    <phoneticPr fontId="3" type="noConversion"/>
  </si>
  <si>
    <t>2010B447</t>
    <phoneticPr fontId="3" type="noConversion"/>
  </si>
  <si>
    <t>원주</t>
  </si>
  <si>
    <t>허민욱</t>
    <phoneticPr fontId="3" type="noConversion"/>
  </si>
  <si>
    <t>2010C231</t>
    <phoneticPr fontId="3" type="noConversion"/>
  </si>
  <si>
    <t>창원</t>
  </si>
  <si>
    <t>팀장</t>
    <phoneticPr fontId="3" type="noConversion"/>
  </si>
  <si>
    <t>이민정</t>
    <phoneticPr fontId="3" type="noConversion"/>
  </si>
  <si>
    <t>2011A199</t>
    <phoneticPr fontId="3" type="noConversion"/>
  </si>
  <si>
    <t>경산</t>
  </si>
  <si>
    <t>김미영</t>
    <phoneticPr fontId="3" type="noConversion"/>
  </si>
  <si>
    <t>2011A211</t>
    <phoneticPr fontId="3" type="noConversion"/>
  </si>
  <si>
    <t>박지혜</t>
    <phoneticPr fontId="3" type="noConversion"/>
  </si>
  <si>
    <t>2011A284</t>
    <phoneticPr fontId="3" type="noConversion"/>
  </si>
  <si>
    <t>전주</t>
  </si>
  <si>
    <t>한혜란</t>
    <phoneticPr fontId="3" type="noConversion"/>
  </si>
  <si>
    <t>2011B123</t>
    <phoneticPr fontId="3" type="noConversion"/>
  </si>
  <si>
    <t>김해</t>
  </si>
  <si>
    <t>김혜수</t>
    <phoneticPr fontId="3" type="noConversion"/>
  </si>
  <si>
    <t>2011C222</t>
    <phoneticPr fontId="3" type="noConversion"/>
  </si>
  <si>
    <t>완도</t>
  </si>
  <si>
    <t>박미리</t>
    <phoneticPr fontId="3" type="noConversion"/>
  </si>
  <si>
    <t>2012A111</t>
    <phoneticPr fontId="3" type="noConversion"/>
  </si>
  <si>
    <t>일산</t>
  </si>
  <si>
    <t>강수지</t>
    <phoneticPr fontId="3" type="noConversion"/>
  </si>
  <si>
    <t>2012A121</t>
    <phoneticPr fontId="3" type="noConversion"/>
  </si>
  <si>
    <t>박명호</t>
    <phoneticPr fontId="3" type="noConversion"/>
  </si>
  <si>
    <t>2012B199</t>
    <phoneticPr fontId="3" type="noConversion"/>
  </si>
  <si>
    <t>익산</t>
  </si>
  <si>
    <t>황민수</t>
    <phoneticPr fontId="3" type="noConversion"/>
  </si>
  <si>
    <t>M마트 지점별 골드망고 판매실적</t>
    <phoneticPr fontId="3" type="noConversion"/>
  </si>
  <si>
    <t>날        짜</t>
    <phoneticPr fontId="3" type="noConversion"/>
  </si>
  <si>
    <t>요   일</t>
    <phoneticPr fontId="3" type="noConversion"/>
  </si>
  <si>
    <t>제품등급</t>
    <phoneticPr fontId="3" type="noConversion"/>
  </si>
  <si>
    <t>제품단가</t>
    <phoneticPr fontId="3" type="noConversion"/>
  </si>
  <si>
    <t>판매개수</t>
    <phoneticPr fontId="3" type="noConversion"/>
  </si>
  <si>
    <t>판매총액</t>
    <phoneticPr fontId="3" type="noConversion"/>
  </si>
  <si>
    <t>수요일</t>
    <phoneticPr fontId="3" type="noConversion"/>
  </si>
  <si>
    <t>특품</t>
    <phoneticPr fontId="3" type="noConversion"/>
  </si>
  <si>
    <t>목요일</t>
  </si>
  <si>
    <t>금요일</t>
  </si>
  <si>
    <t>상품</t>
    <phoneticPr fontId="3" type="noConversion"/>
  </si>
  <si>
    <t>토요일</t>
  </si>
  <si>
    <t>일요일</t>
  </si>
  <si>
    <t>월요일</t>
  </si>
  <si>
    <t>중품</t>
    <phoneticPr fontId="3" type="noConversion"/>
  </si>
  <si>
    <t>화요일</t>
  </si>
  <si>
    <t>수요일</t>
  </si>
  <si>
    <t>하품</t>
    <phoneticPr fontId="3" type="noConversion"/>
  </si>
  <si>
    <t>서울 강남</t>
    <phoneticPr fontId="3" type="noConversion"/>
  </si>
  <si>
    <t>서울 강북</t>
    <phoneticPr fontId="3" type="noConversion"/>
  </si>
  <si>
    <t>제주 서귀포</t>
    <phoneticPr fontId="3" type="noConversion"/>
  </si>
  <si>
    <t>부산 연산</t>
    <phoneticPr fontId="3" type="noConversion"/>
  </si>
  <si>
    <t>부산 영도</t>
    <phoneticPr fontId="3" type="noConversion"/>
  </si>
  <si>
    <t>경북 구미</t>
    <phoneticPr fontId="3" type="noConversion"/>
  </si>
  <si>
    <t>경북 울진</t>
    <phoneticPr fontId="3" type="noConversion"/>
  </si>
  <si>
    <t>서울 강남</t>
    <phoneticPr fontId="3" type="noConversion"/>
  </si>
  <si>
    <t>강원 원주</t>
    <phoneticPr fontId="3" type="noConversion"/>
  </si>
  <si>
    <t>경남 창원</t>
    <phoneticPr fontId="3" type="noConversion"/>
  </si>
  <si>
    <t>경북 경산</t>
    <phoneticPr fontId="3" type="noConversion"/>
  </si>
  <si>
    <t>경남 창원</t>
    <phoneticPr fontId="3" type="noConversion"/>
  </si>
  <si>
    <t>전북 전주</t>
    <phoneticPr fontId="3" type="noConversion"/>
  </si>
  <si>
    <t>경남 김해</t>
    <phoneticPr fontId="3" type="noConversion"/>
  </si>
  <si>
    <t>전남 완도</t>
    <phoneticPr fontId="3" type="noConversion"/>
  </si>
  <si>
    <t>경기 일산</t>
    <phoneticPr fontId="3" type="noConversion"/>
  </si>
  <si>
    <t>전북 익산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</si>
</sst>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  <numFmt numFmtId="186" formatCode="m&quot;월&quot;\ d&quot;일&quot;;@"/>
    <numFmt numFmtId="187" formatCode="mm&quot;월&quot;\ dd&quot;일&quot;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/>
    <xf numFmtId="0" fontId="1" fillId="5" borderId="0" applyNumberFormat="0" applyBorder="0" applyAlignment="0" applyProtection="0">
      <alignment vertical="center"/>
    </xf>
    <xf numFmtId="0" fontId="7" fillId="0" borderId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38" fontId="9" fillId="9" borderId="0" applyNumberFormat="0" applyBorder="0" applyAlignment="0" applyProtection="0"/>
    <xf numFmtId="0" fontId="10" fillId="0" borderId="0">
      <alignment horizontal="left"/>
    </xf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10" fontId="9" fillId="9" borderId="4" applyNumberFormat="0" applyBorder="0" applyAlignment="0" applyProtection="0"/>
    <xf numFmtId="0" fontId="12" fillId="0" borderId="5"/>
    <xf numFmtId="181" fontId="13" fillId="0" borderId="0"/>
    <xf numFmtId="0" fontId="8" fillId="0" borderId="0"/>
    <xf numFmtId="10" fontId="14" fillId="0" borderId="0" applyFont="0" applyFill="0" applyBorder="0" applyAlignment="0" applyProtection="0"/>
    <xf numFmtId="0" fontId="12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3" borderId="1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17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0" fontId="19" fillId="2" borderId="1" applyNumberFormat="0" applyAlignment="0" applyProtection="0"/>
    <xf numFmtId="0" fontId="20" fillId="0" borderId="0" applyNumberFormat="0" applyFill="0" applyBorder="0" applyAlignment="0" applyProtection="0">
      <alignment vertical="center"/>
    </xf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42" fontId="17" fillId="0" borderId="0" applyFont="0" applyFill="0" applyBorder="0" applyAlignment="0" applyProtection="0">
      <alignment vertical="center"/>
    </xf>
    <xf numFmtId="185" fontId="21" fillId="0" borderId="0" applyFont="0" applyFill="0" applyBorder="0" applyAlignment="0" applyProtection="0"/>
    <xf numFmtId="0" fontId="1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7" fillId="0" borderId="0"/>
    <xf numFmtId="0" fontId="1" fillId="0" borderId="0">
      <alignment vertical="center"/>
    </xf>
    <xf numFmtId="0" fontId="14" fillId="0" borderId="0"/>
    <xf numFmtId="0" fontId="17" fillId="0" borderId="0"/>
    <xf numFmtId="0" fontId="1" fillId="0" borderId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76" fontId="2" fillId="10" borderId="3" xfId="0" applyNumberFormat="1" applyFont="1" applyFill="1" applyBorder="1" applyAlignment="1">
      <alignment horizontal="center" vertical="center"/>
    </xf>
    <xf numFmtId="176" fontId="4" fillId="1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right" vertical="center"/>
    </xf>
    <xf numFmtId="186" fontId="5" fillId="0" borderId="3" xfId="0" applyNumberFormat="1" applyFont="1" applyFill="1" applyBorder="1" applyAlignment="1">
      <alignment vertical="center"/>
    </xf>
    <xf numFmtId="176" fontId="5" fillId="0" borderId="3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1" fontId="5" fillId="0" borderId="3" xfId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0" fillId="11" borderId="4" xfId="0" applyFill="1" applyBorder="1" applyAlignment="1">
      <alignment horizontal="center" vertical="center"/>
    </xf>
    <xf numFmtId="187" fontId="0" fillId="11" borderId="4" xfId="0" applyNumberFormat="1" applyFill="1" applyBorder="1" applyAlignment="1">
      <alignment horizontal="center" vertical="center"/>
    </xf>
    <xf numFmtId="41" fontId="0" fillId="0" borderId="4" xfId="1" applyFont="1" applyBorder="1">
      <alignment vertical="center"/>
    </xf>
    <xf numFmtId="41" fontId="0" fillId="0" borderId="4" xfId="1" applyFont="1" applyFill="1" applyBorder="1">
      <alignment vertical="center"/>
    </xf>
    <xf numFmtId="0" fontId="0" fillId="0" borderId="4" xfId="0" applyFill="1" applyBorder="1" applyAlignment="1">
      <alignment horizontal="center" vertical="center"/>
    </xf>
  </cellXfs>
  <cellStyles count="57">
    <cellStyle name="20% - 강조색2 2" xfId="2"/>
    <cellStyle name="20% - 강조색3 2" xfId="3"/>
    <cellStyle name="40% - 강조색2 2" xfId="4"/>
    <cellStyle name="category" xfId="5"/>
    <cellStyle name="Comma [0]_MATERAL2" xfId="6"/>
    <cellStyle name="Comma_MATERAL2" xfId="7"/>
    <cellStyle name="Currency [0]_MATERAL2" xfId="8"/>
    <cellStyle name="Currency_MATERAL2" xfId="9"/>
    <cellStyle name="Grey" xfId="10"/>
    <cellStyle name="HEADER" xfId="11"/>
    <cellStyle name="Header1" xfId="12"/>
    <cellStyle name="Header2" xfId="13"/>
    <cellStyle name="Input [yellow]" xfId="14"/>
    <cellStyle name="Model" xfId="15"/>
    <cellStyle name="Normal - Style1" xfId="16"/>
    <cellStyle name="Normal_Certs Q2" xfId="17"/>
    <cellStyle name="Percent [2]" xfId="18"/>
    <cellStyle name="subhead" xfId="19"/>
    <cellStyle name="강조색3 2" xfId="20"/>
    <cellStyle name="강조색6 2" xfId="21"/>
    <cellStyle name="계산 2" xfId="22"/>
    <cellStyle name="백분율 2" xfId="23"/>
    <cellStyle name="백분율 2 2" xfId="24"/>
    <cellStyle name="백분율 2 3" xfId="25"/>
    <cellStyle name="백분율 3" xfId="26"/>
    <cellStyle name="쉼표 [0]" xfId="1" builtinId="6"/>
    <cellStyle name="쉼표 [0] 2" xfId="27"/>
    <cellStyle name="쉼표 [0] 2 2" xfId="28"/>
    <cellStyle name="쉼표 [0] 2 2 2" xfId="29"/>
    <cellStyle name="쉼표 [0] 2 3" xfId="30"/>
    <cellStyle name="쉼표 [0] 2 4" xfId="31"/>
    <cellStyle name="쉼표 [0] 3" xfId="32"/>
    <cellStyle name="쉼표 [0] 3 2" xfId="33"/>
    <cellStyle name="쉼표 [0] 4" xfId="34"/>
    <cellStyle name="입력 2" xfId="35"/>
    <cellStyle name="제목 5" xfId="36"/>
    <cellStyle name="콤마 [0]_10' 0.26D MS" xfId="37"/>
    <cellStyle name="콤마_10' 0.26D MS" xfId="38"/>
    <cellStyle name="통화 [0] 2" xfId="39"/>
    <cellStyle name="통화 2" xfId="40"/>
    <cellStyle name="표준" xfId="0" builtinId="0"/>
    <cellStyle name="표준 10" xfId="41"/>
    <cellStyle name="표준 2" xfId="42"/>
    <cellStyle name="표준 2 2" xfId="43"/>
    <cellStyle name="표준 2 3" xfId="44"/>
    <cellStyle name="표준 2 4" xfId="45"/>
    <cellStyle name="표준 3" xfId="46"/>
    <cellStyle name="표준 3 2" xfId="47"/>
    <cellStyle name="표준 3 3" xfId="48"/>
    <cellStyle name="표준 4" xfId="49"/>
    <cellStyle name="표준 5" xfId="50"/>
    <cellStyle name="표준 6" xfId="51"/>
    <cellStyle name="표준 7" xfId="52"/>
    <cellStyle name="표준 8" xfId="53"/>
    <cellStyle name="표준 8 2" xfId="54"/>
    <cellStyle name="표준 9" xfId="55"/>
    <cellStyle name="표준 9 2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724;&#53916;&#48169;&#47928;&#49464;&#48120;&#45208;\&#45936;&#51060;&#53552;_&#54588;&#482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준예제"/>
      <sheetName val="빈예제"/>
      <sheetName val="빈예제 (2)"/>
      <sheetName val="셀서식"/>
      <sheetName val="데이터입력"/>
      <sheetName val="서식지정"/>
      <sheetName val="상대참조"/>
      <sheetName val="절대"/>
      <sheetName val="자동합계"/>
      <sheetName val="수식"/>
      <sheetName val="상대절대"/>
      <sheetName val="삽입,삭제"/>
      <sheetName val="행열관리"/>
      <sheetName val="IF"/>
      <sheetName val="AND,OR"/>
      <sheetName val="COUNT"/>
      <sheetName val="COUNT (2)"/>
      <sheetName val="RANK"/>
      <sheetName val="VLOOKUP"/>
      <sheetName val="count,min,max"/>
      <sheetName val="Sheet8"/>
      <sheetName val="피봇테이블"/>
      <sheetName val="스파크라인"/>
      <sheetName val="부분합"/>
      <sheetName val="반올림(1)"/>
      <sheetName val="함수직접입력"/>
      <sheetName val="도움말"/>
      <sheetName val="함수마법사"/>
      <sheetName val="정렬및필터"/>
      <sheetName val="고급필터링"/>
      <sheetName val="데이터베이스"/>
      <sheetName val="목록유효성검사"/>
      <sheetName val="데이터베이스입력"/>
      <sheetName val="잘못된데이터베이스"/>
      <sheetName val="문자,숫자"/>
      <sheetName val="텍스트 나누기"/>
      <sheetName val="사용자지정정렬"/>
      <sheetName val="사용지지정목록"/>
      <sheetName val="필터"/>
      <sheetName val="고급필터"/>
      <sheetName val="반올림"/>
      <sheetName val="절대참조"/>
      <sheetName val="텍스트함수"/>
      <sheetName val="지동완성"/>
      <sheetName val="자동채우기(표지)"/>
      <sheetName val="텍스트나누기"/>
      <sheetName val="중복된항목제거"/>
      <sheetName val="SUMIF"/>
      <sheetName val="SUMIFS"/>
      <sheetName val="Sheet2"/>
      <sheetName val="매크로"/>
      <sheetName val="매크로 (2)"/>
      <sheetName val="재무함수(1)"/>
      <sheetName val="재무함수(2)"/>
      <sheetName val="시나리오"/>
      <sheetName val="목표값찾기"/>
      <sheetName val="Sheet3"/>
      <sheetName val="DATEDIF"/>
      <sheetName val="틀고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물임대"/>
      <sheetName val="직원명부"/>
      <sheetName val="성적자료"/>
      <sheetName val="유니폼"/>
      <sheetName val="관리비 통지서"/>
      <sheetName val="세대별 관리비"/>
      <sheetName val="2003년"/>
      <sheetName val="2004년"/>
      <sheetName val="2005년"/>
      <sheetName val="판매"/>
      <sheetName val="상반기"/>
      <sheetName val="하반기"/>
      <sheetName val="통합"/>
      <sheetName val="소스"/>
      <sheetName val="피벗테이블"/>
      <sheetName val="다중통합피벗"/>
      <sheetName val="1월"/>
      <sheetName val="2월"/>
      <sheetName val="3월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부서</v>
          </cell>
        </row>
        <row r="5">
          <cell r="A5" t="str">
            <v>홍보팀</v>
          </cell>
        </row>
        <row r="6">
          <cell r="A6" t="str">
            <v>인사팀</v>
          </cell>
        </row>
        <row r="7">
          <cell r="A7" t="str">
            <v>인사팀</v>
          </cell>
        </row>
        <row r="8">
          <cell r="A8" t="str">
            <v>기획팀</v>
          </cell>
        </row>
        <row r="9">
          <cell r="A9" t="str">
            <v>총무팀</v>
          </cell>
        </row>
        <row r="10">
          <cell r="A10" t="str">
            <v>인사팀</v>
          </cell>
        </row>
        <row r="11">
          <cell r="A11" t="str">
            <v>홍보팀</v>
          </cell>
        </row>
        <row r="12">
          <cell r="A12" t="str">
            <v>인사팀</v>
          </cell>
        </row>
        <row r="13">
          <cell r="A13" t="str">
            <v>기획팀</v>
          </cell>
        </row>
        <row r="14">
          <cell r="A14" t="str">
            <v>인사팀</v>
          </cell>
        </row>
        <row r="15">
          <cell r="A15" t="str">
            <v>총무팀</v>
          </cell>
        </row>
        <row r="16">
          <cell r="A16" t="str">
            <v>홍보팀</v>
          </cell>
        </row>
        <row r="17">
          <cell r="A17" t="str">
            <v>기획팀</v>
          </cell>
        </row>
        <row r="18">
          <cell r="A18" t="str">
            <v>총무팀</v>
          </cell>
        </row>
        <row r="19">
          <cell r="A19" t="str">
            <v>인사팀</v>
          </cell>
        </row>
        <row r="20">
          <cell r="A20" t="str">
            <v>기획팀</v>
          </cell>
        </row>
        <row r="21">
          <cell r="A21" t="str">
            <v>기획팀</v>
          </cell>
        </row>
        <row r="22">
          <cell r="A22" t="str">
            <v>총무팀</v>
          </cell>
        </row>
        <row r="23">
          <cell r="A23" t="str">
            <v>총무팀</v>
          </cell>
        </row>
        <row r="24">
          <cell r="A24" t="str">
            <v>기획팀</v>
          </cell>
        </row>
        <row r="25">
          <cell r="A25" t="str">
            <v>홍보팀</v>
          </cell>
        </row>
        <row r="26">
          <cell r="A26" t="str">
            <v>기획팀</v>
          </cell>
        </row>
        <row r="27">
          <cell r="A27" t="str">
            <v>인사팀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4368;&#51116;%20&#44592;&#48376;&#50696;&#51228;.xlsx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44368;&#51116;&#44060;&#48156;\2012&#49373;&#45733;&#52636;&#54032;&#49324;&#44368;&#51116;&#44060;&#48156;\&#50641;&#49472;&#50696;&#51228;\&#45936;&#51060;&#53552;&#53685;&#54633;.xlsx" TargetMode="External"/><Relationship Id="rId1" Type="http://schemas.openxmlformats.org/officeDocument/2006/relationships/externalLinkPath" Target="file:///E:\&#44368;&#51116;&#44060;&#48156;\2012&#49373;&#45733;&#52636;&#54032;&#49324;&#44368;&#51116;&#44060;&#48156;\&#50641;&#49472;&#50696;&#51228;\&#45936;&#51060;&#53552;&#53685;&#54633;.xlsx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defaultRowHeight="16.5" x14ac:dyDescent="0.3"/>
  <sheetData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H10" sqref="H10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9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 x14ac:dyDescent="0.3">
      <c r="A1" s="1" t="s">
        <v>274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ht="18" customHeight="1" x14ac:dyDescent="0.3">
      <c r="A3" s="3" t="s">
        <v>275</v>
      </c>
      <c r="B3" s="4" t="s">
        <v>276</v>
      </c>
      <c r="C3" s="4" t="s">
        <v>277</v>
      </c>
      <c r="D3" s="4" t="s">
        <v>278</v>
      </c>
      <c r="E3" s="4" t="s">
        <v>279</v>
      </c>
      <c r="F3" s="4" t="s">
        <v>280</v>
      </c>
      <c r="G3" s="4" t="s">
        <v>281</v>
      </c>
      <c r="H3" s="4" t="s">
        <v>282</v>
      </c>
      <c r="I3" s="4" t="s">
        <v>283</v>
      </c>
      <c r="J3" s="4" t="s">
        <v>284</v>
      </c>
      <c r="K3" s="4" t="s">
        <v>285</v>
      </c>
    </row>
    <row r="4" spans="1:11" ht="18" customHeight="1" x14ac:dyDescent="0.3">
      <c r="A4" s="5">
        <v>20105643</v>
      </c>
      <c r="B4" s="10" t="s">
        <v>286</v>
      </c>
      <c r="C4" s="5">
        <v>3</v>
      </c>
      <c r="D4" s="10" t="s">
        <v>287</v>
      </c>
      <c r="E4" s="5" t="s">
        <v>16</v>
      </c>
      <c r="F4" s="10" t="s">
        <v>288</v>
      </c>
      <c r="G4" s="6">
        <v>78</v>
      </c>
      <c r="H4" s="6">
        <v>88</v>
      </c>
      <c r="I4" s="6">
        <v>78</v>
      </c>
      <c r="J4" s="6">
        <f t="shared" ref="J4:J23" si="0">SUM(G4:I4)</f>
        <v>244</v>
      </c>
      <c r="K4" s="6">
        <f t="shared" ref="K4:K23" si="1">AVERAGE(G4:I4)</f>
        <v>81.333333333333329</v>
      </c>
    </row>
    <row r="5" spans="1:11" ht="18" customHeight="1" x14ac:dyDescent="0.3">
      <c r="A5" s="5">
        <v>20125432</v>
      </c>
      <c r="B5" s="10" t="s">
        <v>213</v>
      </c>
      <c r="C5" s="5">
        <v>2</v>
      </c>
      <c r="D5" s="10" t="s">
        <v>289</v>
      </c>
      <c r="E5" s="5" t="s">
        <v>290</v>
      </c>
      <c r="F5" s="10" t="s">
        <v>217</v>
      </c>
      <c r="G5" s="6">
        <v>75</v>
      </c>
      <c r="H5" s="6">
        <v>83</v>
      </c>
      <c r="I5" s="6">
        <v>78</v>
      </c>
      <c r="J5" s="6">
        <f t="shared" si="0"/>
        <v>236</v>
      </c>
      <c r="K5" s="6">
        <f t="shared" si="1"/>
        <v>78.666666666666671</v>
      </c>
    </row>
    <row r="6" spans="1:11" ht="18" customHeight="1" x14ac:dyDescent="0.3">
      <c r="A6" s="5">
        <v>20135441</v>
      </c>
      <c r="B6" s="10" t="s">
        <v>213</v>
      </c>
      <c r="C6" s="5">
        <v>1</v>
      </c>
      <c r="D6" s="10" t="s">
        <v>291</v>
      </c>
      <c r="E6" s="5" t="s">
        <v>290</v>
      </c>
      <c r="F6" s="10" t="s">
        <v>220</v>
      </c>
      <c r="G6" s="6">
        <v>48</v>
      </c>
      <c r="H6" s="6">
        <v>95</v>
      </c>
      <c r="I6" s="6">
        <v>36</v>
      </c>
      <c r="J6" s="6">
        <f t="shared" si="0"/>
        <v>179</v>
      </c>
      <c r="K6" s="6">
        <f t="shared" si="1"/>
        <v>59.666666666666664</v>
      </c>
    </row>
    <row r="7" spans="1:11" ht="18" customHeight="1" x14ac:dyDescent="0.3">
      <c r="A7" s="5">
        <v>20131278</v>
      </c>
      <c r="B7" s="10" t="s">
        <v>57</v>
      </c>
      <c r="C7" s="5">
        <v>1</v>
      </c>
      <c r="D7" s="10" t="s">
        <v>292</v>
      </c>
      <c r="E7" s="5" t="s">
        <v>293</v>
      </c>
      <c r="F7" s="10" t="s">
        <v>190</v>
      </c>
      <c r="G7" s="6">
        <v>96</v>
      </c>
      <c r="H7" s="6">
        <v>77</v>
      </c>
      <c r="I7" s="6">
        <v>67</v>
      </c>
      <c r="J7" s="6">
        <f t="shared" si="0"/>
        <v>240</v>
      </c>
      <c r="K7" s="6">
        <f t="shared" si="1"/>
        <v>80</v>
      </c>
    </row>
    <row r="8" spans="1:11" ht="18" customHeight="1" x14ac:dyDescent="0.3">
      <c r="A8" s="5">
        <v>20131272</v>
      </c>
      <c r="B8" s="10" t="s">
        <v>57</v>
      </c>
      <c r="C8" s="5">
        <v>1</v>
      </c>
      <c r="D8" s="10" t="s">
        <v>289</v>
      </c>
      <c r="E8" s="5" t="s">
        <v>290</v>
      </c>
      <c r="F8" s="10" t="s">
        <v>187</v>
      </c>
      <c r="G8" s="6">
        <v>75</v>
      </c>
      <c r="H8" s="6">
        <v>65</v>
      </c>
      <c r="I8" s="6">
        <v>78</v>
      </c>
      <c r="J8" s="6">
        <f t="shared" si="0"/>
        <v>218</v>
      </c>
      <c r="K8" s="6">
        <f t="shared" si="1"/>
        <v>72.666666666666671</v>
      </c>
    </row>
    <row r="9" spans="1:11" ht="18" customHeight="1" x14ac:dyDescent="0.3">
      <c r="A9" s="5">
        <v>20131234</v>
      </c>
      <c r="B9" s="10" t="s">
        <v>57</v>
      </c>
      <c r="C9" s="5">
        <v>1</v>
      </c>
      <c r="D9" s="10" t="s">
        <v>291</v>
      </c>
      <c r="E9" s="5" t="s">
        <v>290</v>
      </c>
      <c r="F9" s="10" t="s">
        <v>294</v>
      </c>
      <c r="G9" s="6">
        <v>85</v>
      </c>
      <c r="H9" s="6">
        <v>75</v>
      </c>
      <c r="I9" s="6">
        <v>86</v>
      </c>
      <c r="J9" s="6">
        <f t="shared" si="0"/>
        <v>246</v>
      </c>
      <c r="K9" s="6">
        <f t="shared" si="1"/>
        <v>82</v>
      </c>
    </row>
    <row r="10" spans="1:11" ht="18" customHeight="1" x14ac:dyDescent="0.3">
      <c r="A10" s="5">
        <v>20113443</v>
      </c>
      <c r="B10" s="10" t="s">
        <v>191</v>
      </c>
      <c r="C10" s="5">
        <v>3</v>
      </c>
      <c r="D10" s="10" t="s">
        <v>292</v>
      </c>
      <c r="E10" s="5" t="s">
        <v>293</v>
      </c>
      <c r="F10" s="10" t="s">
        <v>193</v>
      </c>
      <c r="G10" s="6">
        <v>45</v>
      </c>
      <c r="H10" s="6">
        <v>78</v>
      </c>
      <c r="I10" s="6">
        <v>56</v>
      </c>
      <c r="J10" s="6">
        <f t="shared" si="0"/>
        <v>179</v>
      </c>
      <c r="K10" s="6">
        <f t="shared" si="1"/>
        <v>59.666666666666664</v>
      </c>
    </row>
    <row r="11" spans="1:11" ht="18" customHeight="1" x14ac:dyDescent="0.3">
      <c r="A11" s="5">
        <v>20133567</v>
      </c>
      <c r="B11" s="10" t="s">
        <v>191</v>
      </c>
      <c r="C11" s="5">
        <v>1</v>
      </c>
      <c r="D11" s="10" t="s">
        <v>289</v>
      </c>
      <c r="E11" s="5" t="s">
        <v>290</v>
      </c>
      <c r="F11" s="10" t="s">
        <v>199</v>
      </c>
      <c r="G11" s="6">
        <v>100</v>
      </c>
      <c r="H11" s="6">
        <v>92</v>
      </c>
      <c r="I11" s="6">
        <v>96</v>
      </c>
      <c r="J11" s="6">
        <f t="shared" si="0"/>
        <v>288</v>
      </c>
      <c r="K11" s="6">
        <f t="shared" si="1"/>
        <v>96</v>
      </c>
    </row>
    <row r="12" spans="1:11" ht="18" customHeight="1" x14ac:dyDescent="0.3">
      <c r="A12" s="5">
        <v>20133548</v>
      </c>
      <c r="B12" s="10" t="s">
        <v>191</v>
      </c>
      <c r="C12" s="5">
        <v>1</v>
      </c>
      <c r="D12" s="10" t="s">
        <v>291</v>
      </c>
      <c r="E12" s="5" t="s">
        <v>293</v>
      </c>
      <c r="F12" s="10" t="s">
        <v>196</v>
      </c>
      <c r="G12" s="6">
        <v>86</v>
      </c>
      <c r="H12" s="6">
        <v>87</v>
      </c>
      <c r="I12" s="6">
        <v>86</v>
      </c>
      <c r="J12" s="6">
        <f t="shared" si="0"/>
        <v>259</v>
      </c>
      <c r="K12" s="6">
        <f t="shared" si="1"/>
        <v>86.333333333333329</v>
      </c>
    </row>
    <row r="13" spans="1:11" ht="18" customHeight="1" x14ac:dyDescent="0.3">
      <c r="A13" s="5">
        <v>20133578</v>
      </c>
      <c r="B13" s="10" t="s">
        <v>191</v>
      </c>
      <c r="C13" s="5">
        <v>1</v>
      </c>
      <c r="D13" s="10" t="s">
        <v>295</v>
      </c>
      <c r="E13" s="5" t="s">
        <v>293</v>
      </c>
      <c r="F13" s="10" t="s">
        <v>202</v>
      </c>
      <c r="G13" s="6">
        <v>87</v>
      </c>
      <c r="H13" s="6">
        <v>95</v>
      </c>
      <c r="I13" s="6">
        <v>92</v>
      </c>
      <c r="J13" s="6">
        <f t="shared" si="0"/>
        <v>274</v>
      </c>
      <c r="K13" s="6">
        <f t="shared" si="1"/>
        <v>91.333333333333329</v>
      </c>
    </row>
    <row r="14" spans="1:11" ht="18" customHeight="1" x14ac:dyDescent="0.3">
      <c r="A14" s="5">
        <v>20094321</v>
      </c>
      <c r="B14" s="10" t="s">
        <v>204</v>
      </c>
      <c r="C14" s="5">
        <v>4</v>
      </c>
      <c r="D14" s="10" t="s">
        <v>292</v>
      </c>
      <c r="E14" s="5" t="s">
        <v>293</v>
      </c>
      <c r="F14" s="10" t="s">
        <v>206</v>
      </c>
      <c r="G14" s="6">
        <v>68</v>
      </c>
      <c r="H14" s="6">
        <v>75</v>
      </c>
      <c r="I14" s="6">
        <v>78</v>
      </c>
      <c r="J14" s="6">
        <f t="shared" si="0"/>
        <v>221</v>
      </c>
      <c r="K14" s="6">
        <f t="shared" si="1"/>
        <v>73.666666666666671</v>
      </c>
    </row>
    <row r="15" spans="1:11" ht="18" customHeight="1" x14ac:dyDescent="0.3">
      <c r="A15" s="5">
        <v>20124328</v>
      </c>
      <c r="B15" s="10" t="s">
        <v>204</v>
      </c>
      <c r="C15" s="5">
        <v>2</v>
      </c>
      <c r="D15" s="10" t="s">
        <v>289</v>
      </c>
      <c r="E15" s="5" t="s">
        <v>290</v>
      </c>
      <c r="F15" s="10" t="s">
        <v>208</v>
      </c>
      <c r="G15" s="6">
        <v>99</v>
      </c>
      <c r="H15" s="6">
        <v>86</v>
      </c>
      <c r="I15" s="6">
        <v>86</v>
      </c>
      <c r="J15" s="6">
        <f t="shared" si="0"/>
        <v>271</v>
      </c>
      <c r="K15" s="6">
        <f t="shared" si="1"/>
        <v>90.333333333333329</v>
      </c>
    </row>
    <row r="16" spans="1:11" ht="18" customHeight="1" x14ac:dyDescent="0.3">
      <c r="A16" s="5">
        <v>20124334</v>
      </c>
      <c r="B16" s="10" t="s">
        <v>204</v>
      </c>
      <c r="C16" s="5">
        <v>2</v>
      </c>
      <c r="D16" s="10" t="s">
        <v>289</v>
      </c>
      <c r="E16" s="5" t="s">
        <v>293</v>
      </c>
      <c r="F16" s="10" t="s">
        <v>212</v>
      </c>
      <c r="G16" s="6">
        <v>64</v>
      </c>
      <c r="H16" s="6">
        <v>52</v>
      </c>
      <c r="I16" s="6">
        <v>45</v>
      </c>
      <c r="J16" s="6">
        <f t="shared" si="0"/>
        <v>161</v>
      </c>
      <c r="K16" s="6">
        <f t="shared" si="1"/>
        <v>53.666666666666664</v>
      </c>
    </row>
    <row r="17" spans="1:11" ht="18" customHeight="1" x14ac:dyDescent="0.3">
      <c r="A17" s="5">
        <v>20124333</v>
      </c>
      <c r="B17" s="10" t="s">
        <v>204</v>
      </c>
      <c r="C17" s="5">
        <v>2</v>
      </c>
      <c r="D17" s="10" t="s">
        <v>291</v>
      </c>
      <c r="E17" s="5" t="s">
        <v>290</v>
      </c>
      <c r="F17" s="10" t="s">
        <v>210</v>
      </c>
      <c r="G17" s="6">
        <v>100</v>
      </c>
      <c r="H17" s="6">
        <v>95</v>
      </c>
      <c r="I17" s="6">
        <v>98</v>
      </c>
      <c r="J17" s="6">
        <f t="shared" si="0"/>
        <v>293</v>
      </c>
      <c r="K17" s="6">
        <f t="shared" si="1"/>
        <v>97.666666666666671</v>
      </c>
    </row>
    <row r="18" spans="1:11" ht="18" customHeight="1" x14ac:dyDescent="0.3">
      <c r="A18" s="5">
        <v>20116432</v>
      </c>
      <c r="B18" s="10" t="s">
        <v>221</v>
      </c>
      <c r="C18" s="5">
        <v>3</v>
      </c>
      <c r="D18" s="10" t="s">
        <v>292</v>
      </c>
      <c r="E18" s="5" t="s">
        <v>290</v>
      </c>
      <c r="F18" s="10" t="s">
        <v>223</v>
      </c>
      <c r="G18" s="6">
        <v>92</v>
      </c>
      <c r="H18" s="6">
        <v>78</v>
      </c>
      <c r="I18" s="6">
        <v>48</v>
      </c>
      <c r="J18" s="6">
        <f t="shared" si="0"/>
        <v>218</v>
      </c>
      <c r="K18" s="6">
        <f t="shared" si="1"/>
        <v>72.666666666666671</v>
      </c>
    </row>
    <row r="19" spans="1:11" ht="18" customHeight="1" x14ac:dyDescent="0.3">
      <c r="A19" s="5">
        <v>20136743</v>
      </c>
      <c r="B19" s="10" t="s">
        <v>221</v>
      </c>
      <c r="C19" s="5">
        <v>1</v>
      </c>
      <c r="D19" s="10" t="s">
        <v>289</v>
      </c>
      <c r="E19" s="5" t="s">
        <v>290</v>
      </c>
      <c r="F19" s="10" t="s">
        <v>225</v>
      </c>
      <c r="G19" s="6">
        <v>95</v>
      </c>
      <c r="H19" s="6">
        <v>96</v>
      </c>
      <c r="I19" s="6">
        <v>68</v>
      </c>
      <c r="J19" s="6">
        <f t="shared" si="0"/>
        <v>259</v>
      </c>
      <c r="K19" s="6">
        <f t="shared" si="1"/>
        <v>86.333333333333329</v>
      </c>
    </row>
    <row r="20" spans="1:11" ht="18" customHeight="1" x14ac:dyDescent="0.3">
      <c r="A20" s="5">
        <v>20136744</v>
      </c>
      <c r="B20" s="10" t="s">
        <v>221</v>
      </c>
      <c r="C20" s="5">
        <v>1</v>
      </c>
      <c r="D20" s="10" t="s">
        <v>295</v>
      </c>
      <c r="E20" s="5" t="s">
        <v>290</v>
      </c>
      <c r="F20" s="10" t="s">
        <v>227</v>
      </c>
      <c r="G20" s="6">
        <v>78</v>
      </c>
      <c r="H20" s="6">
        <v>54</v>
      </c>
      <c r="I20" s="6">
        <v>56</v>
      </c>
      <c r="J20" s="6">
        <f t="shared" si="0"/>
        <v>188</v>
      </c>
      <c r="K20" s="6">
        <f t="shared" si="1"/>
        <v>62.666666666666664</v>
      </c>
    </row>
    <row r="21" spans="1:11" ht="18" customHeight="1" x14ac:dyDescent="0.3">
      <c r="A21" s="5">
        <v>20137573</v>
      </c>
      <c r="B21" s="10" t="s">
        <v>229</v>
      </c>
      <c r="C21" s="5">
        <v>1</v>
      </c>
      <c r="D21" s="10" t="s">
        <v>292</v>
      </c>
      <c r="E21" s="5" t="s">
        <v>293</v>
      </c>
      <c r="F21" s="10" t="s">
        <v>235</v>
      </c>
      <c r="G21" s="6">
        <v>56</v>
      </c>
      <c r="H21" s="6">
        <v>48</v>
      </c>
      <c r="I21" s="6">
        <v>78</v>
      </c>
      <c r="J21" s="6">
        <f t="shared" si="0"/>
        <v>182</v>
      </c>
      <c r="K21" s="6">
        <f t="shared" si="1"/>
        <v>60.666666666666664</v>
      </c>
    </row>
    <row r="22" spans="1:11" ht="18" customHeight="1" x14ac:dyDescent="0.3">
      <c r="A22" s="5">
        <v>20137570</v>
      </c>
      <c r="B22" s="10" t="s">
        <v>229</v>
      </c>
      <c r="C22" s="5">
        <v>1</v>
      </c>
      <c r="D22" s="10" t="s">
        <v>291</v>
      </c>
      <c r="E22" s="5" t="s">
        <v>293</v>
      </c>
      <c r="F22" s="10" t="s">
        <v>233</v>
      </c>
      <c r="G22" s="6">
        <v>92</v>
      </c>
      <c r="H22" s="6">
        <v>98</v>
      </c>
      <c r="I22" s="6">
        <v>99</v>
      </c>
      <c r="J22" s="6">
        <f t="shared" si="0"/>
        <v>289</v>
      </c>
      <c r="K22" s="6">
        <f t="shared" si="1"/>
        <v>96.333333333333329</v>
      </c>
    </row>
    <row r="23" spans="1:11" ht="18" customHeight="1" x14ac:dyDescent="0.3">
      <c r="A23" s="5">
        <v>20137565</v>
      </c>
      <c r="B23" s="10" t="s">
        <v>229</v>
      </c>
      <c r="C23" s="5">
        <v>1</v>
      </c>
      <c r="D23" s="10" t="s">
        <v>295</v>
      </c>
      <c r="E23" s="5" t="s">
        <v>290</v>
      </c>
      <c r="F23" s="10" t="s">
        <v>231</v>
      </c>
      <c r="G23" s="6">
        <v>65</v>
      </c>
      <c r="H23" s="6">
        <v>97</v>
      </c>
      <c r="I23" s="6">
        <v>89</v>
      </c>
      <c r="J23" s="6">
        <f t="shared" si="0"/>
        <v>251</v>
      </c>
      <c r="K23" s="6">
        <f t="shared" si="1"/>
        <v>83.666666666666671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13" sqref="F1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9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 x14ac:dyDescent="0.3">
      <c r="A1" s="1" t="s">
        <v>274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ht="18" customHeight="1" x14ac:dyDescent="0.3">
      <c r="A3" s="3" t="s">
        <v>275</v>
      </c>
      <c r="B3" s="4" t="s">
        <v>276</v>
      </c>
      <c r="C3" s="4" t="s">
        <v>277</v>
      </c>
      <c r="D3" s="4" t="s">
        <v>278</v>
      </c>
      <c r="E3" s="4" t="s">
        <v>279</v>
      </c>
      <c r="F3" s="4" t="s">
        <v>280</v>
      </c>
      <c r="G3" s="4" t="s">
        <v>281</v>
      </c>
      <c r="H3" s="4" t="s">
        <v>282</v>
      </c>
      <c r="I3" s="4" t="s">
        <v>283</v>
      </c>
      <c r="J3" s="4" t="s">
        <v>284</v>
      </c>
      <c r="K3" s="4" t="s">
        <v>285</v>
      </c>
    </row>
    <row r="4" spans="1:11" ht="18" customHeight="1" x14ac:dyDescent="0.3">
      <c r="A4" s="5">
        <v>20131234</v>
      </c>
      <c r="B4" s="10" t="s">
        <v>296</v>
      </c>
      <c r="C4" s="5">
        <v>1</v>
      </c>
      <c r="D4" s="10" t="s">
        <v>297</v>
      </c>
      <c r="E4" s="5" t="s">
        <v>16</v>
      </c>
      <c r="F4" s="10" t="s">
        <v>298</v>
      </c>
      <c r="G4" s="6">
        <v>85</v>
      </c>
      <c r="H4" s="6">
        <v>75</v>
      </c>
      <c r="I4" s="6">
        <v>86</v>
      </c>
      <c r="J4" s="6">
        <f t="shared" ref="J4:J22" si="0">SUM(G4:I4)</f>
        <v>246</v>
      </c>
      <c r="K4" s="6">
        <f t="shared" ref="K4:K22" si="1">AVERAGE(G4:I4)</f>
        <v>82</v>
      </c>
    </row>
    <row r="5" spans="1:11" ht="18" customHeight="1" x14ac:dyDescent="0.3">
      <c r="A5" s="5">
        <v>20131272</v>
      </c>
      <c r="B5" s="10" t="s">
        <v>57</v>
      </c>
      <c r="C5" s="5">
        <v>1</v>
      </c>
      <c r="D5" s="10" t="s">
        <v>289</v>
      </c>
      <c r="E5" s="5" t="s">
        <v>290</v>
      </c>
      <c r="F5" s="10" t="s">
        <v>187</v>
      </c>
      <c r="G5" s="6">
        <v>75</v>
      </c>
      <c r="H5" s="6">
        <v>65</v>
      </c>
      <c r="I5" s="6">
        <v>78</v>
      </c>
      <c r="J5" s="6">
        <f t="shared" si="0"/>
        <v>218</v>
      </c>
      <c r="K5" s="6">
        <f t="shared" si="1"/>
        <v>72.666666666666671</v>
      </c>
    </row>
    <row r="6" spans="1:11" ht="18" customHeight="1" x14ac:dyDescent="0.3">
      <c r="A6" s="5">
        <v>20131278</v>
      </c>
      <c r="B6" s="10" t="s">
        <v>57</v>
      </c>
      <c r="C6" s="5">
        <v>1</v>
      </c>
      <c r="D6" s="10" t="s">
        <v>292</v>
      </c>
      <c r="E6" s="5" t="s">
        <v>293</v>
      </c>
      <c r="F6" s="10" t="s">
        <v>190</v>
      </c>
      <c r="G6" s="6">
        <v>96</v>
      </c>
      <c r="H6" s="6">
        <v>77</v>
      </c>
      <c r="I6" s="6">
        <v>67</v>
      </c>
      <c r="J6" s="6">
        <f t="shared" si="0"/>
        <v>240</v>
      </c>
      <c r="K6" s="6">
        <f t="shared" si="1"/>
        <v>80</v>
      </c>
    </row>
    <row r="7" spans="1:11" ht="18" customHeight="1" x14ac:dyDescent="0.3">
      <c r="A7" s="5">
        <v>20113443</v>
      </c>
      <c r="B7" s="10" t="s">
        <v>191</v>
      </c>
      <c r="C7" s="5">
        <v>3</v>
      </c>
      <c r="D7" s="10" t="s">
        <v>292</v>
      </c>
      <c r="E7" s="5" t="s">
        <v>293</v>
      </c>
      <c r="F7" s="10" t="s">
        <v>193</v>
      </c>
      <c r="G7" s="6">
        <v>45</v>
      </c>
      <c r="H7" s="6">
        <v>78</v>
      </c>
      <c r="I7" s="6">
        <v>56</v>
      </c>
      <c r="J7" s="6">
        <f t="shared" si="0"/>
        <v>179</v>
      </c>
      <c r="K7" s="6">
        <f t="shared" si="1"/>
        <v>59.666666666666664</v>
      </c>
    </row>
    <row r="8" spans="1:11" ht="18" customHeight="1" x14ac:dyDescent="0.3">
      <c r="A8" s="5">
        <v>20124333</v>
      </c>
      <c r="B8" s="10" t="s">
        <v>204</v>
      </c>
      <c r="C8" s="5">
        <v>2</v>
      </c>
      <c r="D8" s="10" t="s">
        <v>291</v>
      </c>
      <c r="E8" s="5" t="s">
        <v>290</v>
      </c>
      <c r="F8" s="10" t="s">
        <v>210</v>
      </c>
      <c r="G8" s="6">
        <v>100</v>
      </c>
      <c r="H8" s="6">
        <v>95</v>
      </c>
      <c r="I8" s="6">
        <v>98</v>
      </c>
      <c r="J8" s="6">
        <f t="shared" si="0"/>
        <v>293</v>
      </c>
      <c r="K8" s="6">
        <f t="shared" si="1"/>
        <v>97.666666666666671</v>
      </c>
    </row>
    <row r="9" spans="1:11" ht="18" customHeight="1" x14ac:dyDescent="0.3">
      <c r="A9" s="5">
        <v>20137570</v>
      </c>
      <c r="B9" s="10" t="s">
        <v>229</v>
      </c>
      <c r="C9" s="5">
        <v>1</v>
      </c>
      <c r="D9" s="10" t="s">
        <v>291</v>
      </c>
      <c r="E9" s="5" t="s">
        <v>293</v>
      </c>
      <c r="F9" s="10" t="s">
        <v>233</v>
      </c>
      <c r="G9" s="6">
        <v>92</v>
      </c>
      <c r="H9" s="6">
        <v>98</v>
      </c>
      <c r="I9" s="6">
        <v>99</v>
      </c>
      <c r="J9" s="6">
        <f t="shared" si="0"/>
        <v>289</v>
      </c>
      <c r="K9" s="6">
        <f t="shared" si="1"/>
        <v>96.333333333333329</v>
      </c>
    </row>
    <row r="10" spans="1:11" ht="18" customHeight="1" x14ac:dyDescent="0.3">
      <c r="A10" s="5">
        <v>20133567</v>
      </c>
      <c r="B10" s="10" t="s">
        <v>191</v>
      </c>
      <c r="C10" s="5">
        <v>1</v>
      </c>
      <c r="D10" s="10" t="s">
        <v>289</v>
      </c>
      <c r="E10" s="5" t="s">
        <v>290</v>
      </c>
      <c r="F10" s="10" t="s">
        <v>199</v>
      </c>
      <c r="G10" s="6">
        <v>100</v>
      </c>
      <c r="H10" s="6">
        <v>92</v>
      </c>
      <c r="I10" s="6">
        <v>96</v>
      </c>
      <c r="J10" s="6">
        <f t="shared" si="0"/>
        <v>288</v>
      </c>
      <c r="K10" s="6">
        <f t="shared" si="1"/>
        <v>96</v>
      </c>
    </row>
    <row r="11" spans="1:11" ht="18" customHeight="1" x14ac:dyDescent="0.3">
      <c r="A11" s="5">
        <v>20094321</v>
      </c>
      <c r="B11" s="10" t="s">
        <v>204</v>
      </c>
      <c r="C11" s="5">
        <v>4</v>
      </c>
      <c r="D11" s="10" t="s">
        <v>292</v>
      </c>
      <c r="E11" s="5" t="s">
        <v>293</v>
      </c>
      <c r="F11" s="10" t="s">
        <v>206</v>
      </c>
      <c r="G11" s="6">
        <v>68</v>
      </c>
      <c r="H11" s="6">
        <v>75</v>
      </c>
      <c r="I11" s="6">
        <v>78</v>
      </c>
      <c r="J11" s="6">
        <f t="shared" si="0"/>
        <v>221</v>
      </c>
      <c r="K11" s="6">
        <f t="shared" si="1"/>
        <v>73.666666666666671</v>
      </c>
    </row>
    <row r="12" spans="1:11" ht="18" customHeight="1" x14ac:dyDescent="0.3">
      <c r="A12" s="5">
        <v>20133578</v>
      </c>
      <c r="B12" s="10" t="s">
        <v>191</v>
      </c>
      <c r="C12" s="5">
        <v>1</v>
      </c>
      <c r="D12" s="10" t="s">
        <v>295</v>
      </c>
      <c r="E12" s="5" t="s">
        <v>293</v>
      </c>
      <c r="F12" s="10" t="s">
        <v>202</v>
      </c>
      <c r="G12" s="6">
        <v>87</v>
      </c>
      <c r="H12" s="6">
        <v>95</v>
      </c>
      <c r="I12" s="6">
        <v>92</v>
      </c>
      <c r="J12" s="6">
        <f t="shared" si="0"/>
        <v>274</v>
      </c>
      <c r="K12" s="6">
        <f t="shared" si="1"/>
        <v>91.333333333333329</v>
      </c>
    </row>
    <row r="13" spans="1:11" ht="18" customHeight="1" x14ac:dyDescent="0.3">
      <c r="A13" s="5">
        <v>20124328</v>
      </c>
      <c r="B13" s="10" t="s">
        <v>204</v>
      </c>
      <c r="C13" s="5">
        <v>2</v>
      </c>
      <c r="D13" s="10" t="s">
        <v>289</v>
      </c>
      <c r="E13" s="5" t="s">
        <v>290</v>
      </c>
      <c r="F13" s="10" t="s">
        <v>208</v>
      </c>
      <c r="G13" s="6">
        <v>99</v>
      </c>
      <c r="H13" s="6">
        <v>86</v>
      </c>
      <c r="I13" s="6">
        <v>86</v>
      </c>
      <c r="J13" s="6">
        <f t="shared" si="0"/>
        <v>271</v>
      </c>
      <c r="K13" s="6">
        <f t="shared" si="1"/>
        <v>90.333333333333329</v>
      </c>
    </row>
    <row r="14" spans="1:11" ht="18" customHeight="1" x14ac:dyDescent="0.3">
      <c r="A14" s="5">
        <v>20124334</v>
      </c>
      <c r="B14" s="10" t="s">
        <v>204</v>
      </c>
      <c r="C14" s="5">
        <v>2</v>
      </c>
      <c r="D14" s="10" t="s">
        <v>289</v>
      </c>
      <c r="E14" s="5" t="s">
        <v>293</v>
      </c>
      <c r="F14" s="10" t="s">
        <v>212</v>
      </c>
      <c r="G14" s="6">
        <v>64</v>
      </c>
      <c r="H14" s="6">
        <v>52</v>
      </c>
      <c r="I14" s="6">
        <v>45</v>
      </c>
      <c r="J14" s="6">
        <f t="shared" si="0"/>
        <v>161</v>
      </c>
      <c r="K14" s="6">
        <f t="shared" si="1"/>
        <v>53.666666666666664</v>
      </c>
    </row>
    <row r="15" spans="1:11" ht="18" customHeight="1" x14ac:dyDescent="0.3">
      <c r="A15" s="5">
        <v>20105643</v>
      </c>
      <c r="B15" s="10" t="s">
        <v>213</v>
      </c>
      <c r="C15" s="5">
        <v>3</v>
      </c>
      <c r="D15" s="10" t="s">
        <v>292</v>
      </c>
      <c r="E15" s="5" t="s">
        <v>290</v>
      </c>
      <c r="F15" s="10" t="s">
        <v>215</v>
      </c>
      <c r="G15" s="6">
        <v>78</v>
      </c>
      <c r="H15" s="6">
        <v>88</v>
      </c>
      <c r="I15" s="6">
        <v>78</v>
      </c>
      <c r="J15" s="6">
        <f t="shared" si="0"/>
        <v>244</v>
      </c>
      <c r="K15" s="6">
        <f t="shared" si="1"/>
        <v>81.333333333333329</v>
      </c>
    </row>
    <row r="16" spans="1:11" ht="18" customHeight="1" x14ac:dyDescent="0.3">
      <c r="A16" s="5">
        <v>20125432</v>
      </c>
      <c r="B16" s="10" t="s">
        <v>213</v>
      </c>
      <c r="C16" s="5">
        <v>2</v>
      </c>
      <c r="D16" s="10" t="s">
        <v>289</v>
      </c>
      <c r="E16" s="5" t="s">
        <v>290</v>
      </c>
      <c r="F16" s="10" t="s">
        <v>217</v>
      </c>
      <c r="G16" s="6">
        <v>75</v>
      </c>
      <c r="H16" s="6">
        <v>83</v>
      </c>
      <c r="I16" s="6">
        <v>78</v>
      </c>
      <c r="J16" s="6">
        <f t="shared" si="0"/>
        <v>236</v>
      </c>
      <c r="K16" s="6">
        <f t="shared" si="1"/>
        <v>78.666666666666671</v>
      </c>
    </row>
    <row r="17" spans="1:11" ht="18" customHeight="1" x14ac:dyDescent="0.3">
      <c r="A17" s="5">
        <v>20135441</v>
      </c>
      <c r="B17" s="10" t="s">
        <v>213</v>
      </c>
      <c r="C17" s="5">
        <v>1</v>
      </c>
      <c r="D17" s="10" t="s">
        <v>291</v>
      </c>
      <c r="E17" s="5" t="s">
        <v>290</v>
      </c>
      <c r="F17" s="10" t="s">
        <v>220</v>
      </c>
      <c r="G17" s="6">
        <v>48</v>
      </c>
      <c r="H17" s="6">
        <v>95</v>
      </c>
      <c r="I17" s="6">
        <v>36</v>
      </c>
      <c r="J17" s="6">
        <f t="shared" si="0"/>
        <v>179</v>
      </c>
      <c r="K17" s="6">
        <f t="shared" si="1"/>
        <v>59.666666666666664</v>
      </c>
    </row>
    <row r="18" spans="1:11" ht="18" customHeight="1" x14ac:dyDescent="0.3">
      <c r="A18" s="5">
        <v>20116432</v>
      </c>
      <c r="B18" s="10" t="s">
        <v>221</v>
      </c>
      <c r="C18" s="5">
        <v>3</v>
      </c>
      <c r="D18" s="10" t="s">
        <v>292</v>
      </c>
      <c r="E18" s="5" t="s">
        <v>290</v>
      </c>
      <c r="F18" s="10" t="s">
        <v>223</v>
      </c>
      <c r="G18" s="6">
        <v>92</v>
      </c>
      <c r="H18" s="6">
        <v>78</v>
      </c>
      <c r="I18" s="6">
        <v>48</v>
      </c>
      <c r="J18" s="6">
        <f t="shared" si="0"/>
        <v>218</v>
      </c>
      <c r="K18" s="6">
        <f t="shared" si="1"/>
        <v>72.666666666666671</v>
      </c>
    </row>
    <row r="19" spans="1:11" ht="18" customHeight="1" x14ac:dyDescent="0.3">
      <c r="A19" s="5">
        <v>20133548</v>
      </c>
      <c r="B19" s="10" t="s">
        <v>191</v>
      </c>
      <c r="C19" s="5">
        <v>1</v>
      </c>
      <c r="D19" s="10" t="s">
        <v>291</v>
      </c>
      <c r="E19" s="5" t="s">
        <v>293</v>
      </c>
      <c r="F19" s="10" t="s">
        <v>196</v>
      </c>
      <c r="G19" s="6">
        <v>86</v>
      </c>
      <c r="H19" s="6">
        <v>87</v>
      </c>
      <c r="I19" s="6">
        <v>86</v>
      </c>
      <c r="J19" s="6">
        <f t="shared" si="0"/>
        <v>259</v>
      </c>
      <c r="K19" s="6">
        <f t="shared" si="1"/>
        <v>86.333333333333329</v>
      </c>
    </row>
    <row r="20" spans="1:11" ht="18" customHeight="1" x14ac:dyDescent="0.3">
      <c r="A20" s="5">
        <v>20136744</v>
      </c>
      <c r="B20" s="10" t="s">
        <v>221</v>
      </c>
      <c r="C20" s="5">
        <v>1</v>
      </c>
      <c r="D20" s="10" t="s">
        <v>295</v>
      </c>
      <c r="E20" s="5" t="s">
        <v>290</v>
      </c>
      <c r="F20" s="10" t="s">
        <v>227</v>
      </c>
      <c r="G20" s="6">
        <v>78</v>
      </c>
      <c r="H20" s="6">
        <v>54</v>
      </c>
      <c r="I20" s="6">
        <v>56</v>
      </c>
      <c r="J20" s="6">
        <f t="shared" si="0"/>
        <v>188</v>
      </c>
      <c r="K20" s="6">
        <f t="shared" si="1"/>
        <v>62.666666666666664</v>
      </c>
    </row>
    <row r="21" spans="1:11" ht="18" customHeight="1" x14ac:dyDescent="0.3">
      <c r="A21" s="5">
        <v>20137565</v>
      </c>
      <c r="B21" s="10" t="s">
        <v>229</v>
      </c>
      <c r="C21" s="5">
        <v>1</v>
      </c>
      <c r="D21" s="10" t="s">
        <v>295</v>
      </c>
      <c r="E21" s="5" t="s">
        <v>290</v>
      </c>
      <c r="F21" s="10" t="s">
        <v>231</v>
      </c>
      <c r="G21" s="6">
        <v>65</v>
      </c>
      <c r="H21" s="6">
        <v>97</v>
      </c>
      <c r="I21" s="6">
        <v>89</v>
      </c>
      <c r="J21" s="6">
        <f t="shared" si="0"/>
        <v>251</v>
      </c>
      <c r="K21" s="6">
        <f t="shared" si="1"/>
        <v>83.666666666666671</v>
      </c>
    </row>
    <row r="22" spans="1:11" ht="18" customHeight="1" x14ac:dyDescent="0.3">
      <c r="A22" s="5">
        <v>20136743</v>
      </c>
      <c r="B22" s="10" t="s">
        <v>221</v>
      </c>
      <c r="C22" s="5">
        <v>1</v>
      </c>
      <c r="D22" s="10" t="s">
        <v>289</v>
      </c>
      <c r="E22" s="5" t="s">
        <v>290</v>
      </c>
      <c r="F22" s="10" t="s">
        <v>225</v>
      </c>
      <c r="G22" s="6">
        <v>95</v>
      </c>
      <c r="H22" s="6">
        <v>96</v>
      </c>
      <c r="I22" s="6">
        <v>68</v>
      </c>
      <c r="J22" s="6">
        <f t="shared" si="0"/>
        <v>259</v>
      </c>
      <c r="K22" s="6">
        <f t="shared" si="1"/>
        <v>86.333333333333329</v>
      </c>
    </row>
    <row r="23" spans="1:11" ht="18" customHeight="1" x14ac:dyDescent="0.3">
      <c r="A23" s="5">
        <v>20137573</v>
      </c>
      <c r="B23" s="10" t="s">
        <v>229</v>
      </c>
      <c r="C23" s="5">
        <v>1</v>
      </c>
      <c r="D23" s="10" t="s">
        <v>292</v>
      </c>
      <c r="E23" s="5" t="s">
        <v>293</v>
      </c>
      <c r="F23" s="10" t="s">
        <v>235</v>
      </c>
      <c r="G23" s="6">
        <v>56</v>
      </c>
      <c r="H23" s="6">
        <v>48</v>
      </c>
      <c r="I23" s="6">
        <v>78</v>
      </c>
      <c r="J23" s="6">
        <f>SUM(G23:I23)</f>
        <v>182</v>
      </c>
      <c r="K23" s="6">
        <f>AVERAGE(G23:I23)</f>
        <v>60.666666666666664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M1" sqref="M1:P1048576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9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  <col min="12" max="12" width="3" customWidth="1"/>
  </cols>
  <sheetData>
    <row r="1" spans="1:11" ht="39" x14ac:dyDescent="0.3">
      <c r="A1" s="1" t="s">
        <v>299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3" spans="1:11" ht="18" customHeight="1" x14ac:dyDescent="0.3">
      <c r="A3" s="3" t="s">
        <v>300</v>
      </c>
      <c r="B3" s="4" t="s">
        <v>301</v>
      </c>
      <c r="C3" s="4" t="s">
        <v>302</v>
      </c>
      <c r="D3" s="4" t="s">
        <v>303</v>
      </c>
      <c r="E3" s="4" t="s">
        <v>304</v>
      </c>
      <c r="F3" s="4" t="s">
        <v>305</v>
      </c>
      <c r="G3" s="4" t="s">
        <v>306</v>
      </c>
      <c r="H3" s="4" t="s">
        <v>307</v>
      </c>
      <c r="I3" s="4" t="s">
        <v>308</v>
      </c>
      <c r="J3" s="4" t="s">
        <v>309</v>
      </c>
      <c r="K3" s="4" t="s">
        <v>310</v>
      </c>
    </row>
    <row r="4" spans="1:11" ht="18" customHeight="1" x14ac:dyDescent="0.3">
      <c r="A4" s="5">
        <v>20131234</v>
      </c>
      <c r="B4" s="10" t="s">
        <v>311</v>
      </c>
      <c r="C4" s="5">
        <v>1</v>
      </c>
      <c r="D4" s="10" t="s">
        <v>312</v>
      </c>
      <c r="E4" s="5" t="s">
        <v>313</v>
      </c>
      <c r="F4" s="10" t="s">
        <v>314</v>
      </c>
      <c r="G4" s="6">
        <v>85</v>
      </c>
      <c r="H4" s="6">
        <v>75</v>
      </c>
      <c r="I4" s="6">
        <v>86</v>
      </c>
      <c r="J4" s="6">
        <f>SUM(G4:I4)</f>
        <v>246</v>
      </c>
      <c r="K4" s="6">
        <f>AVERAGE(G4:I4)</f>
        <v>82</v>
      </c>
    </row>
    <row r="5" spans="1:11" ht="18" customHeight="1" x14ac:dyDescent="0.3">
      <c r="A5" s="5">
        <v>20131272</v>
      </c>
      <c r="B5" s="10" t="s">
        <v>182</v>
      </c>
      <c r="C5" s="5">
        <v>1</v>
      </c>
      <c r="D5" s="10" t="s">
        <v>315</v>
      </c>
      <c r="E5" s="5" t="s">
        <v>316</v>
      </c>
      <c r="F5" s="10" t="s">
        <v>317</v>
      </c>
      <c r="G5" s="6">
        <v>75</v>
      </c>
      <c r="H5" s="6">
        <v>65</v>
      </c>
      <c r="I5" s="6">
        <v>78</v>
      </c>
      <c r="J5" s="6">
        <f t="shared" ref="J5:J23" si="0">SUM(G5:I5)</f>
        <v>218</v>
      </c>
      <c r="K5" s="6">
        <f t="shared" ref="K5:K23" si="1">AVERAGE(G5:I5)</f>
        <v>72.666666666666671</v>
      </c>
    </row>
    <row r="6" spans="1:11" ht="18" customHeight="1" x14ac:dyDescent="0.3">
      <c r="A6" s="5">
        <v>20131278</v>
      </c>
      <c r="B6" s="10" t="s">
        <v>57</v>
      </c>
      <c r="C6" s="5">
        <v>1</v>
      </c>
      <c r="D6" s="10" t="s">
        <v>292</v>
      </c>
      <c r="E6" s="5" t="s">
        <v>293</v>
      </c>
      <c r="F6" s="10" t="s">
        <v>190</v>
      </c>
      <c r="G6" s="6">
        <v>96</v>
      </c>
      <c r="H6" s="6">
        <v>77</v>
      </c>
      <c r="I6" s="6">
        <v>67</v>
      </c>
      <c r="J6" s="6">
        <f t="shared" si="0"/>
        <v>240</v>
      </c>
      <c r="K6" s="6">
        <f t="shared" si="1"/>
        <v>80</v>
      </c>
    </row>
    <row r="7" spans="1:11" ht="18" customHeight="1" x14ac:dyDescent="0.3">
      <c r="A7" s="5">
        <v>20113443</v>
      </c>
      <c r="B7" s="10" t="s">
        <v>191</v>
      </c>
      <c r="C7" s="5">
        <v>3</v>
      </c>
      <c r="D7" s="10" t="s">
        <v>292</v>
      </c>
      <c r="E7" s="5" t="s">
        <v>293</v>
      </c>
      <c r="F7" s="10" t="s">
        <v>193</v>
      </c>
      <c r="G7" s="6">
        <v>45</v>
      </c>
      <c r="H7" s="6">
        <v>78</v>
      </c>
      <c r="I7" s="6">
        <v>56</v>
      </c>
      <c r="J7" s="6">
        <f t="shared" si="0"/>
        <v>179</v>
      </c>
      <c r="K7" s="6">
        <f t="shared" si="1"/>
        <v>59.666666666666664</v>
      </c>
    </row>
    <row r="8" spans="1:11" ht="18" customHeight="1" x14ac:dyDescent="0.3">
      <c r="A8" s="5">
        <v>20133548</v>
      </c>
      <c r="B8" s="10" t="s">
        <v>191</v>
      </c>
      <c r="C8" s="5">
        <v>1</v>
      </c>
      <c r="D8" s="10" t="s">
        <v>291</v>
      </c>
      <c r="E8" s="5" t="s">
        <v>293</v>
      </c>
      <c r="F8" s="10" t="s">
        <v>196</v>
      </c>
      <c r="G8" s="6">
        <v>86</v>
      </c>
      <c r="H8" s="6">
        <v>87</v>
      </c>
      <c r="I8" s="6">
        <v>86</v>
      </c>
      <c r="J8" s="6">
        <f t="shared" si="0"/>
        <v>259</v>
      </c>
      <c r="K8" s="6">
        <f t="shared" si="1"/>
        <v>86.333333333333329</v>
      </c>
    </row>
    <row r="9" spans="1:11" ht="18" customHeight="1" x14ac:dyDescent="0.3">
      <c r="A9" s="5">
        <v>20133567</v>
      </c>
      <c r="B9" s="10" t="s">
        <v>191</v>
      </c>
      <c r="C9" s="5">
        <v>1</v>
      </c>
      <c r="D9" s="10" t="s">
        <v>289</v>
      </c>
      <c r="E9" s="5" t="s">
        <v>290</v>
      </c>
      <c r="F9" s="10" t="s">
        <v>199</v>
      </c>
      <c r="G9" s="6">
        <v>100</v>
      </c>
      <c r="H9" s="6">
        <v>92</v>
      </c>
      <c r="I9" s="6">
        <v>96</v>
      </c>
      <c r="J9" s="6">
        <f t="shared" si="0"/>
        <v>288</v>
      </c>
      <c r="K9" s="6">
        <f t="shared" si="1"/>
        <v>96</v>
      </c>
    </row>
    <row r="10" spans="1:11" ht="18" customHeight="1" x14ac:dyDescent="0.3">
      <c r="A10" s="5">
        <v>20133578</v>
      </c>
      <c r="B10" s="10" t="s">
        <v>191</v>
      </c>
      <c r="C10" s="5">
        <v>1</v>
      </c>
      <c r="D10" s="10" t="s">
        <v>295</v>
      </c>
      <c r="E10" s="5" t="s">
        <v>293</v>
      </c>
      <c r="F10" s="10" t="s">
        <v>202</v>
      </c>
      <c r="G10" s="6">
        <v>87</v>
      </c>
      <c r="H10" s="6">
        <v>95</v>
      </c>
      <c r="I10" s="6">
        <v>92</v>
      </c>
      <c r="J10" s="6">
        <f t="shared" si="0"/>
        <v>274</v>
      </c>
      <c r="K10" s="6">
        <f t="shared" si="1"/>
        <v>91.333333333333329</v>
      </c>
    </row>
    <row r="11" spans="1:11" ht="18" customHeight="1" x14ac:dyDescent="0.3">
      <c r="A11" s="5">
        <v>20094321</v>
      </c>
      <c r="B11" s="10" t="s">
        <v>204</v>
      </c>
      <c r="C11" s="5">
        <v>4</v>
      </c>
      <c r="D11" s="10" t="s">
        <v>292</v>
      </c>
      <c r="E11" s="5" t="s">
        <v>293</v>
      </c>
      <c r="F11" s="10" t="s">
        <v>206</v>
      </c>
      <c r="G11" s="6">
        <v>68</v>
      </c>
      <c r="H11" s="6">
        <v>75</v>
      </c>
      <c r="I11" s="6">
        <v>78</v>
      </c>
      <c r="J11" s="6">
        <f t="shared" si="0"/>
        <v>221</v>
      </c>
      <c r="K11" s="6">
        <f t="shared" si="1"/>
        <v>73.666666666666671</v>
      </c>
    </row>
    <row r="12" spans="1:11" ht="18" customHeight="1" x14ac:dyDescent="0.3">
      <c r="A12" s="5">
        <v>20124328</v>
      </c>
      <c r="B12" s="10" t="s">
        <v>204</v>
      </c>
      <c r="C12" s="5">
        <v>2</v>
      </c>
      <c r="D12" s="10" t="s">
        <v>289</v>
      </c>
      <c r="E12" s="5" t="s">
        <v>290</v>
      </c>
      <c r="F12" s="10" t="s">
        <v>208</v>
      </c>
      <c r="G12" s="6">
        <v>99</v>
      </c>
      <c r="H12" s="6">
        <v>86</v>
      </c>
      <c r="I12" s="6">
        <v>86</v>
      </c>
      <c r="J12" s="6">
        <f t="shared" si="0"/>
        <v>271</v>
      </c>
      <c r="K12" s="6">
        <f t="shared" si="1"/>
        <v>90.333333333333329</v>
      </c>
    </row>
    <row r="13" spans="1:11" ht="18" customHeight="1" x14ac:dyDescent="0.3">
      <c r="A13" s="5">
        <v>20124333</v>
      </c>
      <c r="B13" s="10" t="s">
        <v>204</v>
      </c>
      <c r="C13" s="5">
        <v>2</v>
      </c>
      <c r="D13" s="10" t="s">
        <v>291</v>
      </c>
      <c r="E13" s="5" t="s">
        <v>290</v>
      </c>
      <c r="F13" s="10" t="s">
        <v>210</v>
      </c>
      <c r="G13" s="6">
        <v>100</v>
      </c>
      <c r="H13" s="6">
        <v>95</v>
      </c>
      <c r="I13" s="6">
        <v>98</v>
      </c>
      <c r="J13" s="6">
        <f t="shared" si="0"/>
        <v>293</v>
      </c>
      <c r="K13" s="6">
        <f t="shared" si="1"/>
        <v>97.666666666666671</v>
      </c>
    </row>
    <row r="14" spans="1:11" ht="18" customHeight="1" x14ac:dyDescent="0.3">
      <c r="A14" s="5">
        <v>20124334</v>
      </c>
      <c r="B14" s="10" t="s">
        <v>204</v>
      </c>
      <c r="C14" s="5">
        <v>2</v>
      </c>
      <c r="D14" s="10" t="s">
        <v>289</v>
      </c>
      <c r="E14" s="5" t="s">
        <v>293</v>
      </c>
      <c r="F14" s="10" t="s">
        <v>212</v>
      </c>
      <c r="G14" s="6">
        <v>64</v>
      </c>
      <c r="H14" s="6">
        <v>52</v>
      </c>
      <c r="I14" s="6">
        <v>45</v>
      </c>
      <c r="J14" s="6">
        <f t="shared" si="0"/>
        <v>161</v>
      </c>
      <c r="K14" s="6">
        <f t="shared" si="1"/>
        <v>53.666666666666664</v>
      </c>
    </row>
    <row r="15" spans="1:11" ht="18" customHeight="1" x14ac:dyDescent="0.3">
      <c r="A15" s="5">
        <v>20105643</v>
      </c>
      <c r="B15" s="10" t="s">
        <v>213</v>
      </c>
      <c r="C15" s="5">
        <v>3</v>
      </c>
      <c r="D15" s="10" t="s">
        <v>292</v>
      </c>
      <c r="E15" s="5" t="s">
        <v>290</v>
      </c>
      <c r="F15" s="10" t="s">
        <v>215</v>
      </c>
      <c r="G15" s="6">
        <v>78</v>
      </c>
      <c r="H15" s="6">
        <v>88</v>
      </c>
      <c r="I15" s="6">
        <v>78</v>
      </c>
      <c r="J15" s="6">
        <f t="shared" si="0"/>
        <v>244</v>
      </c>
      <c r="K15" s="6">
        <f t="shared" si="1"/>
        <v>81.333333333333329</v>
      </c>
    </row>
    <row r="16" spans="1:11" ht="18" customHeight="1" x14ac:dyDescent="0.3">
      <c r="A16" s="5">
        <v>20125432</v>
      </c>
      <c r="B16" s="10" t="s">
        <v>213</v>
      </c>
      <c r="C16" s="5">
        <v>2</v>
      </c>
      <c r="D16" s="10" t="s">
        <v>289</v>
      </c>
      <c r="E16" s="5" t="s">
        <v>290</v>
      </c>
      <c r="F16" s="10" t="s">
        <v>217</v>
      </c>
      <c r="G16" s="6">
        <v>75</v>
      </c>
      <c r="H16" s="6">
        <v>83</v>
      </c>
      <c r="I16" s="6">
        <v>78</v>
      </c>
      <c r="J16" s="6">
        <f t="shared" si="0"/>
        <v>236</v>
      </c>
      <c r="K16" s="6">
        <f t="shared" si="1"/>
        <v>78.666666666666671</v>
      </c>
    </row>
    <row r="17" spans="1:11" ht="18" customHeight="1" x14ac:dyDescent="0.3">
      <c r="A17" s="5">
        <v>20135441</v>
      </c>
      <c r="B17" s="10" t="s">
        <v>213</v>
      </c>
      <c r="C17" s="5">
        <v>1</v>
      </c>
      <c r="D17" s="10" t="s">
        <v>291</v>
      </c>
      <c r="E17" s="5" t="s">
        <v>290</v>
      </c>
      <c r="F17" s="10" t="s">
        <v>220</v>
      </c>
      <c r="G17" s="6">
        <v>48</v>
      </c>
      <c r="H17" s="6">
        <v>95</v>
      </c>
      <c r="I17" s="6">
        <v>36</v>
      </c>
      <c r="J17" s="6">
        <f t="shared" si="0"/>
        <v>179</v>
      </c>
      <c r="K17" s="6">
        <f t="shared" si="1"/>
        <v>59.666666666666664</v>
      </c>
    </row>
    <row r="18" spans="1:11" ht="18" customHeight="1" x14ac:dyDescent="0.3">
      <c r="A18" s="5">
        <v>20116432</v>
      </c>
      <c r="B18" s="10" t="s">
        <v>221</v>
      </c>
      <c r="C18" s="5">
        <v>3</v>
      </c>
      <c r="D18" s="10" t="s">
        <v>292</v>
      </c>
      <c r="E18" s="5" t="s">
        <v>290</v>
      </c>
      <c r="F18" s="10" t="s">
        <v>223</v>
      </c>
      <c r="G18" s="6">
        <v>92</v>
      </c>
      <c r="H18" s="6">
        <v>78</v>
      </c>
      <c r="I18" s="6">
        <v>48</v>
      </c>
      <c r="J18" s="6">
        <f t="shared" si="0"/>
        <v>218</v>
      </c>
      <c r="K18" s="6">
        <f t="shared" si="1"/>
        <v>72.666666666666671</v>
      </c>
    </row>
    <row r="19" spans="1:11" ht="18" customHeight="1" x14ac:dyDescent="0.3">
      <c r="A19" s="5">
        <v>20136743</v>
      </c>
      <c r="B19" s="10" t="s">
        <v>221</v>
      </c>
      <c r="C19" s="5">
        <v>1</v>
      </c>
      <c r="D19" s="10" t="s">
        <v>289</v>
      </c>
      <c r="E19" s="5" t="s">
        <v>290</v>
      </c>
      <c r="F19" s="10" t="s">
        <v>225</v>
      </c>
      <c r="G19" s="6">
        <v>95</v>
      </c>
      <c r="H19" s="6">
        <v>96</v>
      </c>
      <c r="I19" s="6">
        <v>68</v>
      </c>
      <c r="J19" s="6">
        <f t="shared" si="0"/>
        <v>259</v>
      </c>
      <c r="K19" s="6">
        <f t="shared" si="1"/>
        <v>86.333333333333329</v>
      </c>
    </row>
    <row r="20" spans="1:11" ht="18" customHeight="1" x14ac:dyDescent="0.3">
      <c r="A20" s="5">
        <v>20136744</v>
      </c>
      <c r="B20" s="10" t="s">
        <v>221</v>
      </c>
      <c r="C20" s="5">
        <v>1</v>
      </c>
      <c r="D20" s="10" t="s">
        <v>295</v>
      </c>
      <c r="E20" s="5" t="s">
        <v>290</v>
      </c>
      <c r="F20" s="10" t="s">
        <v>227</v>
      </c>
      <c r="G20" s="6">
        <v>78</v>
      </c>
      <c r="H20" s="6">
        <v>54</v>
      </c>
      <c r="I20" s="6">
        <v>56</v>
      </c>
      <c r="J20" s="6">
        <f t="shared" si="0"/>
        <v>188</v>
      </c>
      <c r="K20" s="6">
        <f t="shared" si="1"/>
        <v>62.666666666666664</v>
      </c>
    </row>
    <row r="21" spans="1:11" ht="18" customHeight="1" x14ac:dyDescent="0.3">
      <c r="A21" s="5">
        <v>20137565</v>
      </c>
      <c r="B21" s="10" t="s">
        <v>229</v>
      </c>
      <c r="C21" s="5">
        <v>1</v>
      </c>
      <c r="D21" s="10" t="s">
        <v>295</v>
      </c>
      <c r="E21" s="5" t="s">
        <v>290</v>
      </c>
      <c r="F21" s="10" t="s">
        <v>231</v>
      </c>
      <c r="G21" s="6">
        <v>65</v>
      </c>
      <c r="H21" s="6">
        <v>97</v>
      </c>
      <c r="I21" s="6">
        <v>89</v>
      </c>
      <c r="J21" s="6">
        <f t="shared" si="0"/>
        <v>251</v>
      </c>
      <c r="K21" s="6">
        <f t="shared" si="1"/>
        <v>83.666666666666671</v>
      </c>
    </row>
    <row r="22" spans="1:11" ht="18" customHeight="1" x14ac:dyDescent="0.3">
      <c r="A22" s="5">
        <v>20137570</v>
      </c>
      <c r="B22" s="10" t="s">
        <v>229</v>
      </c>
      <c r="C22" s="5">
        <v>1</v>
      </c>
      <c r="D22" s="10" t="s">
        <v>291</v>
      </c>
      <c r="E22" s="5" t="s">
        <v>293</v>
      </c>
      <c r="F22" s="10" t="s">
        <v>233</v>
      </c>
      <c r="G22" s="6">
        <v>92</v>
      </c>
      <c r="H22" s="6">
        <v>98</v>
      </c>
      <c r="I22" s="6">
        <v>99</v>
      </c>
      <c r="J22" s="6">
        <f t="shared" si="0"/>
        <v>289</v>
      </c>
      <c r="K22" s="6">
        <f t="shared" si="1"/>
        <v>96.333333333333329</v>
      </c>
    </row>
    <row r="23" spans="1:11" ht="18" customHeight="1" x14ac:dyDescent="0.3">
      <c r="A23" s="5">
        <v>20137573</v>
      </c>
      <c r="B23" s="10" t="s">
        <v>229</v>
      </c>
      <c r="C23" s="5">
        <v>1</v>
      </c>
      <c r="D23" s="10" t="s">
        <v>292</v>
      </c>
      <c r="E23" s="5" t="s">
        <v>293</v>
      </c>
      <c r="F23" s="10" t="s">
        <v>235</v>
      </c>
      <c r="G23" s="6">
        <v>56</v>
      </c>
      <c r="H23" s="6">
        <v>48</v>
      </c>
      <c r="I23" s="6">
        <v>78</v>
      </c>
      <c r="J23" s="6">
        <f t="shared" si="0"/>
        <v>182</v>
      </c>
      <c r="K23" s="6">
        <f t="shared" si="1"/>
        <v>60.666666666666664</v>
      </c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Normal="100" workbookViewId="0">
      <selection activeCell="P23" sqref="P2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" t="s">
        <v>318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8" customHeight="1" x14ac:dyDescent="0.3">
      <c r="A3" s="3" t="s">
        <v>250</v>
      </c>
      <c r="B3" s="4" t="s">
        <v>251</v>
      </c>
      <c r="C3" s="4" t="s">
        <v>252</v>
      </c>
      <c r="D3" s="4" t="s">
        <v>253</v>
      </c>
      <c r="E3" s="4" t="s">
        <v>254</v>
      </c>
      <c r="F3" s="4" t="s">
        <v>255</v>
      </c>
      <c r="G3" s="4" t="s">
        <v>256</v>
      </c>
      <c r="H3" s="4" t="s">
        <v>257</v>
      </c>
      <c r="I3" s="4" t="s">
        <v>258</v>
      </c>
      <c r="J3" s="4" t="s">
        <v>259</v>
      </c>
      <c r="K3" s="4" t="s">
        <v>260</v>
      </c>
      <c r="L3" s="4" t="s">
        <v>261</v>
      </c>
      <c r="M3" s="4" t="s">
        <v>262</v>
      </c>
    </row>
    <row r="4" spans="1:13" ht="18" customHeight="1" x14ac:dyDescent="0.3">
      <c r="A4" s="5">
        <v>20131234</v>
      </c>
      <c r="B4" s="5" t="s">
        <v>271</v>
      </c>
      <c r="C4" s="5">
        <v>1</v>
      </c>
      <c r="D4" s="5" t="s">
        <v>272</v>
      </c>
      <c r="E4" s="5" t="str">
        <f>IF(MID(D4,8,1)="1","남","여")</f>
        <v>여</v>
      </c>
      <c r="F4" s="5" t="s">
        <v>273</v>
      </c>
      <c r="G4" s="6">
        <v>85</v>
      </c>
      <c r="H4" s="6">
        <v>75</v>
      </c>
      <c r="I4" s="6">
        <v>86</v>
      </c>
      <c r="J4" s="6">
        <f>SUM(G4:I4)</f>
        <v>246</v>
      </c>
      <c r="K4" s="6">
        <f>AVERAGE(G4:I4)</f>
        <v>82</v>
      </c>
      <c r="L4" s="6">
        <f>_xlfn.RANK.EQ(K4,$K$4:$K$23)</f>
        <v>9</v>
      </c>
      <c r="M4" s="5" t="s">
        <v>185</v>
      </c>
    </row>
    <row r="5" spans="1:13" ht="18" customHeight="1" x14ac:dyDescent="0.3">
      <c r="A5" s="5">
        <v>20131278</v>
      </c>
      <c r="B5" s="5" t="s">
        <v>57</v>
      </c>
      <c r="C5" s="5">
        <v>1</v>
      </c>
      <c r="D5" s="5" t="s">
        <v>189</v>
      </c>
      <c r="E5" s="5" t="str">
        <f>IF(MID(D5,8,1)="1","남","여")</f>
        <v>남</v>
      </c>
      <c r="F5" s="5" t="s">
        <v>190</v>
      </c>
      <c r="G5" s="6">
        <v>96</v>
      </c>
      <c r="H5" s="6">
        <v>77</v>
      </c>
      <c r="I5" s="6">
        <v>67</v>
      </c>
      <c r="J5" s="6">
        <f>SUM(G5:I5)</f>
        <v>240</v>
      </c>
      <c r="K5" s="6">
        <f>AVERAGE(G5:I5)</f>
        <v>80</v>
      </c>
      <c r="L5" s="6">
        <f>_xlfn.RANK.EQ(K5,$K$4:$K$23)</f>
        <v>11</v>
      </c>
      <c r="M5" s="5" t="s">
        <v>185</v>
      </c>
    </row>
    <row r="6" spans="1:13" ht="18" customHeight="1" x14ac:dyDescent="0.3">
      <c r="A6" s="5">
        <v>20131272</v>
      </c>
      <c r="B6" s="5" t="s">
        <v>57</v>
      </c>
      <c r="C6" s="5">
        <v>1</v>
      </c>
      <c r="D6" s="5" t="s">
        <v>186</v>
      </c>
      <c r="E6" s="5" t="str">
        <f>IF(MID(D6,8,1)="1","남","여")</f>
        <v>여</v>
      </c>
      <c r="F6" s="5" t="s">
        <v>187</v>
      </c>
      <c r="G6" s="6">
        <v>75</v>
      </c>
      <c r="H6" s="6">
        <v>65</v>
      </c>
      <c r="I6" s="6">
        <v>78</v>
      </c>
      <c r="J6" s="6">
        <f>SUM(G6:I6)</f>
        <v>218</v>
      </c>
      <c r="K6" s="6">
        <f>AVERAGE(G6:I6)</f>
        <v>72.666666666666671</v>
      </c>
      <c r="L6" s="6">
        <f>_xlfn.RANK.EQ(K6,$K$4:$K$23)</f>
        <v>14</v>
      </c>
      <c r="M6" s="5" t="s">
        <v>188</v>
      </c>
    </row>
    <row r="7" spans="1:13" ht="18" customHeight="1" x14ac:dyDescent="0.3">
      <c r="A7" s="5">
        <v>20133567</v>
      </c>
      <c r="B7" s="5" t="s">
        <v>191</v>
      </c>
      <c r="C7" s="5">
        <v>1</v>
      </c>
      <c r="D7" s="5" t="s">
        <v>198</v>
      </c>
      <c r="E7" s="5" t="str">
        <f>IF(MID(D7,8,1)="1","남","여")</f>
        <v>여</v>
      </c>
      <c r="F7" s="5" t="s">
        <v>199</v>
      </c>
      <c r="G7" s="6">
        <v>100</v>
      </c>
      <c r="H7" s="6">
        <v>92</v>
      </c>
      <c r="I7" s="6">
        <v>96</v>
      </c>
      <c r="J7" s="6">
        <f>SUM(G7:I7)</f>
        <v>288</v>
      </c>
      <c r="K7" s="6">
        <f>AVERAGE(G7:I7)</f>
        <v>96</v>
      </c>
      <c r="L7" s="6">
        <f>_xlfn.RANK.EQ(K7,$K$4:$K$23)</f>
        <v>3</v>
      </c>
      <c r="M7" s="5" t="s">
        <v>200</v>
      </c>
    </row>
    <row r="8" spans="1:13" ht="18" customHeight="1" x14ac:dyDescent="0.3">
      <c r="A8" s="5">
        <v>20133578</v>
      </c>
      <c r="B8" s="5" t="s">
        <v>191</v>
      </c>
      <c r="C8" s="5">
        <v>1</v>
      </c>
      <c r="D8" s="5" t="s">
        <v>201</v>
      </c>
      <c r="E8" s="5" t="str">
        <f>IF(MID(D8,8,1)="1","남","여")</f>
        <v>남</v>
      </c>
      <c r="F8" s="5" t="s">
        <v>202</v>
      </c>
      <c r="G8" s="6">
        <v>87</v>
      </c>
      <c r="H8" s="6">
        <v>95</v>
      </c>
      <c r="I8" s="6">
        <v>92</v>
      </c>
      <c r="J8" s="6">
        <f>SUM(G8:I8)</f>
        <v>274</v>
      </c>
      <c r="K8" s="6">
        <f>AVERAGE(G8:I8)</f>
        <v>91.333333333333329</v>
      </c>
      <c r="L8" s="6">
        <f>_xlfn.RANK.EQ(K8,$K$4:$K$23)</f>
        <v>4</v>
      </c>
      <c r="M8" s="5" t="s">
        <v>203</v>
      </c>
    </row>
    <row r="9" spans="1:13" ht="18" customHeight="1" x14ac:dyDescent="0.3">
      <c r="A9" s="5">
        <v>20133548</v>
      </c>
      <c r="B9" s="5" t="s">
        <v>191</v>
      </c>
      <c r="C9" s="5">
        <v>1</v>
      </c>
      <c r="D9" s="5" t="s">
        <v>195</v>
      </c>
      <c r="E9" s="5" t="str">
        <f>IF(MID(D9,8,1)="1","남","여")</f>
        <v>남</v>
      </c>
      <c r="F9" s="5" t="s">
        <v>196</v>
      </c>
      <c r="G9" s="6">
        <v>86</v>
      </c>
      <c r="H9" s="6">
        <v>87</v>
      </c>
      <c r="I9" s="6">
        <v>86</v>
      </c>
      <c r="J9" s="6">
        <f>SUM(G9:I9)</f>
        <v>259</v>
      </c>
      <c r="K9" s="6">
        <f>AVERAGE(G9:I9)</f>
        <v>86.333333333333329</v>
      </c>
      <c r="L9" s="6">
        <f>_xlfn.RANK.EQ(K9,$K$4:$K$23)</f>
        <v>6</v>
      </c>
      <c r="M9" s="5" t="s">
        <v>197</v>
      </c>
    </row>
    <row r="10" spans="1:13" ht="18" customHeight="1" x14ac:dyDescent="0.3">
      <c r="A10" s="5">
        <v>20113443</v>
      </c>
      <c r="B10" s="5" t="s">
        <v>191</v>
      </c>
      <c r="C10" s="5">
        <v>3</v>
      </c>
      <c r="D10" s="5" t="s">
        <v>192</v>
      </c>
      <c r="E10" s="5" t="str">
        <f>IF(MID(D10,8,1)="1","남","여")</f>
        <v>남</v>
      </c>
      <c r="F10" s="5" t="s">
        <v>193</v>
      </c>
      <c r="G10" s="6">
        <v>45</v>
      </c>
      <c r="H10" s="6">
        <v>78</v>
      </c>
      <c r="I10" s="6">
        <v>56</v>
      </c>
      <c r="J10" s="6">
        <f>SUM(G10:I10)</f>
        <v>179</v>
      </c>
      <c r="K10" s="6">
        <f>AVERAGE(G10:I10)</f>
        <v>59.666666666666664</v>
      </c>
      <c r="L10" s="6">
        <f>_xlfn.RANK.EQ(K10,$K$4:$K$23)</f>
        <v>18</v>
      </c>
      <c r="M10" s="5" t="s">
        <v>194</v>
      </c>
    </row>
    <row r="11" spans="1:13" ht="18" customHeight="1" x14ac:dyDescent="0.3">
      <c r="A11" s="5">
        <v>20124333</v>
      </c>
      <c r="B11" s="5" t="s">
        <v>204</v>
      </c>
      <c r="C11" s="5">
        <v>2</v>
      </c>
      <c r="D11" s="5" t="s">
        <v>209</v>
      </c>
      <c r="E11" s="5" t="str">
        <f>IF(MID(D11,8,1)="1","남","여")</f>
        <v>여</v>
      </c>
      <c r="F11" s="5" t="s">
        <v>210</v>
      </c>
      <c r="G11" s="6">
        <v>100</v>
      </c>
      <c r="H11" s="6">
        <v>95</v>
      </c>
      <c r="I11" s="6">
        <v>98</v>
      </c>
      <c r="J11" s="6">
        <f>SUM(G11:I11)</f>
        <v>293</v>
      </c>
      <c r="K11" s="6">
        <f>AVERAGE(G11:I11)</f>
        <v>97.666666666666671</v>
      </c>
      <c r="L11" s="6">
        <f>_xlfn.RANK.EQ(K11,$K$4:$K$23)</f>
        <v>1</v>
      </c>
      <c r="M11" s="5" t="s">
        <v>200</v>
      </c>
    </row>
    <row r="12" spans="1:13" ht="18" customHeight="1" x14ac:dyDescent="0.3">
      <c r="A12" s="5">
        <v>20124328</v>
      </c>
      <c r="B12" s="5" t="s">
        <v>204</v>
      </c>
      <c r="C12" s="5">
        <v>2</v>
      </c>
      <c r="D12" s="5" t="s">
        <v>207</v>
      </c>
      <c r="E12" s="5" t="str">
        <f>IF(MID(D12,8,1)="1","남","여")</f>
        <v>여</v>
      </c>
      <c r="F12" s="5" t="s">
        <v>208</v>
      </c>
      <c r="G12" s="6">
        <v>99</v>
      </c>
      <c r="H12" s="6">
        <v>86</v>
      </c>
      <c r="I12" s="6">
        <v>86</v>
      </c>
      <c r="J12" s="6">
        <f>SUM(G12:I12)</f>
        <v>271</v>
      </c>
      <c r="K12" s="6">
        <f>AVERAGE(G12:I12)</f>
        <v>90.333333333333329</v>
      </c>
      <c r="L12" s="6">
        <f>_xlfn.RANK.EQ(K12,$K$4:$K$23)</f>
        <v>5</v>
      </c>
      <c r="M12" s="5" t="s">
        <v>203</v>
      </c>
    </row>
    <row r="13" spans="1:13" ht="18" customHeight="1" x14ac:dyDescent="0.3">
      <c r="A13" s="5">
        <v>20094321</v>
      </c>
      <c r="B13" s="5" t="s">
        <v>204</v>
      </c>
      <c r="C13" s="5">
        <v>4</v>
      </c>
      <c r="D13" s="5" t="s">
        <v>205</v>
      </c>
      <c r="E13" s="5" t="str">
        <f>IF(MID(D13,8,1)="1","남","여")</f>
        <v>남</v>
      </c>
      <c r="F13" s="5" t="s">
        <v>206</v>
      </c>
      <c r="G13" s="6">
        <v>68</v>
      </c>
      <c r="H13" s="6">
        <v>75</v>
      </c>
      <c r="I13" s="6">
        <v>78</v>
      </c>
      <c r="J13" s="6">
        <f>SUM(G13:I13)</f>
        <v>221</v>
      </c>
      <c r="K13" s="6">
        <f>AVERAGE(G13:I13)</f>
        <v>73.666666666666671</v>
      </c>
      <c r="L13" s="6">
        <f>_xlfn.RANK.EQ(K13,$K$4:$K$23)</f>
        <v>13</v>
      </c>
      <c r="M13" s="5" t="s">
        <v>188</v>
      </c>
    </row>
    <row r="14" spans="1:13" ht="18" customHeight="1" x14ac:dyDescent="0.3">
      <c r="A14" s="5">
        <v>20124334</v>
      </c>
      <c r="B14" s="5" t="s">
        <v>204</v>
      </c>
      <c r="C14" s="5">
        <v>2</v>
      </c>
      <c r="D14" s="5" t="s">
        <v>211</v>
      </c>
      <c r="E14" s="5" t="str">
        <f>IF(MID(D14,8,1)="1","남","여")</f>
        <v>남</v>
      </c>
      <c r="F14" s="5" t="s">
        <v>212</v>
      </c>
      <c r="G14" s="6">
        <v>64</v>
      </c>
      <c r="H14" s="6">
        <v>52</v>
      </c>
      <c r="I14" s="6">
        <v>45</v>
      </c>
      <c r="J14" s="6">
        <f>SUM(G14:I14)</f>
        <v>161</v>
      </c>
      <c r="K14" s="6">
        <f>AVERAGE(G14:I14)</f>
        <v>53.666666666666664</v>
      </c>
      <c r="L14" s="6">
        <f>_xlfn.RANK.EQ(K14,$K$4:$K$23)</f>
        <v>20</v>
      </c>
      <c r="M14" s="5" t="s">
        <v>194</v>
      </c>
    </row>
    <row r="15" spans="1:13" ht="18" customHeight="1" x14ac:dyDescent="0.3">
      <c r="A15" s="5">
        <v>20105643</v>
      </c>
      <c r="B15" s="5" t="s">
        <v>263</v>
      </c>
      <c r="C15" s="5">
        <v>3</v>
      </c>
      <c r="D15" s="5" t="s">
        <v>264</v>
      </c>
      <c r="E15" s="5" t="str">
        <f>IF(MID(D15,8,1)="1","남","여")</f>
        <v>여</v>
      </c>
      <c r="F15" s="5" t="s">
        <v>265</v>
      </c>
      <c r="G15" s="6">
        <v>78</v>
      </c>
      <c r="H15" s="6">
        <v>88</v>
      </c>
      <c r="I15" s="6">
        <v>78</v>
      </c>
      <c r="J15" s="6">
        <f>SUM(G15:I15)</f>
        <v>244</v>
      </c>
      <c r="K15" s="6">
        <f>AVERAGE(G15:I15)</f>
        <v>81.333333333333329</v>
      </c>
      <c r="L15" s="6">
        <f>_xlfn.RANK.EQ(K15,$K$4:$K$23)</f>
        <v>10</v>
      </c>
      <c r="M15" s="5" t="s">
        <v>185</v>
      </c>
    </row>
    <row r="16" spans="1:13" ht="18" customHeight="1" x14ac:dyDescent="0.3">
      <c r="A16" s="5">
        <v>20125432</v>
      </c>
      <c r="B16" s="5" t="s">
        <v>266</v>
      </c>
      <c r="C16" s="5">
        <v>2</v>
      </c>
      <c r="D16" s="5" t="s">
        <v>267</v>
      </c>
      <c r="E16" s="5" t="str">
        <f>IF(MID(D16,8,1)="1","남","여")</f>
        <v>여</v>
      </c>
      <c r="F16" s="5" t="s">
        <v>268</v>
      </c>
      <c r="G16" s="6">
        <v>75</v>
      </c>
      <c r="H16" s="6">
        <v>83</v>
      </c>
      <c r="I16" s="6">
        <v>78</v>
      </c>
      <c r="J16" s="6">
        <f>SUM(G16:I16)</f>
        <v>236</v>
      </c>
      <c r="K16" s="6">
        <f>AVERAGE(G16:I16)</f>
        <v>78.666666666666671</v>
      </c>
      <c r="L16" s="6">
        <f>_xlfn.RANK.EQ(K16,$K$4:$K$23)</f>
        <v>12</v>
      </c>
      <c r="M16" s="5" t="s">
        <v>218</v>
      </c>
    </row>
    <row r="17" spans="1:13" ht="18" customHeight="1" x14ac:dyDescent="0.3">
      <c r="A17" s="5">
        <v>20135441</v>
      </c>
      <c r="B17" s="5" t="s">
        <v>266</v>
      </c>
      <c r="C17" s="5">
        <v>1</v>
      </c>
      <c r="D17" s="5" t="s">
        <v>269</v>
      </c>
      <c r="E17" s="5" t="str">
        <f>IF(MID(D17,8,1)="1","남","여")</f>
        <v>여</v>
      </c>
      <c r="F17" s="5" t="s">
        <v>270</v>
      </c>
      <c r="G17" s="6">
        <v>48</v>
      </c>
      <c r="H17" s="6">
        <v>95</v>
      </c>
      <c r="I17" s="6">
        <v>36</v>
      </c>
      <c r="J17" s="6">
        <f>SUM(G17:I17)</f>
        <v>179</v>
      </c>
      <c r="K17" s="6">
        <f>AVERAGE(G17:I17)</f>
        <v>59.666666666666664</v>
      </c>
      <c r="L17" s="6">
        <f>_xlfn.RANK.EQ(K17,$K$4:$K$23)</f>
        <v>18</v>
      </c>
      <c r="M17" s="5" t="s">
        <v>194</v>
      </c>
    </row>
    <row r="18" spans="1:13" ht="18" customHeight="1" x14ac:dyDescent="0.3">
      <c r="A18" s="5">
        <v>20136743</v>
      </c>
      <c r="B18" s="5" t="s">
        <v>221</v>
      </c>
      <c r="C18" s="5">
        <v>1</v>
      </c>
      <c r="D18" s="5" t="s">
        <v>224</v>
      </c>
      <c r="E18" s="5" t="str">
        <f>IF(MID(D18,8,1)="1","남","여")</f>
        <v>여</v>
      </c>
      <c r="F18" s="5" t="s">
        <v>225</v>
      </c>
      <c r="G18" s="6">
        <v>95</v>
      </c>
      <c r="H18" s="6">
        <v>96</v>
      </c>
      <c r="I18" s="6">
        <v>68</v>
      </c>
      <c r="J18" s="6">
        <f>SUM(G18:I18)</f>
        <v>259</v>
      </c>
      <c r="K18" s="6">
        <f>AVERAGE(G18:I18)</f>
        <v>86.333333333333329</v>
      </c>
      <c r="L18" s="6">
        <f>_xlfn.RANK.EQ(K18,$K$4:$K$23)</f>
        <v>6</v>
      </c>
      <c r="M18" s="5" t="s">
        <v>197</v>
      </c>
    </row>
    <row r="19" spans="1:13" ht="18" customHeight="1" x14ac:dyDescent="0.3">
      <c r="A19" s="5">
        <v>20116432</v>
      </c>
      <c r="B19" s="5" t="s">
        <v>221</v>
      </c>
      <c r="C19" s="5">
        <v>3</v>
      </c>
      <c r="D19" s="5" t="s">
        <v>222</v>
      </c>
      <c r="E19" s="5" t="str">
        <f>IF(MID(D19,8,1)="1","남","여")</f>
        <v>여</v>
      </c>
      <c r="F19" s="5" t="s">
        <v>223</v>
      </c>
      <c r="G19" s="6">
        <v>92</v>
      </c>
      <c r="H19" s="6">
        <v>78</v>
      </c>
      <c r="I19" s="6">
        <v>48</v>
      </c>
      <c r="J19" s="6">
        <f>SUM(G19:I19)</f>
        <v>218</v>
      </c>
      <c r="K19" s="6">
        <f>AVERAGE(G19:I19)</f>
        <v>72.666666666666671</v>
      </c>
      <c r="L19" s="6">
        <f>_xlfn.RANK.EQ(K19,$K$4:$K$23)</f>
        <v>14</v>
      </c>
      <c r="M19" s="5" t="s">
        <v>188</v>
      </c>
    </row>
    <row r="20" spans="1:13" ht="18" customHeight="1" x14ac:dyDescent="0.3">
      <c r="A20" s="5">
        <v>20136744</v>
      </c>
      <c r="B20" s="5" t="s">
        <v>221</v>
      </c>
      <c r="C20" s="5">
        <v>1</v>
      </c>
      <c r="D20" s="5" t="s">
        <v>226</v>
      </c>
      <c r="E20" s="5" t="str">
        <f>IF(MID(D20,8,1)="1","남","여")</f>
        <v>여</v>
      </c>
      <c r="F20" s="5" t="s">
        <v>227</v>
      </c>
      <c r="G20" s="6">
        <v>78</v>
      </c>
      <c r="H20" s="6">
        <v>54</v>
      </c>
      <c r="I20" s="6">
        <v>56</v>
      </c>
      <c r="J20" s="6">
        <f>SUM(G20:I20)</f>
        <v>188</v>
      </c>
      <c r="K20" s="6">
        <f>AVERAGE(G20:I20)</f>
        <v>62.666666666666664</v>
      </c>
      <c r="L20" s="6">
        <f>_xlfn.RANK.EQ(K20,$K$4:$K$23)</f>
        <v>16</v>
      </c>
      <c r="M20" s="5" t="s">
        <v>228</v>
      </c>
    </row>
    <row r="21" spans="1:13" ht="18" customHeight="1" x14ac:dyDescent="0.3">
      <c r="A21" s="5">
        <v>20137570</v>
      </c>
      <c r="B21" s="5" t="s">
        <v>229</v>
      </c>
      <c r="C21" s="5">
        <v>1</v>
      </c>
      <c r="D21" s="5" t="s">
        <v>232</v>
      </c>
      <c r="E21" s="5" t="str">
        <f>IF(MID(D21,8,1)="1","남","여")</f>
        <v>남</v>
      </c>
      <c r="F21" s="5" t="s">
        <v>233</v>
      </c>
      <c r="G21" s="6">
        <v>92</v>
      </c>
      <c r="H21" s="6">
        <v>98</v>
      </c>
      <c r="I21" s="6">
        <v>99</v>
      </c>
      <c r="J21" s="6">
        <f>SUM(G21:I21)</f>
        <v>289</v>
      </c>
      <c r="K21" s="6">
        <f>AVERAGE(G21:I21)</f>
        <v>96.333333333333329</v>
      </c>
      <c r="L21" s="6">
        <f>_xlfn.RANK.EQ(K21,$K$4:$K$23)</f>
        <v>2</v>
      </c>
      <c r="M21" s="5" t="s">
        <v>200</v>
      </c>
    </row>
    <row r="22" spans="1:13" ht="18" customHeight="1" x14ac:dyDescent="0.3">
      <c r="A22" s="5">
        <v>20137565</v>
      </c>
      <c r="B22" s="5" t="s">
        <v>229</v>
      </c>
      <c r="C22" s="5">
        <v>1</v>
      </c>
      <c r="D22" s="5" t="s">
        <v>230</v>
      </c>
      <c r="E22" s="5" t="str">
        <f>IF(MID(D22,8,1)="1","남","여")</f>
        <v>여</v>
      </c>
      <c r="F22" s="5" t="s">
        <v>231</v>
      </c>
      <c r="G22" s="6">
        <v>65</v>
      </c>
      <c r="H22" s="6">
        <v>97</v>
      </c>
      <c r="I22" s="6">
        <v>89</v>
      </c>
      <c r="J22" s="6">
        <f>SUM(G22:I22)</f>
        <v>251</v>
      </c>
      <c r="K22" s="6">
        <f>AVERAGE(G22:I22)</f>
        <v>83.666666666666671</v>
      </c>
      <c r="L22" s="6">
        <f>_xlfn.RANK.EQ(K22,$K$4:$K$23)</f>
        <v>8</v>
      </c>
      <c r="M22" s="5" t="s">
        <v>185</v>
      </c>
    </row>
    <row r="23" spans="1:13" ht="18" customHeight="1" x14ac:dyDescent="0.3">
      <c r="A23" s="5">
        <v>20137573</v>
      </c>
      <c r="B23" s="5" t="s">
        <v>229</v>
      </c>
      <c r="C23" s="5">
        <v>1</v>
      </c>
      <c r="D23" s="5" t="s">
        <v>234</v>
      </c>
      <c r="E23" s="5" t="str">
        <f>IF(MID(D23,8,1)="1","남","여")</f>
        <v>남</v>
      </c>
      <c r="F23" s="5" t="s">
        <v>235</v>
      </c>
      <c r="G23" s="6">
        <v>56</v>
      </c>
      <c r="H23" s="6">
        <v>48</v>
      </c>
      <c r="I23" s="6">
        <v>78</v>
      </c>
      <c r="J23" s="6">
        <f>SUM(G23:I23)</f>
        <v>182</v>
      </c>
      <c r="K23" s="6">
        <f>AVERAGE(G23:I23)</f>
        <v>60.666666666666664</v>
      </c>
      <c r="L23" s="6">
        <f>_xlfn.RANK.EQ(K23,$K$4:$K$23)</f>
        <v>17</v>
      </c>
      <c r="M23" s="5" t="s">
        <v>228</v>
      </c>
    </row>
  </sheetData>
  <sortState ref="A4:M23">
    <sortCondition ref="A3"/>
  </sortState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C1" workbookViewId="0">
      <selection activeCell="R17" sqref="R17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" t="s">
        <v>274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8" customHeight="1" x14ac:dyDescent="0.3">
      <c r="A3" s="3" t="s">
        <v>275</v>
      </c>
      <c r="B3" s="4" t="s">
        <v>276</v>
      </c>
      <c r="C3" s="4" t="s">
        <v>277</v>
      </c>
      <c r="D3" s="4" t="s">
        <v>319</v>
      </c>
      <c r="E3" s="4" t="s">
        <v>279</v>
      </c>
      <c r="F3" s="4" t="s">
        <v>280</v>
      </c>
      <c r="G3" s="4" t="s">
        <v>281</v>
      </c>
      <c r="H3" s="4" t="s">
        <v>282</v>
      </c>
      <c r="I3" s="4" t="s">
        <v>283</v>
      </c>
      <c r="J3" s="4" t="s">
        <v>284</v>
      </c>
      <c r="K3" s="4" t="s">
        <v>285</v>
      </c>
      <c r="L3" s="4" t="s">
        <v>320</v>
      </c>
      <c r="M3" s="4" t="s">
        <v>321</v>
      </c>
    </row>
    <row r="4" spans="1:13" ht="18" customHeight="1" x14ac:dyDescent="0.3">
      <c r="A4" s="5">
        <v>20131234</v>
      </c>
      <c r="B4" s="5" t="s">
        <v>296</v>
      </c>
      <c r="C4" s="5">
        <v>1</v>
      </c>
      <c r="D4" s="5" t="s">
        <v>322</v>
      </c>
      <c r="E4" s="5" t="str">
        <f>IF(MID(D4,8,1)="1","남","여")</f>
        <v>여</v>
      </c>
      <c r="F4" s="5" t="s">
        <v>298</v>
      </c>
      <c r="G4" s="6">
        <v>85</v>
      </c>
      <c r="H4" s="6">
        <v>75</v>
      </c>
      <c r="I4" s="6">
        <v>86</v>
      </c>
      <c r="J4" s="6">
        <f>SUM(G4:I4)</f>
        <v>246</v>
      </c>
      <c r="K4" s="6">
        <f>AVERAGE(G4:I4)</f>
        <v>82</v>
      </c>
      <c r="L4" s="6">
        <f>_xlfn.RANK.EQ(K4,$K$4:$K$23)</f>
        <v>9</v>
      </c>
      <c r="M4" s="5" t="s">
        <v>185</v>
      </c>
    </row>
    <row r="5" spans="1:13" ht="18" customHeight="1" x14ac:dyDescent="0.3">
      <c r="A5" s="5">
        <v>20131272</v>
      </c>
      <c r="B5" s="5" t="s">
        <v>57</v>
      </c>
      <c r="C5" s="5">
        <v>1</v>
      </c>
      <c r="D5" s="5" t="s">
        <v>186</v>
      </c>
      <c r="E5" s="5" t="str">
        <f t="shared" ref="E5:E23" si="0">IF(MID(D5,8,1)="1","남","여")</f>
        <v>여</v>
      </c>
      <c r="F5" s="5" t="s">
        <v>187</v>
      </c>
      <c r="G5" s="6">
        <v>75</v>
      </c>
      <c r="H5" s="6">
        <v>65</v>
      </c>
      <c r="I5" s="6">
        <v>78</v>
      </c>
      <c r="J5" s="6">
        <f t="shared" ref="J5:J23" si="1">SUM(G5:I5)</f>
        <v>218</v>
      </c>
      <c r="K5" s="6">
        <f t="shared" ref="K5:K23" si="2">AVERAGE(G5:I5)</f>
        <v>72.666666666666671</v>
      </c>
      <c r="L5" s="6">
        <f t="shared" ref="L5:L23" si="3">_xlfn.RANK.EQ(K5,$K$4:$K$23)</f>
        <v>14</v>
      </c>
      <c r="M5" s="5" t="s">
        <v>188</v>
      </c>
    </row>
    <row r="6" spans="1:13" ht="18" customHeight="1" x14ac:dyDescent="0.3">
      <c r="A6" s="5">
        <v>20131278</v>
      </c>
      <c r="B6" s="5" t="s">
        <v>57</v>
      </c>
      <c r="C6" s="5">
        <v>1</v>
      </c>
      <c r="D6" s="5" t="s">
        <v>189</v>
      </c>
      <c r="E6" s="5" t="str">
        <f t="shared" si="0"/>
        <v>남</v>
      </c>
      <c r="F6" s="5" t="s">
        <v>190</v>
      </c>
      <c r="G6" s="6">
        <v>96</v>
      </c>
      <c r="H6" s="6">
        <v>77</v>
      </c>
      <c r="I6" s="6">
        <v>67</v>
      </c>
      <c r="J6" s="6">
        <f t="shared" si="1"/>
        <v>240</v>
      </c>
      <c r="K6" s="6">
        <f t="shared" si="2"/>
        <v>80</v>
      </c>
      <c r="L6" s="6">
        <f t="shared" si="3"/>
        <v>11</v>
      </c>
      <c r="M6" s="5" t="s">
        <v>185</v>
      </c>
    </row>
    <row r="7" spans="1:13" ht="18" customHeight="1" x14ac:dyDescent="0.3">
      <c r="A7" s="5">
        <v>20113443</v>
      </c>
      <c r="B7" s="5" t="s">
        <v>191</v>
      </c>
      <c r="C7" s="5">
        <v>3</v>
      </c>
      <c r="D7" s="5" t="s">
        <v>192</v>
      </c>
      <c r="E7" s="5" t="str">
        <f t="shared" si="0"/>
        <v>남</v>
      </c>
      <c r="F7" s="5" t="s">
        <v>193</v>
      </c>
      <c r="G7" s="6">
        <v>45</v>
      </c>
      <c r="H7" s="6">
        <v>78</v>
      </c>
      <c r="I7" s="6">
        <v>56</v>
      </c>
      <c r="J7" s="6">
        <f t="shared" si="1"/>
        <v>179</v>
      </c>
      <c r="K7" s="6">
        <f t="shared" si="2"/>
        <v>59.666666666666664</v>
      </c>
      <c r="L7" s="6">
        <f t="shared" si="3"/>
        <v>18</v>
      </c>
      <c r="M7" s="5" t="s">
        <v>194</v>
      </c>
    </row>
    <row r="8" spans="1:13" ht="18" customHeight="1" x14ac:dyDescent="0.3">
      <c r="A8" s="5">
        <v>20133548</v>
      </c>
      <c r="B8" s="5" t="s">
        <v>191</v>
      </c>
      <c r="C8" s="5">
        <v>1</v>
      </c>
      <c r="D8" s="5" t="s">
        <v>195</v>
      </c>
      <c r="E8" s="5" t="str">
        <f t="shared" si="0"/>
        <v>남</v>
      </c>
      <c r="F8" s="5" t="s">
        <v>196</v>
      </c>
      <c r="G8" s="6">
        <v>86</v>
      </c>
      <c r="H8" s="6">
        <v>87</v>
      </c>
      <c r="I8" s="6">
        <v>86</v>
      </c>
      <c r="J8" s="6">
        <f t="shared" si="1"/>
        <v>259</v>
      </c>
      <c r="K8" s="6">
        <f t="shared" si="2"/>
        <v>86.333333333333329</v>
      </c>
      <c r="L8" s="6">
        <f t="shared" si="3"/>
        <v>6</v>
      </c>
      <c r="M8" s="5" t="s">
        <v>197</v>
      </c>
    </row>
    <row r="9" spans="1:13" ht="18" customHeight="1" x14ac:dyDescent="0.3">
      <c r="A9" s="5">
        <v>20133567</v>
      </c>
      <c r="B9" s="5" t="s">
        <v>191</v>
      </c>
      <c r="C9" s="5">
        <v>1</v>
      </c>
      <c r="D9" s="5" t="s">
        <v>198</v>
      </c>
      <c r="E9" s="5" t="str">
        <f t="shared" si="0"/>
        <v>여</v>
      </c>
      <c r="F9" s="5" t="s">
        <v>199</v>
      </c>
      <c r="G9" s="6">
        <v>100</v>
      </c>
      <c r="H9" s="6">
        <v>92</v>
      </c>
      <c r="I9" s="6">
        <v>96</v>
      </c>
      <c r="J9" s="6">
        <f t="shared" si="1"/>
        <v>288</v>
      </c>
      <c r="K9" s="6">
        <f t="shared" si="2"/>
        <v>96</v>
      </c>
      <c r="L9" s="6">
        <f t="shared" si="3"/>
        <v>3</v>
      </c>
      <c r="M9" s="5" t="s">
        <v>200</v>
      </c>
    </row>
    <row r="10" spans="1:13" ht="18" customHeight="1" x14ac:dyDescent="0.3">
      <c r="A10" s="5">
        <v>20133578</v>
      </c>
      <c r="B10" s="5" t="s">
        <v>191</v>
      </c>
      <c r="C10" s="5">
        <v>1</v>
      </c>
      <c r="D10" s="5" t="s">
        <v>201</v>
      </c>
      <c r="E10" s="5" t="str">
        <f t="shared" si="0"/>
        <v>남</v>
      </c>
      <c r="F10" s="5" t="s">
        <v>202</v>
      </c>
      <c r="G10" s="6">
        <v>87</v>
      </c>
      <c r="H10" s="6">
        <v>95</v>
      </c>
      <c r="I10" s="6">
        <v>92</v>
      </c>
      <c r="J10" s="6">
        <f t="shared" si="1"/>
        <v>274</v>
      </c>
      <c r="K10" s="6">
        <f t="shared" si="2"/>
        <v>91.333333333333329</v>
      </c>
      <c r="L10" s="6">
        <f t="shared" si="3"/>
        <v>4</v>
      </c>
      <c r="M10" s="5" t="s">
        <v>203</v>
      </c>
    </row>
    <row r="11" spans="1:13" ht="18" customHeight="1" x14ac:dyDescent="0.3">
      <c r="A11" s="5">
        <v>20094321</v>
      </c>
      <c r="B11" s="5" t="s">
        <v>204</v>
      </c>
      <c r="C11" s="5">
        <v>4</v>
      </c>
      <c r="D11" s="5" t="s">
        <v>205</v>
      </c>
      <c r="E11" s="5" t="str">
        <f t="shared" si="0"/>
        <v>남</v>
      </c>
      <c r="F11" s="5" t="s">
        <v>206</v>
      </c>
      <c r="G11" s="6">
        <v>68</v>
      </c>
      <c r="H11" s="6">
        <v>75</v>
      </c>
      <c r="I11" s="6">
        <v>78</v>
      </c>
      <c r="J11" s="6">
        <f t="shared" si="1"/>
        <v>221</v>
      </c>
      <c r="K11" s="6">
        <f t="shared" si="2"/>
        <v>73.666666666666671</v>
      </c>
      <c r="L11" s="6">
        <f t="shared" si="3"/>
        <v>13</v>
      </c>
      <c r="M11" s="5" t="s">
        <v>188</v>
      </c>
    </row>
    <row r="12" spans="1:13" ht="18" customHeight="1" x14ac:dyDescent="0.3">
      <c r="A12" s="5">
        <v>20124328</v>
      </c>
      <c r="B12" s="5" t="s">
        <v>204</v>
      </c>
      <c r="C12" s="5">
        <v>2</v>
      </c>
      <c r="D12" s="5" t="s">
        <v>207</v>
      </c>
      <c r="E12" s="5" t="str">
        <f t="shared" si="0"/>
        <v>여</v>
      </c>
      <c r="F12" s="5" t="s">
        <v>208</v>
      </c>
      <c r="G12" s="6">
        <v>99</v>
      </c>
      <c r="H12" s="6">
        <v>86</v>
      </c>
      <c r="I12" s="6">
        <v>86</v>
      </c>
      <c r="J12" s="6">
        <f t="shared" si="1"/>
        <v>271</v>
      </c>
      <c r="K12" s="6">
        <f t="shared" si="2"/>
        <v>90.333333333333329</v>
      </c>
      <c r="L12" s="6">
        <f t="shared" si="3"/>
        <v>5</v>
      </c>
      <c r="M12" s="5" t="s">
        <v>203</v>
      </c>
    </row>
    <row r="13" spans="1:13" ht="18" customHeight="1" x14ac:dyDescent="0.3">
      <c r="A13" s="5">
        <v>20124333</v>
      </c>
      <c r="B13" s="5" t="s">
        <v>204</v>
      </c>
      <c r="C13" s="5">
        <v>2</v>
      </c>
      <c r="D13" s="5" t="s">
        <v>209</v>
      </c>
      <c r="E13" s="5" t="str">
        <f t="shared" si="0"/>
        <v>여</v>
      </c>
      <c r="F13" s="5" t="s">
        <v>210</v>
      </c>
      <c r="G13" s="6">
        <v>100</v>
      </c>
      <c r="H13" s="6">
        <v>95</v>
      </c>
      <c r="I13" s="6">
        <v>98</v>
      </c>
      <c r="J13" s="6">
        <f t="shared" si="1"/>
        <v>293</v>
      </c>
      <c r="K13" s="6">
        <f t="shared" si="2"/>
        <v>97.666666666666671</v>
      </c>
      <c r="L13" s="6">
        <f t="shared" si="3"/>
        <v>1</v>
      </c>
      <c r="M13" s="5" t="s">
        <v>200</v>
      </c>
    </row>
    <row r="14" spans="1:13" ht="18" customHeight="1" x14ac:dyDescent="0.3">
      <c r="A14" s="5">
        <v>20124334</v>
      </c>
      <c r="B14" s="5" t="s">
        <v>204</v>
      </c>
      <c r="C14" s="5">
        <v>2</v>
      </c>
      <c r="D14" s="5" t="s">
        <v>211</v>
      </c>
      <c r="E14" s="5" t="str">
        <f t="shared" si="0"/>
        <v>남</v>
      </c>
      <c r="F14" s="5" t="s">
        <v>212</v>
      </c>
      <c r="G14" s="6">
        <v>64</v>
      </c>
      <c r="H14" s="6">
        <v>52</v>
      </c>
      <c r="I14" s="6">
        <v>45</v>
      </c>
      <c r="J14" s="6">
        <f t="shared" si="1"/>
        <v>161</v>
      </c>
      <c r="K14" s="6">
        <f t="shared" si="2"/>
        <v>53.666666666666664</v>
      </c>
      <c r="L14" s="6">
        <f t="shared" si="3"/>
        <v>20</v>
      </c>
      <c r="M14" s="5" t="s">
        <v>194</v>
      </c>
    </row>
    <row r="15" spans="1:13" ht="18" customHeight="1" x14ac:dyDescent="0.3">
      <c r="A15" s="5">
        <v>20105643</v>
      </c>
      <c r="B15" s="5" t="s">
        <v>213</v>
      </c>
      <c r="C15" s="5">
        <v>3</v>
      </c>
      <c r="D15" s="5" t="s">
        <v>214</v>
      </c>
      <c r="E15" s="5" t="str">
        <f t="shared" si="0"/>
        <v>여</v>
      </c>
      <c r="F15" s="5" t="s">
        <v>215</v>
      </c>
      <c r="G15" s="6">
        <v>78</v>
      </c>
      <c r="H15" s="6">
        <v>88</v>
      </c>
      <c r="I15" s="6">
        <v>78</v>
      </c>
      <c r="J15" s="6">
        <f t="shared" si="1"/>
        <v>244</v>
      </c>
      <c r="K15" s="6">
        <f t="shared" si="2"/>
        <v>81.333333333333329</v>
      </c>
      <c r="L15" s="6">
        <f t="shared" si="3"/>
        <v>10</v>
      </c>
      <c r="M15" s="5" t="s">
        <v>185</v>
      </c>
    </row>
    <row r="16" spans="1:13" ht="18" customHeight="1" x14ac:dyDescent="0.3">
      <c r="A16" s="5">
        <v>20125432</v>
      </c>
      <c r="B16" s="5" t="s">
        <v>213</v>
      </c>
      <c r="C16" s="5">
        <v>2</v>
      </c>
      <c r="D16" s="5" t="s">
        <v>216</v>
      </c>
      <c r="E16" s="5" t="str">
        <f t="shared" si="0"/>
        <v>여</v>
      </c>
      <c r="F16" s="5" t="s">
        <v>217</v>
      </c>
      <c r="G16" s="6">
        <v>75</v>
      </c>
      <c r="H16" s="6">
        <v>83</v>
      </c>
      <c r="I16" s="6">
        <v>78</v>
      </c>
      <c r="J16" s="6">
        <f t="shared" si="1"/>
        <v>236</v>
      </c>
      <c r="K16" s="6">
        <f t="shared" si="2"/>
        <v>78.666666666666671</v>
      </c>
      <c r="L16" s="6">
        <f t="shared" si="3"/>
        <v>12</v>
      </c>
      <c r="M16" s="5" t="s">
        <v>218</v>
      </c>
    </row>
    <row r="17" spans="1:13" ht="18" customHeight="1" x14ac:dyDescent="0.3">
      <c r="A17" s="5">
        <v>20135441</v>
      </c>
      <c r="B17" s="5" t="s">
        <v>213</v>
      </c>
      <c r="C17" s="5">
        <v>1</v>
      </c>
      <c r="D17" s="5" t="s">
        <v>219</v>
      </c>
      <c r="E17" s="5" t="str">
        <f t="shared" si="0"/>
        <v>여</v>
      </c>
      <c r="F17" s="5" t="s">
        <v>220</v>
      </c>
      <c r="G17" s="6">
        <v>48</v>
      </c>
      <c r="H17" s="6">
        <v>95</v>
      </c>
      <c r="I17" s="6">
        <v>36</v>
      </c>
      <c r="J17" s="6">
        <f t="shared" si="1"/>
        <v>179</v>
      </c>
      <c r="K17" s="6">
        <f t="shared" si="2"/>
        <v>59.666666666666664</v>
      </c>
      <c r="L17" s="6">
        <f t="shared" si="3"/>
        <v>18</v>
      </c>
      <c r="M17" s="5" t="s">
        <v>194</v>
      </c>
    </row>
    <row r="18" spans="1:13" ht="18" customHeight="1" x14ac:dyDescent="0.3">
      <c r="A18" s="5">
        <v>20116432</v>
      </c>
      <c r="B18" s="5" t="s">
        <v>221</v>
      </c>
      <c r="C18" s="5">
        <v>3</v>
      </c>
      <c r="D18" s="5" t="s">
        <v>222</v>
      </c>
      <c r="E18" s="5" t="str">
        <f t="shared" si="0"/>
        <v>여</v>
      </c>
      <c r="F18" s="5" t="s">
        <v>223</v>
      </c>
      <c r="G18" s="6">
        <v>92</v>
      </c>
      <c r="H18" s="6">
        <v>78</v>
      </c>
      <c r="I18" s="6">
        <v>48</v>
      </c>
      <c r="J18" s="6">
        <f t="shared" si="1"/>
        <v>218</v>
      </c>
      <c r="K18" s="6">
        <f t="shared" si="2"/>
        <v>72.666666666666671</v>
      </c>
      <c r="L18" s="6">
        <f t="shared" si="3"/>
        <v>14</v>
      </c>
      <c r="M18" s="5" t="s">
        <v>188</v>
      </c>
    </row>
    <row r="19" spans="1:13" ht="18" customHeight="1" x14ac:dyDescent="0.3">
      <c r="A19" s="5">
        <v>20136743</v>
      </c>
      <c r="B19" s="5" t="s">
        <v>221</v>
      </c>
      <c r="C19" s="5">
        <v>1</v>
      </c>
      <c r="D19" s="5" t="s">
        <v>224</v>
      </c>
      <c r="E19" s="5" t="str">
        <f t="shared" si="0"/>
        <v>여</v>
      </c>
      <c r="F19" s="5" t="s">
        <v>225</v>
      </c>
      <c r="G19" s="6">
        <v>95</v>
      </c>
      <c r="H19" s="6">
        <v>96</v>
      </c>
      <c r="I19" s="6">
        <v>68</v>
      </c>
      <c r="J19" s="6">
        <f t="shared" si="1"/>
        <v>259</v>
      </c>
      <c r="K19" s="6">
        <f t="shared" si="2"/>
        <v>86.333333333333329</v>
      </c>
      <c r="L19" s="6">
        <f t="shared" si="3"/>
        <v>6</v>
      </c>
      <c r="M19" s="5" t="s">
        <v>197</v>
      </c>
    </row>
    <row r="20" spans="1:13" ht="18" customHeight="1" x14ac:dyDescent="0.3">
      <c r="A20" s="5">
        <v>20136744</v>
      </c>
      <c r="B20" s="5" t="s">
        <v>221</v>
      </c>
      <c r="C20" s="5">
        <v>1</v>
      </c>
      <c r="D20" s="5" t="s">
        <v>226</v>
      </c>
      <c r="E20" s="5" t="str">
        <f t="shared" si="0"/>
        <v>여</v>
      </c>
      <c r="F20" s="5" t="s">
        <v>227</v>
      </c>
      <c r="G20" s="6">
        <v>78</v>
      </c>
      <c r="H20" s="6">
        <v>54</v>
      </c>
      <c r="I20" s="6">
        <v>56</v>
      </c>
      <c r="J20" s="6">
        <f t="shared" si="1"/>
        <v>188</v>
      </c>
      <c r="K20" s="6">
        <f t="shared" si="2"/>
        <v>62.666666666666664</v>
      </c>
      <c r="L20" s="6">
        <f t="shared" si="3"/>
        <v>16</v>
      </c>
      <c r="M20" s="5" t="s">
        <v>228</v>
      </c>
    </row>
    <row r="21" spans="1:13" ht="18" customHeight="1" x14ac:dyDescent="0.3">
      <c r="A21" s="5">
        <v>20137565</v>
      </c>
      <c r="B21" s="5" t="s">
        <v>229</v>
      </c>
      <c r="C21" s="5">
        <v>1</v>
      </c>
      <c r="D21" s="5" t="s">
        <v>230</v>
      </c>
      <c r="E21" s="5" t="str">
        <f t="shared" si="0"/>
        <v>여</v>
      </c>
      <c r="F21" s="5" t="s">
        <v>231</v>
      </c>
      <c r="G21" s="6">
        <v>65</v>
      </c>
      <c r="H21" s="6">
        <v>97</v>
      </c>
      <c r="I21" s="6">
        <v>89</v>
      </c>
      <c r="J21" s="6">
        <f t="shared" si="1"/>
        <v>251</v>
      </c>
      <c r="K21" s="6">
        <f t="shared" si="2"/>
        <v>83.666666666666671</v>
      </c>
      <c r="L21" s="6">
        <f t="shared" si="3"/>
        <v>8</v>
      </c>
      <c r="M21" s="5" t="s">
        <v>185</v>
      </c>
    </row>
    <row r="22" spans="1:13" ht="18" customHeight="1" x14ac:dyDescent="0.3">
      <c r="A22" s="5">
        <v>20137570</v>
      </c>
      <c r="B22" s="5" t="s">
        <v>229</v>
      </c>
      <c r="C22" s="5">
        <v>1</v>
      </c>
      <c r="D22" s="5" t="s">
        <v>232</v>
      </c>
      <c r="E22" s="5" t="str">
        <f t="shared" si="0"/>
        <v>남</v>
      </c>
      <c r="F22" s="5" t="s">
        <v>233</v>
      </c>
      <c r="G22" s="6">
        <v>92</v>
      </c>
      <c r="H22" s="6">
        <v>98</v>
      </c>
      <c r="I22" s="6">
        <v>99</v>
      </c>
      <c r="J22" s="6">
        <f t="shared" si="1"/>
        <v>289</v>
      </c>
      <c r="K22" s="6">
        <f t="shared" si="2"/>
        <v>96.333333333333329</v>
      </c>
      <c r="L22" s="6">
        <f t="shared" si="3"/>
        <v>2</v>
      </c>
      <c r="M22" s="5" t="s">
        <v>200</v>
      </c>
    </row>
    <row r="23" spans="1:13" ht="18" customHeight="1" x14ac:dyDescent="0.3">
      <c r="A23" s="5">
        <v>20137573</v>
      </c>
      <c r="B23" s="5" t="s">
        <v>229</v>
      </c>
      <c r="C23" s="5">
        <v>1</v>
      </c>
      <c r="D23" s="5" t="s">
        <v>234</v>
      </c>
      <c r="E23" s="5" t="str">
        <f t="shared" si="0"/>
        <v>남</v>
      </c>
      <c r="F23" s="5" t="s">
        <v>235</v>
      </c>
      <c r="G23" s="6">
        <v>56</v>
      </c>
      <c r="H23" s="6">
        <v>48</v>
      </c>
      <c r="I23" s="6">
        <v>78</v>
      </c>
      <c r="J23" s="6">
        <f t="shared" si="1"/>
        <v>182</v>
      </c>
      <c r="K23" s="6">
        <f t="shared" si="2"/>
        <v>60.666666666666664</v>
      </c>
      <c r="L23" s="6">
        <f t="shared" si="3"/>
        <v>17</v>
      </c>
      <c r="M23" s="5" t="s">
        <v>228</v>
      </c>
    </row>
  </sheetData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27" sqref="E27"/>
    </sheetView>
  </sheetViews>
  <sheetFormatPr defaultRowHeight="16.5" x14ac:dyDescent="0.3"/>
  <cols>
    <col min="1" max="1" width="10.125" bestFit="1" customWidth="1"/>
    <col min="2" max="2" width="17.875" customWidth="1"/>
    <col min="3" max="3" width="9.25" customWidth="1"/>
    <col min="4" max="5" width="8" customWidth="1"/>
    <col min="6" max="6" width="8.625" customWidth="1"/>
    <col min="8" max="9" width="13.25" bestFit="1" customWidth="1"/>
    <col min="10" max="10" width="2.375" customWidth="1"/>
  </cols>
  <sheetData>
    <row r="1" spans="1:9" ht="39" x14ac:dyDescent="0.3">
      <c r="A1" s="1" t="s">
        <v>323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B2" s="12"/>
      <c r="C2" s="13"/>
    </row>
    <row r="3" spans="1:9" ht="18" customHeight="1" x14ac:dyDescent="0.3">
      <c r="A3" s="3" t="s">
        <v>324</v>
      </c>
      <c r="B3" s="4" t="s">
        <v>325</v>
      </c>
      <c r="C3" s="4" t="s">
        <v>326</v>
      </c>
      <c r="D3" s="4" t="s">
        <v>327</v>
      </c>
      <c r="E3" s="4" t="s">
        <v>328</v>
      </c>
      <c r="F3" s="4" t="s">
        <v>329</v>
      </c>
      <c r="G3" s="4" t="s">
        <v>330</v>
      </c>
      <c r="H3" s="4" t="s">
        <v>331</v>
      </c>
      <c r="I3" s="4" t="s">
        <v>332</v>
      </c>
    </row>
    <row r="4" spans="1:9" ht="18" customHeight="1" x14ac:dyDescent="0.3">
      <c r="A4" s="5" t="s">
        <v>333</v>
      </c>
      <c r="B4" s="5" t="s">
        <v>408</v>
      </c>
      <c r="C4" s="5" t="s">
        <v>334</v>
      </c>
      <c r="D4" s="5" t="s">
        <v>335</v>
      </c>
      <c r="E4" s="5" t="s">
        <v>336</v>
      </c>
      <c r="F4" s="5" t="str">
        <f t="shared" ref="F4:F24" si="0">IF(MID(A4,5,1)="A","공채",IF(MID(A4,5,1)="B","특채","수시"))</f>
        <v>공채</v>
      </c>
      <c r="G4" s="14">
        <v>3</v>
      </c>
      <c r="H4" s="14">
        <v>1000</v>
      </c>
      <c r="I4" s="14">
        <v>1230</v>
      </c>
    </row>
    <row r="5" spans="1:9" ht="18" customHeight="1" x14ac:dyDescent="0.3">
      <c r="A5" s="5" t="s">
        <v>337</v>
      </c>
      <c r="B5" s="5" t="s">
        <v>409</v>
      </c>
      <c r="C5" s="5" t="s">
        <v>338</v>
      </c>
      <c r="D5" s="5" t="s">
        <v>335</v>
      </c>
      <c r="E5" s="5" t="s">
        <v>339</v>
      </c>
      <c r="F5" s="5" t="str">
        <f t="shared" si="0"/>
        <v>공채</v>
      </c>
      <c r="G5" s="14">
        <v>4</v>
      </c>
      <c r="H5" s="14">
        <v>2300</v>
      </c>
      <c r="I5" s="14">
        <v>3121</v>
      </c>
    </row>
    <row r="6" spans="1:9" ht="18" customHeight="1" x14ac:dyDescent="0.3">
      <c r="A6" s="5" t="s">
        <v>337</v>
      </c>
      <c r="B6" s="5" t="s">
        <v>409</v>
      </c>
      <c r="C6" s="5" t="s">
        <v>338</v>
      </c>
      <c r="D6" s="5" t="s">
        <v>335</v>
      </c>
      <c r="E6" s="5" t="s">
        <v>339</v>
      </c>
      <c r="F6" s="5" t="str">
        <f t="shared" ref="F6" si="1">IF(MID(A6,5,1)="A","공채",IF(MID(A6,5,1)="B","특채","수시"))</f>
        <v>공채</v>
      </c>
      <c r="G6" s="14">
        <v>4</v>
      </c>
      <c r="H6" s="14">
        <v>2300</v>
      </c>
      <c r="I6" s="14">
        <v>3121</v>
      </c>
    </row>
    <row r="7" spans="1:9" ht="18" customHeight="1" x14ac:dyDescent="0.3">
      <c r="A7" s="5" t="s">
        <v>340</v>
      </c>
      <c r="B7" s="5" t="s">
        <v>410</v>
      </c>
      <c r="C7" s="5" t="s">
        <v>341</v>
      </c>
      <c r="D7" s="5" t="s">
        <v>335</v>
      </c>
      <c r="E7" s="5" t="s">
        <v>342</v>
      </c>
      <c r="F7" s="5" t="str">
        <f t="shared" si="0"/>
        <v>수시</v>
      </c>
      <c r="G7" s="14">
        <v>2</v>
      </c>
      <c r="H7" s="14">
        <v>850</v>
      </c>
      <c r="I7" s="14">
        <v>180</v>
      </c>
    </row>
    <row r="8" spans="1:9" ht="18" customHeight="1" x14ac:dyDescent="0.3">
      <c r="A8" s="5" t="s">
        <v>343</v>
      </c>
      <c r="B8" s="5" t="s">
        <v>411</v>
      </c>
      <c r="C8" s="5" t="s">
        <v>344</v>
      </c>
      <c r="D8" s="5" t="s">
        <v>335</v>
      </c>
      <c r="E8" s="5" t="s">
        <v>345</v>
      </c>
      <c r="F8" s="5" t="str">
        <f t="shared" si="0"/>
        <v>수시</v>
      </c>
      <c r="G8" s="14">
        <v>3</v>
      </c>
      <c r="H8" s="14">
        <v>1000</v>
      </c>
      <c r="I8" s="14">
        <v>1321</v>
      </c>
    </row>
    <row r="9" spans="1:9" ht="18" customHeight="1" x14ac:dyDescent="0.3">
      <c r="A9" s="5" t="s">
        <v>346</v>
      </c>
      <c r="B9" s="5" t="s">
        <v>412</v>
      </c>
      <c r="C9" s="5" t="s">
        <v>347</v>
      </c>
      <c r="D9" s="5" t="s">
        <v>335</v>
      </c>
      <c r="E9" s="5" t="s">
        <v>348</v>
      </c>
      <c r="F9" s="5" t="str">
        <f t="shared" si="0"/>
        <v>특채</v>
      </c>
      <c r="G9" s="14">
        <v>5</v>
      </c>
      <c r="H9" s="14">
        <v>3000</v>
      </c>
      <c r="I9" s="14">
        <v>2345</v>
      </c>
    </row>
    <row r="10" spans="1:9" ht="18" customHeight="1" x14ac:dyDescent="0.3">
      <c r="A10" s="5" t="s">
        <v>349</v>
      </c>
      <c r="B10" s="5" t="s">
        <v>409</v>
      </c>
      <c r="C10" s="5" t="s">
        <v>338</v>
      </c>
      <c r="D10" s="5" t="s">
        <v>335</v>
      </c>
      <c r="E10" s="5" t="s">
        <v>350</v>
      </c>
      <c r="F10" s="5" t="str">
        <f t="shared" si="0"/>
        <v>특채</v>
      </c>
      <c r="G10" s="14">
        <v>7</v>
      </c>
      <c r="H10" s="14">
        <v>5632</v>
      </c>
      <c r="I10" s="14">
        <v>7656</v>
      </c>
    </row>
    <row r="11" spans="1:9" ht="18" customHeight="1" x14ac:dyDescent="0.3">
      <c r="A11" s="5" t="s">
        <v>349</v>
      </c>
      <c r="B11" s="5" t="s">
        <v>409</v>
      </c>
      <c r="C11" s="5" t="s">
        <v>338</v>
      </c>
      <c r="D11" s="5" t="s">
        <v>335</v>
      </c>
      <c r="E11" s="5" t="s">
        <v>350</v>
      </c>
      <c r="F11" s="5" t="str">
        <f t="shared" ref="F11" si="2">IF(MID(A11,5,1)="A","공채",IF(MID(A11,5,1)="B","특채","수시"))</f>
        <v>특채</v>
      </c>
      <c r="G11" s="14">
        <v>7</v>
      </c>
      <c r="H11" s="14">
        <v>5632</v>
      </c>
      <c r="I11" s="14">
        <v>7656</v>
      </c>
    </row>
    <row r="12" spans="1:9" ht="18" customHeight="1" x14ac:dyDescent="0.3">
      <c r="A12" s="5" t="s">
        <v>351</v>
      </c>
      <c r="B12" s="5" t="s">
        <v>413</v>
      </c>
      <c r="C12" s="5" t="s">
        <v>352</v>
      </c>
      <c r="D12" s="5" t="s">
        <v>353</v>
      </c>
      <c r="E12" s="5" t="s">
        <v>354</v>
      </c>
      <c r="F12" s="5" t="str">
        <f t="shared" si="0"/>
        <v>공채</v>
      </c>
      <c r="G12" s="14">
        <v>3</v>
      </c>
      <c r="H12" s="14">
        <v>3360</v>
      </c>
      <c r="I12" s="14">
        <v>2123</v>
      </c>
    </row>
    <row r="13" spans="1:9" ht="18" customHeight="1" x14ac:dyDescent="0.3">
      <c r="A13" s="5" t="s">
        <v>355</v>
      </c>
      <c r="B13" s="5" t="s">
        <v>414</v>
      </c>
      <c r="C13" s="5" t="s">
        <v>356</v>
      </c>
      <c r="D13" s="5" t="s">
        <v>335</v>
      </c>
      <c r="E13" s="5" t="s">
        <v>357</v>
      </c>
      <c r="F13" s="5" t="str">
        <f t="shared" si="0"/>
        <v>공채</v>
      </c>
      <c r="G13" s="14">
        <v>1</v>
      </c>
      <c r="H13" s="14">
        <v>0</v>
      </c>
      <c r="I13" s="14">
        <v>120</v>
      </c>
    </row>
    <row r="14" spans="1:9" ht="18" customHeight="1" x14ac:dyDescent="0.3">
      <c r="A14" s="5" t="s">
        <v>358</v>
      </c>
      <c r="B14" s="5" t="s">
        <v>415</v>
      </c>
      <c r="C14" s="5" t="s">
        <v>334</v>
      </c>
      <c r="D14" s="5" t="s">
        <v>353</v>
      </c>
      <c r="E14" s="5" t="s">
        <v>359</v>
      </c>
      <c r="F14" s="5" t="str">
        <f t="shared" si="0"/>
        <v>특채</v>
      </c>
      <c r="G14" s="14">
        <v>6</v>
      </c>
      <c r="H14" s="14">
        <v>1850</v>
      </c>
      <c r="I14" s="14">
        <v>2321</v>
      </c>
    </row>
    <row r="15" spans="1:9" ht="18" customHeight="1" x14ac:dyDescent="0.3">
      <c r="A15" s="5" t="s">
        <v>360</v>
      </c>
      <c r="B15" s="5" t="s">
        <v>416</v>
      </c>
      <c r="C15" s="5" t="s">
        <v>361</v>
      </c>
      <c r="D15" s="5" t="s">
        <v>335</v>
      </c>
      <c r="E15" s="5" t="s">
        <v>362</v>
      </c>
      <c r="F15" s="5" t="str">
        <f t="shared" si="0"/>
        <v>특채</v>
      </c>
      <c r="G15" s="14">
        <v>12</v>
      </c>
      <c r="H15" s="14">
        <v>9900</v>
      </c>
      <c r="I15" s="14">
        <v>13211</v>
      </c>
    </row>
    <row r="16" spans="1:9" ht="18" customHeight="1" x14ac:dyDescent="0.3">
      <c r="A16" s="5" t="s">
        <v>363</v>
      </c>
      <c r="B16" s="5" t="s">
        <v>417</v>
      </c>
      <c r="C16" s="5" t="s">
        <v>364</v>
      </c>
      <c r="D16" s="5" t="s">
        <v>365</v>
      </c>
      <c r="E16" s="5" t="s">
        <v>366</v>
      </c>
      <c r="F16" s="5" t="str">
        <f t="shared" si="0"/>
        <v>수시</v>
      </c>
      <c r="G16" s="14">
        <v>4</v>
      </c>
      <c r="H16" s="14">
        <v>7800</v>
      </c>
      <c r="I16" s="14">
        <v>5462</v>
      </c>
    </row>
    <row r="17" spans="1:9" ht="18" customHeight="1" x14ac:dyDescent="0.3">
      <c r="A17" s="5" t="s">
        <v>367</v>
      </c>
      <c r="B17" s="5" t="s">
        <v>418</v>
      </c>
      <c r="C17" s="5" t="s">
        <v>368</v>
      </c>
      <c r="D17" s="5" t="s">
        <v>335</v>
      </c>
      <c r="E17" s="5" t="s">
        <v>369</v>
      </c>
      <c r="F17" s="5" t="str">
        <f t="shared" si="0"/>
        <v>공채</v>
      </c>
      <c r="G17" s="14">
        <v>6</v>
      </c>
      <c r="H17" s="14">
        <v>9000</v>
      </c>
      <c r="I17" s="14">
        <v>7890</v>
      </c>
    </row>
    <row r="18" spans="1:9" ht="18" customHeight="1" x14ac:dyDescent="0.3">
      <c r="A18" s="5" t="s">
        <v>370</v>
      </c>
      <c r="B18" s="5" t="s">
        <v>419</v>
      </c>
      <c r="C18" s="5" t="s">
        <v>364</v>
      </c>
      <c r="D18" s="5" t="s">
        <v>353</v>
      </c>
      <c r="E18" s="5" t="s">
        <v>371</v>
      </c>
      <c r="F18" s="5" t="str">
        <f t="shared" si="0"/>
        <v>공채</v>
      </c>
      <c r="G18" s="14">
        <v>2</v>
      </c>
      <c r="H18" s="14">
        <v>5630</v>
      </c>
      <c r="I18" s="14">
        <v>2341</v>
      </c>
    </row>
    <row r="19" spans="1:9" ht="18" customHeight="1" x14ac:dyDescent="0.3">
      <c r="A19" s="5" t="s">
        <v>372</v>
      </c>
      <c r="B19" s="5" t="s">
        <v>420</v>
      </c>
      <c r="C19" s="5" t="s">
        <v>373</v>
      </c>
      <c r="D19" s="5" t="s">
        <v>335</v>
      </c>
      <c r="E19" s="5" t="s">
        <v>374</v>
      </c>
      <c r="F19" s="5" t="str">
        <f t="shared" si="0"/>
        <v>공채</v>
      </c>
      <c r="G19" s="14">
        <v>0</v>
      </c>
      <c r="H19" s="14">
        <v>0</v>
      </c>
      <c r="I19" s="14">
        <v>0</v>
      </c>
    </row>
    <row r="20" spans="1:9" ht="18" customHeight="1" x14ac:dyDescent="0.3">
      <c r="A20" s="5" t="s">
        <v>375</v>
      </c>
      <c r="B20" s="5" t="s">
        <v>421</v>
      </c>
      <c r="C20" s="5" t="s">
        <v>376</v>
      </c>
      <c r="D20" s="5" t="s">
        <v>365</v>
      </c>
      <c r="E20" s="5" t="s">
        <v>377</v>
      </c>
      <c r="F20" s="5" t="str">
        <f t="shared" si="0"/>
        <v>특채</v>
      </c>
      <c r="G20" s="14">
        <v>2</v>
      </c>
      <c r="H20" s="14">
        <v>3640</v>
      </c>
      <c r="I20" s="14">
        <v>540</v>
      </c>
    </row>
    <row r="21" spans="1:9" ht="18" customHeight="1" x14ac:dyDescent="0.3">
      <c r="A21" s="5" t="s">
        <v>378</v>
      </c>
      <c r="B21" s="5" t="s">
        <v>422</v>
      </c>
      <c r="C21" s="5" t="s">
        <v>379</v>
      </c>
      <c r="D21" s="5" t="s">
        <v>365</v>
      </c>
      <c r="E21" s="5" t="s">
        <v>380</v>
      </c>
      <c r="F21" s="5" t="str">
        <f t="shared" si="0"/>
        <v>수시</v>
      </c>
      <c r="G21" s="14">
        <v>1</v>
      </c>
      <c r="H21" s="14">
        <v>560</v>
      </c>
      <c r="I21" s="14">
        <v>230</v>
      </c>
    </row>
    <row r="22" spans="1:9" ht="18" customHeight="1" x14ac:dyDescent="0.3">
      <c r="A22" s="5" t="s">
        <v>381</v>
      </c>
      <c r="B22" s="5" t="s">
        <v>423</v>
      </c>
      <c r="C22" s="5" t="s">
        <v>382</v>
      </c>
      <c r="D22" s="5" t="s">
        <v>353</v>
      </c>
      <c r="E22" s="5" t="s">
        <v>383</v>
      </c>
      <c r="F22" s="5" t="str">
        <f t="shared" si="0"/>
        <v>공채</v>
      </c>
      <c r="G22" s="14">
        <v>3</v>
      </c>
      <c r="H22" s="14">
        <v>6350</v>
      </c>
      <c r="I22" s="14">
        <v>654</v>
      </c>
    </row>
    <row r="23" spans="1:9" ht="18" customHeight="1" x14ac:dyDescent="0.3">
      <c r="A23" s="5" t="s">
        <v>384</v>
      </c>
      <c r="B23" s="5" t="s">
        <v>421</v>
      </c>
      <c r="C23" s="5" t="s">
        <v>376</v>
      </c>
      <c r="D23" s="5" t="s">
        <v>365</v>
      </c>
      <c r="E23" s="5" t="s">
        <v>385</v>
      </c>
      <c r="F23" s="5" t="str">
        <f t="shared" si="0"/>
        <v>공채</v>
      </c>
      <c r="G23" s="14">
        <v>4</v>
      </c>
      <c r="H23" s="14">
        <v>7250</v>
      </c>
      <c r="I23" s="14">
        <v>1230</v>
      </c>
    </row>
    <row r="24" spans="1:9" ht="18" customHeight="1" x14ac:dyDescent="0.3">
      <c r="A24" s="5" t="s">
        <v>386</v>
      </c>
      <c r="B24" s="5" t="s">
        <v>424</v>
      </c>
      <c r="C24" s="5" t="s">
        <v>387</v>
      </c>
      <c r="D24" s="5" t="s">
        <v>335</v>
      </c>
      <c r="E24" s="5" t="s">
        <v>388</v>
      </c>
      <c r="F24" s="5" t="str">
        <f t="shared" si="0"/>
        <v>특채</v>
      </c>
      <c r="G24" s="14">
        <v>7</v>
      </c>
      <c r="H24" s="14">
        <v>8360</v>
      </c>
      <c r="I24" s="14">
        <v>2350</v>
      </c>
    </row>
    <row r="25" spans="1:9" ht="18" customHeight="1" x14ac:dyDescent="0.3"/>
  </sheetData>
  <mergeCells count="1">
    <mergeCell ref="A1:I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workbookViewId="0">
      <selection activeCell="H23" sqref="H23"/>
    </sheetView>
  </sheetViews>
  <sheetFormatPr defaultRowHeight="16.5" x14ac:dyDescent="0.3"/>
  <cols>
    <col min="1" max="1" width="13.125" customWidth="1"/>
    <col min="2" max="2" width="10.75" customWidth="1"/>
    <col min="3" max="3" width="10" customWidth="1"/>
    <col min="4" max="4" width="10.625" customWidth="1"/>
    <col min="5" max="5" width="9.125" bestFit="1" customWidth="1"/>
    <col min="6" max="6" width="13.75" customWidth="1"/>
  </cols>
  <sheetData>
    <row r="1" spans="1:9" ht="39" x14ac:dyDescent="0.3">
      <c r="A1" s="1" t="s">
        <v>389</v>
      </c>
      <c r="B1" s="1"/>
      <c r="C1" s="1"/>
      <c r="D1" s="1"/>
      <c r="E1" s="1"/>
      <c r="F1" s="1"/>
      <c r="G1" s="15"/>
      <c r="H1" s="15"/>
      <c r="I1" s="15"/>
    </row>
    <row r="3" spans="1:9" x14ac:dyDescent="0.3">
      <c r="A3" s="16" t="s">
        <v>390</v>
      </c>
      <c r="B3" s="16" t="s">
        <v>391</v>
      </c>
      <c r="C3" s="16" t="s">
        <v>392</v>
      </c>
      <c r="D3" s="16" t="s">
        <v>393</v>
      </c>
      <c r="E3" s="16" t="s">
        <v>394</v>
      </c>
      <c r="F3" s="16" t="s">
        <v>395</v>
      </c>
    </row>
    <row r="4" spans="1:9" x14ac:dyDescent="0.3">
      <c r="A4" s="17">
        <v>41395</v>
      </c>
      <c r="B4" s="11" t="s">
        <v>396</v>
      </c>
      <c r="C4" s="11" t="s">
        <v>397</v>
      </c>
      <c r="D4" s="18">
        <f>IF(C4="특품",7000,IF(C4="상품",5500,IF(C4="중품",3000,2000)))</f>
        <v>7000</v>
      </c>
      <c r="E4" s="18">
        <v>250</v>
      </c>
      <c r="F4" s="18">
        <f>D4*E4</f>
        <v>1750000</v>
      </c>
    </row>
    <row r="5" spans="1:9" x14ac:dyDescent="0.3">
      <c r="A5" s="17">
        <v>41396</v>
      </c>
      <c r="B5" s="11" t="s">
        <v>398</v>
      </c>
      <c r="C5" s="11" t="s">
        <v>397</v>
      </c>
      <c r="D5" s="18">
        <f t="shared" ref="D5:D68" si="0">IF(C5="특품",7000,IF(C5="상품",5500,IF(C5="중품",3000,2000)))</f>
        <v>7000</v>
      </c>
      <c r="E5" s="18">
        <v>231</v>
      </c>
      <c r="F5" s="18">
        <f t="shared" ref="F5:F68" si="1">D5*E5</f>
        <v>1617000</v>
      </c>
    </row>
    <row r="6" spans="1:9" x14ac:dyDescent="0.3">
      <c r="A6" s="17">
        <v>41397</v>
      </c>
      <c r="B6" s="11" t="s">
        <v>399</v>
      </c>
      <c r="C6" s="11" t="s">
        <v>400</v>
      </c>
      <c r="D6" s="18">
        <f t="shared" si="0"/>
        <v>5500</v>
      </c>
      <c r="E6" s="18">
        <v>350</v>
      </c>
      <c r="F6" s="18">
        <f t="shared" si="1"/>
        <v>1925000</v>
      </c>
    </row>
    <row r="7" spans="1:9" x14ac:dyDescent="0.3">
      <c r="A7" s="17">
        <v>41398</v>
      </c>
      <c r="B7" s="11" t="s">
        <v>401</v>
      </c>
      <c r="C7" s="11" t="s">
        <v>400</v>
      </c>
      <c r="D7" s="18">
        <f t="shared" si="0"/>
        <v>5500</v>
      </c>
      <c r="E7" s="18">
        <v>440</v>
      </c>
      <c r="F7" s="18">
        <f t="shared" si="1"/>
        <v>2420000</v>
      </c>
    </row>
    <row r="8" spans="1:9" x14ac:dyDescent="0.3">
      <c r="A8" s="17">
        <v>41399</v>
      </c>
      <c r="B8" s="11" t="s">
        <v>402</v>
      </c>
      <c r="C8" s="11" t="s">
        <v>397</v>
      </c>
      <c r="D8" s="18">
        <f t="shared" si="0"/>
        <v>7000</v>
      </c>
      <c r="E8" s="18">
        <v>550</v>
      </c>
      <c r="F8" s="18">
        <f t="shared" si="1"/>
        <v>3850000</v>
      </c>
    </row>
    <row r="9" spans="1:9" x14ac:dyDescent="0.3">
      <c r="A9" s="17">
        <v>41400</v>
      </c>
      <c r="B9" s="11" t="s">
        <v>403</v>
      </c>
      <c r="C9" s="11" t="s">
        <v>404</v>
      </c>
      <c r="D9" s="18">
        <f t="shared" si="0"/>
        <v>3000</v>
      </c>
      <c r="E9" s="18">
        <v>170</v>
      </c>
      <c r="F9" s="18">
        <f t="shared" si="1"/>
        <v>510000</v>
      </c>
    </row>
    <row r="10" spans="1:9" x14ac:dyDescent="0.3">
      <c r="A10" s="17">
        <v>41401</v>
      </c>
      <c r="B10" s="11" t="s">
        <v>405</v>
      </c>
      <c r="C10" s="11" t="s">
        <v>400</v>
      </c>
      <c r="D10" s="18">
        <f t="shared" si="0"/>
        <v>5500</v>
      </c>
      <c r="E10" s="18">
        <v>300</v>
      </c>
      <c r="F10" s="18">
        <f t="shared" si="1"/>
        <v>1650000</v>
      </c>
    </row>
    <row r="11" spans="1:9" x14ac:dyDescent="0.3">
      <c r="A11" s="17">
        <v>41402</v>
      </c>
      <c r="B11" s="11" t="s">
        <v>406</v>
      </c>
      <c r="C11" s="11" t="s">
        <v>400</v>
      </c>
      <c r="D11" s="18">
        <f t="shared" si="0"/>
        <v>5500</v>
      </c>
      <c r="E11" s="18">
        <v>230</v>
      </c>
      <c r="F11" s="18">
        <f t="shared" si="1"/>
        <v>1265000</v>
      </c>
    </row>
    <row r="12" spans="1:9" x14ac:dyDescent="0.3">
      <c r="A12" s="17">
        <v>41403</v>
      </c>
      <c r="B12" s="11" t="s">
        <v>398</v>
      </c>
      <c r="C12" s="11" t="s">
        <v>404</v>
      </c>
      <c r="D12" s="18">
        <f t="shared" si="0"/>
        <v>3000</v>
      </c>
      <c r="E12" s="18">
        <v>120</v>
      </c>
      <c r="F12" s="18">
        <f t="shared" si="1"/>
        <v>360000</v>
      </c>
    </row>
    <row r="13" spans="1:9" x14ac:dyDescent="0.3">
      <c r="A13" s="17">
        <v>41404</v>
      </c>
      <c r="B13" s="11" t="s">
        <v>399</v>
      </c>
      <c r="C13" s="11" t="s">
        <v>397</v>
      </c>
      <c r="D13" s="18">
        <f t="shared" si="0"/>
        <v>7000</v>
      </c>
      <c r="E13" s="18">
        <v>306</v>
      </c>
      <c r="F13" s="18">
        <f t="shared" si="1"/>
        <v>2142000</v>
      </c>
    </row>
    <row r="14" spans="1:9" x14ac:dyDescent="0.3">
      <c r="A14" s="17">
        <v>41405</v>
      </c>
      <c r="B14" s="11" t="s">
        <v>401</v>
      </c>
      <c r="C14" s="11" t="s">
        <v>404</v>
      </c>
      <c r="D14" s="18">
        <f t="shared" si="0"/>
        <v>3000</v>
      </c>
      <c r="E14" s="18">
        <v>271</v>
      </c>
      <c r="F14" s="18">
        <f t="shared" si="1"/>
        <v>813000</v>
      </c>
    </row>
    <row r="15" spans="1:9" x14ac:dyDescent="0.3">
      <c r="A15" s="17">
        <v>41406</v>
      </c>
      <c r="B15" s="11" t="s">
        <v>402</v>
      </c>
      <c r="C15" s="11" t="s">
        <v>404</v>
      </c>
      <c r="D15" s="18">
        <f t="shared" si="0"/>
        <v>3000</v>
      </c>
      <c r="E15" s="18">
        <v>552</v>
      </c>
      <c r="F15" s="18">
        <f t="shared" si="1"/>
        <v>1656000</v>
      </c>
    </row>
    <row r="16" spans="1:9" x14ac:dyDescent="0.3">
      <c r="A16" s="17">
        <v>41407</v>
      </c>
      <c r="B16" s="11" t="s">
        <v>403</v>
      </c>
      <c r="C16" s="11" t="s">
        <v>397</v>
      </c>
      <c r="D16" s="18">
        <f t="shared" si="0"/>
        <v>7000</v>
      </c>
      <c r="E16" s="18">
        <v>360</v>
      </c>
      <c r="F16" s="18">
        <f t="shared" si="1"/>
        <v>2520000</v>
      </c>
    </row>
    <row r="17" spans="1:6" x14ac:dyDescent="0.3">
      <c r="A17" s="17">
        <v>41408</v>
      </c>
      <c r="B17" s="11" t="s">
        <v>405</v>
      </c>
      <c r="C17" s="11" t="s">
        <v>404</v>
      </c>
      <c r="D17" s="18">
        <f t="shared" si="0"/>
        <v>3000</v>
      </c>
      <c r="E17" s="18">
        <v>290</v>
      </c>
      <c r="F17" s="18">
        <f t="shared" si="1"/>
        <v>870000</v>
      </c>
    </row>
    <row r="18" spans="1:6" x14ac:dyDescent="0.3">
      <c r="A18" s="17">
        <v>41409</v>
      </c>
      <c r="B18" s="11" t="s">
        <v>406</v>
      </c>
      <c r="C18" s="11" t="s">
        <v>400</v>
      </c>
      <c r="D18" s="18">
        <f t="shared" si="0"/>
        <v>5500</v>
      </c>
      <c r="E18" s="18">
        <v>250</v>
      </c>
      <c r="F18" s="18">
        <f t="shared" si="1"/>
        <v>1375000</v>
      </c>
    </row>
    <row r="19" spans="1:6" x14ac:dyDescent="0.3">
      <c r="A19" s="17">
        <v>41410</v>
      </c>
      <c r="B19" s="11" t="s">
        <v>398</v>
      </c>
      <c r="C19" s="11" t="s">
        <v>404</v>
      </c>
      <c r="D19" s="18">
        <f t="shared" si="0"/>
        <v>3000</v>
      </c>
      <c r="E19" s="18">
        <v>231</v>
      </c>
      <c r="F19" s="18">
        <f t="shared" si="1"/>
        <v>693000</v>
      </c>
    </row>
    <row r="20" spans="1:6" x14ac:dyDescent="0.3">
      <c r="A20" s="17">
        <v>41411</v>
      </c>
      <c r="B20" s="11" t="s">
        <v>399</v>
      </c>
      <c r="C20" s="11" t="s">
        <v>397</v>
      </c>
      <c r="D20" s="18">
        <f t="shared" si="0"/>
        <v>7000</v>
      </c>
      <c r="E20" s="18">
        <v>350</v>
      </c>
      <c r="F20" s="18">
        <f t="shared" si="1"/>
        <v>2450000</v>
      </c>
    </row>
    <row r="21" spans="1:6" x14ac:dyDescent="0.3">
      <c r="A21" s="17">
        <v>41412</v>
      </c>
      <c r="B21" s="11" t="s">
        <v>401</v>
      </c>
      <c r="C21" s="11" t="s">
        <v>404</v>
      </c>
      <c r="D21" s="18">
        <f t="shared" si="0"/>
        <v>3000</v>
      </c>
      <c r="E21" s="18">
        <v>440</v>
      </c>
      <c r="F21" s="18">
        <f t="shared" si="1"/>
        <v>1320000</v>
      </c>
    </row>
    <row r="22" spans="1:6" x14ac:dyDescent="0.3">
      <c r="A22" s="17">
        <v>41413</v>
      </c>
      <c r="B22" s="11" t="s">
        <v>402</v>
      </c>
      <c r="C22" s="11" t="s">
        <v>397</v>
      </c>
      <c r="D22" s="18">
        <f t="shared" si="0"/>
        <v>7000</v>
      </c>
      <c r="E22" s="18">
        <v>550</v>
      </c>
      <c r="F22" s="18">
        <f t="shared" si="1"/>
        <v>3850000</v>
      </c>
    </row>
    <row r="23" spans="1:6" x14ac:dyDescent="0.3">
      <c r="A23" s="17">
        <v>41414</v>
      </c>
      <c r="B23" s="11" t="s">
        <v>403</v>
      </c>
      <c r="C23" s="11" t="s">
        <v>407</v>
      </c>
      <c r="D23" s="18">
        <f t="shared" si="0"/>
        <v>2000</v>
      </c>
      <c r="E23" s="18">
        <v>170</v>
      </c>
      <c r="F23" s="18">
        <f t="shared" si="1"/>
        <v>340000</v>
      </c>
    </row>
    <row r="24" spans="1:6" x14ac:dyDescent="0.3">
      <c r="A24" s="17">
        <v>41415</v>
      </c>
      <c r="B24" s="11" t="s">
        <v>405</v>
      </c>
      <c r="C24" s="11" t="s">
        <v>397</v>
      </c>
      <c r="D24" s="18">
        <f t="shared" si="0"/>
        <v>7000</v>
      </c>
      <c r="E24" s="18">
        <v>300</v>
      </c>
      <c r="F24" s="18">
        <f t="shared" si="1"/>
        <v>2100000</v>
      </c>
    </row>
    <row r="25" spans="1:6" x14ac:dyDescent="0.3">
      <c r="A25" s="17">
        <v>41416</v>
      </c>
      <c r="B25" s="11" t="s">
        <v>406</v>
      </c>
      <c r="C25" s="11" t="s">
        <v>407</v>
      </c>
      <c r="D25" s="18">
        <f t="shared" si="0"/>
        <v>2000</v>
      </c>
      <c r="E25" s="18">
        <v>230</v>
      </c>
      <c r="F25" s="18">
        <f t="shared" si="1"/>
        <v>460000</v>
      </c>
    </row>
    <row r="26" spans="1:6" x14ac:dyDescent="0.3">
      <c r="A26" s="17">
        <v>41417</v>
      </c>
      <c r="B26" s="11" t="s">
        <v>398</v>
      </c>
      <c r="C26" s="11" t="s">
        <v>400</v>
      </c>
      <c r="D26" s="18">
        <f t="shared" si="0"/>
        <v>5500</v>
      </c>
      <c r="E26" s="18">
        <v>120</v>
      </c>
      <c r="F26" s="18">
        <f t="shared" si="1"/>
        <v>660000</v>
      </c>
    </row>
    <row r="27" spans="1:6" x14ac:dyDescent="0.3">
      <c r="A27" s="17">
        <v>41418</v>
      </c>
      <c r="B27" s="11" t="s">
        <v>399</v>
      </c>
      <c r="C27" s="11" t="s">
        <v>407</v>
      </c>
      <c r="D27" s="18">
        <f t="shared" si="0"/>
        <v>2000</v>
      </c>
      <c r="E27" s="18">
        <v>306</v>
      </c>
      <c r="F27" s="18">
        <f t="shared" si="1"/>
        <v>612000</v>
      </c>
    </row>
    <row r="28" spans="1:6" x14ac:dyDescent="0.3">
      <c r="A28" s="17">
        <v>41419</v>
      </c>
      <c r="B28" s="11" t="s">
        <v>401</v>
      </c>
      <c r="C28" s="11" t="s">
        <v>397</v>
      </c>
      <c r="D28" s="18">
        <f t="shared" si="0"/>
        <v>7000</v>
      </c>
      <c r="E28" s="18">
        <v>271</v>
      </c>
      <c r="F28" s="18">
        <f t="shared" si="1"/>
        <v>1897000</v>
      </c>
    </row>
    <row r="29" spans="1:6" x14ac:dyDescent="0.3">
      <c r="A29" s="17">
        <v>41420</v>
      </c>
      <c r="B29" s="11" t="s">
        <v>402</v>
      </c>
      <c r="C29" s="11" t="s">
        <v>404</v>
      </c>
      <c r="D29" s="18">
        <f t="shared" si="0"/>
        <v>3000</v>
      </c>
      <c r="E29" s="18">
        <v>552</v>
      </c>
      <c r="F29" s="18">
        <f t="shared" si="1"/>
        <v>1656000</v>
      </c>
    </row>
    <row r="30" spans="1:6" x14ac:dyDescent="0.3">
      <c r="A30" s="17">
        <v>41421</v>
      </c>
      <c r="B30" s="11" t="s">
        <v>403</v>
      </c>
      <c r="C30" s="11" t="s">
        <v>407</v>
      </c>
      <c r="D30" s="18">
        <f t="shared" si="0"/>
        <v>2000</v>
      </c>
      <c r="E30" s="18">
        <v>360</v>
      </c>
      <c r="F30" s="18">
        <f t="shared" si="1"/>
        <v>720000</v>
      </c>
    </row>
    <row r="31" spans="1:6" x14ac:dyDescent="0.3">
      <c r="A31" s="17">
        <v>41422</v>
      </c>
      <c r="B31" s="11" t="s">
        <v>405</v>
      </c>
      <c r="C31" s="11" t="s">
        <v>400</v>
      </c>
      <c r="D31" s="18">
        <f t="shared" si="0"/>
        <v>5500</v>
      </c>
      <c r="E31" s="18">
        <v>290</v>
      </c>
      <c r="F31" s="18">
        <f t="shared" si="1"/>
        <v>1595000</v>
      </c>
    </row>
    <row r="32" spans="1:6" x14ac:dyDescent="0.3">
      <c r="A32" s="17">
        <v>41423</v>
      </c>
      <c r="B32" s="11" t="s">
        <v>406</v>
      </c>
      <c r="C32" s="11" t="s">
        <v>397</v>
      </c>
      <c r="D32" s="18">
        <f t="shared" si="0"/>
        <v>7000</v>
      </c>
      <c r="E32" s="18">
        <v>550</v>
      </c>
      <c r="F32" s="18">
        <f t="shared" si="1"/>
        <v>3850000</v>
      </c>
    </row>
    <row r="33" spans="1:6" x14ac:dyDescent="0.3">
      <c r="A33" s="17">
        <v>41424</v>
      </c>
      <c r="B33" s="11" t="s">
        <v>398</v>
      </c>
      <c r="C33" s="11" t="s">
        <v>397</v>
      </c>
      <c r="D33" s="18">
        <f t="shared" si="0"/>
        <v>7000</v>
      </c>
      <c r="E33" s="18">
        <v>170</v>
      </c>
      <c r="F33" s="18">
        <f t="shared" si="1"/>
        <v>1190000</v>
      </c>
    </row>
    <row r="34" spans="1:6" x14ac:dyDescent="0.3">
      <c r="A34" s="17">
        <v>41425</v>
      </c>
      <c r="B34" s="11" t="s">
        <v>399</v>
      </c>
      <c r="C34" s="11" t="s">
        <v>407</v>
      </c>
      <c r="D34" s="18">
        <f t="shared" si="0"/>
        <v>2000</v>
      </c>
      <c r="E34" s="18">
        <v>300</v>
      </c>
      <c r="F34" s="18">
        <f t="shared" si="1"/>
        <v>600000</v>
      </c>
    </row>
    <row r="35" spans="1:6" x14ac:dyDescent="0.3">
      <c r="A35" s="17">
        <v>41426</v>
      </c>
      <c r="B35" s="11" t="s">
        <v>401</v>
      </c>
      <c r="C35" s="11" t="s">
        <v>404</v>
      </c>
      <c r="D35" s="18">
        <f t="shared" si="0"/>
        <v>3000</v>
      </c>
      <c r="E35" s="18">
        <v>230</v>
      </c>
      <c r="F35" s="18">
        <f t="shared" si="1"/>
        <v>690000</v>
      </c>
    </row>
    <row r="36" spans="1:6" x14ac:dyDescent="0.3">
      <c r="A36" s="17">
        <v>41427</v>
      </c>
      <c r="B36" s="11" t="s">
        <v>402</v>
      </c>
      <c r="C36" s="11" t="s">
        <v>400</v>
      </c>
      <c r="D36" s="18">
        <f t="shared" si="0"/>
        <v>5500</v>
      </c>
      <c r="E36" s="18">
        <v>120</v>
      </c>
      <c r="F36" s="18">
        <f t="shared" si="1"/>
        <v>660000</v>
      </c>
    </row>
    <row r="37" spans="1:6" x14ac:dyDescent="0.3">
      <c r="A37" s="17">
        <v>41428</v>
      </c>
      <c r="B37" s="11" t="s">
        <v>403</v>
      </c>
      <c r="C37" s="11" t="s">
        <v>400</v>
      </c>
      <c r="D37" s="18">
        <f t="shared" si="0"/>
        <v>5500</v>
      </c>
      <c r="E37" s="18">
        <v>306</v>
      </c>
      <c r="F37" s="18">
        <f t="shared" si="1"/>
        <v>1683000</v>
      </c>
    </row>
    <row r="38" spans="1:6" x14ac:dyDescent="0.3">
      <c r="A38" s="17">
        <v>41429</v>
      </c>
      <c r="B38" s="11" t="s">
        <v>405</v>
      </c>
      <c r="C38" s="11" t="s">
        <v>407</v>
      </c>
      <c r="D38" s="18">
        <f t="shared" si="0"/>
        <v>2000</v>
      </c>
      <c r="E38" s="18">
        <v>271</v>
      </c>
      <c r="F38" s="18">
        <f t="shared" si="1"/>
        <v>542000</v>
      </c>
    </row>
    <row r="39" spans="1:6" x14ac:dyDescent="0.3">
      <c r="A39" s="17">
        <v>41430</v>
      </c>
      <c r="B39" s="11" t="s">
        <v>406</v>
      </c>
      <c r="C39" s="11" t="s">
        <v>397</v>
      </c>
      <c r="D39" s="18">
        <f t="shared" si="0"/>
        <v>7000</v>
      </c>
      <c r="E39" s="18">
        <v>552</v>
      </c>
      <c r="F39" s="18">
        <f t="shared" si="1"/>
        <v>3864000</v>
      </c>
    </row>
    <row r="40" spans="1:6" x14ac:dyDescent="0.3">
      <c r="A40" s="17">
        <v>41431</v>
      </c>
      <c r="B40" s="11" t="s">
        <v>398</v>
      </c>
      <c r="C40" s="11" t="s">
        <v>407</v>
      </c>
      <c r="D40" s="18">
        <f t="shared" si="0"/>
        <v>2000</v>
      </c>
      <c r="E40" s="18">
        <v>280</v>
      </c>
      <c r="F40" s="18">
        <f t="shared" si="1"/>
        <v>560000</v>
      </c>
    </row>
    <row r="41" spans="1:6" x14ac:dyDescent="0.3">
      <c r="A41" s="17">
        <v>41432</v>
      </c>
      <c r="B41" s="11" t="s">
        <v>399</v>
      </c>
      <c r="C41" s="11" t="s">
        <v>400</v>
      </c>
      <c r="D41" s="18">
        <f t="shared" si="0"/>
        <v>5500</v>
      </c>
      <c r="E41" s="18">
        <v>290</v>
      </c>
      <c r="F41" s="18">
        <f t="shared" si="1"/>
        <v>1595000</v>
      </c>
    </row>
    <row r="42" spans="1:6" x14ac:dyDescent="0.3">
      <c r="A42" s="17">
        <v>41433</v>
      </c>
      <c r="B42" s="11" t="s">
        <v>401</v>
      </c>
      <c r="C42" s="11" t="s">
        <v>397</v>
      </c>
      <c r="D42" s="18">
        <f t="shared" si="0"/>
        <v>7000</v>
      </c>
      <c r="E42" s="18">
        <v>550</v>
      </c>
      <c r="F42" s="18">
        <f t="shared" si="1"/>
        <v>3850000</v>
      </c>
    </row>
    <row r="43" spans="1:6" x14ac:dyDescent="0.3">
      <c r="A43" s="17">
        <v>41434</v>
      </c>
      <c r="B43" s="11" t="s">
        <v>402</v>
      </c>
      <c r="C43" s="11" t="s">
        <v>404</v>
      </c>
      <c r="D43" s="18">
        <f t="shared" si="0"/>
        <v>3000</v>
      </c>
      <c r="E43" s="18">
        <v>560</v>
      </c>
      <c r="F43" s="18">
        <f t="shared" si="1"/>
        <v>1680000</v>
      </c>
    </row>
    <row r="44" spans="1:6" x14ac:dyDescent="0.3">
      <c r="A44" s="17">
        <v>41435</v>
      </c>
      <c r="B44" s="11" t="s">
        <v>403</v>
      </c>
      <c r="C44" s="11" t="s">
        <v>397</v>
      </c>
      <c r="D44" s="18">
        <f t="shared" si="0"/>
        <v>7000</v>
      </c>
      <c r="E44" s="18">
        <v>300</v>
      </c>
      <c r="F44" s="18">
        <f t="shared" si="1"/>
        <v>2100000</v>
      </c>
    </row>
    <row r="45" spans="1:6" x14ac:dyDescent="0.3">
      <c r="A45" s="17">
        <v>41436</v>
      </c>
      <c r="B45" s="11" t="s">
        <v>405</v>
      </c>
      <c r="C45" s="11" t="s">
        <v>407</v>
      </c>
      <c r="D45" s="18">
        <f t="shared" si="0"/>
        <v>2000</v>
      </c>
      <c r="E45" s="18">
        <v>230</v>
      </c>
      <c r="F45" s="18">
        <f t="shared" si="1"/>
        <v>460000</v>
      </c>
    </row>
    <row r="46" spans="1:6" x14ac:dyDescent="0.3">
      <c r="A46" s="17">
        <v>41437</v>
      </c>
      <c r="B46" s="11" t="s">
        <v>406</v>
      </c>
      <c r="C46" s="11" t="s">
        <v>397</v>
      </c>
      <c r="D46" s="18">
        <f t="shared" si="0"/>
        <v>7000</v>
      </c>
      <c r="E46" s="18">
        <v>222</v>
      </c>
      <c r="F46" s="18">
        <f t="shared" si="1"/>
        <v>1554000</v>
      </c>
    </row>
    <row r="47" spans="1:6" x14ac:dyDescent="0.3">
      <c r="A47" s="17">
        <v>41438</v>
      </c>
      <c r="B47" s="11" t="s">
        <v>398</v>
      </c>
      <c r="C47" s="11" t="s">
        <v>404</v>
      </c>
      <c r="D47" s="18">
        <f t="shared" si="0"/>
        <v>3000</v>
      </c>
      <c r="E47" s="18">
        <v>306</v>
      </c>
      <c r="F47" s="18">
        <f t="shared" si="1"/>
        <v>918000</v>
      </c>
    </row>
    <row r="48" spans="1:6" x14ac:dyDescent="0.3">
      <c r="A48" s="17">
        <v>41439</v>
      </c>
      <c r="B48" s="11" t="s">
        <v>399</v>
      </c>
      <c r="C48" s="11" t="s">
        <v>407</v>
      </c>
      <c r="D48" s="18">
        <f t="shared" si="0"/>
        <v>2000</v>
      </c>
      <c r="E48" s="18">
        <v>271</v>
      </c>
      <c r="F48" s="18">
        <f t="shared" si="1"/>
        <v>542000</v>
      </c>
    </row>
    <row r="49" spans="1:6" x14ac:dyDescent="0.3">
      <c r="A49" s="17">
        <v>41440</v>
      </c>
      <c r="B49" s="11" t="s">
        <v>401</v>
      </c>
      <c r="C49" s="11" t="s">
        <v>407</v>
      </c>
      <c r="D49" s="18">
        <f t="shared" si="0"/>
        <v>2000</v>
      </c>
      <c r="E49" s="18">
        <v>333</v>
      </c>
      <c r="F49" s="18">
        <f t="shared" si="1"/>
        <v>666000</v>
      </c>
    </row>
    <row r="50" spans="1:6" x14ac:dyDescent="0.3">
      <c r="A50" s="17">
        <v>41441</v>
      </c>
      <c r="B50" s="11" t="s">
        <v>402</v>
      </c>
      <c r="C50" s="11" t="s">
        <v>397</v>
      </c>
      <c r="D50" s="18">
        <f t="shared" si="0"/>
        <v>7000</v>
      </c>
      <c r="E50" s="18">
        <v>442</v>
      </c>
      <c r="F50" s="18">
        <f t="shared" si="1"/>
        <v>3094000</v>
      </c>
    </row>
    <row r="51" spans="1:6" x14ac:dyDescent="0.3">
      <c r="A51" s="17">
        <v>41442</v>
      </c>
      <c r="B51" s="11" t="s">
        <v>403</v>
      </c>
      <c r="C51" s="11" t="s">
        <v>407</v>
      </c>
      <c r="D51" s="18">
        <f t="shared" si="0"/>
        <v>2000</v>
      </c>
      <c r="E51" s="18">
        <v>290</v>
      </c>
      <c r="F51" s="18">
        <f t="shared" si="1"/>
        <v>580000</v>
      </c>
    </row>
    <row r="52" spans="1:6" x14ac:dyDescent="0.3">
      <c r="A52" s="17">
        <v>41443</v>
      </c>
      <c r="B52" s="11" t="s">
        <v>405</v>
      </c>
      <c r="C52" s="11" t="s">
        <v>407</v>
      </c>
      <c r="D52" s="18">
        <f t="shared" si="0"/>
        <v>2000</v>
      </c>
      <c r="E52" s="18">
        <v>230</v>
      </c>
      <c r="F52" s="18">
        <f t="shared" si="1"/>
        <v>460000</v>
      </c>
    </row>
    <row r="53" spans="1:6" x14ac:dyDescent="0.3">
      <c r="A53" s="17">
        <v>41444</v>
      </c>
      <c r="B53" s="11" t="s">
        <v>406</v>
      </c>
      <c r="C53" s="11" t="s">
        <v>397</v>
      </c>
      <c r="D53" s="18">
        <f t="shared" si="0"/>
        <v>7000</v>
      </c>
      <c r="E53" s="18">
        <v>550</v>
      </c>
      <c r="F53" s="18">
        <f t="shared" si="1"/>
        <v>3850000</v>
      </c>
    </row>
    <row r="54" spans="1:6" x14ac:dyDescent="0.3">
      <c r="A54" s="17">
        <v>41445</v>
      </c>
      <c r="B54" s="11" t="s">
        <v>398</v>
      </c>
      <c r="C54" s="11" t="s">
        <v>407</v>
      </c>
      <c r="D54" s="18">
        <f t="shared" si="0"/>
        <v>2000</v>
      </c>
      <c r="E54" s="18">
        <v>170</v>
      </c>
      <c r="F54" s="18">
        <f t="shared" si="1"/>
        <v>340000</v>
      </c>
    </row>
    <row r="55" spans="1:6" x14ac:dyDescent="0.3">
      <c r="A55" s="17">
        <v>41446</v>
      </c>
      <c r="B55" s="11" t="s">
        <v>399</v>
      </c>
      <c r="C55" s="11" t="s">
        <v>407</v>
      </c>
      <c r="D55" s="18">
        <f t="shared" si="0"/>
        <v>2000</v>
      </c>
      <c r="E55" s="18">
        <v>341</v>
      </c>
      <c r="F55" s="18">
        <f t="shared" si="1"/>
        <v>682000</v>
      </c>
    </row>
    <row r="56" spans="1:6" x14ac:dyDescent="0.3">
      <c r="A56" s="17">
        <v>41447</v>
      </c>
      <c r="B56" s="11" t="s">
        <v>401</v>
      </c>
      <c r="C56" s="11" t="s">
        <v>404</v>
      </c>
      <c r="D56" s="18">
        <f t="shared" si="0"/>
        <v>3000</v>
      </c>
      <c r="E56" s="18">
        <v>230</v>
      </c>
      <c r="F56" s="18">
        <f t="shared" si="1"/>
        <v>690000</v>
      </c>
    </row>
    <row r="57" spans="1:6" x14ac:dyDescent="0.3">
      <c r="A57" s="17">
        <v>41448</v>
      </c>
      <c r="B57" s="11" t="s">
        <v>402</v>
      </c>
      <c r="C57" s="11" t="s">
        <v>397</v>
      </c>
      <c r="D57" s="18">
        <f t="shared" si="0"/>
        <v>7000</v>
      </c>
      <c r="E57" s="18">
        <v>630</v>
      </c>
      <c r="F57" s="18">
        <f t="shared" si="1"/>
        <v>4410000</v>
      </c>
    </row>
    <row r="58" spans="1:6" x14ac:dyDescent="0.3">
      <c r="A58" s="17">
        <v>41449</v>
      </c>
      <c r="B58" s="11" t="s">
        <v>403</v>
      </c>
      <c r="C58" s="11" t="s">
        <v>407</v>
      </c>
      <c r="D58" s="18">
        <f t="shared" si="0"/>
        <v>2000</v>
      </c>
      <c r="E58" s="18">
        <v>210</v>
      </c>
      <c r="F58" s="18">
        <f t="shared" si="1"/>
        <v>420000</v>
      </c>
    </row>
    <row r="59" spans="1:6" x14ac:dyDescent="0.3">
      <c r="A59" s="17">
        <v>41450</v>
      </c>
      <c r="B59" s="11" t="s">
        <v>405</v>
      </c>
      <c r="C59" s="11" t="s">
        <v>397</v>
      </c>
      <c r="D59" s="18">
        <f t="shared" si="0"/>
        <v>7000</v>
      </c>
      <c r="E59" s="18">
        <v>230</v>
      </c>
      <c r="F59" s="18">
        <f t="shared" si="1"/>
        <v>1610000</v>
      </c>
    </row>
    <row r="60" spans="1:6" x14ac:dyDescent="0.3">
      <c r="A60" s="17">
        <v>41451</v>
      </c>
      <c r="B60" s="11" t="s">
        <v>406</v>
      </c>
      <c r="C60" s="11" t="s">
        <v>404</v>
      </c>
      <c r="D60" s="18">
        <f t="shared" si="0"/>
        <v>3000</v>
      </c>
      <c r="E60" s="18">
        <v>552</v>
      </c>
      <c r="F60" s="18">
        <f t="shared" si="1"/>
        <v>1656000</v>
      </c>
    </row>
    <row r="61" spans="1:6" x14ac:dyDescent="0.3">
      <c r="A61" s="17">
        <v>41452</v>
      </c>
      <c r="B61" s="11" t="s">
        <v>398</v>
      </c>
      <c r="C61" s="11" t="s">
        <v>407</v>
      </c>
      <c r="D61" s="18">
        <f t="shared" si="0"/>
        <v>2000</v>
      </c>
      <c r="E61" s="18">
        <v>360</v>
      </c>
      <c r="F61" s="18">
        <f t="shared" si="1"/>
        <v>720000</v>
      </c>
    </row>
    <row r="62" spans="1:6" x14ac:dyDescent="0.3">
      <c r="A62" s="17">
        <v>41453</v>
      </c>
      <c r="B62" s="11" t="s">
        <v>399</v>
      </c>
      <c r="C62" s="11" t="s">
        <v>397</v>
      </c>
      <c r="D62" s="18">
        <f t="shared" si="0"/>
        <v>7000</v>
      </c>
      <c r="E62" s="18">
        <v>221</v>
      </c>
      <c r="F62" s="18">
        <f t="shared" si="1"/>
        <v>1547000</v>
      </c>
    </row>
    <row r="63" spans="1:6" x14ac:dyDescent="0.3">
      <c r="A63" s="17">
        <v>41454</v>
      </c>
      <c r="B63" s="11" t="s">
        <v>401</v>
      </c>
      <c r="C63" s="11" t="s">
        <v>407</v>
      </c>
      <c r="D63" s="18">
        <f t="shared" si="0"/>
        <v>2000</v>
      </c>
      <c r="E63" s="18">
        <v>250</v>
      </c>
      <c r="F63" s="18">
        <f t="shared" si="1"/>
        <v>500000</v>
      </c>
    </row>
    <row r="64" spans="1:6" x14ac:dyDescent="0.3">
      <c r="A64" s="17">
        <v>41455</v>
      </c>
      <c r="B64" s="11" t="s">
        <v>402</v>
      </c>
      <c r="C64" s="11" t="s">
        <v>397</v>
      </c>
      <c r="D64" s="18">
        <f t="shared" si="0"/>
        <v>7000</v>
      </c>
      <c r="E64" s="18">
        <v>450</v>
      </c>
      <c r="F64" s="18">
        <f t="shared" si="1"/>
        <v>3150000</v>
      </c>
    </row>
    <row r="65" spans="1:6" x14ac:dyDescent="0.3">
      <c r="A65" s="17">
        <v>41456</v>
      </c>
      <c r="B65" s="11" t="s">
        <v>403</v>
      </c>
      <c r="C65" s="11" t="s">
        <v>407</v>
      </c>
      <c r="D65" s="18">
        <f t="shared" si="0"/>
        <v>2000</v>
      </c>
      <c r="E65" s="18">
        <v>290</v>
      </c>
      <c r="F65" s="18">
        <f t="shared" si="1"/>
        <v>580000</v>
      </c>
    </row>
    <row r="66" spans="1:6" x14ac:dyDescent="0.3">
      <c r="A66" s="17">
        <v>41457</v>
      </c>
      <c r="B66" s="11" t="s">
        <v>405</v>
      </c>
      <c r="C66" s="11" t="s">
        <v>397</v>
      </c>
      <c r="D66" s="18">
        <f t="shared" si="0"/>
        <v>7000</v>
      </c>
      <c r="E66" s="18">
        <v>230</v>
      </c>
      <c r="F66" s="18">
        <f t="shared" si="1"/>
        <v>1610000</v>
      </c>
    </row>
    <row r="67" spans="1:6" x14ac:dyDescent="0.3">
      <c r="A67" s="17">
        <v>41458</v>
      </c>
      <c r="B67" s="11" t="s">
        <v>406</v>
      </c>
      <c r="C67" s="11" t="s">
        <v>407</v>
      </c>
      <c r="D67" s="18">
        <f t="shared" si="0"/>
        <v>2000</v>
      </c>
      <c r="E67" s="18">
        <v>550</v>
      </c>
      <c r="F67" s="18">
        <f t="shared" si="1"/>
        <v>1100000</v>
      </c>
    </row>
    <row r="68" spans="1:6" x14ac:dyDescent="0.3">
      <c r="A68" s="17">
        <v>41459</v>
      </c>
      <c r="B68" s="11" t="s">
        <v>398</v>
      </c>
      <c r="C68" s="11" t="s">
        <v>407</v>
      </c>
      <c r="D68" s="18">
        <f t="shared" si="0"/>
        <v>2000</v>
      </c>
      <c r="E68" s="18">
        <v>170</v>
      </c>
      <c r="F68" s="18">
        <f t="shared" si="1"/>
        <v>340000</v>
      </c>
    </row>
    <row r="69" spans="1:6" x14ac:dyDescent="0.3">
      <c r="A69" s="17">
        <v>41460</v>
      </c>
      <c r="B69" s="11" t="s">
        <v>399</v>
      </c>
      <c r="C69" s="11" t="s">
        <v>404</v>
      </c>
      <c r="D69" s="18">
        <f t="shared" ref="D69:D94" si="2">IF(C69="특품",7000,IF(C69="상품",5500,IF(C69="중품",3000,2000)))</f>
        <v>3000</v>
      </c>
      <c r="E69" s="18">
        <v>341</v>
      </c>
      <c r="F69" s="18">
        <f t="shared" ref="F69:F94" si="3">D69*E69</f>
        <v>1023000</v>
      </c>
    </row>
    <row r="70" spans="1:6" x14ac:dyDescent="0.3">
      <c r="A70" s="17">
        <v>41461</v>
      </c>
      <c r="B70" s="11" t="s">
        <v>401</v>
      </c>
      <c r="C70" s="11" t="s">
        <v>397</v>
      </c>
      <c r="D70" s="18">
        <f t="shared" si="2"/>
        <v>7000</v>
      </c>
      <c r="E70" s="18">
        <v>230</v>
      </c>
      <c r="F70" s="18">
        <f t="shared" si="3"/>
        <v>1610000</v>
      </c>
    </row>
    <row r="71" spans="1:6" x14ac:dyDescent="0.3">
      <c r="A71" s="17">
        <v>41462</v>
      </c>
      <c r="B71" s="11" t="s">
        <v>402</v>
      </c>
      <c r="C71" s="11" t="s">
        <v>407</v>
      </c>
      <c r="D71" s="18">
        <f t="shared" si="2"/>
        <v>2000</v>
      </c>
      <c r="E71" s="18">
        <v>630</v>
      </c>
      <c r="F71" s="18">
        <f t="shared" si="3"/>
        <v>1260000</v>
      </c>
    </row>
    <row r="72" spans="1:6" x14ac:dyDescent="0.3">
      <c r="A72" s="17">
        <v>41463</v>
      </c>
      <c r="B72" s="11" t="s">
        <v>403</v>
      </c>
      <c r="C72" s="11" t="s">
        <v>397</v>
      </c>
      <c r="D72" s="18">
        <f t="shared" si="2"/>
        <v>7000</v>
      </c>
      <c r="E72" s="18">
        <v>210</v>
      </c>
      <c r="F72" s="18">
        <f t="shared" si="3"/>
        <v>1470000</v>
      </c>
    </row>
    <row r="73" spans="1:6" x14ac:dyDescent="0.3">
      <c r="A73" s="17">
        <v>41464</v>
      </c>
      <c r="B73" s="11" t="s">
        <v>405</v>
      </c>
      <c r="C73" s="11" t="s">
        <v>404</v>
      </c>
      <c r="D73" s="18">
        <f t="shared" si="2"/>
        <v>3000</v>
      </c>
      <c r="E73" s="18">
        <v>230</v>
      </c>
      <c r="F73" s="18">
        <f t="shared" si="3"/>
        <v>690000</v>
      </c>
    </row>
    <row r="74" spans="1:6" x14ac:dyDescent="0.3">
      <c r="A74" s="17">
        <v>41465</v>
      </c>
      <c r="B74" s="11" t="s">
        <v>406</v>
      </c>
      <c r="C74" s="11" t="s">
        <v>404</v>
      </c>
      <c r="D74" s="18">
        <f t="shared" si="2"/>
        <v>3000</v>
      </c>
      <c r="E74" s="18">
        <v>552</v>
      </c>
      <c r="F74" s="18">
        <f t="shared" si="3"/>
        <v>1656000</v>
      </c>
    </row>
    <row r="75" spans="1:6" x14ac:dyDescent="0.3">
      <c r="A75" s="17">
        <v>41466</v>
      </c>
      <c r="B75" s="11" t="s">
        <v>398</v>
      </c>
      <c r="C75" s="11" t="s">
        <v>397</v>
      </c>
      <c r="D75" s="18">
        <f t="shared" si="2"/>
        <v>7000</v>
      </c>
      <c r="E75" s="18">
        <v>360</v>
      </c>
      <c r="F75" s="18">
        <f t="shared" si="3"/>
        <v>2520000</v>
      </c>
    </row>
    <row r="76" spans="1:6" x14ac:dyDescent="0.3">
      <c r="A76" s="17">
        <v>41467</v>
      </c>
      <c r="B76" s="11" t="s">
        <v>399</v>
      </c>
      <c r="C76" s="11" t="s">
        <v>407</v>
      </c>
      <c r="D76" s="18">
        <f t="shared" si="2"/>
        <v>2000</v>
      </c>
      <c r="E76" s="18">
        <v>221</v>
      </c>
      <c r="F76" s="18">
        <f t="shared" si="3"/>
        <v>442000</v>
      </c>
    </row>
    <row r="77" spans="1:6" x14ac:dyDescent="0.3">
      <c r="A77" s="17">
        <v>41468</v>
      </c>
      <c r="B77" s="11" t="s">
        <v>401</v>
      </c>
      <c r="C77" s="11" t="s">
        <v>397</v>
      </c>
      <c r="D77" s="18">
        <f t="shared" si="2"/>
        <v>7000</v>
      </c>
      <c r="E77" s="18">
        <v>250</v>
      </c>
      <c r="F77" s="18">
        <f t="shared" si="3"/>
        <v>1750000</v>
      </c>
    </row>
    <row r="78" spans="1:6" x14ac:dyDescent="0.3">
      <c r="A78" s="17">
        <v>41469</v>
      </c>
      <c r="B78" s="11" t="s">
        <v>402</v>
      </c>
      <c r="C78" s="11" t="s">
        <v>404</v>
      </c>
      <c r="D78" s="18">
        <f t="shared" si="2"/>
        <v>3000</v>
      </c>
      <c r="E78" s="18">
        <v>450</v>
      </c>
      <c r="F78" s="18">
        <f t="shared" si="3"/>
        <v>1350000</v>
      </c>
    </row>
    <row r="79" spans="1:6" x14ac:dyDescent="0.3">
      <c r="A79" s="17">
        <v>41470</v>
      </c>
      <c r="B79" s="11" t="s">
        <v>403</v>
      </c>
      <c r="C79" s="11" t="s">
        <v>407</v>
      </c>
      <c r="D79" s="18">
        <f t="shared" si="2"/>
        <v>2000</v>
      </c>
      <c r="E79" s="18">
        <v>230</v>
      </c>
      <c r="F79" s="18">
        <f t="shared" si="3"/>
        <v>460000</v>
      </c>
    </row>
    <row r="80" spans="1:6" x14ac:dyDescent="0.3">
      <c r="A80" s="17">
        <v>41471</v>
      </c>
      <c r="B80" s="11" t="s">
        <v>405</v>
      </c>
      <c r="C80" s="11" t="s">
        <v>397</v>
      </c>
      <c r="D80" s="18">
        <f t="shared" si="2"/>
        <v>7000</v>
      </c>
      <c r="E80" s="18">
        <v>552</v>
      </c>
      <c r="F80" s="18">
        <f t="shared" si="3"/>
        <v>3864000</v>
      </c>
    </row>
    <row r="81" spans="1:6" x14ac:dyDescent="0.3">
      <c r="A81" s="17">
        <v>41472</v>
      </c>
      <c r="B81" s="11" t="s">
        <v>406</v>
      </c>
      <c r="C81" s="11" t="s">
        <v>407</v>
      </c>
      <c r="D81" s="18">
        <f t="shared" si="2"/>
        <v>2000</v>
      </c>
      <c r="E81" s="18">
        <v>360</v>
      </c>
      <c r="F81" s="18">
        <f t="shared" si="3"/>
        <v>720000</v>
      </c>
    </row>
    <row r="82" spans="1:6" x14ac:dyDescent="0.3">
      <c r="A82" s="17">
        <v>41473</v>
      </c>
      <c r="B82" s="11" t="s">
        <v>398</v>
      </c>
      <c r="C82" s="11" t="s">
        <v>397</v>
      </c>
      <c r="D82" s="18">
        <f t="shared" si="2"/>
        <v>7000</v>
      </c>
      <c r="E82" s="18">
        <v>221</v>
      </c>
      <c r="F82" s="18">
        <f t="shared" si="3"/>
        <v>1547000</v>
      </c>
    </row>
    <row r="83" spans="1:6" x14ac:dyDescent="0.3">
      <c r="A83" s="17">
        <v>41474</v>
      </c>
      <c r="B83" s="11" t="s">
        <v>399</v>
      </c>
      <c r="C83" s="11" t="s">
        <v>407</v>
      </c>
      <c r="D83" s="18">
        <f t="shared" si="2"/>
        <v>2000</v>
      </c>
      <c r="E83" s="18">
        <v>250</v>
      </c>
      <c r="F83" s="18">
        <f t="shared" si="3"/>
        <v>500000</v>
      </c>
    </row>
    <row r="84" spans="1:6" x14ac:dyDescent="0.3">
      <c r="A84" s="17">
        <v>41475</v>
      </c>
      <c r="B84" s="11" t="s">
        <v>401</v>
      </c>
      <c r="C84" s="11" t="s">
        <v>397</v>
      </c>
      <c r="D84" s="18">
        <f t="shared" si="2"/>
        <v>7000</v>
      </c>
      <c r="E84" s="18">
        <v>450</v>
      </c>
      <c r="F84" s="18">
        <f t="shared" si="3"/>
        <v>3150000</v>
      </c>
    </row>
    <row r="85" spans="1:6" x14ac:dyDescent="0.3">
      <c r="A85" s="17">
        <v>41476</v>
      </c>
      <c r="B85" s="11" t="s">
        <v>402</v>
      </c>
      <c r="C85" s="11" t="s">
        <v>404</v>
      </c>
      <c r="D85" s="18">
        <f t="shared" si="2"/>
        <v>3000</v>
      </c>
      <c r="E85" s="18">
        <v>290</v>
      </c>
      <c r="F85" s="18">
        <f t="shared" si="3"/>
        <v>870000</v>
      </c>
    </row>
    <row r="86" spans="1:6" x14ac:dyDescent="0.3">
      <c r="A86" s="17">
        <v>41477</v>
      </c>
      <c r="B86" s="11" t="s">
        <v>403</v>
      </c>
      <c r="C86" s="11" t="s">
        <v>404</v>
      </c>
      <c r="D86" s="18">
        <f t="shared" si="2"/>
        <v>3000</v>
      </c>
      <c r="E86" s="18">
        <v>230</v>
      </c>
      <c r="F86" s="18">
        <f t="shared" si="3"/>
        <v>690000</v>
      </c>
    </row>
    <row r="87" spans="1:6" x14ac:dyDescent="0.3">
      <c r="A87" s="17">
        <v>41478</v>
      </c>
      <c r="B87" s="11" t="s">
        <v>405</v>
      </c>
      <c r="C87" s="11" t="s">
        <v>397</v>
      </c>
      <c r="D87" s="18">
        <f t="shared" si="2"/>
        <v>7000</v>
      </c>
      <c r="E87" s="18">
        <v>550</v>
      </c>
      <c r="F87" s="18">
        <f t="shared" si="3"/>
        <v>3850000</v>
      </c>
    </row>
    <row r="88" spans="1:6" x14ac:dyDescent="0.3">
      <c r="A88" s="17">
        <v>41479</v>
      </c>
      <c r="B88" s="11" t="s">
        <v>406</v>
      </c>
      <c r="C88" s="11" t="s">
        <v>407</v>
      </c>
      <c r="D88" s="18">
        <f t="shared" si="2"/>
        <v>2000</v>
      </c>
      <c r="E88" s="18">
        <v>170</v>
      </c>
      <c r="F88" s="18">
        <f t="shared" si="3"/>
        <v>340000</v>
      </c>
    </row>
    <row r="89" spans="1:6" x14ac:dyDescent="0.3">
      <c r="A89" s="17">
        <v>41480</v>
      </c>
      <c r="B89" s="11" t="s">
        <v>398</v>
      </c>
      <c r="C89" s="11" t="s">
        <v>397</v>
      </c>
      <c r="D89" s="18">
        <f t="shared" si="2"/>
        <v>7000</v>
      </c>
      <c r="E89" s="18">
        <v>341</v>
      </c>
      <c r="F89" s="18">
        <f t="shared" si="3"/>
        <v>2387000</v>
      </c>
    </row>
    <row r="90" spans="1:6" x14ac:dyDescent="0.3">
      <c r="A90" s="17">
        <v>41481</v>
      </c>
      <c r="B90" s="11" t="s">
        <v>399</v>
      </c>
      <c r="C90" s="11" t="s">
        <v>404</v>
      </c>
      <c r="D90" s="18">
        <f t="shared" si="2"/>
        <v>3000</v>
      </c>
      <c r="E90" s="19">
        <v>335</v>
      </c>
      <c r="F90" s="18">
        <f t="shared" si="3"/>
        <v>1005000</v>
      </c>
    </row>
    <row r="91" spans="1:6" x14ac:dyDescent="0.3">
      <c r="A91" s="17">
        <v>41482</v>
      </c>
      <c r="B91" s="11" t="s">
        <v>401</v>
      </c>
      <c r="C91" s="11" t="s">
        <v>407</v>
      </c>
      <c r="D91" s="18">
        <f t="shared" si="2"/>
        <v>2000</v>
      </c>
      <c r="E91" s="19">
        <v>210</v>
      </c>
      <c r="F91" s="18">
        <f t="shared" si="3"/>
        <v>420000</v>
      </c>
    </row>
    <row r="92" spans="1:6" x14ac:dyDescent="0.3">
      <c r="A92" s="17">
        <v>41483</v>
      </c>
      <c r="B92" s="11" t="s">
        <v>402</v>
      </c>
      <c r="C92" s="11" t="s">
        <v>397</v>
      </c>
      <c r="D92" s="18">
        <f t="shared" si="2"/>
        <v>7000</v>
      </c>
      <c r="E92" s="19">
        <v>520</v>
      </c>
      <c r="F92" s="18">
        <f t="shared" si="3"/>
        <v>3640000</v>
      </c>
    </row>
    <row r="93" spans="1:6" x14ac:dyDescent="0.3">
      <c r="A93" s="17">
        <v>41484</v>
      </c>
      <c r="B93" s="11" t="s">
        <v>403</v>
      </c>
      <c r="C93" s="11" t="s">
        <v>407</v>
      </c>
      <c r="D93" s="18">
        <f t="shared" si="2"/>
        <v>2000</v>
      </c>
      <c r="E93" s="19">
        <v>330</v>
      </c>
      <c r="F93" s="18">
        <f t="shared" si="3"/>
        <v>660000</v>
      </c>
    </row>
    <row r="94" spans="1:6" x14ac:dyDescent="0.3">
      <c r="A94" s="17">
        <v>41485</v>
      </c>
      <c r="B94" s="11" t="s">
        <v>405</v>
      </c>
      <c r="C94" s="20" t="s">
        <v>404</v>
      </c>
      <c r="D94" s="18">
        <f t="shared" si="2"/>
        <v>3000</v>
      </c>
      <c r="E94" s="19">
        <v>289</v>
      </c>
      <c r="F94" s="18">
        <f t="shared" si="3"/>
        <v>867000</v>
      </c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2" sqref="B22"/>
    </sheetView>
  </sheetViews>
  <sheetFormatPr defaultRowHeight="16.5" x14ac:dyDescent="0.3"/>
  <cols>
    <col min="1" max="1" width="10.125" bestFit="1" customWidth="1"/>
    <col min="2" max="2" width="24.375" customWidth="1"/>
    <col min="3" max="4" width="7.375" customWidth="1"/>
    <col min="5" max="5" width="7.125" bestFit="1" customWidth="1"/>
    <col min="6" max="6" width="11.375" bestFit="1" customWidth="1"/>
    <col min="7" max="7" width="9.375" bestFit="1" customWidth="1"/>
    <col min="8" max="10" width="7.375" customWidth="1"/>
  </cols>
  <sheetData>
    <row r="1" spans="1:10" ht="39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3" spans="1:10" ht="18" customHeight="1" x14ac:dyDescent="0.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</row>
    <row r="4" spans="1:10" ht="18" customHeight="1" x14ac:dyDescent="0.3">
      <c r="A4" s="5">
        <v>20131234</v>
      </c>
      <c r="B4" s="5" t="s">
        <v>12</v>
      </c>
      <c r="C4" s="5">
        <v>1</v>
      </c>
      <c r="D4" s="5" t="s">
        <v>13</v>
      </c>
      <c r="E4" s="5" t="s">
        <v>14</v>
      </c>
      <c r="F4" s="6">
        <v>85</v>
      </c>
      <c r="G4" s="6">
        <v>75</v>
      </c>
      <c r="H4" s="6">
        <v>86</v>
      </c>
      <c r="I4" s="6">
        <f>SUM(F4:H4)</f>
        <v>246</v>
      </c>
      <c r="J4" s="6">
        <f>AVERAGE(F4:H4)</f>
        <v>82</v>
      </c>
    </row>
    <row r="5" spans="1:10" ht="18" customHeight="1" x14ac:dyDescent="0.3">
      <c r="A5" s="5">
        <v>20131272</v>
      </c>
      <c r="B5" s="5" t="s">
        <v>15</v>
      </c>
      <c r="C5" s="5">
        <v>1</v>
      </c>
      <c r="D5" s="5" t="s">
        <v>16</v>
      </c>
      <c r="E5" s="5" t="s">
        <v>17</v>
      </c>
      <c r="F5" s="6">
        <v>75</v>
      </c>
      <c r="G5" s="6">
        <v>65</v>
      </c>
      <c r="H5" s="6">
        <v>78</v>
      </c>
      <c r="I5" s="6">
        <f t="shared" ref="I5:I23" si="0">SUM(F5:H5)</f>
        <v>218</v>
      </c>
      <c r="J5" s="6">
        <f t="shared" ref="J5:J23" si="1">AVERAGE(F5:H5)</f>
        <v>72.666666666666671</v>
      </c>
    </row>
    <row r="6" spans="1:10" ht="18" customHeight="1" x14ac:dyDescent="0.3">
      <c r="A6" s="5">
        <v>20131278</v>
      </c>
      <c r="B6" s="5" t="s">
        <v>18</v>
      </c>
      <c r="C6" s="5">
        <v>1</v>
      </c>
      <c r="D6" s="5" t="s">
        <v>19</v>
      </c>
      <c r="E6" s="5" t="s">
        <v>20</v>
      </c>
      <c r="F6" s="6">
        <v>96</v>
      </c>
      <c r="G6" s="6">
        <v>77</v>
      </c>
      <c r="H6" s="6">
        <v>67</v>
      </c>
      <c r="I6" s="6">
        <f t="shared" si="0"/>
        <v>240</v>
      </c>
      <c r="J6" s="6">
        <f t="shared" si="1"/>
        <v>80</v>
      </c>
    </row>
    <row r="7" spans="1:10" ht="18" customHeight="1" x14ac:dyDescent="0.3">
      <c r="A7" s="5">
        <v>20113443</v>
      </c>
      <c r="B7" s="5" t="s">
        <v>21</v>
      </c>
      <c r="C7" s="5">
        <v>3</v>
      </c>
      <c r="D7" s="5" t="s">
        <v>19</v>
      </c>
      <c r="E7" s="5" t="s">
        <v>22</v>
      </c>
      <c r="F7" s="6">
        <v>45</v>
      </c>
      <c r="G7" s="6">
        <v>78</v>
      </c>
      <c r="H7" s="6">
        <v>56</v>
      </c>
      <c r="I7" s="6">
        <f t="shared" si="0"/>
        <v>179</v>
      </c>
      <c r="J7" s="6">
        <f t="shared" si="1"/>
        <v>59.666666666666664</v>
      </c>
    </row>
    <row r="8" spans="1:10" ht="18" customHeight="1" x14ac:dyDescent="0.3">
      <c r="A8" s="5">
        <v>20133548</v>
      </c>
      <c r="B8" s="5" t="s">
        <v>21</v>
      </c>
      <c r="C8" s="5">
        <v>1</v>
      </c>
      <c r="D8" s="5" t="s">
        <v>19</v>
      </c>
      <c r="E8" s="5" t="s">
        <v>23</v>
      </c>
      <c r="F8" s="6">
        <v>86</v>
      </c>
      <c r="G8" s="6">
        <v>87</v>
      </c>
      <c r="H8" s="6">
        <v>86</v>
      </c>
      <c r="I8" s="6">
        <f t="shared" si="0"/>
        <v>259</v>
      </c>
      <c r="J8" s="6">
        <f t="shared" si="1"/>
        <v>86.333333333333329</v>
      </c>
    </row>
    <row r="9" spans="1:10" ht="18" customHeight="1" x14ac:dyDescent="0.3">
      <c r="A9" s="5">
        <v>20133567</v>
      </c>
      <c r="B9" s="5" t="s">
        <v>21</v>
      </c>
      <c r="C9" s="5">
        <v>1</v>
      </c>
      <c r="D9" s="5" t="s">
        <v>24</v>
      </c>
      <c r="E9" s="5" t="s">
        <v>25</v>
      </c>
      <c r="F9" s="6">
        <v>100</v>
      </c>
      <c r="G9" s="6">
        <v>92</v>
      </c>
      <c r="H9" s="6">
        <v>96</v>
      </c>
      <c r="I9" s="6">
        <f t="shared" si="0"/>
        <v>288</v>
      </c>
      <c r="J9" s="6">
        <f t="shared" si="1"/>
        <v>96</v>
      </c>
    </row>
    <row r="10" spans="1:10" ht="18" customHeight="1" x14ac:dyDescent="0.3">
      <c r="A10" s="5">
        <v>20133578</v>
      </c>
      <c r="B10" s="5" t="s">
        <v>21</v>
      </c>
      <c r="C10" s="5">
        <v>1</v>
      </c>
      <c r="D10" s="5" t="s">
        <v>19</v>
      </c>
      <c r="E10" s="5" t="s">
        <v>26</v>
      </c>
      <c r="F10" s="6">
        <v>87</v>
      </c>
      <c r="G10" s="6">
        <v>95</v>
      </c>
      <c r="H10" s="6">
        <v>92</v>
      </c>
      <c r="I10" s="6">
        <f t="shared" si="0"/>
        <v>274</v>
      </c>
      <c r="J10" s="6">
        <f t="shared" si="1"/>
        <v>91.333333333333329</v>
      </c>
    </row>
    <row r="11" spans="1:10" ht="18" customHeight="1" x14ac:dyDescent="0.3">
      <c r="A11" s="5">
        <v>20094321</v>
      </c>
      <c r="B11" s="5" t="s">
        <v>27</v>
      </c>
      <c r="C11" s="5">
        <v>4</v>
      </c>
      <c r="D11" s="5" t="s">
        <v>19</v>
      </c>
      <c r="E11" s="5" t="s">
        <v>28</v>
      </c>
      <c r="F11" s="6">
        <v>68</v>
      </c>
      <c r="G11" s="6">
        <v>75</v>
      </c>
      <c r="H11" s="6">
        <v>78</v>
      </c>
      <c r="I11" s="6">
        <f t="shared" si="0"/>
        <v>221</v>
      </c>
      <c r="J11" s="6">
        <f t="shared" si="1"/>
        <v>73.666666666666671</v>
      </c>
    </row>
    <row r="12" spans="1:10" ht="18" customHeight="1" x14ac:dyDescent="0.3">
      <c r="A12" s="5">
        <v>20124328</v>
      </c>
      <c r="B12" s="5" t="s">
        <v>27</v>
      </c>
      <c r="C12" s="5">
        <v>2</v>
      </c>
      <c r="D12" s="5" t="s">
        <v>24</v>
      </c>
      <c r="E12" s="5" t="s">
        <v>29</v>
      </c>
      <c r="F12" s="6">
        <v>99</v>
      </c>
      <c r="G12" s="6">
        <v>86</v>
      </c>
      <c r="H12" s="6">
        <v>86</v>
      </c>
      <c r="I12" s="6">
        <f t="shared" si="0"/>
        <v>271</v>
      </c>
      <c r="J12" s="6">
        <f t="shared" si="1"/>
        <v>90.333333333333329</v>
      </c>
    </row>
    <row r="13" spans="1:10" ht="18" customHeight="1" x14ac:dyDescent="0.3">
      <c r="A13" s="5">
        <v>20124333</v>
      </c>
      <c r="B13" s="5" t="s">
        <v>27</v>
      </c>
      <c r="C13" s="5">
        <v>2</v>
      </c>
      <c r="D13" s="5" t="s">
        <v>24</v>
      </c>
      <c r="E13" s="5" t="s">
        <v>30</v>
      </c>
      <c r="F13" s="6">
        <v>100</v>
      </c>
      <c r="G13" s="6">
        <v>95</v>
      </c>
      <c r="H13" s="6">
        <v>98</v>
      </c>
      <c r="I13" s="6">
        <f t="shared" si="0"/>
        <v>293</v>
      </c>
      <c r="J13" s="6">
        <f t="shared" si="1"/>
        <v>97.666666666666671</v>
      </c>
    </row>
    <row r="14" spans="1:10" ht="18" customHeight="1" x14ac:dyDescent="0.3">
      <c r="A14" s="5">
        <v>20124334</v>
      </c>
      <c r="B14" s="5" t="s">
        <v>27</v>
      </c>
      <c r="C14" s="5">
        <v>2</v>
      </c>
      <c r="D14" s="5" t="s">
        <v>19</v>
      </c>
      <c r="E14" s="5" t="s">
        <v>31</v>
      </c>
      <c r="F14" s="6">
        <v>64</v>
      </c>
      <c r="G14" s="6">
        <v>52</v>
      </c>
      <c r="H14" s="6">
        <v>45</v>
      </c>
      <c r="I14" s="6">
        <f t="shared" si="0"/>
        <v>161</v>
      </c>
      <c r="J14" s="6">
        <f t="shared" si="1"/>
        <v>53.666666666666664</v>
      </c>
    </row>
    <row r="15" spans="1:10" ht="18" customHeight="1" x14ac:dyDescent="0.3">
      <c r="A15" s="5">
        <v>20105643</v>
      </c>
      <c r="B15" s="5" t="s">
        <v>32</v>
      </c>
      <c r="C15" s="5">
        <v>3</v>
      </c>
      <c r="D15" s="5" t="s">
        <v>24</v>
      </c>
      <c r="E15" s="5" t="s">
        <v>33</v>
      </c>
      <c r="F15" s="6">
        <v>78</v>
      </c>
      <c r="G15" s="6">
        <v>88</v>
      </c>
      <c r="H15" s="6">
        <v>78</v>
      </c>
      <c r="I15" s="6">
        <f t="shared" si="0"/>
        <v>244</v>
      </c>
      <c r="J15" s="6">
        <f t="shared" si="1"/>
        <v>81.333333333333329</v>
      </c>
    </row>
    <row r="16" spans="1:10" ht="18" customHeight="1" x14ac:dyDescent="0.3">
      <c r="A16" s="5">
        <v>20125432</v>
      </c>
      <c r="B16" s="5" t="s">
        <v>32</v>
      </c>
      <c r="C16" s="5">
        <v>2</v>
      </c>
      <c r="D16" s="5" t="s">
        <v>24</v>
      </c>
      <c r="E16" s="5" t="s">
        <v>34</v>
      </c>
      <c r="F16" s="6">
        <v>75</v>
      </c>
      <c r="G16" s="6">
        <v>83</v>
      </c>
      <c r="H16" s="6">
        <v>78</v>
      </c>
      <c r="I16" s="6">
        <f t="shared" si="0"/>
        <v>236</v>
      </c>
      <c r="J16" s="6">
        <f t="shared" si="1"/>
        <v>78.666666666666671</v>
      </c>
    </row>
    <row r="17" spans="1:10" ht="18" customHeight="1" x14ac:dyDescent="0.3">
      <c r="A17" s="5">
        <v>20135441</v>
      </c>
      <c r="B17" s="5" t="s">
        <v>32</v>
      </c>
      <c r="C17" s="5">
        <v>1</v>
      </c>
      <c r="D17" s="5" t="s">
        <v>24</v>
      </c>
      <c r="E17" s="5" t="s">
        <v>35</v>
      </c>
      <c r="F17" s="6">
        <v>48</v>
      </c>
      <c r="G17" s="6">
        <v>95</v>
      </c>
      <c r="H17" s="6">
        <v>36</v>
      </c>
      <c r="I17" s="6">
        <f t="shared" si="0"/>
        <v>179</v>
      </c>
      <c r="J17" s="6">
        <f t="shared" si="1"/>
        <v>59.666666666666664</v>
      </c>
    </row>
    <row r="18" spans="1:10" ht="18" customHeight="1" x14ac:dyDescent="0.3">
      <c r="A18" s="5">
        <v>20116432</v>
      </c>
      <c r="B18" s="5" t="s">
        <v>36</v>
      </c>
      <c r="C18" s="5">
        <v>3</v>
      </c>
      <c r="D18" s="5" t="s">
        <v>24</v>
      </c>
      <c r="E18" s="5" t="s">
        <v>37</v>
      </c>
      <c r="F18" s="6">
        <v>92</v>
      </c>
      <c r="G18" s="6">
        <v>78</v>
      </c>
      <c r="H18" s="6">
        <v>48</v>
      </c>
      <c r="I18" s="6">
        <f t="shared" si="0"/>
        <v>218</v>
      </c>
      <c r="J18" s="6">
        <f t="shared" si="1"/>
        <v>72.666666666666671</v>
      </c>
    </row>
    <row r="19" spans="1:10" ht="18" customHeight="1" x14ac:dyDescent="0.3">
      <c r="A19" s="5">
        <v>20136743</v>
      </c>
      <c r="B19" s="5" t="s">
        <v>36</v>
      </c>
      <c r="C19" s="5">
        <v>1</v>
      </c>
      <c r="D19" s="5" t="s">
        <v>24</v>
      </c>
      <c r="E19" s="5" t="s">
        <v>38</v>
      </c>
      <c r="F19" s="6">
        <v>95</v>
      </c>
      <c r="G19" s="6">
        <v>96</v>
      </c>
      <c r="H19" s="6">
        <v>68</v>
      </c>
      <c r="I19" s="6">
        <f t="shared" si="0"/>
        <v>259</v>
      </c>
      <c r="J19" s="6">
        <f t="shared" si="1"/>
        <v>86.333333333333329</v>
      </c>
    </row>
    <row r="20" spans="1:10" ht="18" customHeight="1" x14ac:dyDescent="0.3">
      <c r="A20" s="5">
        <v>20136744</v>
      </c>
      <c r="B20" s="5" t="s">
        <v>36</v>
      </c>
      <c r="C20" s="5">
        <v>1</v>
      </c>
      <c r="D20" s="5" t="s">
        <v>24</v>
      </c>
      <c r="E20" s="5" t="s">
        <v>39</v>
      </c>
      <c r="F20" s="6">
        <v>78</v>
      </c>
      <c r="G20" s="6">
        <v>54</v>
      </c>
      <c r="H20" s="6">
        <v>56</v>
      </c>
      <c r="I20" s="6">
        <f t="shared" si="0"/>
        <v>188</v>
      </c>
      <c r="J20" s="6">
        <f t="shared" si="1"/>
        <v>62.666666666666664</v>
      </c>
    </row>
    <row r="21" spans="1:10" ht="18" customHeight="1" x14ac:dyDescent="0.3">
      <c r="A21" s="5">
        <v>20137565</v>
      </c>
      <c r="B21" s="5" t="s">
        <v>40</v>
      </c>
      <c r="C21" s="5">
        <v>1</v>
      </c>
      <c r="D21" s="5" t="s">
        <v>24</v>
      </c>
      <c r="E21" s="5" t="s">
        <v>41</v>
      </c>
      <c r="F21" s="6">
        <v>65</v>
      </c>
      <c r="G21" s="6">
        <v>97</v>
      </c>
      <c r="H21" s="6">
        <v>89</v>
      </c>
      <c r="I21" s="6">
        <f t="shared" si="0"/>
        <v>251</v>
      </c>
      <c r="J21" s="6">
        <f t="shared" si="1"/>
        <v>83.666666666666671</v>
      </c>
    </row>
    <row r="22" spans="1:10" ht="18" customHeight="1" x14ac:dyDescent="0.3">
      <c r="A22" s="5">
        <v>20137570</v>
      </c>
      <c r="B22" s="5" t="s">
        <v>40</v>
      </c>
      <c r="C22" s="5">
        <v>1</v>
      </c>
      <c r="D22" s="5" t="s">
        <v>19</v>
      </c>
      <c r="E22" s="5" t="s">
        <v>42</v>
      </c>
      <c r="F22" s="6">
        <v>92</v>
      </c>
      <c r="G22" s="6">
        <v>98</v>
      </c>
      <c r="H22" s="6">
        <v>99</v>
      </c>
      <c r="I22" s="6">
        <f t="shared" si="0"/>
        <v>289</v>
      </c>
      <c r="J22" s="6">
        <f t="shared" si="1"/>
        <v>96.333333333333329</v>
      </c>
    </row>
    <row r="23" spans="1:10" ht="18" customHeight="1" x14ac:dyDescent="0.3">
      <c r="A23" s="5">
        <v>20137573</v>
      </c>
      <c r="B23" s="5" t="s">
        <v>40</v>
      </c>
      <c r="C23" s="5">
        <v>1</v>
      </c>
      <c r="D23" s="5" t="s">
        <v>19</v>
      </c>
      <c r="E23" s="5" t="s">
        <v>43</v>
      </c>
      <c r="F23" s="6">
        <v>56</v>
      </c>
      <c r="G23" s="6">
        <v>48</v>
      </c>
      <c r="H23" s="6">
        <v>78</v>
      </c>
      <c r="I23" s="6">
        <f t="shared" si="0"/>
        <v>182</v>
      </c>
      <c r="J23" s="6">
        <f t="shared" si="1"/>
        <v>60.666666666666664</v>
      </c>
    </row>
  </sheetData>
  <mergeCells count="1">
    <mergeCell ref="A1:J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G24" sqref="G24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9" width="7.375" customWidth="1"/>
    <col min="10" max="10" width="10" customWidth="1"/>
    <col min="11" max="12" width="7.375" customWidth="1"/>
  </cols>
  <sheetData>
    <row r="1" spans="1:12" ht="39" x14ac:dyDescent="0.3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2" ht="18" customHeight="1" x14ac:dyDescent="0.3">
      <c r="A3" s="3" t="s">
        <v>45</v>
      </c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  <c r="L3" s="4" t="s">
        <v>56</v>
      </c>
    </row>
    <row r="4" spans="1:12" ht="18" customHeight="1" x14ac:dyDescent="0.3">
      <c r="A4" s="5">
        <v>20131234</v>
      </c>
      <c r="B4" s="5" t="s">
        <v>57</v>
      </c>
      <c r="C4" s="5">
        <v>1</v>
      </c>
      <c r="D4" s="5" t="s">
        <v>58</v>
      </c>
      <c r="E4" s="5" t="str">
        <f t="shared" ref="E4:E23" si="0">IF(MID(D4,8,1)="1","남","여")</f>
        <v>여</v>
      </c>
      <c r="F4" s="5" t="s">
        <v>59</v>
      </c>
      <c r="G4" s="6">
        <v>85</v>
      </c>
      <c r="H4" s="6">
        <v>75</v>
      </c>
      <c r="I4" s="6">
        <v>86</v>
      </c>
      <c r="J4" s="6">
        <f t="shared" ref="J4:J23" si="1">G4+H4+I4</f>
        <v>246</v>
      </c>
      <c r="K4" s="6">
        <f t="shared" ref="K4:K23" si="2">J4/3</f>
        <v>82</v>
      </c>
      <c r="L4" s="6">
        <f t="shared" ref="L4:L23" si="3">_xlfn.RANK.EQ(J4,$J$4:$J$23)</f>
        <v>10</v>
      </c>
    </row>
    <row r="5" spans="1:12" ht="18" customHeight="1" x14ac:dyDescent="0.3">
      <c r="A5" s="5">
        <v>20131272</v>
      </c>
      <c r="B5" s="5" t="s">
        <v>60</v>
      </c>
      <c r="C5" s="5">
        <v>1</v>
      </c>
      <c r="D5" s="5" t="s">
        <v>61</v>
      </c>
      <c r="E5" s="5" t="str">
        <f t="shared" si="0"/>
        <v>여</v>
      </c>
      <c r="F5" s="5" t="s">
        <v>62</v>
      </c>
      <c r="G5" s="6">
        <v>75</v>
      </c>
      <c r="H5" s="6">
        <v>65</v>
      </c>
      <c r="I5" s="6">
        <v>78</v>
      </c>
      <c r="J5" s="6">
        <f t="shared" si="1"/>
        <v>218</v>
      </c>
      <c r="K5" s="6">
        <f t="shared" si="2"/>
        <v>72.666666666666671</v>
      </c>
      <c r="L5" s="6">
        <f t="shared" si="3"/>
        <v>14</v>
      </c>
    </row>
    <row r="6" spans="1:12" ht="18" customHeight="1" x14ac:dyDescent="0.3">
      <c r="A6" s="5">
        <v>20131278</v>
      </c>
      <c r="B6" s="5" t="s">
        <v>60</v>
      </c>
      <c r="C6" s="5">
        <v>1</v>
      </c>
      <c r="D6" s="5" t="s">
        <v>63</v>
      </c>
      <c r="E6" s="5" t="str">
        <f t="shared" si="0"/>
        <v>남</v>
      </c>
      <c r="F6" s="5" t="s">
        <v>64</v>
      </c>
      <c r="G6" s="6">
        <v>96</v>
      </c>
      <c r="H6" s="6">
        <v>77</v>
      </c>
      <c r="I6" s="6">
        <v>67</v>
      </c>
      <c r="J6" s="6">
        <f t="shared" si="1"/>
        <v>240</v>
      </c>
      <c r="K6" s="6">
        <f t="shared" si="2"/>
        <v>80</v>
      </c>
      <c r="L6" s="6">
        <f t="shared" si="3"/>
        <v>12</v>
      </c>
    </row>
    <row r="7" spans="1:12" ht="18" customHeight="1" x14ac:dyDescent="0.3">
      <c r="A7" s="5">
        <v>20113443</v>
      </c>
      <c r="B7" s="5" t="s">
        <v>65</v>
      </c>
      <c r="C7" s="5">
        <v>3</v>
      </c>
      <c r="D7" s="5" t="s">
        <v>66</v>
      </c>
      <c r="E7" s="5" t="str">
        <f t="shared" si="0"/>
        <v>남</v>
      </c>
      <c r="F7" s="5" t="s">
        <v>67</v>
      </c>
      <c r="G7" s="6">
        <v>45</v>
      </c>
      <c r="H7" s="6">
        <v>78</v>
      </c>
      <c r="I7" s="6">
        <v>56</v>
      </c>
      <c r="J7" s="6">
        <f t="shared" si="1"/>
        <v>179</v>
      </c>
      <c r="K7" s="6">
        <f t="shared" si="2"/>
        <v>59.666666666666664</v>
      </c>
      <c r="L7" s="6">
        <f t="shared" si="3"/>
        <v>18</v>
      </c>
    </row>
    <row r="8" spans="1:12" ht="18" customHeight="1" x14ac:dyDescent="0.3">
      <c r="A8" s="5">
        <v>20133548</v>
      </c>
      <c r="B8" s="5" t="s">
        <v>65</v>
      </c>
      <c r="C8" s="5">
        <v>1</v>
      </c>
      <c r="D8" s="5" t="s">
        <v>68</v>
      </c>
      <c r="E8" s="5" t="str">
        <f t="shared" si="0"/>
        <v>남</v>
      </c>
      <c r="F8" s="5" t="s">
        <v>69</v>
      </c>
      <c r="G8" s="6">
        <v>86</v>
      </c>
      <c r="H8" s="6">
        <v>87</v>
      </c>
      <c r="I8" s="6">
        <v>86</v>
      </c>
      <c r="J8" s="6">
        <f t="shared" si="1"/>
        <v>259</v>
      </c>
      <c r="K8" s="6">
        <f t="shared" si="2"/>
        <v>86.333333333333329</v>
      </c>
      <c r="L8" s="6">
        <f t="shared" si="3"/>
        <v>6</v>
      </c>
    </row>
    <row r="9" spans="1:12" ht="18" customHeight="1" x14ac:dyDescent="0.3">
      <c r="A9" s="5">
        <v>20133567</v>
      </c>
      <c r="B9" s="5" t="s">
        <v>65</v>
      </c>
      <c r="C9" s="5">
        <v>1</v>
      </c>
      <c r="D9" s="5" t="s">
        <v>70</v>
      </c>
      <c r="E9" s="5" t="str">
        <f t="shared" si="0"/>
        <v>여</v>
      </c>
      <c r="F9" s="5" t="s">
        <v>71</v>
      </c>
      <c r="G9" s="6">
        <v>100</v>
      </c>
      <c r="H9" s="6">
        <v>92</v>
      </c>
      <c r="I9" s="6">
        <v>96</v>
      </c>
      <c r="J9" s="6">
        <f t="shared" si="1"/>
        <v>288</v>
      </c>
      <c r="K9" s="6">
        <f t="shared" si="2"/>
        <v>96</v>
      </c>
      <c r="L9" s="6">
        <f t="shared" si="3"/>
        <v>4</v>
      </c>
    </row>
    <row r="10" spans="1:12" ht="18" customHeight="1" x14ac:dyDescent="0.3">
      <c r="A10" s="5">
        <v>20133548</v>
      </c>
      <c r="B10" s="5" t="s">
        <v>65</v>
      </c>
      <c r="C10" s="5">
        <v>1</v>
      </c>
      <c r="D10" s="5" t="s">
        <v>68</v>
      </c>
      <c r="E10" s="5" t="str">
        <f t="shared" si="0"/>
        <v>남</v>
      </c>
      <c r="F10" s="5" t="s">
        <v>69</v>
      </c>
      <c r="G10" s="6">
        <v>86</v>
      </c>
      <c r="H10" s="6">
        <v>87</v>
      </c>
      <c r="I10" s="6">
        <v>86</v>
      </c>
      <c r="J10" s="6">
        <f t="shared" si="1"/>
        <v>259</v>
      </c>
      <c r="K10" s="6">
        <f t="shared" si="2"/>
        <v>86.333333333333329</v>
      </c>
      <c r="L10" s="6">
        <f t="shared" si="3"/>
        <v>6</v>
      </c>
    </row>
    <row r="11" spans="1:12" ht="18" customHeight="1" x14ac:dyDescent="0.3">
      <c r="A11" s="5">
        <v>20124333</v>
      </c>
      <c r="B11" s="5" t="s">
        <v>72</v>
      </c>
      <c r="C11" s="5">
        <v>2</v>
      </c>
      <c r="D11" s="5" t="s">
        <v>73</v>
      </c>
      <c r="E11" s="5" t="str">
        <f t="shared" si="0"/>
        <v>여</v>
      </c>
      <c r="F11" s="5" t="s">
        <v>74</v>
      </c>
      <c r="G11" s="6">
        <v>100</v>
      </c>
      <c r="H11" s="6">
        <v>95</v>
      </c>
      <c r="I11" s="6">
        <v>98</v>
      </c>
      <c r="J11" s="6">
        <f t="shared" si="1"/>
        <v>293</v>
      </c>
      <c r="K11" s="6">
        <f t="shared" si="2"/>
        <v>97.666666666666671</v>
      </c>
      <c r="L11" s="6">
        <f t="shared" si="3"/>
        <v>1</v>
      </c>
    </row>
    <row r="12" spans="1:12" ht="18" customHeight="1" x14ac:dyDescent="0.3">
      <c r="A12" s="5">
        <v>20124328</v>
      </c>
      <c r="B12" s="5" t="s">
        <v>72</v>
      </c>
      <c r="C12" s="5">
        <v>2</v>
      </c>
      <c r="D12" s="5" t="s">
        <v>75</v>
      </c>
      <c r="E12" s="5" t="str">
        <f t="shared" si="0"/>
        <v>여</v>
      </c>
      <c r="F12" s="5" t="s">
        <v>76</v>
      </c>
      <c r="G12" s="6">
        <v>99</v>
      </c>
      <c r="H12" s="6">
        <v>86</v>
      </c>
      <c r="I12" s="6">
        <v>86</v>
      </c>
      <c r="J12" s="6">
        <f t="shared" si="1"/>
        <v>271</v>
      </c>
      <c r="K12" s="6">
        <f t="shared" si="2"/>
        <v>90.333333333333329</v>
      </c>
      <c r="L12" s="6">
        <f t="shared" si="3"/>
        <v>5</v>
      </c>
    </row>
    <row r="13" spans="1:12" ht="18" customHeight="1" x14ac:dyDescent="0.3">
      <c r="A13" s="5">
        <v>20124333</v>
      </c>
      <c r="B13" s="5" t="s">
        <v>72</v>
      </c>
      <c r="C13" s="5">
        <v>2</v>
      </c>
      <c r="D13" s="5" t="s">
        <v>73</v>
      </c>
      <c r="E13" s="5" t="str">
        <f t="shared" si="0"/>
        <v>여</v>
      </c>
      <c r="F13" s="5" t="s">
        <v>74</v>
      </c>
      <c r="G13" s="6">
        <v>100</v>
      </c>
      <c r="H13" s="6">
        <v>95</v>
      </c>
      <c r="I13" s="6">
        <v>98</v>
      </c>
      <c r="J13" s="6">
        <f t="shared" si="1"/>
        <v>293</v>
      </c>
      <c r="K13" s="6">
        <f t="shared" si="2"/>
        <v>97.666666666666671</v>
      </c>
      <c r="L13" s="6">
        <f t="shared" si="3"/>
        <v>1</v>
      </c>
    </row>
    <row r="14" spans="1:12" ht="18" customHeight="1" x14ac:dyDescent="0.3">
      <c r="A14" s="5">
        <v>20124334</v>
      </c>
      <c r="B14" s="5" t="s">
        <v>72</v>
      </c>
      <c r="C14" s="5">
        <v>2</v>
      </c>
      <c r="D14" s="5" t="s">
        <v>77</v>
      </c>
      <c r="E14" s="5" t="str">
        <f t="shared" si="0"/>
        <v>남</v>
      </c>
      <c r="F14" s="5" t="s">
        <v>78</v>
      </c>
      <c r="G14" s="6">
        <v>64</v>
      </c>
      <c r="H14" s="6">
        <v>52</v>
      </c>
      <c r="I14" s="6">
        <v>45</v>
      </c>
      <c r="J14" s="6">
        <f t="shared" si="1"/>
        <v>161</v>
      </c>
      <c r="K14" s="6">
        <f t="shared" si="2"/>
        <v>53.666666666666664</v>
      </c>
      <c r="L14" s="6">
        <f t="shared" si="3"/>
        <v>20</v>
      </c>
    </row>
    <row r="15" spans="1:12" ht="18" customHeight="1" x14ac:dyDescent="0.3">
      <c r="A15" s="5">
        <v>20105643</v>
      </c>
      <c r="B15" s="5" t="s">
        <v>79</v>
      </c>
      <c r="C15" s="5">
        <v>3</v>
      </c>
      <c r="D15" s="5" t="s">
        <v>80</v>
      </c>
      <c r="E15" s="5" t="str">
        <f t="shared" si="0"/>
        <v>여</v>
      </c>
      <c r="F15" s="5" t="s">
        <v>81</v>
      </c>
      <c r="G15" s="6">
        <v>78</v>
      </c>
      <c r="H15" s="6">
        <v>88</v>
      </c>
      <c r="I15" s="6">
        <v>78</v>
      </c>
      <c r="J15" s="6">
        <f t="shared" si="1"/>
        <v>244</v>
      </c>
      <c r="K15" s="6">
        <f t="shared" si="2"/>
        <v>81.333333333333329</v>
      </c>
      <c r="L15" s="6">
        <f t="shared" si="3"/>
        <v>11</v>
      </c>
    </row>
    <row r="16" spans="1:12" ht="18" customHeight="1" x14ac:dyDescent="0.3">
      <c r="A16" s="5">
        <v>20125432</v>
      </c>
      <c r="B16" s="5" t="s">
        <v>79</v>
      </c>
      <c r="C16" s="5">
        <v>2</v>
      </c>
      <c r="D16" s="5" t="s">
        <v>82</v>
      </c>
      <c r="E16" s="5" t="str">
        <f t="shared" si="0"/>
        <v>여</v>
      </c>
      <c r="F16" s="5" t="s">
        <v>83</v>
      </c>
      <c r="G16" s="6">
        <v>75</v>
      </c>
      <c r="H16" s="6">
        <v>83</v>
      </c>
      <c r="I16" s="6">
        <v>78</v>
      </c>
      <c r="J16" s="6">
        <f t="shared" si="1"/>
        <v>236</v>
      </c>
      <c r="K16" s="6">
        <f t="shared" si="2"/>
        <v>78.666666666666671</v>
      </c>
      <c r="L16" s="6">
        <f t="shared" si="3"/>
        <v>13</v>
      </c>
    </row>
    <row r="17" spans="1:12" ht="18" customHeight="1" x14ac:dyDescent="0.3">
      <c r="A17" s="5">
        <v>20135441</v>
      </c>
      <c r="B17" s="5" t="s">
        <v>79</v>
      </c>
      <c r="C17" s="5">
        <v>1</v>
      </c>
      <c r="D17" s="5" t="s">
        <v>84</v>
      </c>
      <c r="E17" s="5" t="str">
        <f t="shared" si="0"/>
        <v>여</v>
      </c>
      <c r="F17" s="5" t="s">
        <v>85</v>
      </c>
      <c r="G17" s="6">
        <v>48</v>
      </c>
      <c r="H17" s="6">
        <v>95</v>
      </c>
      <c r="I17" s="6">
        <v>36</v>
      </c>
      <c r="J17" s="6">
        <f t="shared" si="1"/>
        <v>179</v>
      </c>
      <c r="K17" s="6">
        <f t="shared" si="2"/>
        <v>59.666666666666664</v>
      </c>
      <c r="L17" s="6">
        <f t="shared" si="3"/>
        <v>18</v>
      </c>
    </row>
    <row r="18" spans="1:12" ht="18" customHeight="1" x14ac:dyDescent="0.3">
      <c r="A18" s="5">
        <v>20116432</v>
      </c>
      <c r="B18" s="5" t="s">
        <v>86</v>
      </c>
      <c r="C18" s="5">
        <v>3</v>
      </c>
      <c r="D18" s="5" t="s">
        <v>87</v>
      </c>
      <c r="E18" s="5" t="str">
        <f t="shared" si="0"/>
        <v>여</v>
      </c>
      <c r="F18" s="5" t="s">
        <v>88</v>
      </c>
      <c r="G18" s="6">
        <v>92</v>
      </c>
      <c r="H18" s="6">
        <v>78</v>
      </c>
      <c r="I18" s="6">
        <v>48</v>
      </c>
      <c r="J18" s="6">
        <f t="shared" si="1"/>
        <v>218</v>
      </c>
      <c r="K18" s="6">
        <f t="shared" si="2"/>
        <v>72.666666666666671</v>
      </c>
      <c r="L18" s="6">
        <f t="shared" si="3"/>
        <v>14</v>
      </c>
    </row>
    <row r="19" spans="1:12" ht="18" customHeight="1" x14ac:dyDescent="0.3">
      <c r="A19" s="5">
        <v>20136743</v>
      </c>
      <c r="B19" s="5" t="s">
        <v>86</v>
      </c>
      <c r="C19" s="5">
        <v>1</v>
      </c>
      <c r="D19" s="5" t="s">
        <v>89</v>
      </c>
      <c r="E19" s="5" t="str">
        <f t="shared" si="0"/>
        <v>여</v>
      </c>
      <c r="F19" s="5" t="s">
        <v>90</v>
      </c>
      <c r="G19" s="6">
        <v>95</v>
      </c>
      <c r="H19" s="6">
        <v>96</v>
      </c>
      <c r="I19" s="6">
        <v>68</v>
      </c>
      <c r="J19" s="6">
        <f t="shared" si="1"/>
        <v>259</v>
      </c>
      <c r="K19" s="6">
        <f t="shared" si="2"/>
        <v>86.333333333333329</v>
      </c>
      <c r="L19" s="6">
        <f t="shared" si="3"/>
        <v>6</v>
      </c>
    </row>
    <row r="20" spans="1:12" ht="18" customHeight="1" x14ac:dyDescent="0.3">
      <c r="A20" s="5">
        <v>20136744</v>
      </c>
      <c r="B20" s="5" t="s">
        <v>86</v>
      </c>
      <c r="C20" s="5">
        <v>1</v>
      </c>
      <c r="D20" s="5" t="s">
        <v>91</v>
      </c>
      <c r="E20" s="5" t="str">
        <f t="shared" si="0"/>
        <v>여</v>
      </c>
      <c r="F20" s="5" t="s">
        <v>92</v>
      </c>
      <c r="G20" s="6">
        <v>78</v>
      </c>
      <c r="H20" s="6">
        <v>54</v>
      </c>
      <c r="I20" s="6">
        <v>56</v>
      </c>
      <c r="J20" s="6">
        <f t="shared" si="1"/>
        <v>188</v>
      </c>
      <c r="K20" s="6">
        <f t="shared" si="2"/>
        <v>62.666666666666664</v>
      </c>
      <c r="L20" s="6">
        <f t="shared" si="3"/>
        <v>16</v>
      </c>
    </row>
    <row r="21" spans="1:12" ht="18" customHeight="1" x14ac:dyDescent="0.3">
      <c r="A21" s="5">
        <v>20137565</v>
      </c>
      <c r="B21" s="5" t="s">
        <v>93</v>
      </c>
      <c r="C21" s="5">
        <v>1</v>
      </c>
      <c r="D21" s="5" t="s">
        <v>94</v>
      </c>
      <c r="E21" s="5" t="str">
        <f t="shared" si="0"/>
        <v>여</v>
      </c>
      <c r="F21" s="5" t="s">
        <v>95</v>
      </c>
      <c r="G21" s="6">
        <v>65</v>
      </c>
      <c r="H21" s="6">
        <v>97</v>
      </c>
      <c r="I21" s="6">
        <v>89</v>
      </c>
      <c r="J21" s="6">
        <f t="shared" si="1"/>
        <v>251</v>
      </c>
      <c r="K21" s="6">
        <f t="shared" si="2"/>
        <v>83.666666666666671</v>
      </c>
      <c r="L21" s="6">
        <f t="shared" si="3"/>
        <v>9</v>
      </c>
    </row>
    <row r="22" spans="1:12" ht="18" customHeight="1" x14ac:dyDescent="0.3">
      <c r="A22" s="5">
        <v>20137570</v>
      </c>
      <c r="B22" s="5" t="s">
        <v>93</v>
      </c>
      <c r="C22" s="5">
        <v>1</v>
      </c>
      <c r="D22" s="5" t="s">
        <v>96</v>
      </c>
      <c r="E22" s="5" t="str">
        <f t="shared" si="0"/>
        <v>남</v>
      </c>
      <c r="F22" s="5" t="s">
        <v>97</v>
      </c>
      <c r="G22" s="6">
        <v>92</v>
      </c>
      <c r="H22" s="6">
        <v>98</v>
      </c>
      <c r="I22" s="6">
        <v>99</v>
      </c>
      <c r="J22" s="6">
        <f t="shared" si="1"/>
        <v>289</v>
      </c>
      <c r="K22" s="6">
        <f t="shared" si="2"/>
        <v>96.333333333333329</v>
      </c>
      <c r="L22" s="6">
        <f t="shared" si="3"/>
        <v>3</v>
      </c>
    </row>
    <row r="23" spans="1:12" ht="18" customHeight="1" x14ac:dyDescent="0.3">
      <c r="A23" s="5">
        <v>20137573</v>
      </c>
      <c r="B23" s="5" t="s">
        <v>93</v>
      </c>
      <c r="C23" s="5">
        <v>1</v>
      </c>
      <c r="D23" s="5" t="s">
        <v>98</v>
      </c>
      <c r="E23" s="5" t="str">
        <f t="shared" si="0"/>
        <v>남</v>
      </c>
      <c r="F23" s="5" t="s">
        <v>99</v>
      </c>
      <c r="G23" s="6">
        <v>56</v>
      </c>
      <c r="H23" s="6">
        <v>48</v>
      </c>
      <c r="I23" s="6">
        <v>78</v>
      </c>
      <c r="J23" s="6">
        <f t="shared" si="1"/>
        <v>182</v>
      </c>
      <c r="K23" s="6">
        <f t="shared" si="2"/>
        <v>60.666666666666664</v>
      </c>
      <c r="L23" s="6">
        <f t="shared" si="3"/>
        <v>17</v>
      </c>
    </row>
  </sheetData>
  <mergeCells count="1">
    <mergeCell ref="A1:L1"/>
  </mergeCells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6.5" x14ac:dyDescent="0.3"/>
  <sheetData/>
  <phoneticPr fontId="3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D20" sqref="D20"/>
    </sheetView>
  </sheetViews>
  <sheetFormatPr defaultRowHeight="16.5" x14ac:dyDescent="0.3"/>
  <cols>
    <col min="2" max="2" width="10.125" customWidth="1"/>
    <col min="3" max="3" width="15.125" customWidth="1"/>
    <col min="4" max="4" width="7.125" bestFit="1" customWidth="1"/>
    <col min="5" max="5" width="7.375" bestFit="1" customWidth="1"/>
    <col min="6" max="6" width="9.25" bestFit="1" customWidth="1"/>
    <col min="7" max="8" width="7.375" bestFit="1" customWidth="1"/>
  </cols>
  <sheetData>
    <row r="1" spans="2:8" ht="39" x14ac:dyDescent="0.3">
      <c r="B1" s="2" t="s">
        <v>100</v>
      </c>
      <c r="C1" s="2"/>
      <c r="D1" s="2"/>
      <c r="E1" s="2"/>
      <c r="F1" s="2"/>
      <c r="G1" s="2"/>
      <c r="H1" s="2"/>
    </row>
    <row r="3" spans="2:8" ht="18" customHeight="1" x14ac:dyDescent="0.3">
      <c r="B3" s="4" t="s">
        <v>101</v>
      </c>
      <c r="C3" s="4" t="s">
        <v>102</v>
      </c>
      <c r="D3" s="4" t="s">
        <v>103</v>
      </c>
      <c r="E3" s="4" t="s">
        <v>104</v>
      </c>
      <c r="F3" s="4" t="s">
        <v>105</v>
      </c>
      <c r="G3" s="4" t="s">
        <v>106</v>
      </c>
      <c r="H3" s="4" t="s">
        <v>107</v>
      </c>
    </row>
    <row r="4" spans="2:8" ht="18" customHeight="1" x14ac:dyDescent="0.3">
      <c r="B4" s="7">
        <v>40978</v>
      </c>
      <c r="C4" s="8" t="s">
        <v>108</v>
      </c>
      <c r="D4" s="8" t="s">
        <v>109</v>
      </c>
      <c r="E4" s="8">
        <v>3</v>
      </c>
      <c r="F4" s="8">
        <v>1</v>
      </c>
      <c r="G4" s="8">
        <v>2</v>
      </c>
      <c r="H4" s="8">
        <f t="shared" ref="H4:H23" si="0">SUM(E4:G4)</f>
        <v>6</v>
      </c>
    </row>
    <row r="5" spans="2:8" ht="18" customHeight="1" x14ac:dyDescent="0.3">
      <c r="B5" s="7">
        <v>40978</v>
      </c>
      <c r="C5" s="8" t="s">
        <v>110</v>
      </c>
      <c r="D5" s="8" t="s">
        <v>111</v>
      </c>
      <c r="E5" s="8">
        <v>2</v>
      </c>
      <c r="F5" s="8">
        <v>7</v>
      </c>
      <c r="G5" s="8">
        <v>3</v>
      </c>
      <c r="H5" s="8">
        <f t="shared" si="0"/>
        <v>12</v>
      </c>
    </row>
    <row r="6" spans="2:8" ht="18" customHeight="1" x14ac:dyDescent="0.3">
      <c r="B6" s="7">
        <v>40978</v>
      </c>
      <c r="C6" s="8" t="s">
        <v>112</v>
      </c>
      <c r="D6" s="8" t="s">
        <v>113</v>
      </c>
      <c r="E6" s="8">
        <v>4</v>
      </c>
      <c r="F6" s="8">
        <v>8</v>
      </c>
      <c r="G6" s="8">
        <v>4</v>
      </c>
      <c r="H6" s="8">
        <f t="shared" si="0"/>
        <v>16</v>
      </c>
    </row>
    <row r="7" spans="2:8" ht="18" customHeight="1" x14ac:dyDescent="0.3">
      <c r="B7" s="7">
        <v>40979</v>
      </c>
      <c r="C7" s="8" t="s">
        <v>114</v>
      </c>
      <c r="D7" s="8" t="s">
        <v>115</v>
      </c>
      <c r="E7" s="8">
        <v>3</v>
      </c>
      <c r="F7" s="8">
        <v>9</v>
      </c>
      <c r="G7" s="8">
        <v>5</v>
      </c>
      <c r="H7" s="8">
        <f t="shared" si="0"/>
        <v>17</v>
      </c>
    </row>
    <row r="8" spans="2:8" ht="18" customHeight="1" x14ac:dyDescent="0.3">
      <c r="B8" s="7">
        <v>40979</v>
      </c>
      <c r="C8" s="8" t="s">
        <v>114</v>
      </c>
      <c r="D8" s="8" t="s">
        <v>116</v>
      </c>
      <c r="E8" s="8">
        <v>6</v>
      </c>
      <c r="F8" s="8">
        <v>4</v>
      </c>
      <c r="G8" s="8">
        <v>6</v>
      </c>
      <c r="H8" s="8">
        <f t="shared" si="0"/>
        <v>16</v>
      </c>
    </row>
    <row r="9" spans="2:8" ht="18" customHeight="1" x14ac:dyDescent="0.3">
      <c r="B9" s="7">
        <v>40981</v>
      </c>
      <c r="C9" s="8" t="s">
        <v>110</v>
      </c>
      <c r="D9" s="8" t="s">
        <v>117</v>
      </c>
      <c r="E9" s="8">
        <v>5</v>
      </c>
      <c r="F9" s="8">
        <v>5</v>
      </c>
      <c r="G9" s="8">
        <v>1</v>
      </c>
      <c r="H9" s="8">
        <f t="shared" si="0"/>
        <v>11</v>
      </c>
    </row>
    <row r="10" spans="2:8" ht="18" customHeight="1" x14ac:dyDescent="0.3">
      <c r="B10" s="7">
        <v>40982</v>
      </c>
      <c r="C10" s="8" t="s">
        <v>114</v>
      </c>
      <c r="D10" s="8" t="s">
        <v>118</v>
      </c>
      <c r="E10" s="8">
        <v>7</v>
      </c>
      <c r="F10" s="8">
        <v>5</v>
      </c>
      <c r="G10" s="8">
        <v>2</v>
      </c>
      <c r="H10" s="8">
        <f t="shared" si="0"/>
        <v>14</v>
      </c>
    </row>
    <row r="11" spans="2:8" ht="18" customHeight="1" x14ac:dyDescent="0.3">
      <c r="B11" s="7">
        <v>40982</v>
      </c>
      <c r="C11" s="8" t="s">
        <v>119</v>
      </c>
      <c r="D11" s="8" t="s">
        <v>120</v>
      </c>
      <c r="E11" s="8">
        <v>5</v>
      </c>
      <c r="F11" s="8">
        <v>6</v>
      </c>
      <c r="G11" s="8">
        <v>4</v>
      </c>
      <c r="H11" s="8">
        <f t="shared" si="0"/>
        <v>15</v>
      </c>
    </row>
    <row r="12" spans="2:8" ht="18" customHeight="1" x14ac:dyDescent="0.3">
      <c r="B12" s="7">
        <v>40984</v>
      </c>
      <c r="C12" s="8" t="s">
        <v>119</v>
      </c>
      <c r="D12" s="8" t="s">
        <v>121</v>
      </c>
      <c r="E12" s="8">
        <v>7</v>
      </c>
      <c r="F12" s="8">
        <v>7</v>
      </c>
      <c r="G12" s="8">
        <v>5</v>
      </c>
      <c r="H12" s="8">
        <f t="shared" si="0"/>
        <v>19</v>
      </c>
    </row>
    <row r="13" spans="2:8" ht="18" customHeight="1" x14ac:dyDescent="0.3">
      <c r="B13" s="7">
        <v>40982</v>
      </c>
      <c r="C13" s="8" t="s">
        <v>119</v>
      </c>
      <c r="D13" s="8" t="s">
        <v>122</v>
      </c>
      <c r="E13" s="8">
        <v>8</v>
      </c>
      <c r="F13" s="8">
        <v>8</v>
      </c>
      <c r="G13" s="8">
        <v>1</v>
      </c>
      <c r="H13" s="8">
        <f t="shared" si="0"/>
        <v>17</v>
      </c>
    </row>
    <row r="14" spans="2:8" ht="18" customHeight="1" x14ac:dyDescent="0.3">
      <c r="B14" s="7">
        <v>40986</v>
      </c>
      <c r="C14" s="8" t="s">
        <v>114</v>
      </c>
      <c r="D14" s="8" t="s">
        <v>118</v>
      </c>
      <c r="E14" s="8">
        <v>5</v>
      </c>
      <c r="F14" s="8">
        <v>6</v>
      </c>
      <c r="G14" s="8">
        <v>2</v>
      </c>
      <c r="H14" s="8">
        <f t="shared" si="0"/>
        <v>13</v>
      </c>
    </row>
    <row r="15" spans="2:8" ht="18" customHeight="1" x14ac:dyDescent="0.3">
      <c r="B15" s="7">
        <v>40993</v>
      </c>
      <c r="C15" s="8" t="s">
        <v>123</v>
      </c>
      <c r="D15" s="8" t="s">
        <v>124</v>
      </c>
      <c r="E15" s="8">
        <v>3</v>
      </c>
      <c r="F15" s="8">
        <v>4</v>
      </c>
      <c r="G15" s="8">
        <v>4</v>
      </c>
      <c r="H15" s="8">
        <f t="shared" si="0"/>
        <v>11</v>
      </c>
    </row>
    <row r="16" spans="2:8" ht="18" customHeight="1" x14ac:dyDescent="0.3">
      <c r="B16" s="7">
        <v>41009</v>
      </c>
      <c r="C16" s="8" t="s">
        <v>123</v>
      </c>
      <c r="D16" s="8" t="s">
        <v>125</v>
      </c>
      <c r="E16" s="8">
        <v>4</v>
      </c>
      <c r="F16" s="8">
        <v>5</v>
      </c>
      <c r="G16" s="8">
        <v>5</v>
      </c>
      <c r="H16" s="8">
        <f t="shared" si="0"/>
        <v>14</v>
      </c>
    </row>
    <row r="17" spans="2:8" ht="18" customHeight="1" x14ac:dyDescent="0.3">
      <c r="B17" s="7">
        <v>41009</v>
      </c>
      <c r="C17" s="8" t="s">
        <v>112</v>
      </c>
      <c r="D17" s="8" t="s">
        <v>126</v>
      </c>
      <c r="E17" s="8">
        <v>3</v>
      </c>
      <c r="F17" s="8">
        <v>6</v>
      </c>
      <c r="G17" s="8">
        <v>2</v>
      </c>
      <c r="H17" s="8">
        <f t="shared" si="0"/>
        <v>11</v>
      </c>
    </row>
    <row r="18" spans="2:8" ht="18" customHeight="1" x14ac:dyDescent="0.3">
      <c r="B18" s="7">
        <v>41010</v>
      </c>
      <c r="C18" s="8" t="s">
        <v>127</v>
      </c>
      <c r="D18" s="8" t="s">
        <v>128</v>
      </c>
      <c r="E18" s="8">
        <v>5</v>
      </c>
      <c r="F18" s="8">
        <v>7</v>
      </c>
      <c r="G18" s="8">
        <v>4</v>
      </c>
      <c r="H18" s="8">
        <f t="shared" si="0"/>
        <v>16</v>
      </c>
    </row>
    <row r="19" spans="2:8" ht="18" customHeight="1" x14ac:dyDescent="0.3">
      <c r="B19" s="7">
        <v>41052</v>
      </c>
      <c r="C19" s="8" t="s">
        <v>127</v>
      </c>
      <c r="D19" s="8" t="s">
        <v>129</v>
      </c>
      <c r="E19" s="8">
        <v>2</v>
      </c>
      <c r="F19" s="8">
        <v>3</v>
      </c>
      <c r="G19" s="8">
        <v>5</v>
      </c>
      <c r="H19" s="8">
        <f t="shared" si="0"/>
        <v>10</v>
      </c>
    </row>
    <row r="20" spans="2:8" ht="18" customHeight="1" x14ac:dyDescent="0.3">
      <c r="B20" s="7">
        <v>41053</v>
      </c>
      <c r="C20" s="8" t="s">
        <v>127</v>
      </c>
      <c r="D20" s="8" t="s">
        <v>130</v>
      </c>
      <c r="E20" s="8">
        <v>4</v>
      </c>
      <c r="F20" s="8">
        <v>4</v>
      </c>
      <c r="G20" s="8">
        <v>3</v>
      </c>
      <c r="H20" s="8">
        <f t="shared" si="0"/>
        <v>11</v>
      </c>
    </row>
    <row r="21" spans="2:8" ht="18" customHeight="1" x14ac:dyDescent="0.3">
      <c r="B21" s="7">
        <v>41085</v>
      </c>
      <c r="C21" s="8" t="s">
        <v>131</v>
      </c>
      <c r="D21" s="8" t="s">
        <v>132</v>
      </c>
      <c r="E21" s="8">
        <v>6</v>
      </c>
      <c r="F21" s="8">
        <v>5</v>
      </c>
      <c r="G21" s="8">
        <v>2</v>
      </c>
      <c r="H21" s="8">
        <f t="shared" si="0"/>
        <v>13</v>
      </c>
    </row>
    <row r="22" spans="2:8" ht="18" customHeight="1" x14ac:dyDescent="0.3">
      <c r="B22" s="7">
        <v>41085</v>
      </c>
      <c r="C22" s="8" t="s">
        <v>127</v>
      </c>
      <c r="D22" s="8" t="s">
        <v>129</v>
      </c>
      <c r="E22" s="8">
        <v>3</v>
      </c>
      <c r="F22" s="8">
        <v>6</v>
      </c>
      <c r="G22" s="8">
        <v>4</v>
      </c>
      <c r="H22" s="8">
        <f t="shared" si="0"/>
        <v>13</v>
      </c>
    </row>
    <row r="23" spans="2:8" ht="18" customHeight="1" x14ac:dyDescent="0.3">
      <c r="B23" s="7">
        <v>41087</v>
      </c>
      <c r="C23" s="8" t="s">
        <v>131</v>
      </c>
      <c r="D23" s="8" t="s">
        <v>133</v>
      </c>
      <c r="E23" s="8">
        <v>1</v>
      </c>
      <c r="F23" s="8">
        <v>7</v>
      </c>
      <c r="G23" s="8">
        <v>2</v>
      </c>
      <c r="H23" s="8">
        <f t="shared" si="0"/>
        <v>10</v>
      </c>
    </row>
  </sheetData>
  <dataConsolidate topLabels="1">
    <dataRefs count="2">
      <dataRef ref="B3:G23" sheet="데이터 통합" r:id="rId1"/>
      <dataRef ref="J3:O23" sheet="데이터 통합" r:id="rId2"/>
    </dataRefs>
  </dataConsolidate>
  <mergeCells count="1">
    <mergeCell ref="B1:H1"/>
  </mergeCells>
  <phoneticPr fontId="3" type="noConversion"/>
  <pageMargins left="0.7" right="0.7" top="0.75" bottom="0.75" header="0.3" footer="0.3"/>
  <pageSetup paperSize="9"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D20" sqref="D20"/>
    </sheetView>
  </sheetViews>
  <sheetFormatPr defaultRowHeight="16.5" x14ac:dyDescent="0.3"/>
  <cols>
    <col min="2" max="2" width="10.125" customWidth="1"/>
    <col min="3" max="3" width="15.125" customWidth="1"/>
    <col min="4" max="4" width="7.125" bestFit="1" customWidth="1"/>
    <col min="5" max="5" width="7.375" bestFit="1" customWidth="1"/>
    <col min="6" max="6" width="9.25" bestFit="1" customWidth="1"/>
    <col min="7" max="8" width="7.375" bestFit="1" customWidth="1"/>
  </cols>
  <sheetData>
    <row r="1" spans="2:8" ht="39" x14ac:dyDescent="0.3">
      <c r="B1" s="2" t="s">
        <v>134</v>
      </c>
      <c r="C1" s="2"/>
      <c r="D1" s="2"/>
      <c r="E1" s="2"/>
      <c r="F1" s="2"/>
      <c r="G1" s="2"/>
      <c r="H1" s="2"/>
    </row>
    <row r="3" spans="2:8" ht="18" customHeight="1" x14ac:dyDescent="0.3">
      <c r="B3" s="4" t="s">
        <v>135</v>
      </c>
      <c r="C3" s="4" t="s">
        <v>136</v>
      </c>
      <c r="D3" s="4" t="s">
        <v>137</v>
      </c>
      <c r="E3" s="4" t="s">
        <v>138</v>
      </c>
      <c r="F3" s="4" t="s">
        <v>139</v>
      </c>
      <c r="G3" s="4" t="s">
        <v>140</v>
      </c>
      <c r="H3" s="4" t="s">
        <v>141</v>
      </c>
    </row>
    <row r="4" spans="2:8" ht="18" customHeight="1" x14ac:dyDescent="0.3">
      <c r="B4" s="7">
        <v>41165</v>
      </c>
      <c r="C4" s="8" t="s">
        <v>142</v>
      </c>
      <c r="D4" s="8" t="s">
        <v>143</v>
      </c>
      <c r="E4" s="8">
        <v>2</v>
      </c>
      <c r="F4" s="8">
        <v>3</v>
      </c>
      <c r="G4" s="8">
        <v>5</v>
      </c>
      <c r="H4" s="8">
        <f t="shared" ref="H4:H23" si="0">SUM(E4:G4)</f>
        <v>10</v>
      </c>
    </row>
    <row r="5" spans="2:8" ht="18" customHeight="1" x14ac:dyDescent="0.3">
      <c r="B5" s="7">
        <v>41171</v>
      </c>
      <c r="C5" s="8" t="s">
        <v>144</v>
      </c>
      <c r="D5" s="8" t="s">
        <v>145</v>
      </c>
      <c r="E5" s="8">
        <v>3</v>
      </c>
      <c r="F5" s="8">
        <v>4</v>
      </c>
      <c r="G5" s="8">
        <v>4</v>
      </c>
      <c r="H5" s="8">
        <f t="shared" si="0"/>
        <v>11</v>
      </c>
    </row>
    <row r="6" spans="2:8" ht="18" customHeight="1" x14ac:dyDescent="0.3">
      <c r="B6" s="7">
        <v>41162</v>
      </c>
      <c r="C6" s="8" t="s">
        <v>0</v>
      </c>
      <c r="D6" s="8" t="s">
        <v>146</v>
      </c>
      <c r="E6" s="8">
        <v>4</v>
      </c>
      <c r="F6" s="8">
        <v>3</v>
      </c>
      <c r="G6" s="8">
        <v>3</v>
      </c>
      <c r="H6" s="8">
        <f t="shared" si="0"/>
        <v>10</v>
      </c>
    </row>
    <row r="7" spans="2:8" ht="18" customHeight="1" x14ac:dyDescent="0.3">
      <c r="B7" s="7">
        <v>41163</v>
      </c>
      <c r="C7" s="8" t="s">
        <v>147</v>
      </c>
      <c r="D7" s="8" t="s">
        <v>148</v>
      </c>
      <c r="E7" s="8">
        <v>4</v>
      </c>
      <c r="F7" s="8">
        <v>2</v>
      </c>
      <c r="G7" s="8">
        <v>4</v>
      </c>
      <c r="H7" s="8">
        <f t="shared" si="0"/>
        <v>10</v>
      </c>
    </row>
    <row r="8" spans="2:8" ht="18" customHeight="1" x14ac:dyDescent="0.3">
      <c r="B8" s="7">
        <v>41164</v>
      </c>
      <c r="C8" s="8" t="s">
        <v>0</v>
      </c>
      <c r="D8" s="8" t="s">
        <v>146</v>
      </c>
      <c r="E8" s="8">
        <v>5</v>
      </c>
      <c r="F8" s="8">
        <v>4</v>
      </c>
      <c r="G8" s="8">
        <v>5</v>
      </c>
      <c r="H8" s="8">
        <f t="shared" si="0"/>
        <v>14</v>
      </c>
    </row>
    <row r="9" spans="2:8" ht="18" customHeight="1" x14ac:dyDescent="0.3">
      <c r="B9" s="7">
        <v>41165</v>
      </c>
      <c r="C9" s="8" t="s">
        <v>144</v>
      </c>
      <c r="D9" s="8" t="s">
        <v>149</v>
      </c>
      <c r="E9" s="8">
        <v>6</v>
      </c>
      <c r="F9" s="8">
        <v>5</v>
      </c>
      <c r="G9" s="8">
        <v>4</v>
      </c>
      <c r="H9" s="8">
        <f t="shared" si="0"/>
        <v>15</v>
      </c>
    </row>
    <row r="10" spans="2:8" ht="18" customHeight="1" x14ac:dyDescent="0.3">
      <c r="B10" s="7">
        <v>41186</v>
      </c>
      <c r="C10" s="8" t="s">
        <v>147</v>
      </c>
      <c r="D10" s="8" t="s">
        <v>150</v>
      </c>
      <c r="E10" s="8">
        <v>7</v>
      </c>
      <c r="F10" s="8">
        <v>3</v>
      </c>
      <c r="G10" s="8">
        <v>4</v>
      </c>
      <c r="H10" s="8">
        <f t="shared" si="0"/>
        <v>14</v>
      </c>
    </row>
    <row r="11" spans="2:8" ht="18" customHeight="1" x14ac:dyDescent="0.3">
      <c r="B11" s="7">
        <v>41189</v>
      </c>
      <c r="C11" s="8" t="s">
        <v>144</v>
      </c>
      <c r="D11" s="8" t="s">
        <v>149</v>
      </c>
      <c r="E11" s="8">
        <v>8</v>
      </c>
      <c r="F11" s="8">
        <v>7</v>
      </c>
      <c r="G11" s="8">
        <v>4</v>
      </c>
      <c r="H11" s="8">
        <f t="shared" si="0"/>
        <v>19</v>
      </c>
    </row>
    <row r="12" spans="2:8" ht="18" customHeight="1" x14ac:dyDescent="0.3">
      <c r="B12" s="7">
        <v>41191</v>
      </c>
      <c r="C12" s="8" t="s">
        <v>151</v>
      </c>
      <c r="D12" s="8" t="s">
        <v>152</v>
      </c>
      <c r="E12" s="8">
        <v>4</v>
      </c>
      <c r="F12" s="8">
        <v>8</v>
      </c>
      <c r="G12" s="8">
        <v>5</v>
      </c>
      <c r="H12" s="8">
        <f t="shared" si="0"/>
        <v>17</v>
      </c>
    </row>
    <row r="13" spans="2:8" ht="18" customHeight="1" x14ac:dyDescent="0.3">
      <c r="B13" s="7">
        <v>41215</v>
      </c>
      <c r="C13" s="8" t="s">
        <v>153</v>
      </c>
      <c r="D13" s="8" t="s">
        <v>154</v>
      </c>
      <c r="E13" s="8">
        <v>5</v>
      </c>
      <c r="F13" s="8">
        <v>9</v>
      </c>
      <c r="G13" s="8">
        <v>3</v>
      </c>
      <c r="H13" s="8">
        <f t="shared" si="0"/>
        <v>17</v>
      </c>
    </row>
    <row r="14" spans="2:8" ht="18" customHeight="1" x14ac:dyDescent="0.3">
      <c r="B14" s="7">
        <v>41221</v>
      </c>
      <c r="C14" s="8" t="s">
        <v>155</v>
      </c>
      <c r="D14" s="8" t="s">
        <v>156</v>
      </c>
      <c r="E14" s="8">
        <v>6</v>
      </c>
      <c r="F14" s="8">
        <v>7</v>
      </c>
      <c r="G14" s="8">
        <v>4</v>
      </c>
      <c r="H14" s="8">
        <f t="shared" si="0"/>
        <v>17</v>
      </c>
    </row>
    <row r="15" spans="2:8" ht="18" customHeight="1" x14ac:dyDescent="0.3">
      <c r="B15" s="7">
        <v>41221</v>
      </c>
      <c r="C15" s="8" t="s">
        <v>155</v>
      </c>
      <c r="D15" s="8" t="s">
        <v>157</v>
      </c>
      <c r="E15" s="8">
        <v>7</v>
      </c>
      <c r="F15" s="8">
        <v>3</v>
      </c>
      <c r="G15" s="8">
        <v>8</v>
      </c>
      <c r="H15" s="8">
        <f t="shared" si="0"/>
        <v>18</v>
      </c>
    </row>
    <row r="16" spans="2:8" ht="18" customHeight="1" x14ac:dyDescent="0.3">
      <c r="B16" s="7">
        <v>41221</v>
      </c>
      <c r="C16" s="8" t="s">
        <v>153</v>
      </c>
      <c r="D16" s="8" t="s">
        <v>154</v>
      </c>
      <c r="E16" s="8">
        <v>2</v>
      </c>
      <c r="F16" s="8">
        <v>4</v>
      </c>
      <c r="G16" s="8">
        <v>5</v>
      </c>
      <c r="H16" s="8">
        <f t="shared" si="0"/>
        <v>11</v>
      </c>
    </row>
    <row r="17" spans="2:8" ht="18" customHeight="1" x14ac:dyDescent="0.3">
      <c r="B17" s="7">
        <v>41222</v>
      </c>
      <c r="C17" s="8" t="s">
        <v>155</v>
      </c>
      <c r="D17" s="8" t="s">
        <v>157</v>
      </c>
      <c r="E17" s="8">
        <v>3</v>
      </c>
      <c r="F17" s="8">
        <v>5</v>
      </c>
      <c r="G17" s="8">
        <v>9</v>
      </c>
      <c r="H17" s="8">
        <f t="shared" si="0"/>
        <v>17</v>
      </c>
    </row>
    <row r="18" spans="2:8" ht="18" customHeight="1" x14ac:dyDescent="0.3">
      <c r="B18" s="7">
        <v>41244</v>
      </c>
      <c r="C18" s="8" t="s">
        <v>158</v>
      </c>
      <c r="D18" s="8" t="s">
        <v>159</v>
      </c>
      <c r="E18" s="8">
        <v>4</v>
      </c>
      <c r="F18" s="8">
        <v>6</v>
      </c>
      <c r="G18" s="8">
        <v>5</v>
      </c>
      <c r="H18" s="8">
        <f t="shared" si="0"/>
        <v>15</v>
      </c>
    </row>
    <row r="19" spans="2:8" ht="18" customHeight="1" x14ac:dyDescent="0.3">
      <c r="B19" s="7">
        <v>41246</v>
      </c>
      <c r="C19" s="8" t="s">
        <v>160</v>
      </c>
      <c r="D19" s="8" t="s">
        <v>161</v>
      </c>
      <c r="E19" s="8">
        <v>5</v>
      </c>
      <c r="F19" s="8">
        <v>3</v>
      </c>
      <c r="G19" s="8">
        <v>3</v>
      </c>
      <c r="H19" s="8">
        <f t="shared" si="0"/>
        <v>11</v>
      </c>
    </row>
    <row r="20" spans="2:8" ht="18" customHeight="1" x14ac:dyDescent="0.3">
      <c r="B20" s="7">
        <v>41246</v>
      </c>
      <c r="C20" s="8" t="s">
        <v>158</v>
      </c>
      <c r="D20" s="8" t="s">
        <v>162</v>
      </c>
      <c r="E20" s="8">
        <v>1</v>
      </c>
      <c r="F20" s="8">
        <v>5</v>
      </c>
      <c r="G20" s="8">
        <v>9</v>
      </c>
      <c r="H20" s="8">
        <f t="shared" si="0"/>
        <v>15</v>
      </c>
    </row>
    <row r="21" spans="2:8" ht="18" customHeight="1" x14ac:dyDescent="0.3">
      <c r="B21" s="7">
        <v>41246</v>
      </c>
      <c r="C21" s="8" t="s">
        <v>163</v>
      </c>
      <c r="D21" s="8" t="s">
        <v>164</v>
      </c>
      <c r="E21" s="8">
        <v>2</v>
      </c>
      <c r="F21" s="8">
        <v>6</v>
      </c>
      <c r="G21" s="8">
        <v>3</v>
      </c>
      <c r="H21" s="8">
        <f t="shared" si="0"/>
        <v>11</v>
      </c>
    </row>
    <row r="22" spans="2:8" ht="18" customHeight="1" x14ac:dyDescent="0.3">
      <c r="B22" s="7">
        <v>41247</v>
      </c>
      <c r="C22" s="8" t="s">
        <v>158</v>
      </c>
      <c r="D22" s="8" t="s">
        <v>165</v>
      </c>
      <c r="E22" s="8">
        <v>3</v>
      </c>
      <c r="F22" s="8">
        <v>5</v>
      </c>
      <c r="G22" s="8">
        <v>2</v>
      </c>
      <c r="H22" s="8">
        <f t="shared" si="0"/>
        <v>10</v>
      </c>
    </row>
    <row r="23" spans="2:8" ht="18" customHeight="1" x14ac:dyDescent="0.3">
      <c r="B23" s="7">
        <v>41248</v>
      </c>
      <c r="C23" s="8" t="s">
        <v>166</v>
      </c>
      <c r="D23" s="8" t="s">
        <v>167</v>
      </c>
      <c r="E23" s="8">
        <v>1</v>
      </c>
      <c r="F23" s="8">
        <v>6</v>
      </c>
      <c r="G23" s="8">
        <v>3</v>
      </c>
      <c r="H23" s="8">
        <f t="shared" si="0"/>
        <v>10</v>
      </c>
    </row>
  </sheetData>
  <dataConsolidate topLabels="1">
    <dataRefs count="2">
      <dataRef ref="B3:G23" sheet="데이터 통합" r:id="rId1"/>
      <dataRef ref="J3:O23" sheet="데이터 통합" r:id="rId2"/>
    </dataRefs>
  </dataConsolidate>
  <mergeCells count="1">
    <mergeCell ref="B1:H1"/>
  </mergeCells>
  <phoneticPr fontId="3" type="noConversion"/>
  <pageMargins left="0.7" right="0.7" top="0.75" bottom="0.75" header="0.3" footer="0.3"/>
  <pageSetup paperSize="9" orientation="portrait" verticalDpi="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K29" sqref="K29"/>
    </sheetView>
  </sheetViews>
  <sheetFormatPr defaultRowHeight="16.5" x14ac:dyDescent="0.3"/>
  <cols>
    <col min="2" max="2" width="15.125" bestFit="1" customWidth="1"/>
    <col min="3" max="7" width="9" customWidth="1"/>
  </cols>
  <sheetData>
    <row r="1" spans="2:7" ht="39" x14ac:dyDescent="0.3">
      <c r="B1" s="2" t="s">
        <v>168</v>
      </c>
      <c r="C1" s="2"/>
      <c r="D1" s="2"/>
      <c r="E1" s="2"/>
      <c r="F1" s="2"/>
      <c r="G1" s="2"/>
    </row>
  </sheetData>
  <dataConsolidate topLabels="1">
    <dataRefs count="2">
      <dataRef ref="C3:H23" sheet="1학기자원봉사" r:id="rId1"/>
      <dataRef ref="C3:H23" sheet="2학기자원봉사" r:id="rId2"/>
    </dataRefs>
  </dataConsolidate>
  <mergeCells count="1">
    <mergeCell ref="B1:G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sqref="A1:XFD1048576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18" customHeight="1" x14ac:dyDescent="0.3">
      <c r="A1" s="3" t="s">
        <v>169</v>
      </c>
      <c r="B1" s="4" t="s">
        <v>170</v>
      </c>
      <c r="C1" s="4" t="s">
        <v>171</v>
      </c>
      <c r="D1" s="4" t="s">
        <v>172</v>
      </c>
      <c r="E1" s="4" t="s">
        <v>173</v>
      </c>
      <c r="F1" s="4" t="s">
        <v>174</v>
      </c>
      <c r="G1" s="4" t="s">
        <v>175</v>
      </c>
      <c r="H1" s="4" t="s">
        <v>176</v>
      </c>
      <c r="I1" s="4" t="s">
        <v>177</v>
      </c>
      <c r="J1" s="4" t="s">
        <v>178</v>
      </c>
      <c r="K1" s="4" t="s">
        <v>179</v>
      </c>
      <c r="L1" s="4" t="s">
        <v>180</v>
      </c>
      <c r="M1" s="4" t="s">
        <v>181</v>
      </c>
    </row>
    <row r="2" spans="1:13" ht="18" customHeight="1" x14ac:dyDescent="0.3">
      <c r="A2" s="5">
        <v>20131234</v>
      </c>
      <c r="B2" s="5" t="s">
        <v>182</v>
      </c>
      <c r="C2" s="5">
        <v>1</v>
      </c>
      <c r="D2" s="5" t="s">
        <v>183</v>
      </c>
      <c r="E2" s="5" t="str">
        <f>IF(MID(D2,8,1)="1","남","여")</f>
        <v>여</v>
      </c>
      <c r="F2" s="5" t="s">
        <v>184</v>
      </c>
      <c r="G2" s="6">
        <v>85</v>
      </c>
      <c r="H2" s="6">
        <v>75</v>
      </c>
      <c r="I2" s="6">
        <v>86</v>
      </c>
      <c r="J2" s="6">
        <f>SUM(G2:I2)</f>
        <v>246</v>
      </c>
      <c r="K2" s="6">
        <f>AVERAGE(G2:I2)</f>
        <v>82</v>
      </c>
      <c r="L2" s="6">
        <f>_xlfn.RANK.EQ(K2,$K$2:$K$27)</f>
        <v>11</v>
      </c>
      <c r="M2" s="9" t="s">
        <v>185</v>
      </c>
    </row>
    <row r="3" spans="1:13" ht="18" customHeight="1" x14ac:dyDescent="0.3">
      <c r="A3" s="5">
        <v>20131272</v>
      </c>
      <c r="B3" s="5" t="s">
        <v>57</v>
      </c>
      <c r="C3" s="5">
        <v>1</v>
      </c>
      <c r="D3" s="5" t="s">
        <v>186</v>
      </c>
      <c r="E3" s="5" t="str">
        <f t="shared" ref="E3:E27" si="0">IF(MID(D3,8,1)="1","남","여")</f>
        <v>여</v>
      </c>
      <c r="F3" s="5" t="s">
        <v>187</v>
      </c>
      <c r="G3" s="6">
        <v>75</v>
      </c>
      <c r="H3" s="6">
        <v>65</v>
      </c>
      <c r="I3" s="6">
        <v>78</v>
      </c>
      <c r="J3" s="6">
        <f t="shared" ref="J3:J27" si="1">SUM(G3:I3)</f>
        <v>218</v>
      </c>
      <c r="K3" s="6">
        <f t="shared" ref="K3:K27" si="2">AVERAGE(G3:I3)</f>
        <v>72.666666666666671</v>
      </c>
      <c r="L3" s="6">
        <f t="shared" ref="L3:L27" si="3">_xlfn.RANK.EQ(K3,$K$2:$K$27)</f>
        <v>19</v>
      </c>
      <c r="M3" s="9" t="s">
        <v>188</v>
      </c>
    </row>
    <row r="4" spans="1:13" ht="18" customHeight="1" x14ac:dyDescent="0.3">
      <c r="A4" s="5">
        <v>20131278</v>
      </c>
      <c r="B4" s="5" t="s">
        <v>57</v>
      </c>
      <c r="C4" s="5">
        <v>1</v>
      </c>
      <c r="D4" s="5" t="s">
        <v>189</v>
      </c>
      <c r="E4" s="5" t="str">
        <f t="shared" si="0"/>
        <v>남</v>
      </c>
      <c r="F4" s="5" t="s">
        <v>190</v>
      </c>
      <c r="G4" s="6">
        <v>96</v>
      </c>
      <c r="H4" s="6">
        <v>77</v>
      </c>
      <c r="I4" s="6">
        <v>67</v>
      </c>
      <c r="J4" s="6">
        <f t="shared" si="1"/>
        <v>240</v>
      </c>
      <c r="K4" s="6">
        <f t="shared" si="2"/>
        <v>80</v>
      </c>
      <c r="L4" s="6">
        <f t="shared" si="3"/>
        <v>14</v>
      </c>
      <c r="M4" s="9" t="s">
        <v>185</v>
      </c>
    </row>
    <row r="5" spans="1:13" ht="18" customHeight="1" x14ac:dyDescent="0.3">
      <c r="A5" s="5">
        <v>20113443</v>
      </c>
      <c r="B5" s="5" t="s">
        <v>191</v>
      </c>
      <c r="C5" s="5">
        <v>3</v>
      </c>
      <c r="D5" s="5" t="s">
        <v>192</v>
      </c>
      <c r="E5" s="5" t="str">
        <f t="shared" si="0"/>
        <v>남</v>
      </c>
      <c r="F5" s="5" t="s">
        <v>193</v>
      </c>
      <c r="G5" s="6">
        <v>45</v>
      </c>
      <c r="H5" s="6">
        <v>78</v>
      </c>
      <c r="I5" s="6">
        <v>56</v>
      </c>
      <c r="J5" s="6">
        <f t="shared" si="1"/>
        <v>179</v>
      </c>
      <c r="K5" s="6">
        <f t="shared" si="2"/>
        <v>59.666666666666664</v>
      </c>
      <c r="L5" s="6">
        <f t="shared" si="3"/>
        <v>24</v>
      </c>
      <c r="M5" s="9" t="s">
        <v>194</v>
      </c>
    </row>
    <row r="6" spans="1:13" ht="18" customHeight="1" x14ac:dyDescent="0.3">
      <c r="A6" s="5">
        <v>20133548</v>
      </c>
      <c r="B6" s="5" t="s">
        <v>191</v>
      </c>
      <c r="C6" s="5">
        <v>1</v>
      </c>
      <c r="D6" s="5" t="s">
        <v>195</v>
      </c>
      <c r="E6" s="5" t="str">
        <f t="shared" si="0"/>
        <v>남</v>
      </c>
      <c r="F6" s="5" t="s">
        <v>196</v>
      </c>
      <c r="G6" s="6">
        <v>86</v>
      </c>
      <c r="H6" s="6">
        <v>87</v>
      </c>
      <c r="I6" s="6">
        <v>86</v>
      </c>
      <c r="J6" s="6">
        <f t="shared" si="1"/>
        <v>259</v>
      </c>
      <c r="K6" s="6">
        <f t="shared" si="2"/>
        <v>86.333333333333329</v>
      </c>
      <c r="L6" s="6">
        <f t="shared" si="3"/>
        <v>7</v>
      </c>
      <c r="M6" s="9" t="s">
        <v>197</v>
      </c>
    </row>
    <row r="7" spans="1:13" ht="18" customHeight="1" x14ac:dyDescent="0.3">
      <c r="A7" s="5">
        <v>20133567</v>
      </c>
      <c r="B7" s="5" t="s">
        <v>191</v>
      </c>
      <c r="C7" s="5">
        <v>1</v>
      </c>
      <c r="D7" s="5" t="s">
        <v>198</v>
      </c>
      <c r="E7" s="5" t="str">
        <f t="shared" si="0"/>
        <v>여</v>
      </c>
      <c r="F7" s="5" t="s">
        <v>199</v>
      </c>
      <c r="G7" s="6">
        <v>100</v>
      </c>
      <c r="H7" s="6">
        <v>92</v>
      </c>
      <c r="I7" s="6">
        <v>96</v>
      </c>
      <c r="J7" s="6">
        <f t="shared" si="1"/>
        <v>288</v>
      </c>
      <c r="K7" s="6">
        <f t="shared" si="2"/>
        <v>96</v>
      </c>
      <c r="L7" s="6">
        <f t="shared" si="3"/>
        <v>3</v>
      </c>
      <c r="M7" s="9" t="s">
        <v>200</v>
      </c>
    </row>
    <row r="8" spans="1:13" ht="18" customHeight="1" x14ac:dyDescent="0.3">
      <c r="A8" s="5">
        <v>20133578</v>
      </c>
      <c r="B8" s="5" t="s">
        <v>191</v>
      </c>
      <c r="C8" s="5">
        <v>1</v>
      </c>
      <c r="D8" s="5" t="s">
        <v>201</v>
      </c>
      <c r="E8" s="5" t="str">
        <f t="shared" si="0"/>
        <v>남</v>
      </c>
      <c r="F8" s="5" t="s">
        <v>202</v>
      </c>
      <c r="G8" s="6">
        <v>87</v>
      </c>
      <c r="H8" s="6">
        <v>95</v>
      </c>
      <c r="I8" s="6">
        <v>92</v>
      </c>
      <c r="J8" s="6">
        <f t="shared" si="1"/>
        <v>274</v>
      </c>
      <c r="K8" s="6">
        <f t="shared" si="2"/>
        <v>91.333333333333329</v>
      </c>
      <c r="L8" s="6">
        <f t="shared" si="3"/>
        <v>4</v>
      </c>
      <c r="M8" s="9" t="s">
        <v>203</v>
      </c>
    </row>
    <row r="9" spans="1:13" ht="18" customHeight="1" x14ac:dyDescent="0.3">
      <c r="A9" s="5">
        <v>20094321</v>
      </c>
      <c r="B9" s="5" t="s">
        <v>204</v>
      </c>
      <c r="C9" s="5">
        <v>4</v>
      </c>
      <c r="D9" s="5" t="s">
        <v>205</v>
      </c>
      <c r="E9" s="5" t="str">
        <f t="shared" si="0"/>
        <v>남</v>
      </c>
      <c r="F9" s="5" t="s">
        <v>206</v>
      </c>
      <c r="G9" s="6">
        <v>68</v>
      </c>
      <c r="H9" s="6">
        <v>75</v>
      </c>
      <c r="I9" s="6">
        <v>78</v>
      </c>
      <c r="J9" s="6">
        <f t="shared" si="1"/>
        <v>221</v>
      </c>
      <c r="K9" s="6">
        <f t="shared" si="2"/>
        <v>73.666666666666671</v>
      </c>
      <c r="L9" s="6">
        <f t="shared" si="3"/>
        <v>17</v>
      </c>
      <c r="M9" s="9" t="s">
        <v>188</v>
      </c>
    </row>
    <row r="10" spans="1:13" ht="18" customHeight="1" x14ac:dyDescent="0.3">
      <c r="A10" s="5">
        <v>20124328</v>
      </c>
      <c r="B10" s="5" t="s">
        <v>204</v>
      </c>
      <c r="C10" s="5">
        <v>2</v>
      </c>
      <c r="D10" s="5" t="s">
        <v>207</v>
      </c>
      <c r="E10" s="5" t="str">
        <f t="shared" si="0"/>
        <v>여</v>
      </c>
      <c r="F10" s="5" t="s">
        <v>208</v>
      </c>
      <c r="G10" s="6">
        <v>99</v>
      </c>
      <c r="H10" s="6">
        <v>86</v>
      </c>
      <c r="I10" s="6">
        <v>86</v>
      </c>
      <c r="J10" s="6">
        <f t="shared" si="1"/>
        <v>271</v>
      </c>
      <c r="K10" s="6">
        <f t="shared" si="2"/>
        <v>90.333333333333329</v>
      </c>
      <c r="L10" s="6">
        <f t="shared" si="3"/>
        <v>5</v>
      </c>
      <c r="M10" s="9" t="s">
        <v>203</v>
      </c>
    </row>
    <row r="11" spans="1:13" ht="18" customHeight="1" x14ac:dyDescent="0.3">
      <c r="A11" s="5">
        <v>20124333</v>
      </c>
      <c r="B11" s="5" t="s">
        <v>204</v>
      </c>
      <c r="C11" s="5">
        <v>2</v>
      </c>
      <c r="D11" s="5" t="s">
        <v>209</v>
      </c>
      <c r="E11" s="5" t="str">
        <f t="shared" si="0"/>
        <v>여</v>
      </c>
      <c r="F11" s="5" t="s">
        <v>210</v>
      </c>
      <c r="G11" s="6">
        <v>100</v>
      </c>
      <c r="H11" s="6">
        <v>95</v>
      </c>
      <c r="I11" s="6">
        <v>98</v>
      </c>
      <c r="J11" s="6">
        <f t="shared" si="1"/>
        <v>293</v>
      </c>
      <c r="K11" s="6">
        <f t="shared" si="2"/>
        <v>97.666666666666671</v>
      </c>
      <c r="L11" s="6">
        <f t="shared" si="3"/>
        <v>1</v>
      </c>
      <c r="M11" s="9" t="s">
        <v>200</v>
      </c>
    </row>
    <row r="12" spans="1:13" ht="18" customHeight="1" x14ac:dyDescent="0.3">
      <c r="A12" s="5">
        <v>20124334</v>
      </c>
      <c r="B12" s="5" t="s">
        <v>204</v>
      </c>
      <c r="C12" s="5">
        <v>2</v>
      </c>
      <c r="D12" s="5" t="s">
        <v>211</v>
      </c>
      <c r="E12" s="5" t="str">
        <f t="shared" si="0"/>
        <v>남</v>
      </c>
      <c r="F12" s="5" t="s">
        <v>212</v>
      </c>
      <c r="G12" s="6">
        <v>64</v>
      </c>
      <c r="H12" s="6">
        <v>52</v>
      </c>
      <c r="I12" s="6">
        <v>45</v>
      </c>
      <c r="J12" s="6">
        <f t="shared" si="1"/>
        <v>161</v>
      </c>
      <c r="K12" s="6">
        <f t="shared" si="2"/>
        <v>53.666666666666664</v>
      </c>
      <c r="L12" s="6">
        <f t="shared" si="3"/>
        <v>26</v>
      </c>
      <c r="M12" s="9" t="s">
        <v>194</v>
      </c>
    </row>
    <row r="13" spans="1:13" ht="18" customHeight="1" x14ac:dyDescent="0.3">
      <c r="A13" s="5">
        <v>20105643</v>
      </c>
      <c r="B13" s="5" t="s">
        <v>213</v>
      </c>
      <c r="C13" s="5">
        <v>3</v>
      </c>
      <c r="D13" s="5" t="s">
        <v>214</v>
      </c>
      <c r="E13" s="5" t="str">
        <f t="shared" si="0"/>
        <v>여</v>
      </c>
      <c r="F13" s="5" t="s">
        <v>215</v>
      </c>
      <c r="G13" s="6">
        <v>78</v>
      </c>
      <c r="H13" s="6">
        <v>88</v>
      </c>
      <c r="I13" s="6">
        <v>78</v>
      </c>
      <c r="J13" s="6">
        <f t="shared" si="1"/>
        <v>244</v>
      </c>
      <c r="K13" s="6">
        <f t="shared" si="2"/>
        <v>81.333333333333329</v>
      </c>
      <c r="L13" s="6">
        <f t="shared" si="3"/>
        <v>12</v>
      </c>
      <c r="M13" s="9" t="s">
        <v>185</v>
      </c>
    </row>
    <row r="14" spans="1:13" ht="18" customHeight="1" x14ac:dyDescent="0.3">
      <c r="A14" s="5">
        <v>20125432</v>
      </c>
      <c r="B14" s="5" t="s">
        <v>213</v>
      </c>
      <c r="C14" s="5">
        <v>2</v>
      </c>
      <c r="D14" s="5" t="s">
        <v>216</v>
      </c>
      <c r="E14" s="5" t="str">
        <f t="shared" si="0"/>
        <v>여</v>
      </c>
      <c r="F14" s="5" t="s">
        <v>217</v>
      </c>
      <c r="G14" s="6">
        <v>75</v>
      </c>
      <c r="H14" s="6">
        <v>83</v>
      </c>
      <c r="I14" s="6">
        <v>78</v>
      </c>
      <c r="J14" s="6">
        <f t="shared" si="1"/>
        <v>236</v>
      </c>
      <c r="K14" s="6">
        <f t="shared" si="2"/>
        <v>78.666666666666671</v>
      </c>
      <c r="L14" s="6">
        <f t="shared" si="3"/>
        <v>15</v>
      </c>
      <c r="M14" s="9" t="s">
        <v>218</v>
      </c>
    </row>
    <row r="15" spans="1:13" ht="18" customHeight="1" x14ac:dyDescent="0.3">
      <c r="A15" s="5">
        <v>20135441</v>
      </c>
      <c r="B15" s="5" t="s">
        <v>213</v>
      </c>
      <c r="C15" s="5">
        <v>1</v>
      </c>
      <c r="D15" s="5" t="s">
        <v>219</v>
      </c>
      <c r="E15" s="5" t="str">
        <f t="shared" si="0"/>
        <v>여</v>
      </c>
      <c r="F15" s="5" t="s">
        <v>220</v>
      </c>
      <c r="G15" s="6">
        <v>48</v>
      </c>
      <c r="H15" s="6">
        <v>95</v>
      </c>
      <c r="I15" s="6">
        <v>36</v>
      </c>
      <c r="J15" s="6">
        <f t="shared" si="1"/>
        <v>179</v>
      </c>
      <c r="K15" s="6">
        <f t="shared" si="2"/>
        <v>59.666666666666664</v>
      </c>
      <c r="L15" s="6">
        <f t="shared" si="3"/>
        <v>24</v>
      </c>
      <c r="M15" s="9" t="s">
        <v>194</v>
      </c>
    </row>
    <row r="16" spans="1:13" ht="18" customHeight="1" x14ac:dyDescent="0.3">
      <c r="A16" s="5">
        <v>20116432</v>
      </c>
      <c r="B16" s="5" t="s">
        <v>221</v>
      </c>
      <c r="C16" s="5">
        <v>3</v>
      </c>
      <c r="D16" s="5" t="s">
        <v>222</v>
      </c>
      <c r="E16" s="5" t="str">
        <f t="shared" si="0"/>
        <v>여</v>
      </c>
      <c r="F16" s="5" t="s">
        <v>223</v>
      </c>
      <c r="G16" s="6">
        <v>92</v>
      </c>
      <c r="H16" s="6">
        <v>78</v>
      </c>
      <c r="I16" s="6">
        <v>48</v>
      </c>
      <c r="J16" s="6">
        <f t="shared" si="1"/>
        <v>218</v>
      </c>
      <c r="K16" s="6">
        <f t="shared" si="2"/>
        <v>72.666666666666671</v>
      </c>
      <c r="L16" s="6">
        <f t="shared" si="3"/>
        <v>19</v>
      </c>
      <c r="M16" s="9" t="s">
        <v>188</v>
      </c>
    </row>
    <row r="17" spans="1:13" ht="18" customHeight="1" x14ac:dyDescent="0.3">
      <c r="A17" s="5">
        <v>20136743</v>
      </c>
      <c r="B17" s="5" t="s">
        <v>221</v>
      </c>
      <c r="C17" s="5">
        <v>1</v>
      </c>
      <c r="D17" s="5" t="s">
        <v>224</v>
      </c>
      <c r="E17" s="5" t="str">
        <f t="shared" si="0"/>
        <v>여</v>
      </c>
      <c r="F17" s="5" t="s">
        <v>225</v>
      </c>
      <c r="G17" s="6">
        <v>95</v>
      </c>
      <c r="H17" s="6">
        <v>96</v>
      </c>
      <c r="I17" s="6">
        <v>68</v>
      </c>
      <c r="J17" s="6">
        <f t="shared" si="1"/>
        <v>259</v>
      </c>
      <c r="K17" s="6">
        <f t="shared" si="2"/>
        <v>86.333333333333329</v>
      </c>
      <c r="L17" s="6">
        <f t="shared" si="3"/>
        <v>7</v>
      </c>
      <c r="M17" s="9" t="s">
        <v>197</v>
      </c>
    </row>
    <row r="18" spans="1:13" ht="18" customHeight="1" x14ac:dyDescent="0.3">
      <c r="A18" s="5">
        <v>20136744</v>
      </c>
      <c r="B18" s="5" t="s">
        <v>221</v>
      </c>
      <c r="C18" s="5">
        <v>1</v>
      </c>
      <c r="D18" s="5" t="s">
        <v>226</v>
      </c>
      <c r="E18" s="5" t="str">
        <f t="shared" si="0"/>
        <v>여</v>
      </c>
      <c r="F18" s="5" t="s">
        <v>227</v>
      </c>
      <c r="G18" s="6">
        <v>78</v>
      </c>
      <c r="H18" s="6">
        <v>54</v>
      </c>
      <c r="I18" s="6">
        <v>56</v>
      </c>
      <c r="J18" s="6">
        <f t="shared" si="1"/>
        <v>188</v>
      </c>
      <c r="K18" s="6">
        <f t="shared" si="2"/>
        <v>62.666666666666664</v>
      </c>
      <c r="L18" s="6">
        <f t="shared" si="3"/>
        <v>21</v>
      </c>
      <c r="M18" s="9" t="s">
        <v>228</v>
      </c>
    </row>
    <row r="19" spans="1:13" ht="18" customHeight="1" x14ac:dyDescent="0.3">
      <c r="A19" s="5">
        <v>20137565</v>
      </c>
      <c r="B19" s="5" t="s">
        <v>229</v>
      </c>
      <c r="C19" s="5">
        <v>1</v>
      </c>
      <c r="D19" s="5" t="s">
        <v>230</v>
      </c>
      <c r="E19" s="5" t="str">
        <f t="shared" si="0"/>
        <v>여</v>
      </c>
      <c r="F19" s="5" t="s">
        <v>231</v>
      </c>
      <c r="G19" s="6">
        <v>65</v>
      </c>
      <c r="H19" s="6">
        <v>97</v>
      </c>
      <c r="I19" s="6">
        <v>89</v>
      </c>
      <c r="J19" s="6">
        <f t="shared" si="1"/>
        <v>251</v>
      </c>
      <c r="K19" s="6">
        <f t="shared" si="2"/>
        <v>83.666666666666671</v>
      </c>
      <c r="L19" s="6">
        <f t="shared" si="3"/>
        <v>9</v>
      </c>
      <c r="M19" s="9" t="s">
        <v>185</v>
      </c>
    </row>
    <row r="20" spans="1:13" ht="18" customHeight="1" x14ac:dyDescent="0.3">
      <c r="A20" s="5">
        <v>20137570</v>
      </c>
      <c r="B20" s="5" t="s">
        <v>229</v>
      </c>
      <c r="C20" s="5">
        <v>1</v>
      </c>
      <c r="D20" s="5" t="s">
        <v>232</v>
      </c>
      <c r="E20" s="5" t="str">
        <f t="shared" si="0"/>
        <v>남</v>
      </c>
      <c r="F20" s="5" t="s">
        <v>233</v>
      </c>
      <c r="G20" s="6">
        <v>92</v>
      </c>
      <c r="H20" s="6">
        <v>98</v>
      </c>
      <c r="I20" s="6">
        <v>99</v>
      </c>
      <c r="J20" s="6">
        <f t="shared" si="1"/>
        <v>289</v>
      </c>
      <c r="K20" s="6">
        <f t="shared" si="2"/>
        <v>96.333333333333329</v>
      </c>
      <c r="L20" s="6">
        <f t="shared" si="3"/>
        <v>2</v>
      </c>
      <c r="M20" s="9" t="s">
        <v>200</v>
      </c>
    </row>
    <row r="21" spans="1:13" ht="18" customHeight="1" x14ac:dyDescent="0.3">
      <c r="A21" s="5">
        <v>20137573</v>
      </c>
      <c r="B21" s="5" t="s">
        <v>229</v>
      </c>
      <c r="C21" s="5">
        <v>1</v>
      </c>
      <c r="D21" s="5" t="s">
        <v>234</v>
      </c>
      <c r="E21" s="5" t="str">
        <f t="shared" si="0"/>
        <v>남</v>
      </c>
      <c r="F21" s="5" t="s">
        <v>235</v>
      </c>
      <c r="G21" s="6">
        <v>56</v>
      </c>
      <c r="H21" s="6">
        <v>48</v>
      </c>
      <c r="I21" s="6">
        <v>78</v>
      </c>
      <c r="J21" s="6">
        <f t="shared" si="1"/>
        <v>182</v>
      </c>
      <c r="K21" s="6">
        <f t="shared" si="2"/>
        <v>60.666666666666664</v>
      </c>
      <c r="L21" s="6">
        <f t="shared" si="3"/>
        <v>23</v>
      </c>
      <c r="M21" s="9" t="s">
        <v>228</v>
      </c>
    </row>
    <row r="22" spans="1:13" x14ac:dyDescent="0.3">
      <c r="A22" s="5">
        <v>20137321</v>
      </c>
      <c r="B22" s="5" t="s">
        <v>236</v>
      </c>
      <c r="C22" s="5">
        <v>1</v>
      </c>
      <c r="D22" s="5" t="s">
        <v>237</v>
      </c>
      <c r="E22" s="5" t="str">
        <f t="shared" si="0"/>
        <v>여</v>
      </c>
      <c r="F22" s="5" t="s">
        <v>238</v>
      </c>
      <c r="G22" s="6">
        <v>88</v>
      </c>
      <c r="H22" s="6">
        <v>78</v>
      </c>
      <c r="I22" s="6">
        <v>55</v>
      </c>
      <c r="J22" s="6">
        <f t="shared" si="1"/>
        <v>221</v>
      </c>
      <c r="K22" s="6">
        <f t="shared" si="2"/>
        <v>73.666666666666671</v>
      </c>
      <c r="L22" s="6">
        <f t="shared" si="3"/>
        <v>17</v>
      </c>
      <c r="M22" s="9" t="s">
        <v>188</v>
      </c>
    </row>
    <row r="23" spans="1:13" x14ac:dyDescent="0.3">
      <c r="A23" s="5">
        <v>20137322</v>
      </c>
      <c r="B23" s="5" t="s">
        <v>236</v>
      </c>
      <c r="C23" s="5">
        <v>1</v>
      </c>
      <c r="D23" s="5" t="s">
        <v>239</v>
      </c>
      <c r="E23" s="5" t="str">
        <f t="shared" si="0"/>
        <v>여</v>
      </c>
      <c r="F23" s="5" t="s">
        <v>240</v>
      </c>
      <c r="G23" s="6">
        <v>95</v>
      </c>
      <c r="H23" s="6">
        <v>22</v>
      </c>
      <c r="I23" s="6">
        <v>68</v>
      </c>
      <c r="J23" s="6">
        <f t="shared" si="1"/>
        <v>185</v>
      </c>
      <c r="K23" s="6">
        <f t="shared" si="2"/>
        <v>61.666666666666664</v>
      </c>
      <c r="L23" s="6">
        <f t="shared" si="3"/>
        <v>22</v>
      </c>
      <c r="M23" s="9" t="s">
        <v>228</v>
      </c>
    </row>
    <row r="24" spans="1:13" x14ac:dyDescent="0.3">
      <c r="A24" s="5">
        <v>20137323</v>
      </c>
      <c r="B24" s="5" t="s">
        <v>236</v>
      </c>
      <c r="C24" s="5">
        <v>1</v>
      </c>
      <c r="D24" s="5" t="s">
        <v>241</v>
      </c>
      <c r="E24" s="5" t="str">
        <f t="shared" si="0"/>
        <v>여</v>
      </c>
      <c r="F24" s="5" t="s">
        <v>242</v>
      </c>
      <c r="G24" s="6">
        <v>78</v>
      </c>
      <c r="H24" s="6">
        <v>88</v>
      </c>
      <c r="I24" s="6">
        <v>77</v>
      </c>
      <c r="J24" s="6">
        <f t="shared" si="1"/>
        <v>243</v>
      </c>
      <c r="K24" s="6">
        <f t="shared" si="2"/>
        <v>81</v>
      </c>
      <c r="L24" s="6">
        <f t="shared" si="3"/>
        <v>13</v>
      </c>
      <c r="M24" s="9" t="s">
        <v>185</v>
      </c>
    </row>
    <row r="25" spans="1:13" x14ac:dyDescent="0.3">
      <c r="A25" s="5">
        <v>20138569</v>
      </c>
      <c r="B25" s="5" t="s">
        <v>243</v>
      </c>
      <c r="C25" s="5">
        <v>1</v>
      </c>
      <c r="D25" s="5" t="s">
        <v>244</v>
      </c>
      <c r="E25" s="5" t="str">
        <f t="shared" si="0"/>
        <v>여</v>
      </c>
      <c r="F25" s="5" t="s">
        <v>245</v>
      </c>
      <c r="G25" s="6">
        <v>65</v>
      </c>
      <c r="H25" s="6">
        <v>97</v>
      </c>
      <c r="I25" s="6">
        <v>89</v>
      </c>
      <c r="J25" s="6">
        <f t="shared" si="1"/>
        <v>251</v>
      </c>
      <c r="K25" s="6">
        <f t="shared" si="2"/>
        <v>83.666666666666671</v>
      </c>
      <c r="L25" s="6">
        <f t="shared" si="3"/>
        <v>9</v>
      </c>
      <c r="M25" s="9" t="s">
        <v>185</v>
      </c>
    </row>
    <row r="26" spans="1:13" x14ac:dyDescent="0.3">
      <c r="A26" s="5">
        <v>20138570</v>
      </c>
      <c r="B26" s="5" t="s">
        <v>243</v>
      </c>
      <c r="C26" s="5">
        <v>1</v>
      </c>
      <c r="D26" s="5" t="s">
        <v>246</v>
      </c>
      <c r="E26" s="5" t="str">
        <f t="shared" si="0"/>
        <v>남</v>
      </c>
      <c r="F26" s="5" t="s">
        <v>247</v>
      </c>
      <c r="G26" s="6">
        <v>92</v>
      </c>
      <c r="H26" s="6">
        <v>77</v>
      </c>
      <c r="I26" s="6">
        <v>99</v>
      </c>
      <c r="J26" s="6">
        <f t="shared" si="1"/>
        <v>268</v>
      </c>
      <c r="K26" s="6">
        <f t="shared" si="2"/>
        <v>89.333333333333329</v>
      </c>
      <c r="L26" s="6">
        <f t="shared" si="3"/>
        <v>6</v>
      </c>
      <c r="M26" s="9" t="s">
        <v>197</v>
      </c>
    </row>
    <row r="27" spans="1:13" x14ac:dyDescent="0.3">
      <c r="A27" s="5">
        <v>20138573</v>
      </c>
      <c r="B27" s="5" t="s">
        <v>243</v>
      </c>
      <c r="C27" s="5">
        <v>1</v>
      </c>
      <c r="D27" s="5" t="s">
        <v>248</v>
      </c>
      <c r="E27" s="5" t="str">
        <f t="shared" si="0"/>
        <v>남</v>
      </c>
      <c r="F27" s="5" t="s">
        <v>235</v>
      </c>
      <c r="G27" s="6">
        <v>56</v>
      </c>
      <c r="H27" s="6">
        <v>99</v>
      </c>
      <c r="I27" s="6">
        <v>78</v>
      </c>
      <c r="J27" s="6">
        <f t="shared" si="1"/>
        <v>233</v>
      </c>
      <c r="K27" s="6">
        <f t="shared" si="2"/>
        <v>77.666666666666671</v>
      </c>
      <c r="L27" s="6">
        <f t="shared" si="3"/>
        <v>16</v>
      </c>
      <c r="M27" s="9" t="s">
        <v>218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A3" sqref="A3:M23"/>
    </sheetView>
  </sheetViews>
  <sheetFormatPr defaultRowHeight="16.5" x14ac:dyDescent="0.3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3" ht="39" x14ac:dyDescent="0.3">
      <c r="A1" s="1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8" customHeight="1" x14ac:dyDescent="0.3">
      <c r="A3" s="3" t="s">
        <v>250</v>
      </c>
      <c r="B3" s="4" t="s">
        <v>251</v>
      </c>
      <c r="C3" s="4" t="s">
        <v>252</v>
      </c>
      <c r="D3" s="4" t="s">
        <v>253</v>
      </c>
      <c r="E3" s="4" t="s">
        <v>254</v>
      </c>
      <c r="F3" s="4" t="s">
        <v>255</v>
      </c>
      <c r="G3" s="4" t="s">
        <v>256</v>
      </c>
      <c r="H3" s="4" t="s">
        <v>257</v>
      </c>
      <c r="I3" s="4" t="s">
        <v>258</v>
      </c>
      <c r="J3" s="4" t="s">
        <v>259</v>
      </c>
      <c r="K3" s="4" t="s">
        <v>260</v>
      </c>
      <c r="L3" s="4" t="s">
        <v>261</v>
      </c>
      <c r="M3" s="4" t="s">
        <v>262</v>
      </c>
    </row>
    <row r="4" spans="1:13" ht="18" customHeight="1" x14ac:dyDescent="0.3">
      <c r="A4" s="5">
        <v>20131234</v>
      </c>
      <c r="B4" s="5" t="s">
        <v>271</v>
      </c>
      <c r="C4" s="5">
        <v>1</v>
      </c>
      <c r="D4" s="5" t="s">
        <v>272</v>
      </c>
      <c r="E4" s="5" t="str">
        <f>IF(MID(D4,8,1)="1","남","여")</f>
        <v>여</v>
      </c>
      <c r="F4" s="5" t="s">
        <v>273</v>
      </c>
      <c r="G4" s="6">
        <v>85</v>
      </c>
      <c r="H4" s="6">
        <v>75</v>
      </c>
      <c r="I4" s="6">
        <v>86</v>
      </c>
      <c r="J4" s="6">
        <f>SUM(G4:I4)</f>
        <v>246</v>
      </c>
      <c r="K4" s="6">
        <f>AVERAGE(G4:I4)</f>
        <v>82</v>
      </c>
      <c r="L4" s="6">
        <f>_xlfn.RANK.EQ(K4,$K$4:$K$23)</f>
        <v>9</v>
      </c>
      <c r="M4" s="5" t="s">
        <v>185</v>
      </c>
    </row>
    <row r="5" spans="1:13" ht="18" customHeight="1" x14ac:dyDescent="0.3">
      <c r="A5" s="5">
        <v>20131278</v>
      </c>
      <c r="B5" s="5" t="s">
        <v>57</v>
      </c>
      <c r="C5" s="5">
        <v>1</v>
      </c>
      <c r="D5" s="5" t="s">
        <v>189</v>
      </c>
      <c r="E5" s="5" t="str">
        <f>IF(MID(D5,8,1)="1","남","여")</f>
        <v>남</v>
      </c>
      <c r="F5" s="5" t="s">
        <v>190</v>
      </c>
      <c r="G5" s="6">
        <v>96</v>
      </c>
      <c r="H5" s="6">
        <v>77</v>
      </c>
      <c r="I5" s="6">
        <v>67</v>
      </c>
      <c r="J5" s="6">
        <f>SUM(G5:I5)</f>
        <v>240</v>
      </c>
      <c r="K5" s="6">
        <f>AVERAGE(G5:I5)</f>
        <v>80</v>
      </c>
      <c r="L5" s="6">
        <f>_xlfn.RANK.EQ(K5,$K$4:$K$23)</f>
        <v>11</v>
      </c>
      <c r="M5" s="5" t="s">
        <v>185</v>
      </c>
    </row>
    <row r="6" spans="1:13" ht="18" customHeight="1" x14ac:dyDescent="0.3">
      <c r="A6" s="5">
        <v>20131272</v>
      </c>
      <c r="B6" s="5" t="s">
        <v>57</v>
      </c>
      <c r="C6" s="5">
        <v>1</v>
      </c>
      <c r="D6" s="5" t="s">
        <v>186</v>
      </c>
      <c r="E6" s="5" t="str">
        <f>IF(MID(D6,8,1)="1","남","여")</f>
        <v>여</v>
      </c>
      <c r="F6" s="5" t="s">
        <v>187</v>
      </c>
      <c r="G6" s="6">
        <v>75</v>
      </c>
      <c r="H6" s="6">
        <v>65</v>
      </c>
      <c r="I6" s="6">
        <v>78</v>
      </c>
      <c r="J6" s="6">
        <f>SUM(G6:I6)</f>
        <v>218</v>
      </c>
      <c r="K6" s="6">
        <f>AVERAGE(G6:I6)</f>
        <v>72.666666666666671</v>
      </c>
      <c r="L6" s="6">
        <f>_xlfn.RANK.EQ(K6,$K$4:$K$23)</f>
        <v>14</v>
      </c>
      <c r="M6" s="5" t="s">
        <v>188</v>
      </c>
    </row>
    <row r="7" spans="1:13" ht="18" customHeight="1" x14ac:dyDescent="0.3">
      <c r="A7" s="5">
        <v>20133567</v>
      </c>
      <c r="B7" s="5" t="s">
        <v>191</v>
      </c>
      <c r="C7" s="5">
        <v>1</v>
      </c>
      <c r="D7" s="5" t="s">
        <v>198</v>
      </c>
      <c r="E7" s="5" t="str">
        <f>IF(MID(D7,8,1)="1","남","여")</f>
        <v>여</v>
      </c>
      <c r="F7" s="5" t="s">
        <v>199</v>
      </c>
      <c r="G7" s="6">
        <v>100</v>
      </c>
      <c r="H7" s="6">
        <v>92</v>
      </c>
      <c r="I7" s="6">
        <v>96</v>
      </c>
      <c r="J7" s="6">
        <f>SUM(G7:I7)</f>
        <v>288</v>
      </c>
      <c r="K7" s="6">
        <f>AVERAGE(G7:I7)</f>
        <v>96</v>
      </c>
      <c r="L7" s="6">
        <f>_xlfn.RANK.EQ(K7,$K$4:$K$23)</f>
        <v>3</v>
      </c>
      <c r="M7" s="5" t="s">
        <v>200</v>
      </c>
    </row>
    <row r="8" spans="1:13" ht="18" customHeight="1" x14ac:dyDescent="0.3">
      <c r="A8" s="5">
        <v>20133578</v>
      </c>
      <c r="B8" s="5" t="s">
        <v>191</v>
      </c>
      <c r="C8" s="5">
        <v>1</v>
      </c>
      <c r="D8" s="5" t="s">
        <v>201</v>
      </c>
      <c r="E8" s="5" t="str">
        <f>IF(MID(D8,8,1)="1","남","여")</f>
        <v>남</v>
      </c>
      <c r="F8" s="5" t="s">
        <v>202</v>
      </c>
      <c r="G8" s="6">
        <v>87</v>
      </c>
      <c r="H8" s="6">
        <v>95</v>
      </c>
      <c r="I8" s="6">
        <v>92</v>
      </c>
      <c r="J8" s="6">
        <f>SUM(G8:I8)</f>
        <v>274</v>
      </c>
      <c r="K8" s="6">
        <f>AVERAGE(G8:I8)</f>
        <v>91.333333333333329</v>
      </c>
      <c r="L8" s="6">
        <f>_xlfn.RANK.EQ(K8,$K$4:$K$23)</f>
        <v>4</v>
      </c>
      <c r="M8" s="5" t="s">
        <v>203</v>
      </c>
    </row>
    <row r="9" spans="1:13" ht="18" customHeight="1" x14ac:dyDescent="0.3">
      <c r="A9" s="5">
        <v>20133548</v>
      </c>
      <c r="B9" s="5" t="s">
        <v>191</v>
      </c>
      <c r="C9" s="5">
        <v>1</v>
      </c>
      <c r="D9" s="5" t="s">
        <v>195</v>
      </c>
      <c r="E9" s="5" t="str">
        <f>IF(MID(D9,8,1)="1","남","여")</f>
        <v>남</v>
      </c>
      <c r="F9" s="5" t="s">
        <v>196</v>
      </c>
      <c r="G9" s="6">
        <v>86</v>
      </c>
      <c r="H9" s="6">
        <v>87</v>
      </c>
      <c r="I9" s="6">
        <v>86</v>
      </c>
      <c r="J9" s="6">
        <f>SUM(G9:I9)</f>
        <v>259</v>
      </c>
      <c r="K9" s="6">
        <f>AVERAGE(G9:I9)</f>
        <v>86.333333333333329</v>
      </c>
      <c r="L9" s="6">
        <f>_xlfn.RANK.EQ(K9,$K$4:$K$23)</f>
        <v>6</v>
      </c>
      <c r="M9" s="5" t="s">
        <v>197</v>
      </c>
    </row>
    <row r="10" spans="1:13" ht="18" customHeight="1" x14ac:dyDescent="0.3">
      <c r="A10" s="5">
        <v>20113443</v>
      </c>
      <c r="B10" s="5" t="s">
        <v>191</v>
      </c>
      <c r="C10" s="5">
        <v>3</v>
      </c>
      <c r="D10" s="5" t="s">
        <v>192</v>
      </c>
      <c r="E10" s="5" t="str">
        <f>IF(MID(D10,8,1)="1","남","여")</f>
        <v>남</v>
      </c>
      <c r="F10" s="5" t="s">
        <v>193</v>
      </c>
      <c r="G10" s="6">
        <v>45</v>
      </c>
      <c r="H10" s="6">
        <v>78</v>
      </c>
      <c r="I10" s="6">
        <v>56</v>
      </c>
      <c r="J10" s="6">
        <f>SUM(G10:I10)</f>
        <v>179</v>
      </c>
      <c r="K10" s="6">
        <f>AVERAGE(G10:I10)</f>
        <v>59.666666666666664</v>
      </c>
      <c r="L10" s="6">
        <f>_xlfn.RANK.EQ(K10,$K$4:$K$23)</f>
        <v>18</v>
      </c>
      <c r="M10" s="5" t="s">
        <v>194</v>
      </c>
    </row>
    <row r="11" spans="1:13" ht="18" customHeight="1" x14ac:dyDescent="0.3">
      <c r="A11" s="5">
        <v>20124333</v>
      </c>
      <c r="B11" s="5" t="s">
        <v>204</v>
      </c>
      <c r="C11" s="5">
        <v>2</v>
      </c>
      <c r="D11" s="5" t="s">
        <v>209</v>
      </c>
      <c r="E11" s="5" t="str">
        <f>IF(MID(D11,8,1)="1","남","여")</f>
        <v>여</v>
      </c>
      <c r="F11" s="5" t="s">
        <v>210</v>
      </c>
      <c r="G11" s="6">
        <v>100</v>
      </c>
      <c r="H11" s="6">
        <v>95</v>
      </c>
      <c r="I11" s="6">
        <v>98</v>
      </c>
      <c r="J11" s="6">
        <f>SUM(G11:I11)</f>
        <v>293</v>
      </c>
      <c r="K11" s="6">
        <f>AVERAGE(G11:I11)</f>
        <v>97.666666666666671</v>
      </c>
      <c r="L11" s="6">
        <f>_xlfn.RANK.EQ(K11,$K$4:$K$23)</f>
        <v>1</v>
      </c>
      <c r="M11" s="5" t="s">
        <v>200</v>
      </c>
    </row>
    <row r="12" spans="1:13" ht="18" customHeight="1" x14ac:dyDescent="0.3">
      <c r="A12" s="5">
        <v>20124328</v>
      </c>
      <c r="B12" s="5" t="s">
        <v>204</v>
      </c>
      <c r="C12" s="5">
        <v>2</v>
      </c>
      <c r="D12" s="5" t="s">
        <v>207</v>
      </c>
      <c r="E12" s="5" t="str">
        <f>IF(MID(D12,8,1)="1","남","여")</f>
        <v>여</v>
      </c>
      <c r="F12" s="5" t="s">
        <v>208</v>
      </c>
      <c r="G12" s="6">
        <v>99</v>
      </c>
      <c r="H12" s="6">
        <v>86</v>
      </c>
      <c r="I12" s="6">
        <v>86</v>
      </c>
      <c r="J12" s="6">
        <f>SUM(G12:I12)</f>
        <v>271</v>
      </c>
      <c r="K12" s="6">
        <f>AVERAGE(G12:I12)</f>
        <v>90.333333333333329</v>
      </c>
      <c r="L12" s="6">
        <f>_xlfn.RANK.EQ(K12,$K$4:$K$23)</f>
        <v>5</v>
      </c>
      <c r="M12" s="5" t="s">
        <v>203</v>
      </c>
    </row>
    <row r="13" spans="1:13" ht="18" customHeight="1" x14ac:dyDescent="0.3">
      <c r="A13" s="5">
        <v>20094321</v>
      </c>
      <c r="B13" s="5" t="s">
        <v>204</v>
      </c>
      <c r="C13" s="5">
        <v>4</v>
      </c>
      <c r="D13" s="5" t="s">
        <v>205</v>
      </c>
      <c r="E13" s="5" t="str">
        <f>IF(MID(D13,8,1)="1","남","여")</f>
        <v>남</v>
      </c>
      <c r="F13" s="5" t="s">
        <v>206</v>
      </c>
      <c r="G13" s="6">
        <v>68</v>
      </c>
      <c r="H13" s="6">
        <v>75</v>
      </c>
      <c r="I13" s="6">
        <v>78</v>
      </c>
      <c r="J13" s="6">
        <f>SUM(G13:I13)</f>
        <v>221</v>
      </c>
      <c r="K13" s="6">
        <f>AVERAGE(G13:I13)</f>
        <v>73.666666666666671</v>
      </c>
      <c r="L13" s="6">
        <f>_xlfn.RANK.EQ(K13,$K$4:$K$23)</f>
        <v>13</v>
      </c>
      <c r="M13" s="5" t="s">
        <v>188</v>
      </c>
    </row>
    <row r="14" spans="1:13" ht="18" customHeight="1" x14ac:dyDescent="0.3">
      <c r="A14" s="5">
        <v>20124334</v>
      </c>
      <c r="B14" s="5" t="s">
        <v>204</v>
      </c>
      <c r="C14" s="5">
        <v>2</v>
      </c>
      <c r="D14" s="5" t="s">
        <v>211</v>
      </c>
      <c r="E14" s="5" t="str">
        <f>IF(MID(D14,8,1)="1","남","여")</f>
        <v>남</v>
      </c>
      <c r="F14" s="5" t="s">
        <v>212</v>
      </c>
      <c r="G14" s="6">
        <v>64</v>
      </c>
      <c r="H14" s="6">
        <v>52</v>
      </c>
      <c r="I14" s="6">
        <v>45</v>
      </c>
      <c r="J14" s="6">
        <f>SUM(G14:I14)</f>
        <v>161</v>
      </c>
      <c r="K14" s="6">
        <f>AVERAGE(G14:I14)</f>
        <v>53.666666666666664</v>
      </c>
      <c r="L14" s="6">
        <f>_xlfn.RANK.EQ(K14,$K$4:$K$23)</f>
        <v>20</v>
      </c>
      <c r="M14" s="5" t="s">
        <v>194</v>
      </c>
    </row>
    <row r="15" spans="1:13" ht="18" customHeight="1" x14ac:dyDescent="0.3">
      <c r="A15" s="5">
        <v>20105643</v>
      </c>
      <c r="B15" s="5" t="s">
        <v>263</v>
      </c>
      <c r="C15" s="5">
        <v>3</v>
      </c>
      <c r="D15" s="5" t="s">
        <v>264</v>
      </c>
      <c r="E15" s="5" t="str">
        <f>IF(MID(D15,8,1)="1","남","여")</f>
        <v>여</v>
      </c>
      <c r="F15" s="5" t="s">
        <v>265</v>
      </c>
      <c r="G15" s="6">
        <v>78</v>
      </c>
      <c r="H15" s="6">
        <v>88</v>
      </c>
      <c r="I15" s="6">
        <v>78</v>
      </c>
      <c r="J15" s="6">
        <f>SUM(G15:I15)</f>
        <v>244</v>
      </c>
      <c r="K15" s="6">
        <f>AVERAGE(G15:I15)</f>
        <v>81.333333333333329</v>
      </c>
      <c r="L15" s="6">
        <f>_xlfn.RANK.EQ(K15,$K$4:$K$23)</f>
        <v>10</v>
      </c>
      <c r="M15" s="5" t="s">
        <v>185</v>
      </c>
    </row>
    <row r="16" spans="1:13" ht="18" customHeight="1" x14ac:dyDescent="0.3">
      <c r="A16" s="5">
        <v>20125432</v>
      </c>
      <c r="B16" s="5" t="s">
        <v>266</v>
      </c>
      <c r="C16" s="5">
        <v>2</v>
      </c>
      <c r="D16" s="5" t="s">
        <v>267</v>
      </c>
      <c r="E16" s="5" t="str">
        <f>IF(MID(D16,8,1)="1","남","여")</f>
        <v>여</v>
      </c>
      <c r="F16" s="5" t="s">
        <v>268</v>
      </c>
      <c r="G16" s="6">
        <v>75</v>
      </c>
      <c r="H16" s="6">
        <v>83</v>
      </c>
      <c r="I16" s="6">
        <v>78</v>
      </c>
      <c r="J16" s="6">
        <f>SUM(G16:I16)</f>
        <v>236</v>
      </c>
      <c r="K16" s="6">
        <f>AVERAGE(G16:I16)</f>
        <v>78.666666666666671</v>
      </c>
      <c r="L16" s="6">
        <f>_xlfn.RANK.EQ(K16,$K$4:$K$23)</f>
        <v>12</v>
      </c>
      <c r="M16" s="5" t="s">
        <v>218</v>
      </c>
    </row>
    <row r="17" spans="1:13" ht="18" customHeight="1" x14ac:dyDescent="0.3">
      <c r="A17" s="5">
        <v>20135441</v>
      </c>
      <c r="B17" s="5" t="s">
        <v>266</v>
      </c>
      <c r="C17" s="5">
        <v>1</v>
      </c>
      <c r="D17" s="5" t="s">
        <v>269</v>
      </c>
      <c r="E17" s="5" t="str">
        <f>IF(MID(D17,8,1)="1","남","여")</f>
        <v>여</v>
      </c>
      <c r="F17" s="5" t="s">
        <v>270</v>
      </c>
      <c r="G17" s="6">
        <v>48</v>
      </c>
      <c r="H17" s="6">
        <v>95</v>
      </c>
      <c r="I17" s="6">
        <v>36</v>
      </c>
      <c r="J17" s="6">
        <f>SUM(G17:I17)</f>
        <v>179</v>
      </c>
      <c r="K17" s="6">
        <f>AVERAGE(G17:I17)</f>
        <v>59.666666666666664</v>
      </c>
      <c r="L17" s="6">
        <f>_xlfn.RANK.EQ(K17,$K$4:$K$23)</f>
        <v>18</v>
      </c>
      <c r="M17" s="5" t="s">
        <v>194</v>
      </c>
    </row>
    <row r="18" spans="1:13" ht="18" customHeight="1" x14ac:dyDescent="0.3">
      <c r="A18" s="5">
        <v>20136743</v>
      </c>
      <c r="B18" s="5" t="s">
        <v>221</v>
      </c>
      <c r="C18" s="5">
        <v>1</v>
      </c>
      <c r="D18" s="5" t="s">
        <v>224</v>
      </c>
      <c r="E18" s="5" t="str">
        <f>IF(MID(D18,8,1)="1","남","여")</f>
        <v>여</v>
      </c>
      <c r="F18" s="5" t="s">
        <v>225</v>
      </c>
      <c r="G18" s="6">
        <v>95</v>
      </c>
      <c r="H18" s="6">
        <v>96</v>
      </c>
      <c r="I18" s="6">
        <v>68</v>
      </c>
      <c r="J18" s="6">
        <f>SUM(G18:I18)</f>
        <v>259</v>
      </c>
      <c r="K18" s="6">
        <f>AVERAGE(G18:I18)</f>
        <v>86.333333333333329</v>
      </c>
      <c r="L18" s="6">
        <f>_xlfn.RANK.EQ(K18,$K$4:$K$23)</f>
        <v>6</v>
      </c>
      <c r="M18" s="5" t="s">
        <v>197</v>
      </c>
    </row>
    <row r="19" spans="1:13" ht="18" customHeight="1" x14ac:dyDescent="0.3">
      <c r="A19" s="5">
        <v>20116432</v>
      </c>
      <c r="B19" s="5" t="s">
        <v>221</v>
      </c>
      <c r="C19" s="5">
        <v>3</v>
      </c>
      <c r="D19" s="5" t="s">
        <v>222</v>
      </c>
      <c r="E19" s="5" t="str">
        <f>IF(MID(D19,8,1)="1","남","여")</f>
        <v>여</v>
      </c>
      <c r="F19" s="5" t="s">
        <v>223</v>
      </c>
      <c r="G19" s="6">
        <v>92</v>
      </c>
      <c r="H19" s="6">
        <v>78</v>
      </c>
      <c r="I19" s="6">
        <v>48</v>
      </c>
      <c r="J19" s="6">
        <f>SUM(G19:I19)</f>
        <v>218</v>
      </c>
      <c r="K19" s="6">
        <f>AVERAGE(G19:I19)</f>
        <v>72.666666666666671</v>
      </c>
      <c r="L19" s="6">
        <f>_xlfn.RANK.EQ(K19,$K$4:$K$23)</f>
        <v>14</v>
      </c>
      <c r="M19" s="5" t="s">
        <v>188</v>
      </c>
    </row>
    <row r="20" spans="1:13" ht="18" customHeight="1" x14ac:dyDescent="0.3">
      <c r="A20" s="5">
        <v>20136744</v>
      </c>
      <c r="B20" s="5" t="s">
        <v>221</v>
      </c>
      <c r="C20" s="5">
        <v>1</v>
      </c>
      <c r="D20" s="5" t="s">
        <v>226</v>
      </c>
      <c r="E20" s="5" t="str">
        <f>IF(MID(D20,8,1)="1","남","여")</f>
        <v>여</v>
      </c>
      <c r="F20" s="5" t="s">
        <v>227</v>
      </c>
      <c r="G20" s="6">
        <v>78</v>
      </c>
      <c r="H20" s="6">
        <v>54</v>
      </c>
      <c r="I20" s="6">
        <v>56</v>
      </c>
      <c r="J20" s="6">
        <f>SUM(G20:I20)</f>
        <v>188</v>
      </c>
      <c r="K20" s="6">
        <f>AVERAGE(G20:I20)</f>
        <v>62.666666666666664</v>
      </c>
      <c r="L20" s="6">
        <f>_xlfn.RANK.EQ(K20,$K$4:$K$23)</f>
        <v>16</v>
      </c>
      <c r="M20" s="5" t="s">
        <v>228</v>
      </c>
    </row>
    <row r="21" spans="1:13" ht="18" customHeight="1" x14ac:dyDescent="0.3">
      <c r="A21" s="5">
        <v>20137570</v>
      </c>
      <c r="B21" s="5" t="s">
        <v>229</v>
      </c>
      <c r="C21" s="5">
        <v>1</v>
      </c>
      <c r="D21" s="5" t="s">
        <v>232</v>
      </c>
      <c r="E21" s="5" t="str">
        <f>IF(MID(D21,8,1)="1","남","여")</f>
        <v>남</v>
      </c>
      <c r="F21" s="5" t="s">
        <v>233</v>
      </c>
      <c r="G21" s="6">
        <v>92</v>
      </c>
      <c r="H21" s="6">
        <v>98</v>
      </c>
      <c r="I21" s="6">
        <v>99</v>
      </c>
      <c r="J21" s="6">
        <f>SUM(G21:I21)</f>
        <v>289</v>
      </c>
      <c r="K21" s="6">
        <f>AVERAGE(G21:I21)</f>
        <v>96.333333333333329</v>
      </c>
      <c r="L21" s="6">
        <f>_xlfn.RANK.EQ(K21,$K$4:$K$23)</f>
        <v>2</v>
      </c>
      <c r="M21" s="5" t="s">
        <v>200</v>
      </c>
    </row>
    <row r="22" spans="1:13" ht="18" customHeight="1" x14ac:dyDescent="0.3">
      <c r="A22" s="5">
        <v>20137565</v>
      </c>
      <c r="B22" s="5" t="s">
        <v>229</v>
      </c>
      <c r="C22" s="5">
        <v>1</v>
      </c>
      <c r="D22" s="5" t="s">
        <v>230</v>
      </c>
      <c r="E22" s="5" t="str">
        <f>IF(MID(D22,8,1)="1","남","여")</f>
        <v>여</v>
      </c>
      <c r="F22" s="5" t="s">
        <v>231</v>
      </c>
      <c r="G22" s="6">
        <v>65</v>
      </c>
      <c r="H22" s="6">
        <v>97</v>
      </c>
      <c r="I22" s="6">
        <v>89</v>
      </c>
      <c r="J22" s="6">
        <f>SUM(G22:I22)</f>
        <v>251</v>
      </c>
      <c r="K22" s="6">
        <f>AVERAGE(G22:I22)</f>
        <v>83.666666666666671</v>
      </c>
      <c r="L22" s="6">
        <f>_xlfn.RANK.EQ(K22,$K$4:$K$23)</f>
        <v>8</v>
      </c>
      <c r="M22" s="5" t="s">
        <v>185</v>
      </c>
    </row>
    <row r="23" spans="1:13" ht="18" customHeight="1" x14ac:dyDescent="0.3">
      <c r="A23" s="5">
        <v>20137573</v>
      </c>
      <c r="B23" s="5" t="s">
        <v>229</v>
      </c>
      <c r="C23" s="5">
        <v>1</v>
      </c>
      <c r="D23" s="5" t="s">
        <v>234</v>
      </c>
      <c r="E23" s="5" t="str">
        <f>IF(MID(D23,8,1)="1","남","여")</f>
        <v>남</v>
      </c>
      <c r="F23" s="5" t="s">
        <v>235</v>
      </c>
      <c r="G23" s="6">
        <v>56</v>
      </c>
      <c r="H23" s="6">
        <v>48</v>
      </c>
      <c r="I23" s="6">
        <v>78</v>
      </c>
      <c r="J23" s="6">
        <f>SUM(G23:I23)</f>
        <v>182</v>
      </c>
      <c r="K23" s="6">
        <f>AVERAGE(G23:I23)</f>
        <v>60.666666666666664</v>
      </c>
      <c r="L23" s="6">
        <f>_xlfn.RANK.EQ(K23,$K$4:$K$23)</f>
        <v>17</v>
      </c>
      <c r="M23" s="5" t="s">
        <v>228</v>
      </c>
    </row>
  </sheetData>
  <sortState ref="A4:M23">
    <sortCondition ref="B4:B23" customList="경영학과,데이터정보학과,영문학과,간호학과,의용공학과,컴퓨터공학과"/>
  </sortState>
  <mergeCells count="1">
    <mergeCell ref="A1:M1"/>
  </mergeCells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데이터베이스입력</vt:lpstr>
      <vt:lpstr>텍스트 나누기</vt:lpstr>
      <vt:lpstr>중복된항목제거</vt:lpstr>
      <vt:lpstr>목록유효성검사</vt:lpstr>
      <vt:lpstr>1학기자원봉사</vt:lpstr>
      <vt:lpstr>2학기자원봉사</vt:lpstr>
      <vt:lpstr>통합</vt:lpstr>
      <vt:lpstr>틀고정</vt:lpstr>
      <vt:lpstr>정렬및필터</vt:lpstr>
      <vt:lpstr>사용자지정정렬</vt:lpstr>
      <vt:lpstr>필터</vt:lpstr>
      <vt:lpstr>고급필터</vt:lpstr>
      <vt:lpstr>부분합</vt:lpstr>
      <vt:lpstr>피봇테이블</vt:lpstr>
      <vt:lpstr>7장연습문제</vt:lpstr>
      <vt:lpstr>7장연습문제(2)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</dc:creator>
  <cp:lastModifiedBy>Jong-Ho</cp:lastModifiedBy>
  <dcterms:created xsi:type="dcterms:W3CDTF">2013-09-22T01:14:41Z</dcterms:created>
  <dcterms:modified xsi:type="dcterms:W3CDTF">2013-09-22T01:41:16Z</dcterms:modified>
</cp:coreProperties>
</file>