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440" windowHeight="12495" activeTab="6"/>
  </bookViews>
  <sheets>
    <sheet name="자동합계" sheetId="5" r:id="rId1"/>
    <sheet name="상대참조" sheetId="6" r:id="rId2"/>
    <sheet name="절대" sheetId="7" r:id="rId3"/>
    <sheet name="혼합참조" sheetId="8" r:id="rId4"/>
    <sheet name="상대절대" sheetId="9" r:id="rId5"/>
    <sheet name="4장연습문제(1)" sheetId="10" r:id="rId6"/>
    <sheet name="4장연습문제(2)" sheetId="11" r:id="rId7"/>
    <sheet name="Sheet1" sheetId="1" r:id="rId8"/>
    <sheet name="Sheet2" sheetId="2" r:id="rId9"/>
    <sheet name="Sheet3" sheetId="3" r:id="rId10"/>
  </sheets>
  <externalReferences>
    <externalReference r:id="rId11"/>
  </externalReferences>
  <definedNames>
    <definedName name="aa" localSheetId="5">#REF!</definedName>
    <definedName name="aa" localSheetId="6">#REF!</definedName>
    <definedName name="aa" localSheetId="3">#REF!</definedName>
    <definedName name="aa">#REF!</definedName>
    <definedName name="aaa" localSheetId="5">#REF!</definedName>
    <definedName name="aaa" localSheetId="6">#REF!</definedName>
    <definedName name="aaa" localSheetId="3">#REF!</definedName>
    <definedName name="aaa">#REF!</definedName>
    <definedName name="anscount" hidden="1">1</definedName>
    <definedName name="Beg_Bal" localSheetId="5">#REF!</definedName>
    <definedName name="Beg_Bal" localSheetId="6">#REF!</definedName>
    <definedName name="Beg_Bal" localSheetId="3">#REF!</definedName>
    <definedName name="Beg_Bal">#REF!</definedName>
    <definedName name="Cum_Int" localSheetId="5">#REF!</definedName>
    <definedName name="Cum_Int" localSheetId="6">#REF!</definedName>
    <definedName name="Cum_Int" localSheetId="3">#REF!</definedName>
    <definedName name="Cum_Int">#REF!</definedName>
    <definedName name="End_Bal" localSheetId="5">#REF!</definedName>
    <definedName name="End_Bal" localSheetId="6">#REF!</definedName>
    <definedName name="End_Bal" localSheetId="3">#REF!</definedName>
    <definedName name="End_Bal">#REF!</definedName>
    <definedName name="Extra_Pay" localSheetId="5">#REF!</definedName>
    <definedName name="Extra_Pay" localSheetId="6">#REF!</definedName>
    <definedName name="Extra_Pay" localSheetId="3">#REF!</definedName>
    <definedName name="Extra_Pay">#REF!</definedName>
    <definedName name="Full_Print" localSheetId="5">#REF!</definedName>
    <definedName name="Full_Print" localSheetId="6">#REF!</definedName>
    <definedName name="Full_Print" localSheetId="3">#REF!</definedName>
    <definedName name="Full_Print">#REF!</definedName>
    <definedName name="Header_Row" localSheetId="5">ROW(#REF!)</definedName>
    <definedName name="Header_Row" localSheetId="3">ROW(#REF!)</definedName>
    <definedName name="Header_Row">ROW(#REF!)</definedName>
    <definedName name="Int" localSheetId="5">#REF!</definedName>
    <definedName name="Int" localSheetId="6">#REF!</definedName>
    <definedName name="Int" localSheetId="3">#REF!</definedName>
    <definedName name="Int">#REF!</definedName>
    <definedName name="Interest_Rate" localSheetId="5">#REF!</definedName>
    <definedName name="Interest_Rate" localSheetId="6">#REF!</definedName>
    <definedName name="Interest_Rate" localSheetId="3">#REF!</definedName>
    <definedName name="Interest_Rate">#REF!</definedName>
    <definedName name="Last_Row" localSheetId="5">IF('4장연습문제(1)'!Values_Entered,'4장연습문제(1)'!Header_Row+'4장연습문제(1)'!Number_of_Payments,'4장연습문제(1)'!Header_Row)</definedName>
    <definedName name="Last_Row" localSheetId="6">IF('4장연습문제(2)'!Values_Entered,Header_Row+'4장연습문제(2)'!Number_of_Payments,Header_Row)</definedName>
    <definedName name="Last_Row" localSheetId="4">IF(상대절대!Values_Entered,Header_Row+상대절대!Number_of_Payments,Header_Row)</definedName>
    <definedName name="Last_Row" localSheetId="1">IF(상대참조!Values_Entered,Header_Row+상대참조!Number_of_Payments,Header_Row)</definedName>
    <definedName name="Last_Row" localSheetId="0">IF(자동합계!Values_Entered,Header_Row+자동합계!Number_of_Payments,Header_Row)</definedName>
    <definedName name="Last_Row" localSheetId="2">IF(절대!Values_Entered,Header_Row+절대!Number_of_Payments,Header_Row)</definedName>
    <definedName name="Last_Row" localSheetId="3">IF(혼합참조!Values_Entered,혼합참조!Header_Row+혼합참조!Number_of_Payments,혼합참조!Header_Row)</definedName>
    <definedName name="Last_Row">IF(Values_Entered,Header_Row+Number_of_Payments,Header_Row)</definedName>
    <definedName name="Loan_Amount" localSheetId="5">#REF!</definedName>
    <definedName name="Loan_Amount" localSheetId="6">#REF!</definedName>
    <definedName name="Loan_Amount" localSheetId="3">#REF!</definedName>
    <definedName name="Loan_Amount">#REF!</definedName>
    <definedName name="Loan_Start" localSheetId="5">#REF!</definedName>
    <definedName name="Loan_Start" localSheetId="6">#REF!</definedName>
    <definedName name="Loan_Start" localSheetId="3">#REF!</definedName>
    <definedName name="Loan_Start">#REF!</definedName>
    <definedName name="Loan_Years" localSheetId="5">#REF!</definedName>
    <definedName name="Loan_Years" localSheetId="6">#REF!</definedName>
    <definedName name="Loan_Years" localSheetId="3">#REF!</definedName>
    <definedName name="Loan_Years">#REF!</definedName>
    <definedName name="Num_Pmt_Per_Year" localSheetId="5">#REF!</definedName>
    <definedName name="Num_Pmt_Per_Year" localSheetId="6">#REF!</definedName>
    <definedName name="Num_Pmt_Per_Year" localSheetId="3">#REF!</definedName>
    <definedName name="Num_Pmt_Per_Year">#REF!</definedName>
    <definedName name="Number_of_Payments" localSheetId="5">MATCH(0.01,'4장연습문제(1)'!End_Bal,-1)+1</definedName>
    <definedName name="Number_of_Payments" localSheetId="6">MATCH(0.01,'4장연습문제(2)'!End_Bal,-1)+1</definedName>
    <definedName name="Number_of_Payments" localSheetId="4">MATCH(0.01,End_Bal,-1)+1</definedName>
    <definedName name="Number_of_Payments" localSheetId="1">MATCH(0.01,End_Bal,-1)+1</definedName>
    <definedName name="Number_of_Payments" localSheetId="0">MATCH(0.01,End_Bal,-1)+1</definedName>
    <definedName name="Number_of_Payments" localSheetId="2">MATCH(0.01,End_Bal,-1)+1</definedName>
    <definedName name="Number_of_Payments" localSheetId="3">MATCH(0.01,혼합참조!End_Bal,-1)+1</definedName>
    <definedName name="Number_of_Payments">MATCH(0.01,End_Bal,-1)+1</definedName>
    <definedName name="Pay_Date" localSheetId="5">#REF!</definedName>
    <definedName name="Pay_Date" localSheetId="6">#REF!</definedName>
    <definedName name="Pay_Date" localSheetId="3">#REF!</definedName>
    <definedName name="Pay_Date">#REF!</definedName>
    <definedName name="Pay_Num" localSheetId="5">#REF!</definedName>
    <definedName name="Pay_Num" localSheetId="6">#REF!</definedName>
    <definedName name="Pay_Num" localSheetId="3">#REF!</definedName>
    <definedName name="Pay_Num">#REF!</definedName>
    <definedName name="Payment_Date" localSheetId="5">DATE(YEAR('4장연습문제(1)'!Loan_Start),MONTH('4장연습문제(1)'!Loan_Start)+Payment_Number,DAY('4장연습문제(1)'!Loan_Start))</definedName>
    <definedName name="Payment_Date" localSheetId="6">DATE(YEAR('4장연습문제(2)'!Loan_Start),MONTH('4장연습문제(2)'!Loan_Start)+Payment_Number,DAY('4장연습문제(2)'!Loan_Start))</definedName>
    <definedName name="Payment_Date" localSheetId="4">DATE(YEAR(Loan_Start),MONTH(Loan_Start)+Payment_Number,DAY(Loan_Start))</definedName>
    <definedName name="Payment_Date" localSheetId="1">DATE(YEAR(Loan_Start),MONTH(Loan_Start)+Payment_Number,DAY(Loan_Start))</definedName>
    <definedName name="Payment_Date" localSheetId="0">DATE(YEAR(Loan_Start),MONTH(Loan_Start)+Payment_Number,DAY(Loan_Start))</definedName>
    <definedName name="Payment_Date" localSheetId="2">DATE(YEAR(Loan_Start),MONTH(Loan_Start)+Payment_Number,DAY(Loan_Start))</definedName>
    <definedName name="Payment_Date" localSheetId="3">DATE(YEAR(혼합참조!Loan_Start),MONTH(혼합참조!Loan_Start)+Payment_Number,DAY(혼합참조!Loan_Start))</definedName>
    <definedName name="Payment_Date">DATE(YEAR(Loan_Start),MONTH(Loan_Start)+Payment_Number,DAY(Loan_Start))</definedName>
    <definedName name="Princ" localSheetId="5">#REF!</definedName>
    <definedName name="Princ" localSheetId="6">#REF!</definedName>
    <definedName name="Princ" localSheetId="3">#REF!</definedName>
    <definedName name="Princ">#REF!</definedName>
    <definedName name="Print_Area_Reset" localSheetId="5">OFFSET('4장연습문제(1)'!Full_Print,0,0,'4장연습문제(1)'!Last_Row)</definedName>
    <definedName name="Print_Area_Reset" localSheetId="6">OFFSET('4장연습문제(2)'!Full_Print,0,0,'4장연습문제(2)'!Last_Row)</definedName>
    <definedName name="Print_Area_Reset" localSheetId="4">OFFSET(Full_Print,0,0,상대절대!Last_Row)</definedName>
    <definedName name="Print_Area_Reset" localSheetId="1">OFFSET(Full_Print,0,0,상대참조!Last_Row)</definedName>
    <definedName name="Print_Area_Reset" localSheetId="0">OFFSET(Full_Print,0,0,자동합계!Last_Row)</definedName>
    <definedName name="Print_Area_Reset" localSheetId="2">OFFSET(Full_Print,0,0,절대!Last_Row)</definedName>
    <definedName name="Print_Area_Reset" localSheetId="3">OFFSET(혼합참조!Full_Print,0,0,혼합참조!Last_Row)</definedName>
    <definedName name="Print_Area_Reset">OFFSET(Full_Print,0,0,Last_Row)</definedName>
    <definedName name="Sched_Pay" localSheetId="5">#REF!</definedName>
    <definedName name="Sched_Pay" localSheetId="6">#REF!</definedName>
    <definedName name="Sched_Pay" localSheetId="3">#REF!</definedName>
    <definedName name="Sched_Pay">#REF!</definedName>
    <definedName name="Scheduled_Extra_Payments" localSheetId="5">#REF!</definedName>
    <definedName name="Scheduled_Extra_Payments" localSheetId="6">#REF!</definedName>
    <definedName name="Scheduled_Extra_Payments" localSheetId="3">#REF!</definedName>
    <definedName name="Scheduled_Extra_Payments">#REF!</definedName>
    <definedName name="Scheduled_Interest_Rate" localSheetId="5">#REF!</definedName>
    <definedName name="Scheduled_Interest_Rate" localSheetId="6">#REF!</definedName>
    <definedName name="Scheduled_Interest_Rate" localSheetId="3">#REF!</definedName>
    <definedName name="Scheduled_Interest_Rate">#REF!</definedName>
    <definedName name="Scheduled_Monthly_Payment" localSheetId="5">#REF!</definedName>
    <definedName name="Scheduled_Monthly_Payment" localSheetId="6">#REF!</definedName>
    <definedName name="Scheduled_Monthly_Payment" localSheetId="3">#REF!</definedName>
    <definedName name="Scheduled_Monthly_Payment">#REF!</definedName>
    <definedName name="Total_Interest" localSheetId="5">#REF!</definedName>
    <definedName name="Total_Interest" localSheetId="6">#REF!</definedName>
    <definedName name="Total_Interest" localSheetId="3">#REF!</definedName>
    <definedName name="Total_Interest">#REF!</definedName>
    <definedName name="Total_Pay" localSheetId="5">#REF!</definedName>
    <definedName name="Total_Pay" localSheetId="6">#REF!</definedName>
    <definedName name="Total_Pay" localSheetId="3">#REF!</definedName>
    <definedName name="Total_Pay">#REF!</definedName>
    <definedName name="Values_Entered" localSheetId="5">IF('4장연습문제(1)'!Loan_Amount*'4장연습문제(1)'!Interest_Rate*'4장연습문제(1)'!Loan_Years*'4장연습문제(1)'!Loan_Start&gt;0,1,0)</definedName>
    <definedName name="Values_Entered" localSheetId="6">IF('4장연습문제(2)'!Loan_Amount*'4장연습문제(2)'!Interest_Rate*'4장연습문제(2)'!Loan_Years*'4장연습문제(2)'!Loan_Start&gt;0,1,0)</definedName>
    <definedName name="Values_Entered" localSheetId="4">IF(Loan_Amount*Interest_Rate*Loan_Years*Loan_Start&gt;0,1,0)</definedName>
    <definedName name="Values_Entered" localSheetId="1">IF(Loan_Amount*Interest_Rate*Loan_Years*Loan_Start&gt;0,1,0)</definedName>
    <definedName name="Values_Entered" localSheetId="0">IF(Loan_Amount*Interest_Rate*Loan_Years*Loan_Start&gt;0,1,0)</definedName>
    <definedName name="Values_Entered" localSheetId="2">IF(Loan_Amount*Interest_Rate*Loan_Years*Loan_Start&gt;0,1,0)</definedName>
    <definedName name="Values_Entered" localSheetId="3">IF(혼합참조!Loan_Amount*혼합참조!Interest_Rate*혼합참조!Loan_Years*혼합참조!Loan_Start&gt;0,1,0)</definedName>
    <definedName name="Values_Entered">IF(Loan_Amount*Interest_Rate*Loan_Years*Loan_Start&gt;0,1,0)</definedName>
    <definedName name="규격" localSheetId="5">#REF!</definedName>
    <definedName name="규격" localSheetId="6">#REF!</definedName>
    <definedName name="규격" localSheetId="3">#REF!</definedName>
    <definedName name="규격">#REF!</definedName>
    <definedName name="단가" localSheetId="5">#REF!</definedName>
    <definedName name="단가" localSheetId="6">#REF!</definedName>
    <definedName name="단가" localSheetId="3">#REF!</definedName>
    <definedName name="단가">#REF!</definedName>
    <definedName name="데이터" localSheetId="5">#REF!</definedName>
    <definedName name="데이터" localSheetId="6">#REF!</definedName>
    <definedName name="데이터" localSheetId="3">#REF!</definedName>
    <definedName name="데이터">#REF!</definedName>
    <definedName name="유니폼">OFFSET([1]유니폼!$A$4,0,0,COUNTA([1]유니폼!$A$4:$A$65536),6)</definedName>
    <definedName name="학과설정" localSheetId="5">#REF!</definedName>
    <definedName name="학과설정" localSheetId="6">#REF!</definedName>
    <definedName name="학과설정" localSheetId="1">#REF!</definedName>
    <definedName name="학과설정" localSheetId="0">#REF!</definedName>
    <definedName name="학과설정">#REF!</definedName>
    <definedName name="학과설정1" localSheetId="5">#REF!</definedName>
    <definedName name="학과설정1" localSheetId="6">#REF!</definedName>
    <definedName name="학과설정1">#REF!</definedName>
    <definedName name="학번" localSheetId="5">#REF!</definedName>
    <definedName name="학번" localSheetId="6">#REF!</definedName>
    <definedName name="학번" localSheetId="3">#REF!</definedName>
    <definedName name="학번">#REF!</definedName>
  </definedNames>
  <calcPr calcId="145621"/>
</workbook>
</file>

<file path=xl/calcChain.xml><?xml version="1.0" encoding="utf-8"?>
<calcChain xmlns="http://schemas.openxmlformats.org/spreadsheetml/2006/main">
  <c r="G16" i="9" l="1"/>
  <c r="G6" i="9"/>
  <c r="G7" i="9"/>
  <c r="G8" i="9"/>
  <c r="G9" i="9"/>
  <c r="G10" i="9"/>
  <c r="G11" i="9"/>
  <c r="G12" i="9"/>
  <c r="G13" i="9"/>
  <c r="G14" i="9"/>
  <c r="G15" i="9"/>
  <c r="G5" i="9"/>
  <c r="F6" i="9"/>
  <c r="F7" i="9"/>
  <c r="F8" i="9"/>
  <c r="F9" i="9"/>
  <c r="F10" i="9"/>
  <c r="F11" i="9"/>
  <c r="F12" i="9"/>
  <c r="F13" i="9"/>
  <c r="F14" i="9"/>
  <c r="F15" i="9"/>
  <c r="F16" i="9"/>
  <c r="F5" i="9"/>
  <c r="D3" i="8"/>
  <c r="E3" i="8"/>
  <c r="F3" i="8"/>
  <c r="G3" i="8"/>
  <c r="D4" i="8"/>
  <c r="E4" i="8"/>
  <c r="F4" i="8"/>
  <c r="G4" i="8"/>
  <c r="D5" i="8"/>
  <c r="E5" i="8"/>
  <c r="F5" i="8"/>
  <c r="G5" i="8"/>
  <c r="D6" i="8"/>
  <c r="E6" i="8"/>
  <c r="F6" i="8"/>
  <c r="G6" i="8"/>
  <c r="D7" i="8"/>
  <c r="E7" i="8"/>
  <c r="F7" i="8"/>
  <c r="G7" i="8"/>
  <c r="D2" i="8"/>
  <c r="E2" i="8"/>
  <c r="F2" i="8"/>
  <c r="G2" i="8"/>
  <c r="C3" i="8"/>
  <c r="C4" i="8"/>
  <c r="C5" i="8"/>
  <c r="C6" i="8"/>
  <c r="C7" i="8"/>
  <c r="C2" i="8"/>
  <c r="C8" i="7"/>
  <c r="C9" i="7"/>
  <c r="C10" i="7"/>
  <c r="C11" i="7"/>
  <c r="C7" i="7"/>
  <c r="H9" i="6"/>
  <c r="H3" i="6"/>
  <c r="H4" i="6"/>
  <c r="H5" i="6"/>
  <c r="H6" i="6"/>
  <c r="H7" i="6"/>
  <c r="H8" i="6"/>
  <c r="H2" i="6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4" i="5"/>
  <c r="E26" i="5"/>
  <c r="F24" i="5"/>
  <c r="E2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4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6" i="5"/>
  <c r="I5" i="5"/>
  <c r="I4" i="5"/>
  <c r="H23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6" i="5"/>
  <c r="H5" i="5"/>
  <c r="I6" i="1"/>
  <c r="I7" i="1"/>
  <c r="H4" i="5"/>
</calcChain>
</file>

<file path=xl/sharedStrings.xml><?xml version="1.0" encoding="utf-8"?>
<sst xmlns="http://schemas.openxmlformats.org/spreadsheetml/2006/main" count="147" uniqueCount="129">
  <si>
    <t>학과별 성적표</t>
    <phoneticPr fontId="4" type="noConversion"/>
  </si>
  <si>
    <t>학번</t>
    <phoneticPr fontId="4" type="noConversion"/>
  </si>
  <si>
    <t>학과</t>
    <phoneticPr fontId="4" type="noConversion"/>
  </si>
  <si>
    <t>학년</t>
    <phoneticPr fontId="4" type="noConversion"/>
  </si>
  <si>
    <t>이름</t>
    <phoneticPr fontId="4" type="noConversion"/>
  </si>
  <si>
    <t>실용컴퓨터</t>
    <phoneticPr fontId="4" type="noConversion"/>
  </si>
  <si>
    <t>영어회화</t>
    <phoneticPr fontId="4" type="noConversion"/>
  </si>
  <si>
    <t>한문</t>
    <phoneticPr fontId="4" type="noConversion"/>
  </si>
  <si>
    <t>합계</t>
    <phoneticPr fontId="4" type="noConversion"/>
  </si>
  <si>
    <t>평균</t>
    <phoneticPr fontId="4" type="noConversion"/>
  </si>
  <si>
    <t>숫자개수</t>
    <phoneticPr fontId="4" type="noConversion"/>
  </si>
  <si>
    <t>최대값</t>
    <phoneticPr fontId="4" type="noConversion"/>
  </si>
  <si>
    <t>최소값</t>
    <phoneticPr fontId="4" type="noConversion"/>
  </si>
  <si>
    <t>경영학과</t>
    <phoneticPr fontId="4" type="noConversion"/>
  </si>
  <si>
    <t>김지영</t>
    <phoneticPr fontId="4" type="noConversion"/>
  </si>
  <si>
    <t>경영학과</t>
    <phoneticPr fontId="4" type="noConversion"/>
  </si>
  <si>
    <t>이소연</t>
    <phoneticPr fontId="4" type="noConversion"/>
  </si>
  <si>
    <t>경영학과</t>
    <phoneticPr fontId="4" type="noConversion"/>
  </si>
  <si>
    <t>이진혁</t>
    <phoneticPr fontId="4" type="noConversion"/>
  </si>
  <si>
    <t>데이터정보학과</t>
    <phoneticPr fontId="4" type="noConversion"/>
  </si>
  <si>
    <t>김영수</t>
    <phoneticPr fontId="4" type="noConversion"/>
  </si>
  <si>
    <t>김민수</t>
    <phoneticPr fontId="4" type="noConversion"/>
  </si>
  <si>
    <t>박미혜</t>
    <phoneticPr fontId="4" type="noConversion"/>
  </si>
  <si>
    <t>최성호</t>
    <phoneticPr fontId="4" type="noConversion"/>
  </si>
  <si>
    <t>영문학과</t>
    <phoneticPr fontId="4" type="noConversion"/>
  </si>
  <si>
    <t>강동수</t>
    <phoneticPr fontId="4" type="noConversion"/>
  </si>
  <si>
    <t>이민지</t>
    <phoneticPr fontId="4" type="noConversion"/>
  </si>
  <si>
    <t>최소라</t>
    <phoneticPr fontId="4" type="noConversion"/>
  </si>
  <si>
    <t>허민욱</t>
    <phoneticPr fontId="4" type="noConversion"/>
  </si>
  <si>
    <t>간호학과</t>
    <phoneticPr fontId="4" type="noConversion"/>
  </si>
  <si>
    <t>이민정</t>
    <phoneticPr fontId="4" type="noConversion"/>
  </si>
  <si>
    <t>김미영</t>
    <phoneticPr fontId="4" type="noConversion"/>
  </si>
  <si>
    <t>박지혜</t>
    <phoneticPr fontId="4" type="noConversion"/>
  </si>
  <si>
    <t>의용공학과</t>
    <phoneticPr fontId="4" type="noConversion"/>
  </si>
  <si>
    <t>한혜란</t>
    <phoneticPr fontId="4" type="noConversion"/>
  </si>
  <si>
    <t>김혜수</t>
    <phoneticPr fontId="4" type="noConversion"/>
  </si>
  <si>
    <t>박미리</t>
    <phoneticPr fontId="4" type="noConversion"/>
  </si>
  <si>
    <t>컴퓨터공학과</t>
    <phoneticPr fontId="4" type="noConversion"/>
  </si>
  <si>
    <t>강수지</t>
    <phoneticPr fontId="4" type="noConversion"/>
  </si>
  <si>
    <t>박명호</t>
    <phoneticPr fontId="4" type="noConversion"/>
  </si>
  <si>
    <t>황민수</t>
    <phoneticPr fontId="4" type="noConversion"/>
  </si>
  <si>
    <t>학번</t>
    <phoneticPr fontId="4" type="noConversion"/>
  </si>
  <si>
    <t>학과</t>
    <phoneticPr fontId="4" type="noConversion"/>
  </si>
  <si>
    <t>학년</t>
    <phoneticPr fontId="4" type="noConversion"/>
  </si>
  <si>
    <t>이름</t>
    <phoneticPr fontId="4" type="noConversion"/>
  </si>
  <si>
    <t>실용컴퓨터</t>
    <phoneticPr fontId="4" type="noConversion"/>
  </si>
  <si>
    <t>영어회화</t>
    <phoneticPr fontId="4" type="noConversion"/>
  </si>
  <si>
    <t>한문</t>
    <phoneticPr fontId="4" type="noConversion"/>
  </si>
  <si>
    <t>총점</t>
    <phoneticPr fontId="4" type="noConversion"/>
  </si>
  <si>
    <t>경영학과</t>
    <phoneticPr fontId="4" type="noConversion"/>
  </si>
  <si>
    <t>김지영</t>
    <phoneticPr fontId="4" type="noConversion"/>
  </si>
  <si>
    <t>이소연</t>
    <phoneticPr fontId="4" type="noConversion"/>
  </si>
  <si>
    <t>이진혁</t>
    <phoneticPr fontId="4" type="noConversion"/>
  </si>
  <si>
    <t>데이터정보학과</t>
    <phoneticPr fontId="4" type="noConversion"/>
  </si>
  <si>
    <t>김영수</t>
    <phoneticPr fontId="4" type="noConversion"/>
  </si>
  <si>
    <t>김민수</t>
    <phoneticPr fontId="4" type="noConversion"/>
  </si>
  <si>
    <t>박미혜</t>
    <phoneticPr fontId="4" type="noConversion"/>
  </si>
  <si>
    <t>최성호</t>
    <phoneticPr fontId="4" type="noConversion"/>
  </si>
  <si>
    <t>영문학과</t>
    <phoneticPr fontId="4" type="noConversion"/>
  </si>
  <si>
    <t>강동수</t>
    <phoneticPr fontId="4" type="noConversion"/>
  </si>
  <si>
    <t>직원별 2014년 연봉</t>
    <phoneticPr fontId="4" type="noConversion"/>
  </si>
  <si>
    <t>인상률</t>
    <phoneticPr fontId="4" type="noConversion"/>
  </si>
  <si>
    <t>(단위:만원)</t>
    <phoneticPr fontId="4" type="noConversion"/>
  </si>
  <si>
    <t>사원</t>
    <phoneticPr fontId="4" type="noConversion"/>
  </si>
  <si>
    <t>2013년연봉</t>
    <phoneticPr fontId="4" type="noConversion"/>
  </si>
  <si>
    <t>2014년연봉</t>
    <phoneticPr fontId="4" type="noConversion"/>
  </si>
  <si>
    <t>독고탁</t>
    <phoneticPr fontId="4" type="noConversion"/>
  </si>
  <si>
    <t>이미연</t>
    <phoneticPr fontId="4" type="noConversion"/>
  </si>
  <si>
    <t>김미리</t>
    <phoneticPr fontId="4" type="noConversion"/>
  </si>
  <si>
    <t>정동태</t>
    <phoneticPr fontId="4" type="noConversion"/>
  </si>
  <si>
    <t>견미리</t>
    <phoneticPr fontId="4" type="noConversion"/>
  </si>
  <si>
    <t>할인가격표</t>
    <phoneticPr fontId="29" type="noConversion"/>
  </si>
  <si>
    <r>
      <t xml:space="preserve">         </t>
    </r>
    <r>
      <rPr>
        <sz val="11"/>
        <color theme="1"/>
        <rFont val="맑은 고딕"/>
        <family val="2"/>
        <charset val="129"/>
        <scheme val="minor"/>
      </rPr>
      <t>소비자가격
인하율</t>
    </r>
    <phoneticPr fontId="29" type="noConversion"/>
  </si>
  <si>
    <t>잠실 M파크 아파트 분양</t>
    <phoneticPr fontId="4" type="noConversion"/>
  </si>
  <si>
    <t>㎡→평 환산지수</t>
    <phoneticPr fontId="4" type="noConversion"/>
  </si>
  <si>
    <t>타입</t>
    <phoneticPr fontId="4" type="noConversion"/>
  </si>
  <si>
    <t>전용면적</t>
    <phoneticPr fontId="4" type="noConversion"/>
  </si>
  <si>
    <t>주거공용면적</t>
    <phoneticPr fontId="4" type="noConversion"/>
  </si>
  <si>
    <t>기타공용면적</t>
    <phoneticPr fontId="4" type="noConversion"/>
  </si>
  <si>
    <t>계약면적</t>
    <phoneticPr fontId="4" type="noConversion"/>
  </si>
  <si>
    <t>평 환산</t>
    <phoneticPr fontId="4" type="noConversion"/>
  </si>
  <si>
    <t>62A</t>
    <phoneticPr fontId="4" type="noConversion"/>
  </si>
  <si>
    <t>62B</t>
    <phoneticPr fontId="4" type="noConversion"/>
  </si>
  <si>
    <t>84A</t>
    <phoneticPr fontId="4" type="noConversion"/>
  </si>
  <si>
    <t>109A</t>
    <phoneticPr fontId="4" type="noConversion"/>
  </si>
  <si>
    <t>109B</t>
    <phoneticPr fontId="4" type="noConversion"/>
  </si>
  <si>
    <t>109C</t>
    <phoneticPr fontId="4" type="noConversion"/>
  </si>
  <si>
    <t>110A</t>
    <phoneticPr fontId="4" type="noConversion"/>
  </si>
  <si>
    <t>110B</t>
    <phoneticPr fontId="4" type="noConversion"/>
  </si>
  <si>
    <t>126A</t>
    <phoneticPr fontId="4" type="noConversion"/>
  </si>
  <si>
    <t>136A</t>
    <phoneticPr fontId="4" type="noConversion"/>
  </si>
  <si>
    <t>151A</t>
    <phoneticPr fontId="4" type="noConversion"/>
  </si>
  <si>
    <t>151B</t>
    <phoneticPr fontId="4" type="noConversion"/>
  </si>
  <si>
    <t>나눔 복지 슈퍼</t>
    <phoneticPr fontId="4" type="noConversion"/>
  </si>
  <si>
    <t>이익률</t>
    <phoneticPr fontId="4" type="noConversion"/>
  </si>
  <si>
    <t>품명</t>
    <phoneticPr fontId="4" type="noConversion"/>
  </si>
  <si>
    <t>도매가</t>
    <phoneticPr fontId="4" type="noConversion"/>
  </si>
  <si>
    <t>판매가</t>
    <phoneticPr fontId="4" type="noConversion"/>
  </si>
  <si>
    <t>고객부담</t>
    <phoneticPr fontId="4" type="noConversion"/>
  </si>
  <si>
    <t>정부보조</t>
    <phoneticPr fontId="4" type="noConversion"/>
  </si>
  <si>
    <t>새울깡</t>
    <phoneticPr fontId="4" type="noConversion"/>
  </si>
  <si>
    <t>굴꽈배기</t>
    <phoneticPr fontId="4" type="noConversion"/>
  </si>
  <si>
    <t>울랄라 짱구</t>
    <phoneticPr fontId="4" type="noConversion"/>
  </si>
  <si>
    <t>포테통 칩</t>
    <phoneticPr fontId="4" type="noConversion"/>
  </si>
  <si>
    <t>징라면</t>
    <phoneticPr fontId="4" type="noConversion"/>
  </si>
  <si>
    <t>안선탕면</t>
    <phoneticPr fontId="4" type="noConversion"/>
  </si>
  <si>
    <t>넝구리</t>
    <phoneticPr fontId="4" type="noConversion"/>
  </si>
  <si>
    <t>장파게리</t>
    <phoneticPr fontId="4" type="noConversion"/>
  </si>
  <si>
    <t>왼손비벼</t>
    <phoneticPr fontId="4" type="noConversion"/>
  </si>
  <si>
    <t>매운라면</t>
    <phoneticPr fontId="4" type="noConversion"/>
  </si>
  <si>
    <t>공갈콜라</t>
    <phoneticPr fontId="4" type="noConversion"/>
  </si>
  <si>
    <t>우리사이다</t>
    <phoneticPr fontId="4" type="noConversion"/>
  </si>
  <si>
    <t>게톤레이</t>
    <phoneticPr fontId="4" type="noConversion"/>
  </si>
  <si>
    <t>소울우유(1L)</t>
    <phoneticPr fontId="4" type="noConversion"/>
  </si>
  <si>
    <t>바낭낭우유</t>
    <phoneticPr fontId="4" type="noConversion"/>
  </si>
  <si>
    <t>쪼꼬우유</t>
    <phoneticPr fontId="4" type="noConversion"/>
  </si>
  <si>
    <t>만난다두유</t>
    <phoneticPr fontId="4" type="noConversion"/>
  </si>
  <si>
    <t>쪼꼬빠이</t>
    <phoneticPr fontId="4" type="noConversion"/>
  </si>
  <si>
    <t>빙파이</t>
    <phoneticPr fontId="4" type="noConversion"/>
  </si>
  <si>
    <t>평균가격</t>
    <phoneticPr fontId="4" type="noConversion"/>
  </si>
  <si>
    <t>*</t>
    <phoneticPr fontId="4" type="noConversion"/>
  </si>
  <si>
    <t>구구단 표</t>
    <phoneticPr fontId="4" type="noConversion"/>
  </si>
  <si>
    <t>우리는</t>
    <phoneticPr fontId="4" type="noConversion"/>
  </si>
  <si>
    <t>엑셀을</t>
    <phoneticPr fontId="4" type="noConversion"/>
  </si>
  <si>
    <t>배운다</t>
    <phoneticPr fontId="4" type="noConversion"/>
  </si>
  <si>
    <t>D3&amp;F3&amp;E6</t>
    <phoneticPr fontId="4" type="noConversion"/>
  </si>
  <si>
    <t>결시</t>
    <phoneticPr fontId="4" type="noConversion"/>
  </si>
  <si>
    <t>총 개수</t>
    <phoneticPr fontId="4" type="noConversion"/>
  </si>
  <si>
    <t>응시생수/총원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</si>
</sst>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_ 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_-* #,##0.00\ &quot;F&quot;_-;\-* #,##0.00\ &quot;F&quot;_-;_-* &quot;-&quot;??\ &quot;F&quot;_-;_-@_-"/>
    <numFmt numFmtId="181" formatCode="[Blue]#,##0;[Red]\-#,##0;[Green]0"/>
    <numFmt numFmtId="182" formatCode="_(* #,##0_);_(* \(#,##0\);_(* &quot;-&quot;_);_(@_)"/>
    <numFmt numFmtId="183" formatCode="#,##0;&quot;-&quot;#,##0"/>
    <numFmt numFmtId="184" formatCode="0.00000&quot;  &quot;"/>
    <numFmt numFmtId="185" formatCode="_-[$₩-412]* #,##0_-;\-[$₩-412]* #,##0_-;_-[$₩-412]* &quot;-&quot;_-;_-@_-"/>
    <numFmt numFmtId="186" formatCode="0_);[Red]\(0\)"/>
    <numFmt numFmtId="187" formatCode="#&quot;단&quot;"/>
  </numFmts>
  <fonts count="3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11"/>
      <color theme="1"/>
      <name val="돋움"/>
      <family val="2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b/>
      <sz val="11"/>
      <color rgb="FFFA7D00"/>
      <name val="돋움"/>
      <family val="2"/>
    </font>
    <font>
      <sz val="11"/>
      <name val="돋움"/>
      <family val="3"/>
      <charset val="129"/>
    </font>
    <font>
      <sz val="11"/>
      <name val="돋움체"/>
      <family val="3"/>
      <charset val="129"/>
    </font>
    <font>
      <sz val="11"/>
      <color rgb="FF3F3F76"/>
      <name val="돋움"/>
      <family val="2"/>
    </font>
    <font>
      <b/>
      <sz val="18"/>
      <color theme="3"/>
      <name val="맑은 고딕"/>
      <family val="2"/>
      <scheme val="major"/>
    </font>
    <font>
      <sz val="10"/>
      <name val="돋움"/>
      <family val="3"/>
      <charset val="129"/>
    </font>
    <font>
      <b/>
      <sz val="12"/>
      <color theme="0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sz val="2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/>
    <xf numFmtId="0" fontId="1" fillId="5" borderId="0" applyNumberFormat="0" applyBorder="0" applyAlignment="0" applyProtection="0">
      <alignment vertical="center"/>
    </xf>
    <xf numFmtId="0" fontId="10" fillId="0" borderId="0"/>
    <xf numFmtId="177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38" fontId="12" fillId="10" borderId="0" applyNumberFormat="0" applyBorder="0" applyAlignment="0" applyProtection="0"/>
    <xf numFmtId="0" fontId="13" fillId="0" borderId="0">
      <alignment horizontal="left"/>
    </xf>
    <xf numFmtId="0" fontId="14" fillId="0" borderId="3" applyNumberFormat="0" applyAlignment="0" applyProtection="0">
      <alignment horizontal="left" vertical="center"/>
    </xf>
    <xf numFmtId="0" fontId="14" fillId="0" borderId="2">
      <alignment horizontal="left" vertical="center"/>
    </xf>
    <xf numFmtId="10" fontId="12" fillId="10" borderId="4" applyNumberFormat="0" applyBorder="0" applyAlignment="0" applyProtection="0"/>
    <xf numFmtId="0" fontId="15" fillId="0" borderId="5"/>
    <xf numFmtId="181" fontId="16" fillId="0" borderId="0"/>
    <xf numFmtId="0" fontId="11" fillId="0" borderId="0"/>
    <xf numFmtId="10" fontId="17" fillId="0" borderId="0" applyFont="0" applyFill="0" applyBorder="0" applyAlignment="0" applyProtection="0"/>
    <xf numFmtId="0" fontId="15" fillId="0" borderId="0"/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3" borderId="1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0" fontId="22" fillId="2" borderId="1" applyNumberFormat="0" applyAlignment="0" applyProtection="0"/>
    <xf numFmtId="0" fontId="23" fillId="0" borderId="0" applyNumberFormat="0" applyFill="0" applyBorder="0" applyAlignment="0" applyProtection="0">
      <alignment vertical="center"/>
    </xf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42" fontId="20" fillId="0" borderId="0" applyFont="0" applyFill="0" applyBorder="0" applyAlignment="0" applyProtection="0">
      <alignment vertical="center"/>
    </xf>
    <xf numFmtId="185" fontId="24" fillId="0" borderId="0" applyFont="0" applyFill="0" applyBorder="0" applyAlignment="0" applyProtection="0"/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7" fillId="0" borderId="0"/>
    <xf numFmtId="0" fontId="20" fillId="0" borderId="0"/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53">
    <xf numFmtId="0" fontId="0" fillId="0" borderId="0" xfId="0">
      <alignment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6" fillId="8" borderId="2" xfId="0" applyNumberFormat="1" applyFont="1" applyFill="1" applyBorder="1" applyAlignment="1">
      <alignment horizontal="center" vertical="center"/>
    </xf>
    <xf numFmtId="176" fontId="2" fillId="8" borderId="2" xfId="0" applyNumberFormat="1" applyFont="1" applyFill="1" applyBorder="1" applyAlignment="1">
      <alignment horizontal="center" vertical="center"/>
    </xf>
    <xf numFmtId="176" fontId="25" fillId="8" borderId="2" xfId="0" applyNumberFormat="1" applyFont="1" applyFill="1" applyBorder="1" applyAlignment="1">
      <alignment horizontal="center" vertical="center"/>
    </xf>
    <xf numFmtId="176" fontId="26" fillId="8" borderId="2" xfId="0" applyNumberFormat="1" applyFont="1" applyFill="1" applyBorder="1" applyAlignment="1">
      <alignment horizontal="center" vertical="center"/>
    </xf>
    <xf numFmtId="176" fontId="27" fillId="0" borderId="2" xfId="0" applyNumberFormat="1" applyFont="1" applyFill="1" applyBorder="1" applyAlignment="1">
      <alignment vertical="center"/>
    </xf>
    <xf numFmtId="176" fontId="27" fillId="0" borderId="2" xfId="0" quotePrefix="1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7" fillId="0" borderId="0" xfId="0" applyFont="1" applyFill="1">
      <alignment vertical="center"/>
    </xf>
    <xf numFmtId="0" fontId="27" fillId="0" borderId="0" xfId="0" applyFont="1">
      <alignment vertical="center"/>
    </xf>
    <xf numFmtId="0" fontId="27" fillId="11" borderId="4" xfId="0" applyFont="1" applyFill="1" applyBorder="1">
      <alignment vertical="center"/>
    </xf>
    <xf numFmtId="9" fontId="27" fillId="11" borderId="4" xfId="0" applyNumberFormat="1" applyFont="1" applyFill="1" applyBorder="1">
      <alignment vertical="center"/>
    </xf>
    <xf numFmtId="0" fontId="27" fillId="0" borderId="0" xfId="0" applyFont="1" applyFill="1" applyAlignment="1">
      <alignment horizontal="right" vertical="center"/>
    </xf>
    <xf numFmtId="0" fontId="27" fillId="11" borderId="4" xfId="0" applyFont="1" applyFill="1" applyBorder="1" applyAlignment="1">
      <alignment horizontal="center" vertical="center"/>
    </xf>
    <xf numFmtId="41" fontId="27" fillId="0" borderId="4" xfId="1" applyFont="1" applyFill="1" applyBorder="1">
      <alignment vertical="center"/>
    </xf>
    <xf numFmtId="186" fontId="27" fillId="0" borderId="4" xfId="0" quotePrefix="1" applyNumberFormat="1" applyFont="1" applyFill="1" applyBorder="1">
      <alignment vertical="center"/>
    </xf>
    <xf numFmtId="0" fontId="20" fillId="0" borderId="0" xfId="59">
      <alignment vertical="center"/>
    </xf>
    <xf numFmtId="41" fontId="20" fillId="0" borderId="4" xfId="58" applyBorder="1" applyAlignment="1">
      <alignment horizontal="center" vertical="center"/>
    </xf>
    <xf numFmtId="0" fontId="0" fillId="12" borderId="6" xfId="57" applyFont="1" applyFill="1" applyBorder="1" applyAlignment="1">
      <alignment wrapText="1"/>
    </xf>
    <xf numFmtId="41" fontId="20" fillId="12" borderId="4" xfId="58" applyFill="1" applyBorder="1" applyAlignment="1">
      <alignment vertical="center"/>
    </xf>
    <xf numFmtId="9" fontId="20" fillId="12" borderId="4" xfId="57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0" fillId="8" borderId="4" xfId="0" applyFont="1" applyFill="1" applyBorder="1">
      <alignment vertical="center"/>
    </xf>
    <xf numFmtId="0" fontId="6" fillId="8" borderId="4" xfId="0" applyFont="1" applyFill="1" applyBorder="1">
      <alignment vertical="center"/>
    </xf>
    <xf numFmtId="0" fontId="6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0" fillId="0" borderId="4" xfId="0" applyNumberFormat="1" applyBorder="1">
      <alignment vertical="center"/>
    </xf>
    <xf numFmtId="0" fontId="32" fillId="8" borderId="4" xfId="0" applyFont="1" applyFill="1" applyBorder="1" applyAlignment="1">
      <alignment horizontal="center" vertical="center"/>
    </xf>
    <xf numFmtId="9" fontId="32" fillId="8" borderId="4" xfId="0" applyNumberFormat="1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41" fontId="0" fillId="0" borderId="4" xfId="1" applyFont="1" applyBorder="1">
      <alignment vertical="center"/>
    </xf>
    <xf numFmtId="43" fontId="0" fillId="0" borderId="4" xfId="1" applyNumberFormat="1" applyFont="1" applyBorder="1">
      <alignment vertical="center"/>
    </xf>
    <xf numFmtId="0" fontId="0" fillId="11" borderId="4" xfId="0" applyFill="1" applyBorder="1" applyAlignment="1">
      <alignment horizontal="center" vertical="center"/>
    </xf>
    <xf numFmtId="41" fontId="0" fillId="11" borderId="4" xfId="0" applyNumberFormat="1" applyFill="1" applyBorder="1">
      <alignment vertical="center"/>
    </xf>
    <xf numFmtId="43" fontId="0" fillId="11" borderId="4" xfId="0" applyNumberFormat="1" applyFill="1" applyBorder="1">
      <alignment vertical="center"/>
    </xf>
    <xf numFmtId="0" fontId="0" fillId="11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34" fillId="12" borderId="4" xfId="0" applyFont="1" applyFill="1" applyBorder="1" applyAlignment="1">
      <alignment horizontal="center" vertical="center"/>
    </xf>
    <xf numFmtId="187" fontId="33" fillId="12" borderId="4" xfId="0" applyNumberFormat="1" applyFont="1" applyFill="1" applyBorder="1" applyAlignment="1">
      <alignment horizontal="center" vertical="center"/>
    </xf>
    <xf numFmtId="0" fontId="33" fillId="1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0" fillId="11" borderId="4" xfId="57" applyFill="1" applyBorder="1" applyAlignment="1">
      <alignment horizontal="center" vertical="center" textRotation="255"/>
    </xf>
    <xf numFmtId="0" fontId="28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</cellXfs>
  <cellStyles count="62">
    <cellStyle name="20% - 강조색2 2" xfId="2"/>
    <cellStyle name="20% - 강조색3 2" xfId="3"/>
    <cellStyle name="40% - 강조색2 2" xfId="4"/>
    <cellStyle name="category" xfId="5"/>
    <cellStyle name="Comma [0]_MATERAL2" xfId="6"/>
    <cellStyle name="Comma_MATERAL2" xfId="7"/>
    <cellStyle name="Currency [0]_MATERAL2" xfId="8"/>
    <cellStyle name="Currency_MATERAL2" xfId="9"/>
    <cellStyle name="Grey" xfId="10"/>
    <cellStyle name="HEADER" xfId="11"/>
    <cellStyle name="Header1" xfId="12"/>
    <cellStyle name="Header2" xfId="13"/>
    <cellStyle name="Input [yellow]" xfId="14"/>
    <cellStyle name="Model" xfId="15"/>
    <cellStyle name="Normal - Style1" xfId="16"/>
    <cellStyle name="Normal_Certs Q2" xfId="17"/>
    <cellStyle name="Percent [2]" xfId="18"/>
    <cellStyle name="subhead" xfId="19"/>
    <cellStyle name="강조색3 2" xfId="20"/>
    <cellStyle name="강조색6 2" xfId="21"/>
    <cellStyle name="계산 2" xfId="22"/>
    <cellStyle name="백분율 2" xfId="23"/>
    <cellStyle name="백분율 2 2" xfId="24"/>
    <cellStyle name="백분율 2 3" xfId="25"/>
    <cellStyle name="백분율 3" xfId="26"/>
    <cellStyle name="쉼표 [0]" xfId="1" builtinId="6"/>
    <cellStyle name="쉼표 [0] 2" xfId="27"/>
    <cellStyle name="쉼표 [0] 2 2" xfId="28"/>
    <cellStyle name="쉼표 [0] 2 2 2" xfId="29"/>
    <cellStyle name="쉼표 [0] 2 3" xfId="30"/>
    <cellStyle name="쉼표 [0] 2 4" xfId="31"/>
    <cellStyle name="쉼표 [0] 3" xfId="32"/>
    <cellStyle name="쉼표 [0] 3 2" xfId="33"/>
    <cellStyle name="쉼표 [0] 3 3" xfId="58"/>
    <cellStyle name="쉼표 [0] 4" xfId="34"/>
    <cellStyle name="입력 2" xfId="35"/>
    <cellStyle name="제목 5" xfId="36"/>
    <cellStyle name="콤마 [0]_10' 0.26D MS" xfId="37"/>
    <cellStyle name="콤마_10' 0.26D MS" xfId="38"/>
    <cellStyle name="통화 [0] 2" xfId="39"/>
    <cellStyle name="통화 2" xfId="40"/>
    <cellStyle name="표준" xfId="0" builtinId="0"/>
    <cellStyle name="표준 10" xfId="41"/>
    <cellStyle name="표준 2" xfId="42"/>
    <cellStyle name="표준 2 2" xfId="43"/>
    <cellStyle name="표준 2 2 2" xfId="61"/>
    <cellStyle name="표준 2 3" xfId="44"/>
    <cellStyle name="표준 2 3 2" xfId="60"/>
    <cellStyle name="표준 2 4" xfId="45"/>
    <cellStyle name="표준 3" xfId="46"/>
    <cellStyle name="표준 3 2" xfId="47"/>
    <cellStyle name="표준 3 2 2" xfId="59"/>
    <cellStyle name="표준 3 3" xfId="48"/>
    <cellStyle name="표준 4" xfId="49"/>
    <cellStyle name="표준 5" xfId="50"/>
    <cellStyle name="표준 6" xfId="51"/>
    <cellStyle name="표준 7" xfId="52"/>
    <cellStyle name="표준 8" xfId="53"/>
    <cellStyle name="표준 8 2" xfId="54"/>
    <cellStyle name="표준 9" xfId="55"/>
    <cellStyle name="표준 9 2" xfId="56"/>
    <cellStyle name="표준_엑세중급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0724;&#53916;&#48169;&#47928;&#49464;&#48120;&#45208;\&#45936;&#51060;&#53552;_&#54588;&#4827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건물임대"/>
      <sheetName val="직원명부"/>
      <sheetName val="성적자료"/>
      <sheetName val="유니폼"/>
      <sheetName val="관리비 통지서"/>
      <sheetName val="세대별 관리비"/>
      <sheetName val="2003년"/>
      <sheetName val="2004년"/>
      <sheetName val="2005년"/>
      <sheetName val="판매"/>
      <sheetName val="상반기"/>
      <sheetName val="하반기"/>
      <sheetName val="통합"/>
      <sheetName val="소스"/>
      <sheetName val="피벗테이블"/>
      <sheetName val="다중통합피벗"/>
      <sheetName val="1월"/>
      <sheetName val="2월"/>
      <sheetName val="3월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부서</v>
          </cell>
        </row>
        <row r="5">
          <cell r="A5" t="str">
            <v>홍보팀</v>
          </cell>
        </row>
        <row r="6">
          <cell r="A6" t="str">
            <v>인사팀</v>
          </cell>
        </row>
        <row r="7">
          <cell r="A7" t="str">
            <v>인사팀</v>
          </cell>
        </row>
        <row r="8">
          <cell r="A8" t="str">
            <v>기획팀</v>
          </cell>
        </row>
        <row r="9">
          <cell r="A9" t="str">
            <v>총무팀</v>
          </cell>
        </row>
        <row r="10">
          <cell r="A10" t="str">
            <v>인사팀</v>
          </cell>
        </row>
        <row r="11">
          <cell r="A11" t="str">
            <v>홍보팀</v>
          </cell>
        </row>
        <row r="12">
          <cell r="A12" t="str">
            <v>인사팀</v>
          </cell>
        </row>
        <row r="13">
          <cell r="A13" t="str">
            <v>기획팀</v>
          </cell>
        </row>
        <row r="14">
          <cell r="A14" t="str">
            <v>인사팀</v>
          </cell>
        </row>
        <row r="15">
          <cell r="A15" t="str">
            <v>총무팀</v>
          </cell>
        </row>
        <row r="16">
          <cell r="A16" t="str">
            <v>홍보팀</v>
          </cell>
        </row>
        <row r="17">
          <cell r="A17" t="str">
            <v>기획팀</v>
          </cell>
        </row>
        <row r="18">
          <cell r="A18" t="str">
            <v>총무팀</v>
          </cell>
        </row>
        <row r="19">
          <cell r="A19" t="str">
            <v>인사팀</v>
          </cell>
        </row>
        <row r="20">
          <cell r="A20" t="str">
            <v>기획팀</v>
          </cell>
        </row>
        <row r="21">
          <cell r="A21" t="str">
            <v>기획팀</v>
          </cell>
        </row>
        <row r="22">
          <cell r="A22" t="str">
            <v>총무팀</v>
          </cell>
        </row>
        <row r="23">
          <cell r="A23" t="str">
            <v>총무팀</v>
          </cell>
        </row>
        <row r="24">
          <cell r="A24" t="str">
            <v>기획팀</v>
          </cell>
        </row>
        <row r="25">
          <cell r="A25" t="str">
            <v>홍보팀</v>
          </cell>
        </row>
        <row r="26">
          <cell r="A26" t="str">
            <v>기획팀</v>
          </cell>
        </row>
        <row r="27">
          <cell r="A27" t="str">
            <v>인사팀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O18" sqref="O18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7" width="7.375" customWidth="1"/>
    <col min="8" max="13" width="9.5" customWidth="1"/>
  </cols>
  <sheetData>
    <row r="1" spans="1:13" ht="39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3" spans="1:13" ht="19.5" customHeight="1" x14ac:dyDescent="0.3">
      <c r="A3" s="4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127</v>
      </c>
      <c r="L3" s="3" t="s">
        <v>11</v>
      </c>
      <c r="M3" s="3" t="s">
        <v>12</v>
      </c>
    </row>
    <row r="4" spans="1:13" ht="19.5" customHeight="1" x14ac:dyDescent="0.3">
      <c r="A4" s="1">
        <v>20131234</v>
      </c>
      <c r="B4" s="1" t="s">
        <v>13</v>
      </c>
      <c r="C4" s="1">
        <v>1</v>
      </c>
      <c r="D4" s="1" t="s">
        <v>14</v>
      </c>
      <c r="E4" s="2">
        <v>85</v>
      </c>
      <c r="F4" s="2">
        <v>75</v>
      </c>
      <c r="G4" s="2">
        <v>86</v>
      </c>
      <c r="H4" s="2">
        <f>E4+F4+G4</f>
        <v>246</v>
      </c>
      <c r="I4" s="2">
        <f>(E4+F4+G4)/3</f>
        <v>82</v>
      </c>
      <c r="J4" s="2">
        <f>COUNT(E4:G4)</f>
        <v>3</v>
      </c>
      <c r="K4" s="2">
        <f>COUNTA(E4:G4)</f>
        <v>3</v>
      </c>
      <c r="L4" s="1">
        <f>MAX(E4:G4)</f>
        <v>86</v>
      </c>
      <c r="M4" s="1">
        <f>MIN(E4:G4)</f>
        <v>75</v>
      </c>
    </row>
    <row r="5" spans="1:13" ht="19.5" customHeight="1" x14ac:dyDescent="0.3">
      <c r="A5" s="1">
        <v>20131272</v>
      </c>
      <c r="B5" s="1" t="s">
        <v>15</v>
      </c>
      <c r="C5" s="1">
        <v>1</v>
      </c>
      <c r="D5" s="1" t="s">
        <v>16</v>
      </c>
      <c r="E5" s="2">
        <v>75</v>
      </c>
      <c r="F5" s="2">
        <v>65</v>
      </c>
      <c r="G5" s="2">
        <v>78</v>
      </c>
      <c r="H5" s="2">
        <f>SUM(E5:G5)</f>
        <v>218</v>
      </c>
      <c r="I5" s="2">
        <f>AVERAGE(E5:G5)</f>
        <v>72.666666666666671</v>
      </c>
      <c r="J5" s="2">
        <f t="shared" ref="J5:J23" si="0">COUNT(E5:G5)</f>
        <v>3</v>
      </c>
      <c r="K5" s="2">
        <f t="shared" ref="K5:K23" si="1">COUNTA(E5:G5)</f>
        <v>3</v>
      </c>
      <c r="L5" s="1">
        <f t="shared" ref="L5:L23" si="2">MAX(E5:G5)</f>
        <v>78</v>
      </c>
      <c r="M5" s="1">
        <f t="shared" ref="M5:M23" si="3">MIN(E5:G5)</f>
        <v>65</v>
      </c>
    </row>
    <row r="6" spans="1:13" ht="19.5" customHeight="1" x14ac:dyDescent="0.3">
      <c r="A6" s="1">
        <v>20131278</v>
      </c>
      <c r="B6" s="1" t="s">
        <v>17</v>
      </c>
      <c r="C6" s="1">
        <v>1</v>
      </c>
      <c r="D6" s="1" t="s">
        <v>18</v>
      </c>
      <c r="E6" s="2">
        <v>96</v>
      </c>
      <c r="F6" s="2">
        <v>77</v>
      </c>
      <c r="G6" s="2">
        <v>67</v>
      </c>
      <c r="H6" s="2">
        <f>SUM(E6:G6)</f>
        <v>240</v>
      </c>
      <c r="I6" s="2">
        <f>AVERAGE(E6:G6)</f>
        <v>80</v>
      </c>
      <c r="J6" s="2">
        <f t="shared" si="0"/>
        <v>3</v>
      </c>
      <c r="K6" s="2">
        <f t="shared" si="1"/>
        <v>3</v>
      </c>
      <c r="L6" s="1">
        <f t="shared" si="2"/>
        <v>96</v>
      </c>
      <c r="M6" s="1">
        <f t="shared" si="3"/>
        <v>67</v>
      </c>
    </row>
    <row r="7" spans="1:13" ht="19.5" customHeight="1" x14ac:dyDescent="0.3">
      <c r="A7" s="1">
        <v>20113443</v>
      </c>
      <c r="B7" s="1" t="s">
        <v>19</v>
      </c>
      <c r="C7" s="1">
        <v>3</v>
      </c>
      <c r="D7" s="1" t="s">
        <v>20</v>
      </c>
      <c r="E7" s="2">
        <v>45</v>
      </c>
      <c r="F7" s="2">
        <v>78</v>
      </c>
      <c r="G7" s="2">
        <v>56</v>
      </c>
      <c r="H7" s="2">
        <f t="shared" ref="H7:H22" si="4">SUM(E7:G7)</f>
        <v>179</v>
      </c>
      <c r="I7" s="2">
        <f t="shared" ref="I7:I23" si="5">AVERAGE(E7:G7)</f>
        <v>59.666666666666664</v>
      </c>
      <c r="J7" s="2">
        <f t="shared" si="0"/>
        <v>3</v>
      </c>
      <c r="K7" s="2">
        <f t="shared" si="1"/>
        <v>3</v>
      </c>
      <c r="L7" s="1">
        <f t="shared" si="2"/>
        <v>78</v>
      </c>
      <c r="M7" s="1">
        <f t="shared" si="3"/>
        <v>45</v>
      </c>
    </row>
    <row r="8" spans="1:13" ht="19.5" customHeight="1" x14ac:dyDescent="0.3">
      <c r="A8" s="1">
        <v>20133548</v>
      </c>
      <c r="B8" s="1" t="s">
        <v>19</v>
      </c>
      <c r="C8" s="1">
        <v>1</v>
      </c>
      <c r="D8" s="1" t="s">
        <v>21</v>
      </c>
      <c r="E8" s="2">
        <v>86</v>
      </c>
      <c r="F8" s="2">
        <v>87</v>
      </c>
      <c r="G8" s="2">
        <v>86</v>
      </c>
      <c r="H8" s="2">
        <f t="shared" si="4"/>
        <v>259</v>
      </c>
      <c r="I8" s="2">
        <f t="shared" si="5"/>
        <v>86.333333333333329</v>
      </c>
      <c r="J8" s="2">
        <f t="shared" si="0"/>
        <v>3</v>
      </c>
      <c r="K8" s="2">
        <f t="shared" si="1"/>
        <v>3</v>
      </c>
      <c r="L8" s="1">
        <f t="shared" si="2"/>
        <v>87</v>
      </c>
      <c r="M8" s="1">
        <f t="shared" si="3"/>
        <v>86</v>
      </c>
    </row>
    <row r="9" spans="1:13" ht="19.5" customHeight="1" x14ac:dyDescent="0.3">
      <c r="A9" s="1">
        <v>20133567</v>
      </c>
      <c r="B9" s="1" t="s">
        <v>19</v>
      </c>
      <c r="C9" s="1">
        <v>1</v>
      </c>
      <c r="D9" s="1" t="s">
        <v>22</v>
      </c>
      <c r="E9" s="2" t="s">
        <v>126</v>
      </c>
      <c r="F9" s="2">
        <v>92</v>
      </c>
      <c r="G9" s="2">
        <v>96</v>
      </c>
      <c r="H9" s="2">
        <f t="shared" si="4"/>
        <v>188</v>
      </c>
      <c r="I9" s="2">
        <f t="shared" si="5"/>
        <v>94</v>
      </c>
      <c r="J9" s="2">
        <f t="shared" si="0"/>
        <v>2</v>
      </c>
      <c r="K9" s="2">
        <f t="shared" si="1"/>
        <v>3</v>
      </c>
      <c r="L9" s="1">
        <f t="shared" si="2"/>
        <v>96</v>
      </c>
      <c r="M9" s="1">
        <f t="shared" si="3"/>
        <v>92</v>
      </c>
    </row>
    <row r="10" spans="1:13" ht="19.5" customHeight="1" x14ac:dyDescent="0.3">
      <c r="A10" s="1">
        <v>20133578</v>
      </c>
      <c r="B10" s="1" t="s">
        <v>19</v>
      </c>
      <c r="C10" s="1">
        <v>1</v>
      </c>
      <c r="D10" s="1" t="s">
        <v>23</v>
      </c>
      <c r="E10" s="2">
        <v>87</v>
      </c>
      <c r="F10" s="2">
        <v>95</v>
      </c>
      <c r="G10" s="2">
        <v>92</v>
      </c>
      <c r="H10" s="2">
        <f t="shared" si="4"/>
        <v>274</v>
      </c>
      <c r="I10" s="2">
        <f t="shared" si="5"/>
        <v>91.333333333333329</v>
      </c>
      <c r="J10" s="2">
        <f t="shared" si="0"/>
        <v>3</v>
      </c>
      <c r="K10" s="2">
        <f t="shared" si="1"/>
        <v>3</v>
      </c>
      <c r="L10" s="1">
        <f t="shared" si="2"/>
        <v>95</v>
      </c>
      <c r="M10" s="1">
        <f t="shared" si="3"/>
        <v>87</v>
      </c>
    </row>
    <row r="11" spans="1:13" ht="19.5" customHeight="1" x14ac:dyDescent="0.3">
      <c r="A11" s="1">
        <v>20094321</v>
      </c>
      <c r="B11" s="1" t="s">
        <v>24</v>
      </c>
      <c r="C11" s="1">
        <v>4</v>
      </c>
      <c r="D11" s="1" t="s">
        <v>25</v>
      </c>
      <c r="E11" s="2">
        <v>68</v>
      </c>
      <c r="F11" s="2">
        <v>75</v>
      </c>
      <c r="G11" s="2">
        <v>78</v>
      </c>
      <c r="H11" s="2">
        <f t="shared" si="4"/>
        <v>221</v>
      </c>
      <c r="I11" s="2">
        <f t="shared" si="5"/>
        <v>73.666666666666671</v>
      </c>
      <c r="J11" s="2">
        <f t="shared" si="0"/>
        <v>3</v>
      </c>
      <c r="K11" s="2">
        <f t="shared" si="1"/>
        <v>3</v>
      </c>
      <c r="L11" s="1">
        <f t="shared" si="2"/>
        <v>78</v>
      </c>
      <c r="M11" s="1">
        <f t="shared" si="3"/>
        <v>68</v>
      </c>
    </row>
    <row r="12" spans="1:13" ht="19.5" customHeight="1" x14ac:dyDescent="0.3">
      <c r="A12" s="1">
        <v>20124328</v>
      </c>
      <c r="B12" s="1" t="s">
        <v>24</v>
      </c>
      <c r="C12" s="1">
        <v>2</v>
      </c>
      <c r="D12" s="1" t="s">
        <v>26</v>
      </c>
      <c r="E12" s="2">
        <v>99</v>
      </c>
      <c r="F12" s="2">
        <v>86</v>
      </c>
      <c r="G12" s="2">
        <v>86</v>
      </c>
      <c r="H12" s="2">
        <f t="shared" si="4"/>
        <v>271</v>
      </c>
      <c r="I12" s="2">
        <f t="shared" si="5"/>
        <v>90.333333333333329</v>
      </c>
      <c r="J12" s="2">
        <f t="shared" si="0"/>
        <v>3</v>
      </c>
      <c r="K12" s="2">
        <f t="shared" si="1"/>
        <v>3</v>
      </c>
      <c r="L12" s="1">
        <f t="shared" si="2"/>
        <v>99</v>
      </c>
      <c r="M12" s="1">
        <f t="shared" si="3"/>
        <v>86</v>
      </c>
    </row>
    <row r="13" spans="1:13" ht="19.5" customHeight="1" x14ac:dyDescent="0.3">
      <c r="A13" s="1">
        <v>20124333</v>
      </c>
      <c r="B13" s="1" t="s">
        <v>24</v>
      </c>
      <c r="C13" s="1">
        <v>2</v>
      </c>
      <c r="D13" s="1" t="s">
        <v>27</v>
      </c>
      <c r="E13" s="2" t="s">
        <v>126</v>
      </c>
      <c r="F13" s="2">
        <v>95</v>
      </c>
      <c r="G13" s="2">
        <v>98</v>
      </c>
      <c r="H13" s="2">
        <f t="shared" si="4"/>
        <v>193</v>
      </c>
      <c r="I13" s="2">
        <f t="shared" si="5"/>
        <v>96.5</v>
      </c>
      <c r="J13" s="2">
        <f t="shared" si="0"/>
        <v>2</v>
      </c>
      <c r="K13" s="2">
        <f t="shared" si="1"/>
        <v>3</v>
      </c>
      <c r="L13" s="1">
        <f t="shared" si="2"/>
        <v>98</v>
      </c>
      <c r="M13" s="1">
        <f t="shared" si="3"/>
        <v>95</v>
      </c>
    </row>
    <row r="14" spans="1:13" ht="19.5" customHeight="1" x14ac:dyDescent="0.3">
      <c r="A14" s="1">
        <v>20124334</v>
      </c>
      <c r="B14" s="1" t="s">
        <v>24</v>
      </c>
      <c r="C14" s="1">
        <v>2</v>
      </c>
      <c r="D14" s="1" t="s">
        <v>28</v>
      </c>
      <c r="E14" s="2">
        <v>64</v>
      </c>
      <c r="F14" s="2">
        <v>52</v>
      </c>
      <c r="G14" s="2">
        <v>45</v>
      </c>
      <c r="H14" s="2">
        <f t="shared" si="4"/>
        <v>161</v>
      </c>
      <c r="I14" s="2">
        <f t="shared" si="5"/>
        <v>53.666666666666664</v>
      </c>
      <c r="J14" s="2">
        <f t="shared" si="0"/>
        <v>3</v>
      </c>
      <c r="K14" s="2">
        <f t="shared" si="1"/>
        <v>3</v>
      </c>
      <c r="L14" s="1">
        <f t="shared" si="2"/>
        <v>64</v>
      </c>
      <c r="M14" s="1">
        <f t="shared" si="3"/>
        <v>45</v>
      </c>
    </row>
    <row r="15" spans="1:13" ht="19.5" customHeight="1" x14ac:dyDescent="0.3">
      <c r="A15" s="1">
        <v>20105643</v>
      </c>
      <c r="B15" s="1" t="s">
        <v>29</v>
      </c>
      <c r="C15" s="1">
        <v>3</v>
      </c>
      <c r="D15" s="1" t="s">
        <v>30</v>
      </c>
      <c r="E15" s="2">
        <v>78</v>
      </c>
      <c r="F15" s="2">
        <v>88</v>
      </c>
      <c r="G15" s="2">
        <v>78</v>
      </c>
      <c r="H15" s="2">
        <f t="shared" si="4"/>
        <v>244</v>
      </c>
      <c r="I15" s="2">
        <f t="shared" si="5"/>
        <v>81.333333333333329</v>
      </c>
      <c r="J15" s="2">
        <f t="shared" si="0"/>
        <v>3</v>
      </c>
      <c r="K15" s="2">
        <f t="shared" si="1"/>
        <v>3</v>
      </c>
      <c r="L15" s="1">
        <f t="shared" si="2"/>
        <v>88</v>
      </c>
      <c r="M15" s="1">
        <f t="shared" si="3"/>
        <v>78</v>
      </c>
    </row>
    <row r="16" spans="1:13" ht="19.5" customHeight="1" x14ac:dyDescent="0.3">
      <c r="A16" s="1">
        <v>20125432</v>
      </c>
      <c r="B16" s="1" t="s">
        <v>29</v>
      </c>
      <c r="C16" s="1">
        <v>2</v>
      </c>
      <c r="D16" s="1" t="s">
        <v>31</v>
      </c>
      <c r="E16" s="2">
        <v>75</v>
      </c>
      <c r="F16" s="2">
        <v>83</v>
      </c>
      <c r="G16" s="2">
        <v>78</v>
      </c>
      <c r="H16" s="2">
        <f t="shared" si="4"/>
        <v>236</v>
      </c>
      <c r="I16" s="2">
        <f t="shared" si="5"/>
        <v>78.666666666666671</v>
      </c>
      <c r="J16" s="2">
        <f t="shared" si="0"/>
        <v>3</v>
      </c>
      <c r="K16" s="2">
        <f t="shared" si="1"/>
        <v>3</v>
      </c>
      <c r="L16" s="1">
        <f t="shared" si="2"/>
        <v>83</v>
      </c>
      <c r="M16" s="1">
        <f t="shared" si="3"/>
        <v>75</v>
      </c>
    </row>
    <row r="17" spans="1:13" ht="19.5" customHeight="1" x14ac:dyDescent="0.3">
      <c r="A17" s="1">
        <v>20135441</v>
      </c>
      <c r="B17" s="1" t="s">
        <v>29</v>
      </c>
      <c r="C17" s="1">
        <v>1</v>
      </c>
      <c r="D17" s="1" t="s">
        <v>32</v>
      </c>
      <c r="E17" s="2">
        <v>48</v>
      </c>
      <c r="F17" s="2">
        <v>95</v>
      </c>
      <c r="G17" s="2">
        <v>36</v>
      </c>
      <c r="H17" s="2">
        <f t="shared" si="4"/>
        <v>179</v>
      </c>
      <c r="I17" s="2">
        <f t="shared" si="5"/>
        <v>59.666666666666664</v>
      </c>
      <c r="J17" s="2">
        <f t="shared" si="0"/>
        <v>3</v>
      </c>
      <c r="K17" s="2">
        <f t="shared" si="1"/>
        <v>3</v>
      </c>
      <c r="L17" s="1">
        <f t="shared" si="2"/>
        <v>95</v>
      </c>
      <c r="M17" s="1">
        <f t="shared" si="3"/>
        <v>36</v>
      </c>
    </row>
    <row r="18" spans="1:13" ht="19.5" customHeight="1" x14ac:dyDescent="0.3">
      <c r="A18" s="1">
        <v>20116432</v>
      </c>
      <c r="B18" s="1" t="s">
        <v>33</v>
      </c>
      <c r="C18" s="1">
        <v>3</v>
      </c>
      <c r="D18" s="1" t="s">
        <v>34</v>
      </c>
      <c r="E18" s="2">
        <v>92</v>
      </c>
      <c r="F18" s="2">
        <v>78</v>
      </c>
      <c r="G18" s="2">
        <v>48</v>
      </c>
      <c r="H18" s="2">
        <f t="shared" si="4"/>
        <v>218</v>
      </c>
      <c r="I18" s="2">
        <f t="shared" si="5"/>
        <v>72.666666666666671</v>
      </c>
      <c r="J18" s="2">
        <f t="shared" si="0"/>
        <v>3</v>
      </c>
      <c r="K18" s="2">
        <f t="shared" si="1"/>
        <v>3</v>
      </c>
      <c r="L18" s="1">
        <f t="shared" si="2"/>
        <v>92</v>
      </c>
      <c r="M18" s="1">
        <f t="shared" si="3"/>
        <v>48</v>
      </c>
    </row>
    <row r="19" spans="1:13" ht="19.5" customHeight="1" x14ac:dyDescent="0.3">
      <c r="A19" s="1">
        <v>20136743</v>
      </c>
      <c r="B19" s="1" t="s">
        <v>33</v>
      </c>
      <c r="C19" s="1">
        <v>1</v>
      </c>
      <c r="D19" s="1" t="s">
        <v>35</v>
      </c>
      <c r="E19" s="2">
        <v>95</v>
      </c>
      <c r="F19" s="2">
        <v>96</v>
      </c>
      <c r="G19" s="2">
        <v>68</v>
      </c>
      <c r="H19" s="2">
        <f t="shared" si="4"/>
        <v>259</v>
      </c>
      <c r="I19" s="2">
        <f t="shared" si="5"/>
        <v>86.333333333333329</v>
      </c>
      <c r="J19" s="2">
        <f t="shared" si="0"/>
        <v>3</v>
      </c>
      <c r="K19" s="2">
        <f t="shared" si="1"/>
        <v>3</v>
      </c>
      <c r="L19" s="1">
        <f t="shared" si="2"/>
        <v>96</v>
      </c>
      <c r="M19" s="1">
        <f t="shared" si="3"/>
        <v>68</v>
      </c>
    </row>
    <row r="20" spans="1:13" ht="19.5" customHeight="1" x14ac:dyDescent="0.3">
      <c r="A20" s="1">
        <v>20136744</v>
      </c>
      <c r="B20" s="1" t="s">
        <v>33</v>
      </c>
      <c r="C20" s="1">
        <v>1</v>
      </c>
      <c r="D20" s="1" t="s">
        <v>36</v>
      </c>
      <c r="E20" s="2">
        <v>78</v>
      </c>
      <c r="F20" s="2">
        <v>54</v>
      </c>
      <c r="G20" s="2">
        <v>56</v>
      </c>
      <c r="H20" s="2">
        <f t="shared" si="4"/>
        <v>188</v>
      </c>
      <c r="I20" s="2">
        <f t="shared" si="5"/>
        <v>62.666666666666664</v>
      </c>
      <c r="J20" s="2">
        <f t="shared" si="0"/>
        <v>3</v>
      </c>
      <c r="K20" s="2">
        <f t="shared" si="1"/>
        <v>3</v>
      </c>
      <c r="L20" s="1">
        <f t="shared" si="2"/>
        <v>78</v>
      </c>
      <c r="M20" s="1">
        <f t="shared" si="3"/>
        <v>54</v>
      </c>
    </row>
    <row r="21" spans="1:13" ht="19.5" customHeight="1" x14ac:dyDescent="0.3">
      <c r="A21" s="1">
        <v>20137565</v>
      </c>
      <c r="B21" s="1" t="s">
        <v>37</v>
      </c>
      <c r="C21" s="1">
        <v>1</v>
      </c>
      <c r="D21" s="1" t="s">
        <v>38</v>
      </c>
      <c r="E21" s="2">
        <v>65</v>
      </c>
      <c r="F21" s="2">
        <v>97</v>
      </c>
      <c r="G21" s="2">
        <v>89</v>
      </c>
      <c r="H21" s="2">
        <f t="shared" si="4"/>
        <v>251</v>
      </c>
      <c r="I21" s="2">
        <f t="shared" si="5"/>
        <v>83.666666666666671</v>
      </c>
      <c r="J21" s="2">
        <f t="shared" si="0"/>
        <v>3</v>
      </c>
      <c r="K21" s="2">
        <f t="shared" si="1"/>
        <v>3</v>
      </c>
      <c r="L21" s="1">
        <f t="shared" si="2"/>
        <v>97</v>
      </c>
      <c r="M21" s="1">
        <f t="shared" si="3"/>
        <v>65</v>
      </c>
    </row>
    <row r="22" spans="1:13" ht="19.5" customHeight="1" x14ac:dyDescent="0.3">
      <c r="A22" s="1">
        <v>20137570</v>
      </c>
      <c r="B22" s="1" t="s">
        <v>37</v>
      </c>
      <c r="C22" s="1">
        <v>1</v>
      </c>
      <c r="D22" s="1" t="s">
        <v>39</v>
      </c>
      <c r="E22" s="2">
        <v>92</v>
      </c>
      <c r="F22" s="2">
        <v>98</v>
      </c>
      <c r="G22" s="2">
        <v>99</v>
      </c>
      <c r="H22" s="2">
        <f t="shared" si="4"/>
        <v>289</v>
      </c>
      <c r="I22" s="2">
        <f t="shared" si="5"/>
        <v>96.333333333333329</v>
      </c>
      <c r="J22" s="2">
        <f t="shared" si="0"/>
        <v>3</v>
      </c>
      <c r="K22" s="2">
        <f t="shared" si="1"/>
        <v>3</v>
      </c>
      <c r="L22" s="1">
        <f t="shared" si="2"/>
        <v>99</v>
      </c>
      <c r="M22" s="1">
        <f t="shared" si="3"/>
        <v>92</v>
      </c>
    </row>
    <row r="23" spans="1:13" ht="19.5" customHeight="1" x14ac:dyDescent="0.3">
      <c r="A23" s="1">
        <v>20137573</v>
      </c>
      <c r="B23" s="1" t="s">
        <v>37</v>
      </c>
      <c r="C23" s="1">
        <v>1</v>
      </c>
      <c r="D23" s="1" t="s">
        <v>40</v>
      </c>
      <c r="E23" s="2">
        <v>56</v>
      </c>
      <c r="F23" s="2">
        <v>48</v>
      </c>
      <c r="G23" s="2">
        <v>78</v>
      </c>
      <c r="H23" s="2">
        <f>SUM(E23:G23)</f>
        <v>182</v>
      </c>
      <c r="I23" s="2">
        <f t="shared" si="5"/>
        <v>60.666666666666664</v>
      </c>
      <c r="J23" s="2">
        <f t="shared" si="0"/>
        <v>3</v>
      </c>
      <c r="K23" s="2">
        <f t="shared" si="1"/>
        <v>3</v>
      </c>
      <c r="L23" s="1">
        <f t="shared" si="2"/>
        <v>78</v>
      </c>
      <c r="M23" s="1">
        <f t="shared" si="3"/>
        <v>48</v>
      </c>
    </row>
    <row r="24" spans="1:13" x14ac:dyDescent="0.3">
      <c r="E24">
        <f>COUNT(E4:E23)</f>
        <v>18</v>
      </c>
      <c r="F24">
        <f>COUNT(F4:F23)</f>
        <v>20</v>
      </c>
    </row>
    <row r="25" spans="1:13" x14ac:dyDescent="0.3">
      <c r="E25" t="s">
        <v>128</v>
      </c>
    </row>
    <row r="26" spans="1:13" x14ac:dyDescent="0.3">
      <c r="E26" t="str">
        <f>COUNT(E4:E23)&amp;"/"&amp;COUNTA(E4:E23)</f>
        <v>18/20</v>
      </c>
    </row>
  </sheetData>
  <mergeCells count="1">
    <mergeCell ref="A1:L1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14" sqref="F14"/>
    </sheetView>
  </sheetViews>
  <sheetFormatPr defaultRowHeight="16.5" x14ac:dyDescent="0.3"/>
  <cols>
    <col min="1" max="1" width="11.625" bestFit="1" customWidth="1"/>
    <col min="2" max="2" width="15.125" bestFit="1" customWidth="1"/>
    <col min="3" max="3" width="7.375" customWidth="1"/>
    <col min="4" max="4" width="7.125" bestFit="1" customWidth="1"/>
    <col min="5" max="5" width="11.5" bestFit="1" customWidth="1"/>
    <col min="6" max="6" width="9.5" bestFit="1" customWidth="1"/>
    <col min="7" max="7" width="7.375" customWidth="1"/>
    <col min="8" max="8" width="15" customWidth="1"/>
  </cols>
  <sheetData>
    <row r="1" spans="1:8" ht="25.5" customHeight="1" x14ac:dyDescent="0.3">
      <c r="A1" s="5" t="s">
        <v>41</v>
      </c>
      <c r="B1" s="6" t="s">
        <v>42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47</v>
      </c>
      <c r="H1" s="6" t="s">
        <v>48</v>
      </c>
    </row>
    <row r="2" spans="1:8" ht="25.5" customHeight="1" x14ac:dyDescent="0.3">
      <c r="A2" s="7">
        <v>20131234</v>
      </c>
      <c r="B2" s="7" t="s">
        <v>49</v>
      </c>
      <c r="C2" s="7">
        <v>1</v>
      </c>
      <c r="D2" s="7" t="s">
        <v>50</v>
      </c>
      <c r="E2" s="7">
        <v>85</v>
      </c>
      <c r="F2" s="7">
        <v>75</v>
      </c>
      <c r="G2" s="7">
        <v>86</v>
      </c>
      <c r="H2" s="8">
        <f>SUM(E2:G2)</f>
        <v>246</v>
      </c>
    </row>
    <row r="3" spans="1:8" ht="25.5" customHeight="1" x14ac:dyDescent="0.3">
      <c r="A3" s="7">
        <v>20131272</v>
      </c>
      <c r="B3" s="7" t="s">
        <v>49</v>
      </c>
      <c r="C3" s="7">
        <v>1</v>
      </c>
      <c r="D3" s="7" t="s">
        <v>51</v>
      </c>
      <c r="E3" s="7">
        <v>75</v>
      </c>
      <c r="F3" s="7">
        <v>65</v>
      </c>
      <c r="G3" s="7">
        <v>78</v>
      </c>
      <c r="H3" s="8">
        <f t="shared" ref="H3:H8" si="0">SUM(E3:G3)</f>
        <v>218</v>
      </c>
    </row>
    <row r="4" spans="1:8" ht="25.5" customHeight="1" x14ac:dyDescent="0.3">
      <c r="A4" s="7">
        <v>20131278</v>
      </c>
      <c r="B4" s="7" t="s">
        <v>49</v>
      </c>
      <c r="C4" s="7">
        <v>1</v>
      </c>
      <c r="D4" s="7" t="s">
        <v>52</v>
      </c>
      <c r="E4" s="7">
        <v>96</v>
      </c>
      <c r="F4" s="7">
        <v>77</v>
      </c>
      <c r="G4" s="7">
        <v>67</v>
      </c>
      <c r="H4" s="8">
        <f t="shared" si="0"/>
        <v>240</v>
      </c>
    </row>
    <row r="5" spans="1:8" ht="25.5" customHeight="1" x14ac:dyDescent="0.3">
      <c r="A5" s="7">
        <v>20113443</v>
      </c>
      <c r="B5" s="7" t="s">
        <v>53</v>
      </c>
      <c r="C5" s="7">
        <v>3</v>
      </c>
      <c r="D5" s="7" t="s">
        <v>54</v>
      </c>
      <c r="E5" s="7">
        <v>45</v>
      </c>
      <c r="F5" s="7">
        <v>78</v>
      </c>
      <c r="G5" s="7">
        <v>56</v>
      </c>
      <c r="H5" s="8">
        <f t="shared" si="0"/>
        <v>179</v>
      </c>
    </row>
    <row r="6" spans="1:8" ht="25.5" customHeight="1" x14ac:dyDescent="0.3">
      <c r="A6" s="7">
        <v>20133548</v>
      </c>
      <c r="B6" s="7" t="s">
        <v>53</v>
      </c>
      <c r="C6" s="7">
        <v>1</v>
      </c>
      <c r="D6" s="7" t="s">
        <v>55</v>
      </c>
      <c r="E6" s="7">
        <v>86</v>
      </c>
      <c r="F6" s="7">
        <v>87</v>
      </c>
      <c r="G6" s="7">
        <v>86</v>
      </c>
      <c r="H6" s="8">
        <f t="shared" si="0"/>
        <v>259</v>
      </c>
    </row>
    <row r="7" spans="1:8" ht="25.5" customHeight="1" x14ac:dyDescent="0.3">
      <c r="A7" s="7">
        <v>20133567</v>
      </c>
      <c r="B7" s="7" t="s">
        <v>53</v>
      </c>
      <c r="C7" s="7">
        <v>1</v>
      </c>
      <c r="D7" s="7" t="s">
        <v>56</v>
      </c>
      <c r="E7" s="7">
        <v>100</v>
      </c>
      <c r="F7" s="7">
        <v>92</v>
      </c>
      <c r="G7" s="7">
        <v>96</v>
      </c>
      <c r="H7" s="8">
        <f t="shared" si="0"/>
        <v>288</v>
      </c>
    </row>
    <row r="8" spans="1:8" ht="25.5" customHeight="1" x14ac:dyDescent="0.3">
      <c r="A8" s="7">
        <v>20133578</v>
      </c>
      <c r="B8" s="7" t="s">
        <v>53</v>
      </c>
      <c r="C8" s="7">
        <v>1</v>
      </c>
      <c r="D8" s="7" t="s">
        <v>57</v>
      </c>
      <c r="E8" s="7">
        <v>87</v>
      </c>
      <c r="F8" s="7">
        <v>95</v>
      </c>
      <c r="G8" s="7">
        <v>92</v>
      </c>
      <c r="H8" s="8">
        <f t="shared" si="0"/>
        <v>274</v>
      </c>
    </row>
    <row r="9" spans="1:8" ht="25.5" customHeight="1" x14ac:dyDescent="0.3">
      <c r="A9" s="7">
        <v>20094321</v>
      </c>
      <c r="B9" s="7" t="s">
        <v>58</v>
      </c>
      <c r="C9" s="7">
        <v>4</v>
      </c>
      <c r="D9" s="7" t="s">
        <v>59</v>
      </c>
      <c r="E9" s="7">
        <v>68</v>
      </c>
      <c r="F9" s="7">
        <v>75</v>
      </c>
      <c r="G9" s="7">
        <v>78</v>
      </c>
      <c r="H9" s="8">
        <f>SUM(E9:G9)</f>
        <v>221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7" sqref="D7"/>
    </sheetView>
  </sheetViews>
  <sheetFormatPr defaultRowHeight="16.5" x14ac:dyDescent="0.3"/>
  <cols>
    <col min="1" max="1" width="10.625" customWidth="1"/>
    <col min="2" max="2" width="14.625" customWidth="1"/>
    <col min="3" max="3" width="17.75" customWidth="1"/>
  </cols>
  <sheetData>
    <row r="1" spans="1:7" ht="31.5" x14ac:dyDescent="0.3">
      <c r="A1" s="47" t="s">
        <v>60</v>
      </c>
      <c r="B1" s="47"/>
      <c r="C1" s="47"/>
      <c r="D1" s="9"/>
      <c r="E1" s="10"/>
      <c r="F1" s="11"/>
      <c r="G1" s="11"/>
    </row>
    <row r="2" spans="1:7" ht="17.25" x14ac:dyDescent="0.3">
      <c r="A2" s="10"/>
      <c r="B2" s="10"/>
      <c r="C2" s="10"/>
      <c r="D2" s="10"/>
      <c r="E2" s="10"/>
      <c r="F2" s="11"/>
      <c r="G2" s="11"/>
    </row>
    <row r="3" spans="1:7" ht="20.25" customHeight="1" x14ac:dyDescent="0.3">
      <c r="A3" s="12" t="s">
        <v>61</v>
      </c>
      <c r="B3" s="13">
        <v>0.08</v>
      </c>
      <c r="C3" s="10"/>
      <c r="D3" s="10"/>
      <c r="E3" s="10"/>
      <c r="F3" s="11"/>
      <c r="G3" s="11"/>
    </row>
    <row r="4" spans="1:7" ht="20.25" customHeight="1" x14ac:dyDescent="0.3">
      <c r="A4" s="10"/>
      <c r="B4" s="10"/>
      <c r="C4" s="10"/>
      <c r="D4" s="10"/>
      <c r="E4" s="10"/>
      <c r="F4" s="11"/>
      <c r="G4" s="11"/>
    </row>
    <row r="5" spans="1:7" ht="20.25" customHeight="1" x14ac:dyDescent="0.3">
      <c r="A5" s="10"/>
      <c r="B5" s="10"/>
      <c r="C5" s="14" t="s">
        <v>62</v>
      </c>
      <c r="D5" s="10"/>
      <c r="E5" s="10"/>
      <c r="F5" s="11"/>
      <c r="G5" s="11"/>
    </row>
    <row r="6" spans="1:7" ht="20.25" customHeight="1" x14ac:dyDescent="0.3">
      <c r="A6" s="15" t="s">
        <v>63</v>
      </c>
      <c r="B6" s="15" t="s">
        <v>64</v>
      </c>
      <c r="C6" s="15" t="s">
        <v>65</v>
      </c>
      <c r="D6" s="10"/>
      <c r="E6" s="10"/>
      <c r="F6" s="11"/>
      <c r="G6" s="11"/>
    </row>
    <row r="7" spans="1:7" ht="20.25" customHeight="1" x14ac:dyDescent="0.3">
      <c r="A7" s="15" t="s">
        <v>66</v>
      </c>
      <c r="B7" s="16">
        <v>2500</v>
      </c>
      <c r="C7" s="17">
        <f>B7+B7*$B$3</f>
        <v>2700</v>
      </c>
      <c r="E7" s="10"/>
      <c r="F7" s="11"/>
      <c r="G7" s="11"/>
    </row>
    <row r="8" spans="1:7" ht="20.25" customHeight="1" x14ac:dyDescent="0.3">
      <c r="A8" s="15" t="s">
        <v>67</v>
      </c>
      <c r="B8" s="16">
        <v>3200</v>
      </c>
      <c r="C8" s="17">
        <f t="shared" ref="C8:C11" si="0">B8+B8*$B$3</f>
        <v>3456</v>
      </c>
      <c r="D8" s="10"/>
      <c r="E8" s="10"/>
      <c r="F8" s="11"/>
      <c r="G8" s="11"/>
    </row>
    <row r="9" spans="1:7" ht="20.25" customHeight="1" x14ac:dyDescent="0.3">
      <c r="A9" s="15" t="s">
        <v>68</v>
      </c>
      <c r="B9" s="16">
        <v>2300</v>
      </c>
      <c r="C9" s="17">
        <f t="shared" si="0"/>
        <v>2484</v>
      </c>
      <c r="D9" s="10"/>
      <c r="E9" s="10"/>
      <c r="F9" s="11"/>
      <c r="G9" s="11"/>
    </row>
    <row r="10" spans="1:7" ht="20.25" customHeight="1" x14ac:dyDescent="0.3">
      <c r="A10" s="15" t="s">
        <v>69</v>
      </c>
      <c r="B10" s="16">
        <v>5600</v>
      </c>
      <c r="C10" s="17">
        <f t="shared" si="0"/>
        <v>6048</v>
      </c>
      <c r="D10" s="10"/>
      <c r="E10" s="10"/>
      <c r="F10" s="11"/>
      <c r="G10" s="11"/>
    </row>
    <row r="11" spans="1:7" ht="20.25" customHeight="1" x14ac:dyDescent="0.3">
      <c r="A11" s="15" t="s">
        <v>70</v>
      </c>
      <c r="B11" s="16">
        <v>3000</v>
      </c>
      <c r="C11" s="17">
        <f t="shared" si="0"/>
        <v>3240</v>
      </c>
      <c r="D11" s="10"/>
      <c r="E11" s="10"/>
      <c r="F11" s="11"/>
      <c r="G11" s="11"/>
    </row>
    <row r="12" spans="1:7" ht="17.25" x14ac:dyDescent="0.3">
      <c r="A12" s="10"/>
      <c r="B12" s="10"/>
      <c r="C12" s="10"/>
      <c r="D12" s="10"/>
      <c r="E12" s="10"/>
      <c r="F12" s="11"/>
      <c r="G12" s="11"/>
    </row>
    <row r="13" spans="1:7" ht="17.25" x14ac:dyDescent="0.3">
      <c r="A13" s="10"/>
      <c r="B13" s="10"/>
      <c r="C13" s="10"/>
      <c r="D13" s="10"/>
      <c r="E13" s="10"/>
      <c r="F13" s="11"/>
      <c r="G13" s="11"/>
    </row>
    <row r="14" spans="1:7" ht="17.25" x14ac:dyDescent="0.3">
      <c r="A14" s="10"/>
      <c r="B14" s="10"/>
      <c r="C14" s="10"/>
      <c r="D14" s="10"/>
      <c r="E14" s="10"/>
      <c r="F14" s="11"/>
      <c r="G14" s="11"/>
    </row>
    <row r="15" spans="1:7" ht="17.25" x14ac:dyDescent="0.3">
      <c r="A15" s="10"/>
      <c r="B15" s="10"/>
      <c r="C15" s="10"/>
      <c r="D15" s="10"/>
      <c r="E15" s="10"/>
      <c r="F15" s="11"/>
      <c r="G15" s="11"/>
    </row>
    <row r="16" spans="1:7" ht="17.25" x14ac:dyDescent="0.3">
      <c r="A16" s="11"/>
      <c r="B16" s="11"/>
      <c r="C16" s="11"/>
      <c r="D16" s="11"/>
      <c r="E16" s="11"/>
      <c r="F16" s="11"/>
      <c r="G16" s="11"/>
    </row>
    <row r="17" spans="1:7" ht="17.25" x14ac:dyDescent="0.3">
      <c r="A17" s="11"/>
      <c r="B17" s="11"/>
      <c r="C17" s="11"/>
      <c r="D17" s="11"/>
      <c r="E17" s="11"/>
      <c r="F17" s="11"/>
      <c r="G17" s="11"/>
    </row>
    <row r="18" spans="1:7" ht="17.25" x14ac:dyDescent="0.3">
      <c r="A18" s="11"/>
      <c r="B18" s="11"/>
      <c r="C18" s="11"/>
      <c r="D18" s="11"/>
      <c r="E18" s="11"/>
      <c r="F18" s="11"/>
      <c r="G18" s="11"/>
    </row>
  </sheetData>
  <mergeCells count="1">
    <mergeCell ref="A1:C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G8"/>
    </sheetView>
  </sheetViews>
  <sheetFormatPr defaultRowHeight="13.5" x14ac:dyDescent="0.3"/>
  <cols>
    <col min="1" max="1" width="9" style="18"/>
    <col min="2" max="2" width="16.875" style="18" customWidth="1"/>
    <col min="3" max="7" width="14" style="18" customWidth="1"/>
    <col min="8" max="16384" width="9" style="18"/>
  </cols>
  <sheetData>
    <row r="1" spans="1:7" ht="30" customHeight="1" x14ac:dyDescent="0.3">
      <c r="A1" s="48" t="s">
        <v>71</v>
      </c>
      <c r="B1" s="20" t="s">
        <v>72</v>
      </c>
      <c r="C1" s="21">
        <v>100000</v>
      </c>
      <c r="D1" s="21">
        <v>200000</v>
      </c>
      <c r="E1" s="21">
        <v>300000</v>
      </c>
      <c r="F1" s="21">
        <v>400000</v>
      </c>
      <c r="G1" s="21">
        <v>500000</v>
      </c>
    </row>
    <row r="2" spans="1:7" ht="21" customHeight="1" x14ac:dyDescent="0.3">
      <c r="A2" s="48"/>
      <c r="B2" s="22">
        <v>0.06</v>
      </c>
      <c r="C2" s="19">
        <f>C$1-(C$1*$B2)</f>
        <v>94000</v>
      </c>
      <c r="D2" s="19">
        <f t="shared" ref="D2:G7" si="0">D$1-(D$1*$B2)</f>
        <v>188000</v>
      </c>
      <c r="E2" s="19">
        <f t="shared" si="0"/>
        <v>282000</v>
      </c>
      <c r="F2" s="19">
        <f t="shared" si="0"/>
        <v>376000</v>
      </c>
      <c r="G2" s="19">
        <f t="shared" si="0"/>
        <v>470000</v>
      </c>
    </row>
    <row r="3" spans="1:7" ht="21" customHeight="1" x14ac:dyDescent="0.3">
      <c r="A3" s="48"/>
      <c r="B3" s="22">
        <v>0.08</v>
      </c>
      <c r="C3" s="19">
        <f t="shared" ref="C3:C7" si="1">C$1-(C$1*$B3)</f>
        <v>92000</v>
      </c>
      <c r="D3" s="19">
        <f t="shared" si="0"/>
        <v>184000</v>
      </c>
      <c r="E3" s="19">
        <f t="shared" si="0"/>
        <v>276000</v>
      </c>
      <c r="F3" s="19">
        <f t="shared" si="0"/>
        <v>368000</v>
      </c>
      <c r="G3" s="19">
        <f t="shared" si="0"/>
        <v>460000</v>
      </c>
    </row>
    <row r="4" spans="1:7" ht="21" customHeight="1" x14ac:dyDescent="0.3">
      <c r="A4" s="48"/>
      <c r="B4" s="22">
        <v>0.1</v>
      </c>
      <c r="C4" s="19">
        <f t="shared" si="1"/>
        <v>90000</v>
      </c>
      <c r="D4" s="19">
        <f t="shared" si="0"/>
        <v>180000</v>
      </c>
      <c r="E4" s="19">
        <f t="shared" si="0"/>
        <v>270000</v>
      </c>
      <c r="F4" s="19">
        <f t="shared" si="0"/>
        <v>360000</v>
      </c>
      <c r="G4" s="19">
        <f t="shared" si="0"/>
        <v>450000</v>
      </c>
    </row>
    <row r="5" spans="1:7" ht="21" customHeight="1" x14ac:dyDescent="0.3">
      <c r="A5" s="48"/>
      <c r="B5" s="22">
        <v>0.12</v>
      </c>
      <c r="C5" s="19">
        <f t="shared" si="1"/>
        <v>88000</v>
      </c>
      <c r="D5" s="19">
        <f t="shared" si="0"/>
        <v>176000</v>
      </c>
      <c r="E5" s="19">
        <f t="shared" si="0"/>
        <v>264000</v>
      </c>
      <c r="F5" s="19">
        <f t="shared" si="0"/>
        <v>352000</v>
      </c>
      <c r="G5" s="19">
        <f t="shared" si="0"/>
        <v>440000</v>
      </c>
    </row>
    <row r="6" spans="1:7" ht="21" customHeight="1" x14ac:dyDescent="0.3">
      <c r="A6" s="48"/>
      <c r="B6" s="22">
        <v>0.14000000000000001</v>
      </c>
      <c r="C6" s="19">
        <f t="shared" si="1"/>
        <v>86000</v>
      </c>
      <c r="D6" s="19">
        <f t="shared" si="0"/>
        <v>172000</v>
      </c>
      <c r="E6" s="19">
        <f t="shared" si="0"/>
        <v>258000</v>
      </c>
      <c r="F6" s="19">
        <f t="shared" si="0"/>
        <v>344000</v>
      </c>
      <c r="G6" s="19">
        <f t="shared" si="0"/>
        <v>430000</v>
      </c>
    </row>
    <row r="7" spans="1:7" ht="21" customHeight="1" x14ac:dyDescent="0.3">
      <c r="A7" s="48"/>
      <c r="B7" s="22">
        <v>0.16</v>
      </c>
      <c r="C7" s="19">
        <f t="shared" si="1"/>
        <v>84000</v>
      </c>
      <c r="D7" s="19">
        <f t="shared" si="0"/>
        <v>168000</v>
      </c>
      <c r="E7" s="19">
        <f t="shared" si="0"/>
        <v>252000</v>
      </c>
      <c r="F7" s="19">
        <f t="shared" si="0"/>
        <v>336000</v>
      </c>
      <c r="G7" s="19">
        <f t="shared" si="0"/>
        <v>420000</v>
      </c>
    </row>
  </sheetData>
  <mergeCells count="1">
    <mergeCell ref="A1:A7"/>
  </mergeCells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14" sqref="G14"/>
    </sheetView>
  </sheetViews>
  <sheetFormatPr defaultRowHeight="16.5" x14ac:dyDescent="0.3"/>
  <cols>
    <col min="3" max="3" width="11.125" customWidth="1"/>
    <col min="4" max="4" width="14.875" customWidth="1"/>
    <col min="5" max="6" width="14.5" customWidth="1"/>
    <col min="7" max="7" width="12.375" customWidth="1"/>
  </cols>
  <sheetData>
    <row r="1" spans="1:12" ht="39" x14ac:dyDescent="0.3">
      <c r="A1" s="23"/>
      <c r="B1" s="46" t="s">
        <v>73</v>
      </c>
      <c r="C1" s="46"/>
      <c r="D1" s="46"/>
      <c r="E1" s="46"/>
      <c r="F1" s="46"/>
      <c r="G1" s="46"/>
      <c r="H1" s="24"/>
      <c r="I1" s="24"/>
      <c r="J1" s="24"/>
      <c r="K1" s="24"/>
      <c r="L1" s="24"/>
    </row>
    <row r="3" spans="1:12" x14ac:dyDescent="0.3">
      <c r="F3" s="25" t="s">
        <v>74</v>
      </c>
      <c r="G3" s="26">
        <v>3.3057850000000002</v>
      </c>
    </row>
    <row r="4" spans="1:12" ht="19.5" customHeight="1" x14ac:dyDescent="0.3">
      <c r="B4" s="27" t="s">
        <v>75</v>
      </c>
      <c r="C4" s="27" t="s">
        <v>76</v>
      </c>
      <c r="D4" s="27" t="s">
        <v>77</v>
      </c>
      <c r="E4" s="27" t="s">
        <v>78</v>
      </c>
      <c r="F4" s="27" t="s">
        <v>79</v>
      </c>
      <c r="G4" s="27" t="s">
        <v>80</v>
      </c>
    </row>
    <row r="5" spans="1:12" ht="19.5" customHeight="1" x14ac:dyDescent="0.3">
      <c r="B5" s="28" t="s">
        <v>81</v>
      </c>
      <c r="C5" s="29">
        <v>62.631599999999999</v>
      </c>
      <c r="D5" s="29">
        <v>27.566500000000001</v>
      </c>
      <c r="E5" s="29">
        <v>34.630299999999998</v>
      </c>
      <c r="F5" s="30">
        <f>SUM(C5:E5)</f>
        <v>124.82839999999999</v>
      </c>
      <c r="G5" s="30">
        <f>F5/$G$3</f>
        <v>37.760592416022213</v>
      </c>
    </row>
    <row r="6" spans="1:12" ht="19.5" customHeight="1" x14ac:dyDescent="0.3">
      <c r="B6" s="28" t="s">
        <v>82</v>
      </c>
      <c r="C6" s="29">
        <v>62.374499999999998</v>
      </c>
      <c r="D6" s="29">
        <v>27.5625</v>
      </c>
      <c r="E6" s="29">
        <v>34.554299999999998</v>
      </c>
      <c r="F6" s="30">
        <f t="shared" ref="F6:F16" si="0">SUM(C6:E6)</f>
        <v>124.4913</v>
      </c>
      <c r="G6" s="30">
        <f t="shared" ref="G6:G15" si="1">F6/$G$3</f>
        <v>37.658619662198234</v>
      </c>
    </row>
    <row r="7" spans="1:12" ht="19.5" customHeight="1" x14ac:dyDescent="0.3">
      <c r="B7" s="28" t="s">
        <v>83</v>
      </c>
      <c r="C7" s="29">
        <v>84.994900000000001</v>
      </c>
      <c r="D7" s="29">
        <v>30.990600000000001</v>
      </c>
      <c r="E7" s="29">
        <v>46.993099999999998</v>
      </c>
      <c r="F7" s="30">
        <f t="shared" si="0"/>
        <v>162.9786</v>
      </c>
      <c r="G7" s="30">
        <f t="shared" si="1"/>
        <v>49.301028348788563</v>
      </c>
    </row>
    <row r="8" spans="1:12" ht="19.5" customHeight="1" x14ac:dyDescent="0.3">
      <c r="B8" s="28" t="s">
        <v>84</v>
      </c>
      <c r="C8" s="29">
        <v>109.2144</v>
      </c>
      <c r="D8" s="29">
        <v>33.841500000000003</v>
      </c>
      <c r="E8" s="29">
        <v>60.382800000000003</v>
      </c>
      <c r="F8" s="30">
        <f t="shared" si="0"/>
        <v>203.43870000000001</v>
      </c>
      <c r="G8" s="30">
        <f t="shared" si="1"/>
        <v>61.540209057757842</v>
      </c>
    </row>
    <row r="9" spans="1:12" ht="19.5" customHeight="1" x14ac:dyDescent="0.3">
      <c r="B9" s="28" t="s">
        <v>85</v>
      </c>
      <c r="C9" s="29">
        <v>109.5532</v>
      </c>
      <c r="D9" s="29">
        <v>33.954099999999997</v>
      </c>
      <c r="E9" s="29">
        <v>60.4011</v>
      </c>
      <c r="F9" s="30">
        <f t="shared" si="0"/>
        <v>203.90839999999997</v>
      </c>
      <c r="G9" s="30">
        <f t="shared" si="1"/>
        <v>61.682293313085985</v>
      </c>
    </row>
    <row r="10" spans="1:12" ht="19.5" customHeight="1" x14ac:dyDescent="0.3">
      <c r="B10" s="28" t="s">
        <v>86</v>
      </c>
      <c r="C10" s="29">
        <v>109.1001</v>
      </c>
      <c r="D10" s="29">
        <v>33.831600000000002</v>
      </c>
      <c r="E10" s="29">
        <v>60.300199999999997</v>
      </c>
      <c r="F10" s="30">
        <f t="shared" si="0"/>
        <v>203.2319</v>
      </c>
      <c r="G10" s="30">
        <f t="shared" si="1"/>
        <v>61.477652055411944</v>
      </c>
    </row>
    <row r="11" spans="1:12" ht="19.5" customHeight="1" x14ac:dyDescent="0.3">
      <c r="B11" s="28" t="s">
        <v>87</v>
      </c>
      <c r="C11" s="29">
        <v>110.3317</v>
      </c>
      <c r="D11" s="29">
        <v>32.943600000000004</v>
      </c>
      <c r="E11" s="29">
        <v>61.000599999999999</v>
      </c>
      <c r="F11" s="30">
        <f t="shared" si="0"/>
        <v>204.27590000000001</v>
      </c>
      <c r="G11" s="30">
        <f t="shared" si="1"/>
        <v>61.793462067254829</v>
      </c>
    </row>
    <row r="12" spans="1:12" ht="19.5" customHeight="1" x14ac:dyDescent="0.3">
      <c r="B12" s="28" t="s">
        <v>88</v>
      </c>
      <c r="C12" s="29">
        <v>110.8824</v>
      </c>
      <c r="D12" s="29">
        <v>32.9955</v>
      </c>
      <c r="E12" s="29">
        <v>61.212200000000003</v>
      </c>
      <c r="F12" s="30">
        <f t="shared" si="0"/>
        <v>205.09010000000001</v>
      </c>
      <c r="G12" s="30">
        <f t="shared" si="1"/>
        <v>62.039757576490906</v>
      </c>
    </row>
    <row r="13" spans="1:12" ht="19.5" customHeight="1" x14ac:dyDescent="0.3">
      <c r="B13" s="28" t="s">
        <v>89</v>
      </c>
      <c r="C13" s="29">
        <v>126.8998</v>
      </c>
      <c r="D13" s="29">
        <v>32.807899999999997</v>
      </c>
      <c r="E13" s="29">
        <v>70.160700000000006</v>
      </c>
      <c r="F13" s="30">
        <f t="shared" si="0"/>
        <v>229.86840000000001</v>
      </c>
      <c r="G13" s="30">
        <f t="shared" si="1"/>
        <v>69.535193607569752</v>
      </c>
    </row>
    <row r="14" spans="1:12" ht="19.5" customHeight="1" x14ac:dyDescent="0.3">
      <c r="B14" s="28" t="s">
        <v>90</v>
      </c>
      <c r="C14" s="29">
        <v>136.73660000000001</v>
      </c>
      <c r="D14" s="29">
        <v>39.609299999999998</v>
      </c>
      <c r="E14" s="29">
        <v>75.6006</v>
      </c>
      <c r="F14" s="30">
        <f t="shared" si="0"/>
        <v>251.94650000000001</v>
      </c>
      <c r="G14" s="30">
        <f t="shared" si="1"/>
        <v>76.213819108018214</v>
      </c>
    </row>
    <row r="15" spans="1:12" ht="19.5" customHeight="1" x14ac:dyDescent="0.3">
      <c r="B15" s="28" t="s">
        <v>91</v>
      </c>
      <c r="C15" s="29">
        <v>151.1576</v>
      </c>
      <c r="D15" s="29">
        <v>40.820900000000002</v>
      </c>
      <c r="E15" s="29">
        <v>83.552400000000006</v>
      </c>
      <c r="F15" s="30">
        <f t="shared" si="0"/>
        <v>275.53089999999997</v>
      </c>
      <c r="G15" s="30">
        <f t="shared" si="1"/>
        <v>83.348100375553756</v>
      </c>
    </row>
    <row r="16" spans="1:12" ht="19.5" customHeight="1" x14ac:dyDescent="0.3">
      <c r="B16" s="28" t="s">
        <v>92</v>
      </c>
      <c r="C16" s="29">
        <v>151.13220000000001</v>
      </c>
      <c r="D16" s="29">
        <v>40.778799999999997</v>
      </c>
      <c r="E16" s="29">
        <v>83.441199999999995</v>
      </c>
      <c r="F16" s="30">
        <f t="shared" si="0"/>
        <v>275.35219999999998</v>
      </c>
      <c r="G16" s="30">
        <f>F16/$G$3</f>
        <v>83.294043623526619</v>
      </c>
    </row>
  </sheetData>
  <mergeCells count="1">
    <mergeCell ref="B1:G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9" sqref="A1:XFD1048576"/>
    </sheetView>
  </sheetViews>
  <sheetFormatPr defaultRowHeight="16.5" x14ac:dyDescent="0.3"/>
  <cols>
    <col min="1" max="5" width="14.5" customWidth="1"/>
  </cols>
  <sheetData>
    <row r="1" spans="1:5" ht="31.5" x14ac:dyDescent="0.3">
      <c r="A1" s="49" t="s">
        <v>93</v>
      </c>
      <c r="B1" s="50"/>
      <c r="C1" s="50"/>
      <c r="D1" s="50"/>
      <c r="E1" s="50"/>
    </row>
    <row r="3" spans="1:5" x14ac:dyDescent="0.3">
      <c r="D3" s="31" t="s">
        <v>94</v>
      </c>
      <c r="E3" s="32">
        <v>0.15</v>
      </c>
    </row>
    <row r="5" spans="1:5" ht="18" customHeight="1" x14ac:dyDescent="0.3">
      <c r="A5" s="33" t="s">
        <v>95</v>
      </c>
      <c r="B5" s="31" t="s">
        <v>96</v>
      </c>
      <c r="C5" s="31" t="s">
        <v>97</v>
      </c>
      <c r="D5" s="31" t="s">
        <v>98</v>
      </c>
      <c r="E5" s="31" t="s">
        <v>99</v>
      </c>
    </row>
    <row r="6" spans="1:5" ht="18" customHeight="1" x14ac:dyDescent="0.3">
      <c r="A6" s="34" t="s">
        <v>100</v>
      </c>
      <c r="B6" s="35">
        <v>786</v>
      </c>
      <c r="C6" s="36"/>
      <c r="D6" s="35"/>
      <c r="E6" s="35"/>
    </row>
    <row r="7" spans="1:5" ht="18" customHeight="1" x14ac:dyDescent="0.3">
      <c r="A7" s="34" t="s">
        <v>101</v>
      </c>
      <c r="B7" s="35">
        <v>823</v>
      </c>
      <c r="C7" s="36"/>
      <c r="D7" s="35"/>
      <c r="E7" s="35"/>
    </row>
    <row r="8" spans="1:5" ht="18" customHeight="1" x14ac:dyDescent="0.3">
      <c r="A8" s="34" t="s">
        <v>102</v>
      </c>
      <c r="B8" s="35">
        <v>753</v>
      </c>
      <c r="C8" s="36"/>
      <c r="D8" s="35"/>
      <c r="E8" s="35"/>
    </row>
    <row r="9" spans="1:5" ht="18" customHeight="1" x14ac:dyDescent="0.3">
      <c r="A9" s="34" t="s">
        <v>103</v>
      </c>
      <c r="B9" s="35">
        <v>1023</v>
      </c>
      <c r="C9" s="36"/>
      <c r="D9" s="35"/>
      <c r="E9" s="35"/>
    </row>
    <row r="10" spans="1:5" ht="18" customHeight="1" x14ac:dyDescent="0.3">
      <c r="A10" s="34" t="s">
        <v>104</v>
      </c>
      <c r="B10" s="35">
        <v>653</v>
      </c>
      <c r="C10" s="36"/>
      <c r="D10" s="35"/>
      <c r="E10" s="35"/>
    </row>
    <row r="11" spans="1:5" ht="18" customHeight="1" x14ac:dyDescent="0.3">
      <c r="A11" s="34" t="s">
        <v>105</v>
      </c>
      <c r="B11" s="35">
        <v>536</v>
      </c>
      <c r="C11" s="36"/>
      <c r="D11" s="35"/>
      <c r="E11" s="35"/>
    </row>
    <row r="12" spans="1:5" ht="18" customHeight="1" x14ac:dyDescent="0.3">
      <c r="A12" s="34" t="s">
        <v>106</v>
      </c>
      <c r="B12" s="35">
        <v>786</v>
      </c>
      <c r="C12" s="36"/>
      <c r="D12" s="35"/>
      <c r="E12" s="35"/>
    </row>
    <row r="13" spans="1:5" ht="18" customHeight="1" x14ac:dyDescent="0.3">
      <c r="A13" s="34" t="s">
        <v>107</v>
      </c>
      <c r="B13" s="35">
        <v>953</v>
      </c>
      <c r="C13" s="36"/>
      <c r="D13" s="35"/>
      <c r="E13" s="35"/>
    </row>
    <row r="14" spans="1:5" ht="18" customHeight="1" x14ac:dyDescent="0.3">
      <c r="A14" s="34" t="s">
        <v>108</v>
      </c>
      <c r="B14" s="35">
        <v>1130</v>
      </c>
      <c r="C14" s="36"/>
      <c r="D14" s="35"/>
      <c r="E14" s="35"/>
    </row>
    <row r="15" spans="1:5" ht="18" customHeight="1" x14ac:dyDescent="0.3">
      <c r="A15" s="34" t="s">
        <v>109</v>
      </c>
      <c r="B15" s="35">
        <v>984</v>
      </c>
      <c r="C15" s="36"/>
      <c r="D15" s="35"/>
      <c r="E15" s="35"/>
    </row>
    <row r="16" spans="1:5" ht="18" customHeight="1" x14ac:dyDescent="0.3">
      <c r="A16" s="34" t="s">
        <v>110</v>
      </c>
      <c r="B16" s="35">
        <v>532</v>
      </c>
      <c r="C16" s="36"/>
      <c r="D16" s="35"/>
      <c r="E16" s="35"/>
    </row>
    <row r="17" spans="1:5" ht="18" customHeight="1" x14ac:dyDescent="0.3">
      <c r="A17" s="34" t="s">
        <v>111</v>
      </c>
      <c r="B17" s="35">
        <v>493</v>
      </c>
      <c r="C17" s="36"/>
      <c r="D17" s="35"/>
      <c r="E17" s="35"/>
    </row>
    <row r="18" spans="1:5" ht="18" customHeight="1" x14ac:dyDescent="0.3">
      <c r="A18" s="34" t="s">
        <v>112</v>
      </c>
      <c r="B18" s="35">
        <v>654</v>
      </c>
      <c r="C18" s="36"/>
      <c r="D18" s="35"/>
      <c r="E18" s="35"/>
    </row>
    <row r="19" spans="1:5" ht="18" customHeight="1" x14ac:dyDescent="0.3">
      <c r="A19" s="34" t="s">
        <v>113</v>
      </c>
      <c r="B19" s="35">
        <v>1530</v>
      </c>
      <c r="C19" s="36"/>
      <c r="D19" s="35"/>
      <c r="E19" s="35"/>
    </row>
    <row r="20" spans="1:5" ht="18" customHeight="1" x14ac:dyDescent="0.3">
      <c r="A20" s="34" t="s">
        <v>114</v>
      </c>
      <c r="B20" s="35">
        <v>785</v>
      </c>
      <c r="C20" s="36"/>
      <c r="D20" s="35"/>
      <c r="E20" s="35"/>
    </row>
    <row r="21" spans="1:5" ht="18" customHeight="1" x14ac:dyDescent="0.3">
      <c r="A21" s="34" t="s">
        <v>115</v>
      </c>
      <c r="B21" s="35">
        <v>654</v>
      </c>
      <c r="C21" s="36"/>
      <c r="D21" s="35"/>
      <c r="E21" s="35"/>
    </row>
    <row r="22" spans="1:5" ht="18" customHeight="1" x14ac:dyDescent="0.3">
      <c r="A22" s="34" t="s">
        <v>116</v>
      </c>
      <c r="B22" s="35">
        <v>536</v>
      </c>
      <c r="C22" s="36"/>
      <c r="D22" s="35"/>
      <c r="E22" s="35"/>
    </row>
    <row r="23" spans="1:5" x14ac:dyDescent="0.3">
      <c r="A23" s="34" t="s">
        <v>117</v>
      </c>
      <c r="B23" s="35">
        <v>236</v>
      </c>
      <c r="C23" s="36"/>
      <c r="D23" s="35"/>
      <c r="E23" s="35"/>
    </row>
    <row r="24" spans="1:5" x14ac:dyDescent="0.3">
      <c r="A24" s="34" t="s">
        <v>118</v>
      </c>
      <c r="B24" s="35">
        <v>185</v>
      </c>
      <c r="C24" s="36"/>
      <c r="D24" s="35"/>
      <c r="E24" s="35"/>
    </row>
    <row r="25" spans="1:5" x14ac:dyDescent="0.3">
      <c r="A25" s="37" t="s">
        <v>119</v>
      </c>
      <c r="B25" s="38"/>
      <c r="C25" s="39"/>
      <c r="D25" s="40"/>
      <c r="E25" s="40"/>
    </row>
  </sheetData>
  <mergeCells count="1">
    <mergeCell ref="A1:E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F16" sqref="F16"/>
    </sheetView>
  </sheetViews>
  <sheetFormatPr defaultRowHeight="16.5" x14ac:dyDescent="0.3"/>
  <cols>
    <col min="1" max="9" width="6" customWidth="1"/>
  </cols>
  <sheetData>
    <row r="1" spans="1:9" x14ac:dyDescent="0.3">
      <c r="A1" s="51" t="s">
        <v>121</v>
      </c>
      <c r="B1" s="51"/>
      <c r="C1" s="51"/>
      <c r="D1" s="51"/>
      <c r="E1" s="51"/>
      <c r="F1" s="51"/>
      <c r="G1" s="51"/>
      <c r="H1" s="51"/>
      <c r="I1" s="51"/>
    </row>
    <row r="3" spans="1:9" ht="21" customHeight="1" x14ac:dyDescent="0.3">
      <c r="A3" s="44" t="s">
        <v>120</v>
      </c>
      <c r="B3" s="43">
        <v>2</v>
      </c>
      <c r="C3" s="43">
        <v>3</v>
      </c>
      <c r="D3" s="43">
        <v>4</v>
      </c>
      <c r="E3" s="43">
        <v>5</v>
      </c>
      <c r="F3" s="43">
        <v>6</v>
      </c>
      <c r="G3" s="43">
        <v>7</v>
      </c>
      <c r="H3" s="43">
        <v>8</v>
      </c>
      <c r="I3" s="43">
        <v>9</v>
      </c>
    </row>
    <row r="4" spans="1:9" ht="21" customHeight="1" x14ac:dyDescent="0.3">
      <c r="A4" s="42">
        <v>1</v>
      </c>
      <c r="B4" s="41"/>
      <c r="C4" s="41"/>
      <c r="D4" s="41"/>
      <c r="E4" s="41"/>
      <c r="F4" s="41"/>
      <c r="G4" s="41"/>
      <c r="H4" s="41"/>
      <c r="I4" s="41"/>
    </row>
    <row r="5" spans="1:9" ht="21" customHeight="1" x14ac:dyDescent="0.3">
      <c r="A5" s="42">
        <v>2</v>
      </c>
      <c r="B5" s="41"/>
      <c r="C5" s="41"/>
      <c r="D5" s="41"/>
      <c r="E5" s="41"/>
      <c r="F5" s="41"/>
      <c r="G5" s="41"/>
      <c r="H5" s="41"/>
      <c r="I5" s="41"/>
    </row>
    <row r="6" spans="1:9" ht="21" customHeight="1" x14ac:dyDescent="0.3">
      <c r="A6" s="42">
        <v>3</v>
      </c>
      <c r="B6" s="41"/>
      <c r="C6" s="41"/>
      <c r="D6" s="41"/>
      <c r="E6" s="41"/>
      <c r="F6" s="41"/>
      <c r="G6" s="41"/>
      <c r="H6" s="41"/>
      <c r="I6" s="41"/>
    </row>
    <row r="7" spans="1:9" ht="21" customHeight="1" x14ac:dyDescent="0.3">
      <c r="A7" s="42">
        <v>4</v>
      </c>
      <c r="B7" s="41"/>
      <c r="C7" s="41"/>
      <c r="D7" s="41"/>
      <c r="E7" s="41"/>
      <c r="F7" s="41"/>
      <c r="G7" s="41"/>
      <c r="H7" s="41"/>
      <c r="I7" s="41"/>
    </row>
    <row r="8" spans="1:9" ht="21" customHeight="1" x14ac:dyDescent="0.3">
      <c r="A8" s="42">
        <v>5</v>
      </c>
      <c r="B8" s="41"/>
      <c r="C8" s="41"/>
      <c r="D8" s="41"/>
      <c r="E8" s="41"/>
      <c r="F8" s="41"/>
      <c r="G8" s="41"/>
      <c r="H8" s="41"/>
      <c r="I8" s="41"/>
    </row>
    <row r="9" spans="1:9" ht="21" customHeight="1" x14ac:dyDescent="0.3">
      <c r="A9" s="42">
        <v>6</v>
      </c>
      <c r="B9" s="41"/>
      <c r="C9" s="41"/>
      <c r="D9" s="41"/>
      <c r="E9" s="41"/>
      <c r="F9" s="41"/>
      <c r="G9" s="41"/>
      <c r="H9" s="41"/>
      <c r="I9" s="41"/>
    </row>
    <row r="10" spans="1:9" ht="21" customHeight="1" x14ac:dyDescent="0.3">
      <c r="A10" s="42">
        <v>7</v>
      </c>
      <c r="B10" s="41"/>
      <c r="C10" s="41"/>
      <c r="D10" s="41"/>
      <c r="E10" s="41"/>
      <c r="F10" s="41"/>
      <c r="G10" s="41"/>
      <c r="H10" s="41"/>
      <c r="I10" s="41"/>
    </row>
    <row r="11" spans="1:9" ht="21" customHeight="1" x14ac:dyDescent="0.3">
      <c r="A11" s="42">
        <v>8</v>
      </c>
      <c r="B11" s="41"/>
      <c r="C11" s="41"/>
      <c r="D11" s="41"/>
      <c r="E11" s="41"/>
      <c r="F11" s="41"/>
      <c r="G11" s="41"/>
      <c r="H11" s="41"/>
      <c r="I11" s="41"/>
    </row>
    <row r="12" spans="1:9" ht="21" customHeight="1" x14ac:dyDescent="0.3">
      <c r="A12" s="42">
        <v>9</v>
      </c>
      <c r="B12" s="41"/>
      <c r="C12" s="41"/>
      <c r="D12" s="41"/>
      <c r="E12" s="41"/>
      <c r="F12" s="41"/>
      <c r="G12" s="41"/>
      <c r="H12" s="41"/>
      <c r="I12" s="41"/>
    </row>
  </sheetData>
  <mergeCells count="1">
    <mergeCell ref="A1:I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8"/>
  <sheetViews>
    <sheetView topLeftCell="C1" workbookViewId="0">
      <selection activeCell="I7" sqref="I7"/>
    </sheetView>
  </sheetViews>
  <sheetFormatPr defaultRowHeight="16.5" x14ac:dyDescent="0.3"/>
  <sheetData>
    <row r="3" spans="4:10" x14ac:dyDescent="0.3">
      <c r="D3" t="s">
        <v>122</v>
      </c>
      <c r="F3" t="s">
        <v>123</v>
      </c>
    </row>
    <row r="5" spans="4:10" x14ac:dyDescent="0.3">
      <c r="I5" t="s">
        <v>125</v>
      </c>
    </row>
    <row r="6" spans="4:10" x14ac:dyDescent="0.3">
      <c r="E6" t="s">
        <v>124</v>
      </c>
      <c r="I6" t="str">
        <f>D3&amp;" % "&amp;F3&amp;E6</f>
        <v>우리는 % 엑셀을배운다</v>
      </c>
    </row>
    <row r="7" spans="4:10" x14ac:dyDescent="0.3">
      <c r="I7" t="str">
        <f t="shared" ref="I6:I7" si="0">D5&amp;F5&amp;E8</f>
        <v/>
      </c>
    </row>
    <row r="8" spans="4:10" x14ac:dyDescent="0.3">
      <c r="J8" s="52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자동합계</vt:lpstr>
      <vt:lpstr>상대참조</vt:lpstr>
      <vt:lpstr>절대</vt:lpstr>
      <vt:lpstr>혼합참조</vt:lpstr>
      <vt:lpstr>상대절대</vt:lpstr>
      <vt:lpstr>4장연습문제(1)</vt:lpstr>
      <vt:lpstr>4장연습문제(2)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Jong-Ho</dc:creator>
  <cp:lastModifiedBy>GU</cp:lastModifiedBy>
  <dcterms:created xsi:type="dcterms:W3CDTF">2013-08-31T05:12:02Z</dcterms:created>
  <dcterms:modified xsi:type="dcterms:W3CDTF">2016-03-29T09:24:14Z</dcterms:modified>
</cp:coreProperties>
</file>