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0" windowWidth="15075" windowHeight="760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M23" i="1" l="1"/>
  <c r="M24" i="1"/>
  <c r="M25" i="1"/>
  <c r="M26" i="1"/>
  <c r="M22" i="1"/>
  <c r="L23" i="1"/>
  <c r="L24" i="1"/>
  <c r="L25" i="1"/>
  <c r="L26" i="1"/>
  <c r="L22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4" i="1"/>
</calcChain>
</file>

<file path=xl/sharedStrings.xml><?xml version="1.0" encoding="utf-8"?>
<sst xmlns="http://schemas.openxmlformats.org/spreadsheetml/2006/main" count="76" uniqueCount="54">
  <si>
    <t>한국생명 월별 영업실적</t>
  </si>
  <si>
    <t>성명</t>
  </si>
  <si>
    <t>부서</t>
  </si>
  <si>
    <t>주민번호</t>
  </si>
  <si>
    <t>성별</t>
  </si>
  <si>
    <t>부서코드</t>
  </si>
  <si>
    <t>1월</t>
  </si>
  <si>
    <t>2월</t>
  </si>
  <si>
    <t>3월</t>
  </si>
  <si>
    <t>4월</t>
  </si>
  <si>
    <t>5월</t>
  </si>
  <si>
    <t>합계</t>
  </si>
  <si>
    <t>평균</t>
  </si>
  <si>
    <t>순위</t>
  </si>
  <si>
    <t>강동수</t>
  </si>
  <si>
    <t>경북</t>
  </si>
  <si>
    <t>강수지</t>
  </si>
  <si>
    <t>강원</t>
  </si>
  <si>
    <t>김미영</t>
  </si>
  <si>
    <t>김민수</t>
  </si>
  <si>
    <t>경남</t>
  </si>
  <si>
    <t>김혜수</t>
  </si>
  <si>
    <t>부산</t>
  </si>
  <si>
    <t>박명호</t>
  </si>
  <si>
    <t>서울</t>
  </si>
  <si>
    <t>박미리</t>
  </si>
  <si>
    <t>박미혜</t>
  </si>
  <si>
    <t>박지혜</t>
  </si>
  <si>
    <t>이민정</t>
  </si>
  <si>
    <t>이민지</t>
  </si>
  <si>
    <t>최성호</t>
  </si>
  <si>
    <t>한혜란</t>
  </si>
  <si>
    <t>허민욱</t>
  </si>
  <si>
    <t>황민수</t>
  </si>
  <si>
    <t>▣ 부서코드</t>
  </si>
  <si>
    <t>부서별 성적</t>
  </si>
  <si>
    <t>부서명</t>
  </si>
  <si>
    <t>인원</t>
  </si>
  <si>
    <t>코드번호</t>
  </si>
  <si>
    <t>891105-136</t>
  </si>
  <si>
    <t>810617-145</t>
  </si>
  <si>
    <t>870103-125</t>
  </si>
  <si>
    <t>810201-124</t>
  </si>
  <si>
    <t>890325-145</t>
  </si>
  <si>
    <t>830512-145</t>
  </si>
  <si>
    <t>820606-254</t>
  </si>
  <si>
    <t>050814-363</t>
  </si>
  <si>
    <t>890806-196</t>
  </si>
  <si>
    <t>820611-254</t>
  </si>
  <si>
    <t>831121-169</t>
  </si>
  <si>
    <t>020907-454</t>
  </si>
  <si>
    <t>870101-168</t>
  </si>
  <si>
    <t>840123-245</t>
  </si>
  <si>
    <t>881215-175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</si>
</sst>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42" formatCode="_-&quot;₩&quot;* #,##0_-;\-&quot;₩&quot;* #,##0_-;_-&quot;₩&quot;* &quot;-&quot;_-;_-@_-"/>
    <numFmt numFmtId="41" formatCode="_-* #,##0_-;\-* #,##0_-;_-* &quot;-&quot;_-;_-@_-"/>
    <numFmt numFmtId="176" formatCode="0_ "/>
    <numFmt numFmtId="177" formatCode="_-* #,##0\ _F_-;\-* #,##0\ _F_-;_-* &quot;-&quot;\ _F_-;_-@_-"/>
    <numFmt numFmtId="178" formatCode="_-* #,##0.00\ _F_-;\-* #,##0.00\ _F_-;_-* &quot;-&quot;??\ _F_-;_-@_-"/>
    <numFmt numFmtId="179" formatCode="_-* #,##0\ &quot;F&quot;_-;\-* #,##0\ &quot;F&quot;_-;_-* &quot;-&quot;\ &quot;F&quot;_-;_-@_-"/>
    <numFmt numFmtId="180" formatCode="_-* #,##0.00\ &quot;F&quot;_-;\-* #,##0.00\ &quot;F&quot;_-;_-* &quot;-&quot;??\ &quot;F&quot;_-;_-@_-"/>
    <numFmt numFmtId="181" formatCode="[Blue]#,##0;[Red]\-#,##0;[Green]0"/>
    <numFmt numFmtId="182" formatCode="_(* #,##0_);_(* \(#,##0\);_(* &quot;-&quot;_);_(@_)"/>
    <numFmt numFmtId="183" formatCode="#,##0;&quot;-&quot;#,##0"/>
    <numFmt numFmtId="184" formatCode="0.00000&quot;  &quot;"/>
    <numFmt numFmtId="185" formatCode="_-[$₩-412]* #,##0_-;\-[$₩-412]* #,##0_-;_-[$₩-412]* &quot;-&quot;_-;_-@_-"/>
  </numFmts>
  <fonts count="30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/>
      <name val="돋움"/>
      <family val="2"/>
    </font>
    <font>
      <b/>
      <sz val="10"/>
      <name val="Helv"/>
      <family val="2"/>
    </font>
    <font>
      <sz val="10"/>
      <name val="Times New Roman"/>
      <family val="1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1"/>
      <name val="Helv"/>
      <family val="2"/>
    </font>
    <font>
      <sz val="12"/>
      <name val="바탕체"/>
      <family val="1"/>
      <charset val="129"/>
    </font>
    <font>
      <sz val="10"/>
      <name val="Arial"/>
      <family val="2"/>
    </font>
    <font>
      <sz val="11"/>
      <color theme="0"/>
      <name val="맑은 고딕"/>
      <family val="2"/>
      <scheme val="minor"/>
    </font>
    <font>
      <b/>
      <sz val="11"/>
      <color rgb="FFFA7D00"/>
      <name val="돋움"/>
      <family val="2"/>
    </font>
    <font>
      <sz val="11"/>
      <name val="돋움"/>
      <family val="3"/>
      <charset val="129"/>
    </font>
    <font>
      <sz val="11"/>
      <name val="돋움체"/>
      <family val="3"/>
      <charset val="129"/>
    </font>
    <font>
      <sz val="11"/>
      <color rgb="FF3F3F76"/>
      <name val="돋움"/>
      <family val="2"/>
    </font>
    <font>
      <b/>
      <sz val="18"/>
      <color theme="3"/>
      <name val="맑은 고딕"/>
      <family val="2"/>
      <scheme val="major"/>
    </font>
    <font>
      <sz val="10"/>
      <name val="돋움"/>
      <family val="3"/>
      <charset val="129"/>
    </font>
    <font>
      <sz val="11"/>
      <color theme="0"/>
      <name val="맑은 고딕"/>
      <family val="3"/>
      <charset val="129"/>
      <scheme val="minor"/>
    </font>
    <font>
      <sz val="26"/>
      <name val="맑은 고딕"/>
      <family val="3"/>
      <charset val="129"/>
      <scheme val="major"/>
    </font>
    <font>
      <sz val="11"/>
      <name val="맑은 고딕"/>
      <family val="3"/>
      <charset val="129"/>
      <scheme val="major"/>
    </font>
    <font>
      <sz val="11"/>
      <name val="맑은 고딕"/>
      <family val="3"/>
      <charset val="129"/>
      <scheme val="minor"/>
    </font>
    <font>
      <sz val="10"/>
      <name val="굴림"/>
      <family val="3"/>
      <charset val="129"/>
    </font>
    <font>
      <b/>
      <sz val="12"/>
      <name val="굴림"/>
      <family val="3"/>
      <charset val="129"/>
    </font>
    <font>
      <b/>
      <sz val="15"/>
      <color theme="3"/>
      <name val="맑은 고딕"/>
      <family val="3"/>
      <charset val="129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00B050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60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7" fillId="11" borderId="0" applyNumberFormat="0" applyBorder="0" applyAlignment="0" applyProtection="0"/>
    <xf numFmtId="0" fontId="1" fillId="6" borderId="0" applyNumberFormat="0" applyBorder="0" applyAlignment="0" applyProtection="0">
      <alignment vertical="center"/>
    </xf>
    <xf numFmtId="0" fontId="8" fillId="0" borderId="0"/>
    <xf numFmtId="177" fontId="9" fillId="0" borderId="0" applyFont="0" applyFill="0" applyBorder="0" applyAlignment="0" applyProtection="0"/>
    <xf numFmtId="178" fontId="9" fillId="0" borderId="0" applyFont="0" applyFill="0" applyBorder="0" applyAlignment="0" applyProtection="0"/>
    <xf numFmtId="179" fontId="9" fillId="0" borderId="0" applyFont="0" applyFill="0" applyBorder="0" applyAlignment="0" applyProtection="0"/>
    <xf numFmtId="180" fontId="9" fillId="0" borderId="0" applyFont="0" applyFill="0" applyBorder="0" applyAlignment="0" applyProtection="0"/>
    <xf numFmtId="38" fontId="10" fillId="12" borderId="0" applyNumberFormat="0" applyBorder="0" applyAlignment="0" applyProtection="0"/>
    <xf numFmtId="0" fontId="11" fillId="0" borderId="0">
      <alignment horizontal="left"/>
    </xf>
    <xf numFmtId="0" fontId="12" fillId="0" borderId="4" applyNumberFormat="0" applyAlignment="0" applyProtection="0">
      <alignment horizontal="left" vertical="center"/>
    </xf>
    <xf numFmtId="0" fontId="12" fillId="0" borderId="3">
      <alignment horizontal="left" vertical="center"/>
    </xf>
    <xf numFmtId="10" fontId="10" fillId="12" borderId="5" applyNumberFormat="0" applyBorder="0" applyAlignment="0" applyProtection="0"/>
    <xf numFmtId="0" fontId="13" fillId="0" borderId="6"/>
    <xf numFmtId="181" fontId="14" fillId="0" borderId="0"/>
    <xf numFmtId="0" fontId="9" fillId="0" borderId="0"/>
    <xf numFmtId="10" fontId="15" fillId="0" borderId="0" applyFont="0" applyFill="0" applyBorder="0" applyAlignment="0" applyProtection="0"/>
    <xf numFmtId="0" fontId="13" fillId="0" borderId="0"/>
    <xf numFmtId="0" fontId="16" fillId="7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7" fillId="3" borderId="2" applyNumberFormat="0" applyAlignment="0" applyProtection="0"/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182" fontId="18" fillId="0" borderId="0" applyFont="0" applyFill="0" applyBorder="0" applyAlignment="0" applyProtection="0"/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/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/>
    <xf numFmtId="0" fontId="20" fillId="2" borderId="2" applyNumberFormat="0" applyAlignment="0" applyProtection="0"/>
    <xf numFmtId="0" fontId="21" fillId="0" borderId="0" applyNumberFormat="0" applyFill="0" applyBorder="0" applyAlignment="0" applyProtection="0">
      <alignment vertical="center"/>
    </xf>
    <xf numFmtId="183" fontId="14" fillId="0" borderId="0" applyFont="0" applyFill="0" applyBorder="0" applyAlignment="0" applyProtection="0"/>
    <xf numFmtId="184" fontId="14" fillId="0" borderId="0" applyFont="0" applyFill="0" applyBorder="0" applyAlignment="0" applyProtection="0"/>
    <xf numFmtId="42" fontId="18" fillId="0" borderId="0" applyFont="0" applyFill="0" applyBorder="0" applyAlignment="0" applyProtection="0">
      <alignment vertical="center"/>
    </xf>
    <xf numFmtId="185" fontId="22" fillId="0" borderId="0" applyFont="0" applyFill="0" applyBorder="0" applyAlignment="0" applyProtection="0"/>
    <xf numFmtId="0" fontId="1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" fillId="0" borderId="0">
      <alignment vertical="center"/>
    </xf>
    <xf numFmtId="0" fontId="18" fillId="0" borderId="0"/>
    <xf numFmtId="0" fontId="1" fillId="0" borderId="0">
      <alignment vertical="center"/>
    </xf>
    <xf numFmtId="0" fontId="15" fillId="0" borderId="0"/>
    <xf numFmtId="0" fontId="18" fillId="0" borderId="0"/>
    <xf numFmtId="0" fontId="1" fillId="0" borderId="0">
      <alignment vertical="center"/>
    </xf>
    <xf numFmtId="0" fontId="19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25">
    <xf numFmtId="0" fontId="0" fillId="0" borderId="0" xfId="0">
      <alignment vertical="center"/>
    </xf>
    <xf numFmtId="0" fontId="0" fillId="0" borderId="0" xfId="0">
      <alignment vertical="center"/>
    </xf>
    <xf numFmtId="176" fontId="6" fillId="0" borderId="3" xfId="0" applyNumberFormat="1" applyFont="1" applyFill="1" applyBorder="1" applyAlignment="1">
      <alignment horizontal="center" vertical="center"/>
    </xf>
    <xf numFmtId="0" fontId="2" fillId="0" borderId="8" xfId="1" applyBorder="1" applyAlignment="1">
      <alignment horizontal="center" vertical="center"/>
    </xf>
    <xf numFmtId="0" fontId="2" fillId="0" borderId="0" xfId="1" applyBorder="1" applyAlignment="1">
      <alignment horizontal="center" vertical="center"/>
    </xf>
    <xf numFmtId="0" fontId="4" fillId="10" borderId="5" xfId="3" applyFill="1" applyBorder="1" applyAlignment="1">
      <alignment horizontal="center" vertical="center"/>
    </xf>
    <xf numFmtId="0" fontId="23" fillId="10" borderId="5" xfId="3" applyFont="1" applyFill="1" applyBorder="1" applyAlignment="1">
      <alignment horizontal="center" vertical="center"/>
    </xf>
    <xf numFmtId="0" fontId="25" fillId="0" borderId="5" xfId="45" applyFont="1" applyFill="1" applyBorder="1" applyAlignment="1">
      <alignment horizontal="center" vertical="center"/>
    </xf>
    <xf numFmtId="0" fontId="25" fillId="13" borderId="5" xfId="45" applyFont="1" applyFill="1" applyBorder="1" applyAlignment="1">
      <alignment horizontal="center" vertical="center"/>
    </xf>
    <xf numFmtId="0" fontId="26" fillId="13" borderId="5" xfId="45" applyFont="1" applyFill="1" applyBorder="1" applyAlignment="1">
      <alignment horizontal="center" vertical="center"/>
    </xf>
    <xf numFmtId="41" fontId="26" fillId="0" borderId="5" xfId="30" applyFont="1" applyBorder="1" applyAlignment="1">
      <alignment horizontal="center" vertical="center"/>
    </xf>
    <xf numFmtId="41" fontId="26" fillId="13" borderId="5" xfId="30" applyFont="1" applyFill="1" applyBorder="1" applyAlignment="1">
      <alignment horizontal="center" vertical="center"/>
    </xf>
    <xf numFmtId="41" fontId="26" fillId="13" borderId="5" xfId="45" applyNumberFormat="1" applyFont="1" applyFill="1" applyBorder="1" applyAlignment="1">
      <alignment horizontal="center" vertical="center"/>
    </xf>
    <xf numFmtId="0" fontId="27" fillId="0" borderId="7" xfId="45" applyFont="1" applyBorder="1" applyAlignment="1">
      <alignment vertical="center"/>
    </xf>
    <xf numFmtId="0" fontId="27" fillId="0" borderId="0" xfId="45" applyFont="1" applyBorder="1" applyAlignment="1">
      <alignment vertical="center"/>
    </xf>
    <xf numFmtId="0" fontId="28" fillId="0" borderId="0" xfId="45" applyFont="1" applyFill="1" applyBorder="1" applyAlignment="1">
      <alignment vertical="center"/>
    </xf>
    <xf numFmtId="0" fontId="3" fillId="0" borderId="0" xfId="2" applyBorder="1" applyAlignment="1">
      <alignment horizontal="center" vertical="center"/>
    </xf>
    <xf numFmtId="0" fontId="29" fillId="0" borderId="0" xfId="2" applyFont="1" applyBorder="1" applyAlignment="1">
      <alignment horizontal="center" vertical="center"/>
    </xf>
    <xf numFmtId="0" fontId="4" fillId="10" borderId="5" xfId="4" applyFill="1" applyBorder="1" applyAlignment="1">
      <alignment horizontal="center" vertical="center"/>
    </xf>
    <xf numFmtId="0" fontId="23" fillId="10" borderId="5" xfId="4" applyFont="1" applyFill="1" applyBorder="1" applyAlignment="1">
      <alignment horizontal="center" vertical="center"/>
    </xf>
    <xf numFmtId="0" fontId="18" fillId="0" borderId="5" xfId="45" applyBorder="1" applyAlignment="1">
      <alignment horizontal="center" vertical="center"/>
    </xf>
    <xf numFmtId="0" fontId="26" fillId="0" borderId="5" xfId="45" applyFont="1" applyBorder="1" applyAlignment="1">
      <alignment horizontal="center" vertical="center"/>
    </xf>
    <xf numFmtId="0" fontId="26" fillId="13" borderId="5" xfId="45" applyNumberFormat="1" applyFont="1" applyFill="1" applyBorder="1" applyAlignment="1">
      <alignment horizontal="center" vertical="center"/>
    </xf>
    <xf numFmtId="41" fontId="26" fillId="13" borderId="5" xfId="30" applyFont="1" applyFill="1" applyBorder="1">
      <alignment vertical="center"/>
    </xf>
    <xf numFmtId="0" fontId="24" fillId="0" borderId="0" xfId="45" applyFont="1" applyAlignment="1">
      <alignment horizontal="center" vertical="center"/>
    </xf>
  </cellXfs>
  <cellStyles count="60">
    <cellStyle name="20% - 강조색2 2" xfId="5"/>
    <cellStyle name="20% - 강조색3 2" xfId="6"/>
    <cellStyle name="40% - 강조색2 2" xfId="7"/>
    <cellStyle name="category" xfId="8"/>
    <cellStyle name="Comma [0]_MATERAL2" xfId="9"/>
    <cellStyle name="Comma_MATERAL2" xfId="10"/>
    <cellStyle name="Currency [0]_MATERAL2" xfId="11"/>
    <cellStyle name="Currency_MATERAL2" xfId="12"/>
    <cellStyle name="Grey" xfId="13"/>
    <cellStyle name="HEADER" xfId="14"/>
    <cellStyle name="Header1" xfId="15"/>
    <cellStyle name="Header2" xfId="16"/>
    <cellStyle name="Input [yellow]" xfId="17"/>
    <cellStyle name="Model" xfId="18"/>
    <cellStyle name="Normal - Style1" xfId="19"/>
    <cellStyle name="Normal_Certs Q2" xfId="20"/>
    <cellStyle name="Percent [2]" xfId="21"/>
    <cellStyle name="subhead" xfId="22"/>
    <cellStyle name="강조색1" xfId="3" builtinId="29"/>
    <cellStyle name="강조색3 2" xfId="23"/>
    <cellStyle name="강조색5" xfId="4" builtinId="45"/>
    <cellStyle name="강조색6 2" xfId="24"/>
    <cellStyle name="계산 2" xfId="25"/>
    <cellStyle name="백분율 2" xfId="26"/>
    <cellStyle name="백분율 2 2" xfId="27"/>
    <cellStyle name="백분율 2 3" xfId="28"/>
    <cellStyle name="백분율 3" xfId="29"/>
    <cellStyle name="쉼표 [0] 2" xfId="30"/>
    <cellStyle name="쉼표 [0] 2 2" xfId="31"/>
    <cellStyle name="쉼표 [0] 2 2 2" xfId="32"/>
    <cellStyle name="쉼표 [0] 2 3" xfId="33"/>
    <cellStyle name="쉼표 [0] 2 4" xfId="34"/>
    <cellStyle name="쉼표 [0] 3" xfId="35"/>
    <cellStyle name="쉼표 [0] 3 2" xfId="36"/>
    <cellStyle name="쉼표 [0] 4" xfId="37"/>
    <cellStyle name="입력 2" xfId="38"/>
    <cellStyle name="제목" xfId="1" builtinId="15"/>
    <cellStyle name="제목 1" xfId="2" builtinId="16"/>
    <cellStyle name="제목 5" xfId="39"/>
    <cellStyle name="콤마 [0]_10' 0.26D MS" xfId="40"/>
    <cellStyle name="콤마_10' 0.26D MS" xfId="41"/>
    <cellStyle name="통화 [0] 2" xfId="42"/>
    <cellStyle name="통화 2" xfId="43"/>
    <cellStyle name="표준" xfId="0" builtinId="0"/>
    <cellStyle name="표준 10" xfId="44"/>
    <cellStyle name="표준 2" xfId="45"/>
    <cellStyle name="표준 2 2" xfId="46"/>
    <cellStyle name="표준 2 3" xfId="47"/>
    <cellStyle name="표준 2 4" xfId="48"/>
    <cellStyle name="표준 3" xfId="49"/>
    <cellStyle name="표준 3 2" xfId="50"/>
    <cellStyle name="표준 3 3" xfId="51"/>
    <cellStyle name="표준 4" xfId="52"/>
    <cellStyle name="표준 5" xfId="53"/>
    <cellStyle name="표준 6" xfId="54"/>
    <cellStyle name="표준 7" xfId="55"/>
    <cellStyle name="표준 8" xfId="56"/>
    <cellStyle name="표준 8 2" xfId="57"/>
    <cellStyle name="표준 9" xfId="58"/>
    <cellStyle name="표준 9 2" xfId="5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tabSelected="1" topLeftCell="A10" workbookViewId="0">
      <selection activeCell="G20" sqref="G20"/>
    </sheetView>
  </sheetViews>
  <sheetFormatPr defaultRowHeight="16.5"/>
  <cols>
    <col min="3" max="3" width="19" customWidth="1"/>
  </cols>
  <sheetData>
    <row r="1" spans="1:13" ht="39">
      <c r="A1" s="24" t="s">
        <v>0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</row>
    <row r="2" spans="1:13" ht="26.25">
      <c r="A2" s="1"/>
      <c r="B2" s="3"/>
      <c r="C2" s="3"/>
      <c r="D2" s="4"/>
      <c r="E2" s="1"/>
      <c r="F2" s="3"/>
      <c r="G2" s="3"/>
      <c r="H2" s="3"/>
      <c r="I2" s="3"/>
      <c r="J2" s="3"/>
      <c r="K2" s="3"/>
      <c r="L2" s="3"/>
      <c r="M2" s="3"/>
    </row>
    <row r="3" spans="1:13">
      <c r="A3" s="5" t="s">
        <v>1</v>
      </c>
      <c r="B3" s="6" t="s">
        <v>2</v>
      </c>
      <c r="C3" s="6" t="s">
        <v>3</v>
      </c>
      <c r="D3" s="6" t="s">
        <v>4</v>
      </c>
      <c r="E3" s="6" t="s">
        <v>5</v>
      </c>
      <c r="F3" s="6" t="s">
        <v>6</v>
      </c>
      <c r="G3" s="6" t="s">
        <v>7</v>
      </c>
      <c r="H3" s="6" t="s">
        <v>8</v>
      </c>
      <c r="I3" s="6" t="s">
        <v>9</v>
      </c>
      <c r="J3" s="6" t="s">
        <v>10</v>
      </c>
      <c r="K3" s="6" t="s">
        <v>11</v>
      </c>
      <c r="L3" s="6" t="s">
        <v>12</v>
      </c>
      <c r="M3" s="6" t="s">
        <v>13</v>
      </c>
    </row>
    <row r="4" spans="1:13">
      <c r="A4" s="2" t="s">
        <v>14</v>
      </c>
      <c r="B4" s="2" t="s">
        <v>15</v>
      </c>
      <c r="C4" s="7" t="s">
        <v>39</v>
      </c>
      <c r="D4" s="8" t="str">
        <f>IF(OR(MID(C4,8,1)="1",MID(C4,8,1)="3"),"남자","여자")</f>
        <v>남자</v>
      </c>
      <c r="E4" s="9">
        <f>HLOOKUP(B4,$B$21:$F$22,2)</f>
        <v>3</v>
      </c>
      <c r="F4" s="10">
        <v>7500</v>
      </c>
      <c r="G4" s="10"/>
      <c r="H4" s="10"/>
      <c r="I4" s="10">
        <v>7000</v>
      </c>
      <c r="J4" s="10">
        <v>8000</v>
      </c>
      <c r="K4" s="11">
        <f>SUM(F4:J4)</f>
        <v>22500</v>
      </c>
      <c r="L4" s="12">
        <f>IFERROR(AVERAGE(F4:J4),0)</f>
        <v>7500</v>
      </c>
      <c r="M4" s="9">
        <f>_xlfn.RANK.EQ(L4,$L$4:$L$18)</f>
        <v>4</v>
      </c>
    </row>
    <row r="5" spans="1:13">
      <c r="A5" s="2" t="s">
        <v>16</v>
      </c>
      <c r="B5" s="2" t="s">
        <v>17</v>
      </c>
      <c r="C5" s="7" t="s">
        <v>40</v>
      </c>
      <c r="D5" s="8" t="str">
        <f t="shared" ref="D5:D18" si="0">IF(OR(MID(C5,8,1)="1",MID(C5,8,1)="3"),"남자","여자")</f>
        <v>남자</v>
      </c>
      <c r="E5" s="9">
        <f t="shared" ref="E5:E18" si="1">HLOOKUP(B5,$B$21:$F$22,2)</f>
        <v>1</v>
      </c>
      <c r="F5" s="10">
        <v>2300</v>
      </c>
      <c r="G5" s="10">
        <v>5200</v>
      </c>
      <c r="H5" s="10">
        <v>7700</v>
      </c>
      <c r="I5" s="10"/>
      <c r="J5" s="10">
        <v>9300</v>
      </c>
      <c r="K5" s="11">
        <f t="shared" ref="K5:K18" si="2">SUM(F5:J5)</f>
        <v>24500</v>
      </c>
      <c r="L5" s="12">
        <f t="shared" ref="L5:L18" si="3">IFERROR(AVERAGE(F5:J5),0)</f>
        <v>6125</v>
      </c>
      <c r="M5" s="9">
        <f t="shared" ref="M5:M18" si="4">_xlfn.RANK.EQ(L5,$L$4:$L$18)</f>
        <v>9</v>
      </c>
    </row>
    <row r="6" spans="1:13">
      <c r="A6" s="2" t="s">
        <v>18</v>
      </c>
      <c r="B6" s="2" t="s">
        <v>15</v>
      </c>
      <c r="C6" s="7" t="s">
        <v>41</v>
      </c>
      <c r="D6" s="8" t="str">
        <f t="shared" si="0"/>
        <v>남자</v>
      </c>
      <c r="E6" s="9">
        <f t="shared" si="1"/>
        <v>3</v>
      </c>
      <c r="F6" s="10"/>
      <c r="G6" s="10">
        <v>8400</v>
      </c>
      <c r="H6" s="10">
        <v>6500</v>
      </c>
      <c r="I6" s="10">
        <v>8600</v>
      </c>
      <c r="J6" s="10"/>
      <c r="K6" s="11">
        <f t="shared" si="2"/>
        <v>23500</v>
      </c>
      <c r="L6" s="12">
        <f t="shared" si="3"/>
        <v>7833.333333333333</v>
      </c>
      <c r="M6" s="9">
        <f t="shared" si="4"/>
        <v>3</v>
      </c>
    </row>
    <row r="7" spans="1:13">
      <c r="A7" s="2" t="s">
        <v>19</v>
      </c>
      <c r="B7" s="2" t="s">
        <v>20</v>
      </c>
      <c r="C7" s="7" t="s">
        <v>42</v>
      </c>
      <c r="D7" s="8" t="str">
        <f t="shared" si="0"/>
        <v>남자</v>
      </c>
      <c r="E7" s="9">
        <f t="shared" si="1"/>
        <v>2</v>
      </c>
      <c r="F7" s="10">
        <v>2310</v>
      </c>
      <c r="G7" s="10"/>
      <c r="H7" s="10">
        <v>2560</v>
      </c>
      <c r="I7" s="10"/>
      <c r="J7" s="10">
        <v>7000</v>
      </c>
      <c r="K7" s="11">
        <f t="shared" si="2"/>
        <v>11870</v>
      </c>
      <c r="L7" s="12">
        <f t="shared" si="3"/>
        <v>3956.6666666666665</v>
      </c>
      <c r="M7" s="9">
        <f t="shared" si="4"/>
        <v>14</v>
      </c>
    </row>
    <row r="8" spans="1:13">
      <c r="A8" s="2" t="s">
        <v>21</v>
      </c>
      <c r="B8" s="2" t="s">
        <v>22</v>
      </c>
      <c r="C8" s="7" t="s">
        <v>43</v>
      </c>
      <c r="D8" s="8" t="str">
        <f t="shared" si="0"/>
        <v>남자</v>
      </c>
      <c r="E8" s="9">
        <f t="shared" si="1"/>
        <v>4</v>
      </c>
      <c r="F8" s="10"/>
      <c r="G8" s="10"/>
      <c r="H8" s="10"/>
      <c r="I8" s="10"/>
      <c r="J8" s="10"/>
      <c r="K8" s="11">
        <f t="shared" si="2"/>
        <v>0</v>
      </c>
      <c r="L8" s="12">
        <f t="shared" si="3"/>
        <v>0</v>
      </c>
      <c r="M8" s="9">
        <f t="shared" si="4"/>
        <v>15</v>
      </c>
    </row>
    <row r="9" spans="1:13">
      <c r="A9" s="2" t="s">
        <v>23</v>
      </c>
      <c r="B9" s="2" t="s">
        <v>24</v>
      </c>
      <c r="C9" s="7" t="s">
        <v>44</v>
      </c>
      <c r="D9" s="8" t="str">
        <f t="shared" si="0"/>
        <v>남자</v>
      </c>
      <c r="E9" s="9">
        <f t="shared" si="1"/>
        <v>5</v>
      </c>
      <c r="F9" s="10">
        <v>5200</v>
      </c>
      <c r="G9" s="10">
        <v>2300</v>
      </c>
      <c r="H9" s="10"/>
      <c r="I9" s="10"/>
      <c r="J9" s="10">
        <v>6780</v>
      </c>
      <c r="K9" s="11">
        <f t="shared" si="2"/>
        <v>14280</v>
      </c>
      <c r="L9" s="12">
        <f t="shared" si="3"/>
        <v>4760</v>
      </c>
      <c r="M9" s="9">
        <f t="shared" si="4"/>
        <v>12</v>
      </c>
    </row>
    <row r="10" spans="1:13">
      <c r="A10" s="2" t="s">
        <v>25</v>
      </c>
      <c r="B10" s="2" t="s">
        <v>22</v>
      </c>
      <c r="C10" s="7" t="s">
        <v>45</v>
      </c>
      <c r="D10" s="8" t="str">
        <f t="shared" si="0"/>
        <v>여자</v>
      </c>
      <c r="E10" s="9">
        <f t="shared" si="1"/>
        <v>4</v>
      </c>
      <c r="F10" s="10"/>
      <c r="G10" s="10">
        <v>2500</v>
      </c>
      <c r="H10" s="10"/>
      <c r="I10" s="10">
        <v>5700</v>
      </c>
      <c r="J10" s="10"/>
      <c r="K10" s="11">
        <f t="shared" si="2"/>
        <v>8200</v>
      </c>
      <c r="L10" s="12">
        <f t="shared" si="3"/>
        <v>4100</v>
      </c>
      <c r="M10" s="9">
        <f t="shared" si="4"/>
        <v>13</v>
      </c>
    </row>
    <row r="11" spans="1:13">
      <c r="A11" s="2" t="s">
        <v>26</v>
      </c>
      <c r="B11" s="2" t="s">
        <v>17</v>
      </c>
      <c r="C11" s="7" t="s">
        <v>46</v>
      </c>
      <c r="D11" s="8" t="str">
        <f t="shared" si="0"/>
        <v>남자</v>
      </c>
      <c r="E11" s="9">
        <f t="shared" si="1"/>
        <v>1</v>
      </c>
      <c r="F11" s="10">
        <v>7100</v>
      </c>
      <c r="G11" s="10"/>
      <c r="H11" s="10">
        <v>2300</v>
      </c>
      <c r="I11" s="10"/>
      <c r="J11" s="10">
        <v>8000</v>
      </c>
      <c r="K11" s="11">
        <f t="shared" si="2"/>
        <v>17400</v>
      </c>
      <c r="L11" s="12">
        <f t="shared" si="3"/>
        <v>5800</v>
      </c>
      <c r="M11" s="9">
        <f t="shared" si="4"/>
        <v>10</v>
      </c>
    </row>
    <row r="12" spans="1:13">
      <c r="A12" s="2" t="s">
        <v>27</v>
      </c>
      <c r="B12" s="2" t="s">
        <v>15</v>
      </c>
      <c r="C12" s="7" t="s">
        <v>47</v>
      </c>
      <c r="D12" s="8" t="str">
        <f t="shared" si="0"/>
        <v>남자</v>
      </c>
      <c r="E12" s="9">
        <f t="shared" si="1"/>
        <v>3</v>
      </c>
      <c r="F12" s="10">
        <v>6600</v>
      </c>
      <c r="G12" s="10"/>
      <c r="H12" s="10"/>
      <c r="I12" s="10">
        <v>7200</v>
      </c>
      <c r="J12" s="10">
        <v>8300</v>
      </c>
      <c r="K12" s="11">
        <f t="shared" si="2"/>
        <v>22100</v>
      </c>
      <c r="L12" s="12">
        <f t="shared" si="3"/>
        <v>7366.666666666667</v>
      </c>
      <c r="M12" s="9">
        <f t="shared" si="4"/>
        <v>5</v>
      </c>
    </row>
    <row r="13" spans="1:13">
      <c r="A13" s="2" t="s">
        <v>28</v>
      </c>
      <c r="B13" s="2" t="s">
        <v>24</v>
      </c>
      <c r="C13" s="7" t="s">
        <v>48</v>
      </c>
      <c r="D13" s="8" t="str">
        <f t="shared" si="0"/>
        <v>여자</v>
      </c>
      <c r="E13" s="9">
        <f t="shared" si="1"/>
        <v>5</v>
      </c>
      <c r="F13" s="10">
        <v>8200</v>
      </c>
      <c r="G13" s="10">
        <v>6800</v>
      </c>
      <c r="H13" s="10"/>
      <c r="I13" s="10">
        <v>8800</v>
      </c>
      <c r="J13" s="10"/>
      <c r="K13" s="11">
        <f t="shared" si="2"/>
        <v>23800</v>
      </c>
      <c r="L13" s="12">
        <f t="shared" si="3"/>
        <v>7933.333333333333</v>
      </c>
      <c r="M13" s="9">
        <f t="shared" si="4"/>
        <v>2</v>
      </c>
    </row>
    <row r="14" spans="1:13">
      <c r="A14" s="2" t="s">
        <v>29</v>
      </c>
      <c r="B14" s="2" t="s">
        <v>20</v>
      </c>
      <c r="C14" s="7" t="s">
        <v>49</v>
      </c>
      <c r="D14" s="8" t="str">
        <f t="shared" si="0"/>
        <v>남자</v>
      </c>
      <c r="E14" s="9">
        <f t="shared" si="1"/>
        <v>2</v>
      </c>
      <c r="F14" s="10"/>
      <c r="G14" s="10"/>
      <c r="H14" s="10">
        <v>8900</v>
      </c>
      <c r="I14" s="10">
        <v>9900</v>
      </c>
      <c r="J14" s="10">
        <v>8200</v>
      </c>
      <c r="K14" s="11">
        <f t="shared" si="2"/>
        <v>27000</v>
      </c>
      <c r="L14" s="12">
        <f t="shared" si="3"/>
        <v>9000</v>
      </c>
      <c r="M14" s="9">
        <f t="shared" si="4"/>
        <v>1</v>
      </c>
    </row>
    <row r="15" spans="1:13">
      <c r="A15" s="2" t="s">
        <v>30</v>
      </c>
      <c r="B15" s="2" t="s">
        <v>20</v>
      </c>
      <c r="C15" s="7" t="s">
        <v>50</v>
      </c>
      <c r="D15" s="8" t="str">
        <f t="shared" si="0"/>
        <v>여자</v>
      </c>
      <c r="E15" s="9">
        <f t="shared" si="1"/>
        <v>2</v>
      </c>
      <c r="F15" s="10"/>
      <c r="G15" s="10">
        <v>5600</v>
      </c>
      <c r="H15" s="10">
        <v>8000</v>
      </c>
      <c r="I15" s="10">
        <v>8500</v>
      </c>
      <c r="J15" s="10"/>
      <c r="K15" s="11">
        <f t="shared" si="2"/>
        <v>22100</v>
      </c>
      <c r="L15" s="12">
        <f t="shared" si="3"/>
        <v>7366.666666666667</v>
      </c>
      <c r="M15" s="9">
        <f t="shared" si="4"/>
        <v>5</v>
      </c>
    </row>
    <row r="16" spans="1:13">
      <c r="A16" s="2" t="s">
        <v>31</v>
      </c>
      <c r="B16" s="2" t="s">
        <v>24</v>
      </c>
      <c r="C16" s="7" t="s">
        <v>51</v>
      </c>
      <c r="D16" s="8" t="str">
        <f t="shared" si="0"/>
        <v>남자</v>
      </c>
      <c r="E16" s="9">
        <f t="shared" si="1"/>
        <v>5</v>
      </c>
      <c r="F16" s="10">
        <v>2300</v>
      </c>
      <c r="G16" s="10">
        <v>8900</v>
      </c>
      <c r="H16" s="10"/>
      <c r="I16" s="10">
        <v>3600</v>
      </c>
      <c r="J16" s="10"/>
      <c r="K16" s="11">
        <f t="shared" si="2"/>
        <v>14800</v>
      </c>
      <c r="L16" s="12">
        <f t="shared" si="3"/>
        <v>4933.333333333333</v>
      </c>
      <c r="M16" s="9">
        <f t="shared" si="4"/>
        <v>11</v>
      </c>
    </row>
    <row r="17" spans="1:13">
      <c r="A17" s="2" t="s">
        <v>32</v>
      </c>
      <c r="B17" s="2" t="s">
        <v>17</v>
      </c>
      <c r="C17" s="7" t="s">
        <v>52</v>
      </c>
      <c r="D17" s="8" t="str">
        <f t="shared" si="0"/>
        <v>여자</v>
      </c>
      <c r="E17" s="9">
        <f t="shared" si="1"/>
        <v>1</v>
      </c>
      <c r="F17" s="10">
        <v>7700</v>
      </c>
      <c r="G17" s="10"/>
      <c r="H17" s="10">
        <v>5700</v>
      </c>
      <c r="I17" s="10"/>
      <c r="J17" s="10">
        <v>7800</v>
      </c>
      <c r="K17" s="11">
        <f t="shared" si="2"/>
        <v>21200</v>
      </c>
      <c r="L17" s="12">
        <f t="shared" si="3"/>
        <v>7066.666666666667</v>
      </c>
      <c r="M17" s="9">
        <f t="shared" si="4"/>
        <v>7</v>
      </c>
    </row>
    <row r="18" spans="1:13">
      <c r="A18" s="2" t="s">
        <v>33</v>
      </c>
      <c r="B18" s="2" t="s">
        <v>24</v>
      </c>
      <c r="C18" s="7" t="s">
        <v>53</v>
      </c>
      <c r="D18" s="8" t="str">
        <f t="shared" si="0"/>
        <v>남자</v>
      </c>
      <c r="E18" s="9">
        <f t="shared" si="1"/>
        <v>5</v>
      </c>
      <c r="F18" s="10">
        <v>7600</v>
      </c>
      <c r="G18" s="10">
        <v>6700</v>
      </c>
      <c r="H18" s="10"/>
      <c r="I18" s="10">
        <v>6800</v>
      </c>
      <c r="J18" s="10"/>
      <c r="K18" s="11">
        <f t="shared" si="2"/>
        <v>21100</v>
      </c>
      <c r="L18" s="12">
        <f t="shared" si="3"/>
        <v>7033.333333333333</v>
      </c>
      <c r="M18" s="9">
        <f t="shared" si="4"/>
        <v>8</v>
      </c>
    </row>
    <row r="19" spans="1:13">
      <c r="A19" s="13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</row>
    <row r="20" spans="1:13" ht="24">
      <c r="A20" s="15" t="s">
        <v>34</v>
      </c>
      <c r="B20" s="1"/>
      <c r="C20" s="1"/>
      <c r="D20" s="1"/>
      <c r="E20" s="1"/>
      <c r="F20" s="1"/>
      <c r="G20" s="1"/>
      <c r="H20" s="1"/>
      <c r="I20" s="1"/>
      <c r="J20" s="1"/>
      <c r="K20" s="16"/>
      <c r="L20" s="17" t="s">
        <v>35</v>
      </c>
      <c r="M20" s="1"/>
    </row>
    <row r="21" spans="1:13">
      <c r="A21" s="18" t="s">
        <v>36</v>
      </c>
      <c r="B21" s="18" t="s">
        <v>17</v>
      </c>
      <c r="C21" s="18" t="s">
        <v>20</v>
      </c>
      <c r="D21" s="19" t="s">
        <v>15</v>
      </c>
      <c r="E21" s="19" t="s">
        <v>22</v>
      </c>
      <c r="F21" s="19" t="s">
        <v>24</v>
      </c>
      <c r="G21" s="1"/>
      <c r="H21" s="1"/>
      <c r="I21" s="1"/>
      <c r="J21" s="1"/>
      <c r="K21" s="18" t="s">
        <v>2</v>
      </c>
      <c r="L21" s="19" t="s">
        <v>37</v>
      </c>
      <c r="M21" s="19" t="s">
        <v>11</v>
      </c>
    </row>
    <row r="22" spans="1:13">
      <c r="A22" s="18" t="s">
        <v>38</v>
      </c>
      <c r="B22" s="20">
        <v>1</v>
      </c>
      <c r="C22" s="20">
        <v>2</v>
      </c>
      <c r="D22" s="20">
        <v>3</v>
      </c>
      <c r="E22" s="20">
        <v>4</v>
      </c>
      <c r="F22" s="20">
        <v>5</v>
      </c>
      <c r="G22" s="1"/>
      <c r="H22" s="1"/>
      <c r="I22" s="1"/>
      <c r="J22" s="1"/>
      <c r="K22" s="21" t="s">
        <v>17</v>
      </c>
      <c r="L22" s="22">
        <f>COUNTIF($B$4:$B$18,K22)</f>
        <v>3</v>
      </c>
      <c r="M22" s="23">
        <f>SUMIF($B$4:$B$18,K22,$K$4:$K$18)</f>
        <v>63100</v>
      </c>
    </row>
    <row r="23" spans="1:13">
      <c r="A23" s="1"/>
      <c r="B23" s="1"/>
      <c r="C23" s="1"/>
      <c r="D23" s="1"/>
      <c r="E23" s="1"/>
      <c r="F23" s="1"/>
      <c r="G23" s="1"/>
      <c r="H23" s="1"/>
      <c r="I23" s="1"/>
      <c r="J23" s="1"/>
      <c r="K23" s="21" t="s">
        <v>20</v>
      </c>
      <c r="L23" s="22">
        <f t="shared" ref="L23:L26" si="5">COUNTIF($B$4:$B$18,K23)</f>
        <v>3</v>
      </c>
      <c r="M23" s="23">
        <f t="shared" ref="M23:M26" si="6">SUMIF($B$4:$B$18,K23,$K$4:$K$18)</f>
        <v>60970</v>
      </c>
    </row>
    <row r="24" spans="1:13">
      <c r="A24" s="1"/>
      <c r="B24" s="1"/>
      <c r="C24" s="1"/>
      <c r="D24" s="1"/>
      <c r="E24" s="1"/>
      <c r="F24" s="1"/>
      <c r="G24" s="1"/>
      <c r="H24" s="1"/>
      <c r="I24" s="1"/>
      <c r="J24" s="1"/>
      <c r="K24" s="21" t="s">
        <v>15</v>
      </c>
      <c r="L24" s="22">
        <f t="shared" si="5"/>
        <v>3</v>
      </c>
      <c r="M24" s="23">
        <f t="shared" si="6"/>
        <v>68100</v>
      </c>
    </row>
    <row r="25" spans="1:13">
      <c r="A25" s="1"/>
      <c r="B25" s="1"/>
      <c r="C25" s="1"/>
      <c r="D25" s="1"/>
      <c r="E25" s="1"/>
      <c r="F25" s="1"/>
      <c r="G25" s="1"/>
      <c r="H25" s="1"/>
      <c r="I25" s="1"/>
      <c r="J25" s="1"/>
      <c r="K25" s="21" t="s">
        <v>22</v>
      </c>
      <c r="L25" s="22">
        <f t="shared" si="5"/>
        <v>2</v>
      </c>
      <c r="M25" s="23">
        <f t="shared" si="6"/>
        <v>8200</v>
      </c>
    </row>
    <row r="26" spans="1:13">
      <c r="A26" s="1"/>
      <c r="B26" s="1"/>
      <c r="C26" s="1"/>
      <c r="D26" s="1"/>
      <c r="E26" s="1"/>
      <c r="F26" s="1"/>
      <c r="G26" s="1"/>
      <c r="H26" s="1"/>
      <c r="I26" s="1"/>
      <c r="J26" s="1"/>
      <c r="K26" s="21" t="s">
        <v>24</v>
      </c>
      <c r="L26" s="22">
        <f t="shared" si="5"/>
        <v>4</v>
      </c>
      <c r="M26" s="23">
        <f t="shared" si="6"/>
        <v>73980</v>
      </c>
    </row>
  </sheetData>
  <mergeCells count="1">
    <mergeCell ref="A1:M1"/>
  </mergeCells>
  <phoneticPr fontId="5" type="noConversion"/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/>
  <sheetData/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/>
  <sheetData/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</dc:creator>
  <cp:lastModifiedBy>GU</cp:lastModifiedBy>
  <dcterms:created xsi:type="dcterms:W3CDTF">2016-04-05T10:44:11Z</dcterms:created>
  <dcterms:modified xsi:type="dcterms:W3CDTF">2016-04-05T10:56:36Z</dcterms:modified>
</cp:coreProperties>
</file>