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8315" windowHeight="10530" firstSheet="11" activeTab="14"/>
  </bookViews>
  <sheets>
    <sheet name="데이터베이스입력" sheetId="4" r:id="rId1"/>
    <sheet name="텍스트 나누기" sheetId="5" r:id="rId2"/>
    <sheet name="중복된항목제거" sheetId="6" r:id="rId3"/>
    <sheet name="목록유효성검사" sheetId="7" r:id="rId4"/>
    <sheet name="1학기자원봉사" sheetId="8" r:id="rId5"/>
    <sheet name="2학기자원봉사" sheetId="9" r:id="rId6"/>
    <sheet name="통합" sheetId="10" r:id="rId7"/>
    <sheet name="틀고정" sheetId="11" r:id="rId8"/>
    <sheet name="정렬및필터" sheetId="12" r:id="rId9"/>
    <sheet name="사용자지정정렬" sheetId="13" r:id="rId10"/>
    <sheet name="필터" sheetId="14" r:id="rId11"/>
    <sheet name="고급필터" sheetId="15" r:id="rId12"/>
    <sheet name="부분합" sheetId="16" r:id="rId13"/>
    <sheet name="Sheet5" sheetId="22" r:id="rId14"/>
    <sheet name="피봇테이블" sheetId="17" r:id="rId15"/>
    <sheet name="7장연습문제" sheetId="19" r:id="rId16"/>
    <sheet name="7장연습문제(2)" sheetId="20" r:id="rId17"/>
    <sheet name="Sheet1" sheetId="1" r:id="rId18"/>
    <sheet name="Sheet2" sheetId="2" r:id="rId19"/>
    <sheet name="Sheet3" sheetId="3" r:id="rId20"/>
  </sheets>
  <externalReferences>
    <externalReference r:id="rId21"/>
  </externalReferences>
  <definedNames>
    <definedName name="_xlnm._FilterDatabase" localSheetId="15" hidden="1">'7장연습문제'!$A$3:$I$24</definedName>
    <definedName name="_xlnm._FilterDatabase" localSheetId="11" hidden="1">고급필터!$A$3:$K$23</definedName>
    <definedName name="_xlnm._FilterDatabase" localSheetId="9" hidden="1">사용자지정정렬!$A$3:$K$23</definedName>
    <definedName name="_xlnm._FilterDatabase" localSheetId="10" hidden="1">필터!$A$3:$K$23</definedName>
    <definedName name="aa" localSheetId="7">#REF!</definedName>
    <definedName name="aa">#REF!</definedName>
    <definedName name="aaa" localSheetId="7">#REF!</definedName>
    <definedName name="aaa">#REF!</definedName>
    <definedName name="anscount" hidden="1">1</definedName>
    <definedName name="Beg_Bal" localSheetId="7">#REF!</definedName>
    <definedName name="Beg_Bal">#REF!</definedName>
    <definedName name="_xlnm.Criteria" localSheetId="15">'7장연습문제'!#REF!</definedName>
    <definedName name="_xlnm.Criteria" localSheetId="11">고급필터!#REF!</definedName>
    <definedName name="Cum_Int" localSheetId="7">#REF!</definedName>
    <definedName name="Cum_Int">#REF!</definedName>
    <definedName name="End_Bal" localSheetId="7">#REF!</definedName>
    <definedName name="End_Bal">#REF!</definedName>
    <definedName name="Extra_Pay" localSheetId="7">#REF!</definedName>
    <definedName name="Extra_Pay">#REF!</definedName>
    <definedName name="_xlnm.Extract" localSheetId="15">'7장연습문제'!#REF!</definedName>
    <definedName name="_xlnm.Extract" localSheetId="11">고급필터!#REF!</definedName>
    <definedName name="Full_Print" localSheetId="7">#REF!</definedName>
    <definedName name="Full_Print">#REF!</definedName>
    <definedName name="Header_Row" localSheetId="7">ROW(#REF!)</definedName>
    <definedName name="Header_Row">ROW(#REF!)</definedName>
    <definedName name="Int" localSheetId="7">#REF!</definedName>
    <definedName name="Int">#REF!</definedName>
    <definedName name="Interest_Rate" localSheetId="7">#REF!</definedName>
    <definedName name="Interest_Rate">#REF!</definedName>
    <definedName name="Last_Row" localSheetId="3">IF(목록유효성검사!Values_Entered,Header_Row+목록유효성검사!Number_of_Payments,Header_Row)</definedName>
    <definedName name="Last_Row" localSheetId="12">IF(부분합!Values_Entered,Header_Row+부분합!Number_of_Payments,Header_Row)</definedName>
    <definedName name="Last_Row" localSheetId="9">IF(사용자지정정렬!Values_Entered,Header_Row+사용자지정정렬!Number_of_Payments,Header_Row)</definedName>
    <definedName name="Last_Row" localSheetId="8">IF(정렬및필터!Values_Entered,Header_Row+정렬및필터!Number_of_Payments,Header_Row)</definedName>
    <definedName name="Last_Row" localSheetId="2">IF(중복된항목제거!Values_Entered,Header_Row+중복된항목제거!Number_of_Payments,Header_Row)</definedName>
    <definedName name="Last_Row" localSheetId="1">IF('텍스트 나누기'!Values_Entered,Header_Row+'텍스트 나누기'!Number_of_Payments,Header_Row)</definedName>
    <definedName name="Last_Row" localSheetId="7">IF(틀고정!Values_Entered,틀고정!Header_Row+틀고정!Number_of_Payments,틀고정!Header_Row)</definedName>
    <definedName name="Last_Row" localSheetId="14">IF(피봇테이블!Values_Entered,Header_Row+피봇테이블!Number_of_Payments,Header_Row)</definedName>
    <definedName name="Last_Row">IF(Values_Entered,Header_Row+Number_of_Payments,Header_Row)</definedName>
    <definedName name="Loan_Amount" localSheetId="7">#REF!</definedName>
    <definedName name="Loan_Amount">#REF!</definedName>
    <definedName name="Loan_Start" localSheetId="7">#REF!</definedName>
    <definedName name="Loan_Start">#REF!</definedName>
    <definedName name="Loan_Years" localSheetId="7">#REF!</definedName>
    <definedName name="Loan_Years">#REF!</definedName>
    <definedName name="Num_Pmt_Per_Year" localSheetId="7">#REF!</definedName>
    <definedName name="Num_Pmt_Per_Year">#REF!</definedName>
    <definedName name="Number_of_Payments" localSheetId="3">MATCH(0.01,End_Bal,-1)+1</definedName>
    <definedName name="Number_of_Payments" localSheetId="12">MATCH(0.01,End_Bal,-1)+1</definedName>
    <definedName name="Number_of_Payments" localSheetId="9">MATCH(0.01,End_Bal,-1)+1</definedName>
    <definedName name="Number_of_Payments" localSheetId="8">MATCH(0.01,End_Bal,-1)+1</definedName>
    <definedName name="Number_of_Payments" localSheetId="2">MATCH(0.01,End_Bal,-1)+1</definedName>
    <definedName name="Number_of_Payments" localSheetId="1">MATCH(0.01,End_Bal,-1)+1</definedName>
    <definedName name="Number_of_Payments" localSheetId="7">MATCH(0.01,틀고정!End_Bal,-1)+1</definedName>
    <definedName name="Number_of_Payments" localSheetId="14">MATCH(0.01,End_Bal,-1)+1</definedName>
    <definedName name="Number_of_Payments">MATCH(0.01,End_Bal,-1)+1</definedName>
    <definedName name="Pay_Date" localSheetId="7">#REF!</definedName>
    <definedName name="Pay_Date">#REF!</definedName>
    <definedName name="Pay_Num" localSheetId="7">#REF!</definedName>
    <definedName name="Pay_Num">#REF!</definedName>
    <definedName name="Payment_Date" localSheetId="3">DATE(YEAR(Loan_Start),MONTH(Loan_Start)+Payment_Number,DAY(Loan_Start))</definedName>
    <definedName name="Payment_Date" localSheetId="12">DATE(YEAR(Loan_Start),MONTH(Loan_Start)+Payment_Number,DAY(Loan_Start))</definedName>
    <definedName name="Payment_Date" localSheetId="9">DATE(YEAR(Loan_Start),MONTH(Loan_Start)+Payment_Number,DAY(Loan_Start))</definedName>
    <definedName name="Payment_Date" localSheetId="8">DATE(YEAR(Loan_Start),MONTH(Loan_Start)+Payment_Number,DAY(Loan_Start))</definedName>
    <definedName name="Payment_Date" localSheetId="2">DATE(YEAR(Loan_Start),MONTH(Loan_Start)+Payment_Number,DAY(Loan_Start))</definedName>
    <definedName name="Payment_Date" localSheetId="1">DATE(YEAR(Loan_Start),MONTH(Loan_Start)+Payment_Number,DAY(Loan_Start))</definedName>
    <definedName name="Payment_Date" localSheetId="7">DATE(YEAR(틀고정!Loan_Start),MONTH(틀고정!Loan_Start)+Payment_Number,DAY(틀고정!Loan_Start))</definedName>
    <definedName name="Payment_Date" localSheetId="14">DATE(YEAR(Loan_Start),MONTH(Loan_Start)+Payment_Number,DAY(Loan_Start))</definedName>
    <definedName name="Payment_Date">DATE(YEAR(Loan_Start),MONTH(Loan_Start)+Payment_Number,DAY(Loan_Start))</definedName>
    <definedName name="Princ" localSheetId="7">#REF!</definedName>
    <definedName name="Princ">#REF!</definedName>
    <definedName name="Print_Area_Reset" localSheetId="3">OFFSET(Full_Print,0,0,목록유효성검사!Last_Row)</definedName>
    <definedName name="Print_Area_Reset" localSheetId="12">OFFSET(Full_Print,0,0,부분합!Last_Row)</definedName>
    <definedName name="Print_Area_Reset" localSheetId="9">OFFSET(Full_Print,0,0,사용자지정정렬!Last_Row)</definedName>
    <definedName name="Print_Area_Reset" localSheetId="8">OFFSET(Full_Print,0,0,정렬및필터!Last_Row)</definedName>
    <definedName name="Print_Area_Reset" localSheetId="2">OFFSET(Full_Print,0,0,중복된항목제거!Last_Row)</definedName>
    <definedName name="Print_Area_Reset" localSheetId="1">OFFSET(Full_Print,0,0,'텍스트 나누기'!Last_Row)</definedName>
    <definedName name="Print_Area_Reset" localSheetId="7">OFFSET(틀고정!Full_Print,0,0,틀고정!Last_Row)</definedName>
    <definedName name="Print_Area_Reset" localSheetId="14">OFFSET(Full_Print,0,0,피봇테이블!Last_Row)</definedName>
    <definedName name="Print_Area_Reset">OFFSET(Full_Print,0,0,Last_Row)</definedName>
    <definedName name="Sched_Pay" localSheetId="7">#REF!</definedName>
    <definedName name="Sched_Pay">#REF!</definedName>
    <definedName name="Scheduled_Extra_Payments" localSheetId="7">#REF!</definedName>
    <definedName name="Scheduled_Extra_Payments">#REF!</definedName>
    <definedName name="Scheduled_Interest_Rate" localSheetId="7">#REF!</definedName>
    <definedName name="Scheduled_Interest_Rate">#REF!</definedName>
    <definedName name="Scheduled_Monthly_Payment" localSheetId="7">#REF!</definedName>
    <definedName name="Scheduled_Monthly_Payment">#REF!</definedName>
    <definedName name="Total_Interest" localSheetId="7">#REF!</definedName>
    <definedName name="Total_Interest">#REF!</definedName>
    <definedName name="Total_Pay" localSheetId="7">#REF!</definedName>
    <definedName name="Total_Pay">#REF!</definedName>
    <definedName name="Values_Entered" localSheetId="3">IF(Loan_Amount*Interest_Rate*Loan_Years*Loan_Start&gt;0,1,0)</definedName>
    <definedName name="Values_Entered" localSheetId="12">IF(Loan_Amount*Interest_Rate*Loan_Years*Loan_Start&gt;0,1,0)</definedName>
    <definedName name="Values_Entered" localSheetId="9">IF(Loan_Amount*Interest_Rate*Loan_Years*Loan_Start&gt;0,1,0)</definedName>
    <definedName name="Values_Entered" localSheetId="8">IF(Loan_Amount*Interest_Rate*Loan_Years*Loan_Start&gt;0,1,0)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 localSheetId="7">IF(틀고정!Loan_Amount*틀고정!Interest_Rate*틀고정!Loan_Years*틀고정!Loan_Start&gt;0,1,0)</definedName>
    <definedName name="Values_Entered" localSheetId="14">IF(Loan_Amount*Interest_Rate*Loan_Years*Loan_Start&gt;0,1,0)</definedName>
    <definedName name="Values_Entered">IF(Loan_Amount*Interest_Rate*Loan_Years*Loan_Start&gt;0,1,0)</definedName>
    <definedName name="규격" localSheetId="7">#REF!</definedName>
    <definedName name="규격">#REF!</definedName>
    <definedName name="단가" localSheetId="7">#REF!</definedName>
    <definedName name="단가">#REF!</definedName>
    <definedName name="데이터" localSheetId="7">#REF!</definedName>
    <definedName name="데이터">#REF!</definedName>
    <definedName name="유니폼">OFFSET([1]유니폼!$A$4,0,0,COUNTA([1]유니폼!$A$4:$A$65536),6)</definedName>
    <definedName name="학과설정" localSheetId="7">#REF!</definedName>
    <definedName name="학과설정">#REF!</definedName>
    <definedName name="학과설정1" localSheetId="7">#REF!</definedName>
    <definedName name="학과설정1">#REF!</definedName>
    <definedName name="학번" localSheetId="7">#REF!</definedName>
    <definedName name="학번">#REF!</definedName>
  </definedNames>
  <calcPr calcId="145621"/>
  <pivotCaches>
    <pivotCache cacheId="11" r:id="rId22"/>
  </pivotCaches>
</workbook>
</file>

<file path=xl/calcChain.xml><?xml version="1.0" encoding="utf-8"?>
<calcChain xmlns="http://schemas.openxmlformats.org/spreadsheetml/2006/main">
  <c r="F11" i="19" l="1"/>
  <c r="F6" i="19"/>
  <c r="K23" i="16"/>
  <c r="J23" i="16"/>
  <c r="E23" i="16"/>
  <c r="K22" i="16"/>
  <c r="J22" i="16"/>
  <c r="E22" i="16"/>
  <c r="K21" i="16"/>
  <c r="J21" i="16"/>
  <c r="E21" i="16"/>
  <c r="K20" i="16"/>
  <c r="J20" i="16"/>
  <c r="E20" i="16"/>
  <c r="K19" i="16"/>
  <c r="J19" i="16"/>
  <c r="E19" i="16"/>
  <c r="K18" i="16"/>
  <c r="J18" i="16"/>
  <c r="E18" i="16"/>
  <c r="K17" i="16"/>
  <c r="J17" i="16"/>
  <c r="E17" i="16"/>
  <c r="K16" i="16"/>
  <c r="J16" i="16"/>
  <c r="E16" i="16"/>
  <c r="K15" i="16"/>
  <c r="J15" i="16"/>
  <c r="E15" i="16"/>
  <c r="K14" i="16"/>
  <c r="J14" i="16"/>
  <c r="E14" i="16"/>
  <c r="K13" i="16"/>
  <c r="J13" i="16"/>
  <c r="E13" i="16"/>
  <c r="K12" i="16"/>
  <c r="J12" i="16"/>
  <c r="E12" i="16"/>
  <c r="K11" i="16"/>
  <c r="J11" i="16"/>
  <c r="E11" i="16"/>
  <c r="K10" i="16"/>
  <c r="J10" i="16"/>
  <c r="E10" i="16"/>
  <c r="K9" i="16"/>
  <c r="J9" i="16"/>
  <c r="E9" i="16"/>
  <c r="K8" i="16"/>
  <c r="J8" i="16"/>
  <c r="E8" i="16"/>
  <c r="K7" i="16"/>
  <c r="J7" i="16"/>
  <c r="E7" i="16"/>
  <c r="K6" i="16"/>
  <c r="J6" i="16"/>
  <c r="E6" i="16"/>
  <c r="K5" i="16"/>
  <c r="J5" i="16"/>
  <c r="E5" i="16"/>
  <c r="K4" i="16"/>
  <c r="L4" i="16" s="1"/>
  <c r="J4" i="16"/>
  <c r="E4" i="16"/>
  <c r="D94" i="20"/>
  <c r="F94" i="20" s="1"/>
  <c r="D93" i="20"/>
  <c r="F93" i="20" s="1"/>
  <c r="D92" i="20"/>
  <c r="F92" i="20" s="1"/>
  <c r="D91" i="20"/>
  <c r="F91" i="20" s="1"/>
  <c r="D90" i="20"/>
  <c r="F90" i="20" s="1"/>
  <c r="D89" i="20"/>
  <c r="F89" i="20" s="1"/>
  <c r="D88" i="20"/>
  <c r="F88" i="20" s="1"/>
  <c r="D87" i="20"/>
  <c r="F87" i="20" s="1"/>
  <c r="D86" i="20"/>
  <c r="F86" i="20" s="1"/>
  <c r="D85" i="20"/>
  <c r="F85" i="20" s="1"/>
  <c r="D84" i="20"/>
  <c r="F84" i="20" s="1"/>
  <c r="D83" i="20"/>
  <c r="F83" i="20" s="1"/>
  <c r="D82" i="20"/>
  <c r="F82" i="20" s="1"/>
  <c r="D81" i="20"/>
  <c r="F81" i="20" s="1"/>
  <c r="D80" i="20"/>
  <c r="F80" i="20" s="1"/>
  <c r="D79" i="20"/>
  <c r="F79" i="20" s="1"/>
  <c r="D78" i="20"/>
  <c r="F78" i="20" s="1"/>
  <c r="D77" i="20"/>
  <c r="F77" i="20" s="1"/>
  <c r="D76" i="20"/>
  <c r="F76" i="20" s="1"/>
  <c r="D75" i="20"/>
  <c r="F75" i="20" s="1"/>
  <c r="D74" i="20"/>
  <c r="F74" i="20" s="1"/>
  <c r="D73" i="20"/>
  <c r="F73" i="20" s="1"/>
  <c r="D72" i="20"/>
  <c r="F72" i="20" s="1"/>
  <c r="D71" i="20"/>
  <c r="F71" i="20" s="1"/>
  <c r="D70" i="20"/>
  <c r="F70" i="20" s="1"/>
  <c r="D69" i="20"/>
  <c r="F69" i="20" s="1"/>
  <c r="D68" i="20"/>
  <c r="F68" i="20" s="1"/>
  <c r="D67" i="20"/>
  <c r="F67" i="20" s="1"/>
  <c r="D66" i="20"/>
  <c r="F66" i="20" s="1"/>
  <c r="D65" i="20"/>
  <c r="F65" i="20" s="1"/>
  <c r="D64" i="20"/>
  <c r="F64" i="20" s="1"/>
  <c r="D63" i="20"/>
  <c r="F63" i="20" s="1"/>
  <c r="D62" i="20"/>
  <c r="F62" i="20" s="1"/>
  <c r="D61" i="20"/>
  <c r="F61" i="20" s="1"/>
  <c r="D60" i="20"/>
  <c r="F60" i="20" s="1"/>
  <c r="D59" i="20"/>
  <c r="F59" i="20" s="1"/>
  <c r="D58" i="20"/>
  <c r="F58" i="20" s="1"/>
  <c r="D57" i="20"/>
  <c r="F57" i="20" s="1"/>
  <c r="D56" i="20"/>
  <c r="F56" i="20" s="1"/>
  <c r="D55" i="20"/>
  <c r="F55" i="20" s="1"/>
  <c r="D54" i="20"/>
  <c r="F54" i="20" s="1"/>
  <c r="D53" i="20"/>
  <c r="F53" i="20" s="1"/>
  <c r="D52" i="20"/>
  <c r="F52" i="20" s="1"/>
  <c r="D51" i="20"/>
  <c r="F51" i="20" s="1"/>
  <c r="D50" i="20"/>
  <c r="F50" i="20" s="1"/>
  <c r="D49" i="20"/>
  <c r="F49" i="20" s="1"/>
  <c r="D48" i="20"/>
  <c r="F48" i="20" s="1"/>
  <c r="D47" i="20"/>
  <c r="F47" i="20" s="1"/>
  <c r="D46" i="20"/>
  <c r="F46" i="20" s="1"/>
  <c r="D45" i="20"/>
  <c r="F45" i="20" s="1"/>
  <c r="D44" i="20"/>
  <c r="F44" i="20" s="1"/>
  <c r="D43" i="20"/>
  <c r="F43" i="20" s="1"/>
  <c r="D42" i="20"/>
  <c r="F42" i="20" s="1"/>
  <c r="D41" i="20"/>
  <c r="F41" i="20" s="1"/>
  <c r="D40" i="20"/>
  <c r="F40" i="20" s="1"/>
  <c r="D39" i="20"/>
  <c r="F39" i="20" s="1"/>
  <c r="D38" i="20"/>
  <c r="F38" i="20" s="1"/>
  <c r="D37" i="20"/>
  <c r="F37" i="20" s="1"/>
  <c r="D36" i="20"/>
  <c r="F36" i="20" s="1"/>
  <c r="D35" i="20"/>
  <c r="F35" i="20" s="1"/>
  <c r="D34" i="20"/>
  <c r="F34" i="20" s="1"/>
  <c r="D33" i="20"/>
  <c r="F33" i="20" s="1"/>
  <c r="D32" i="20"/>
  <c r="F32" i="20" s="1"/>
  <c r="D31" i="20"/>
  <c r="F31" i="20" s="1"/>
  <c r="D30" i="20"/>
  <c r="F30" i="20" s="1"/>
  <c r="D29" i="20"/>
  <c r="F29" i="20" s="1"/>
  <c r="D28" i="20"/>
  <c r="F28" i="20" s="1"/>
  <c r="D27" i="20"/>
  <c r="F27" i="20" s="1"/>
  <c r="D26" i="20"/>
  <c r="F26" i="20" s="1"/>
  <c r="D25" i="20"/>
  <c r="F25" i="20" s="1"/>
  <c r="D24" i="20"/>
  <c r="F24" i="20" s="1"/>
  <c r="D23" i="20"/>
  <c r="F23" i="20" s="1"/>
  <c r="D22" i="20"/>
  <c r="F22" i="20" s="1"/>
  <c r="D21" i="20"/>
  <c r="F21" i="20" s="1"/>
  <c r="D20" i="20"/>
  <c r="F20" i="20" s="1"/>
  <c r="D19" i="20"/>
  <c r="F19" i="20" s="1"/>
  <c r="D18" i="20"/>
  <c r="F18" i="20" s="1"/>
  <c r="D17" i="20"/>
  <c r="F17" i="20" s="1"/>
  <c r="D16" i="20"/>
  <c r="F16" i="20" s="1"/>
  <c r="D15" i="20"/>
  <c r="F15" i="20" s="1"/>
  <c r="D14" i="20"/>
  <c r="F14" i="20" s="1"/>
  <c r="D13" i="20"/>
  <c r="F13" i="20" s="1"/>
  <c r="D12" i="20"/>
  <c r="F12" i="20" s="1"/>
  <c r="D11" i="20"/>
  <c r="F11" i="20" s="1"/>
  <c r="D10" i="20"/>
  <c r="F10" i="20" s="1"/>
  <c r="F9" i="20"/>
  <c r="D9" i="20"/>
  <c r="F8" i="20"/>
  <c r="D8" i="20"/>
  <c r="F7" i="20"/>
  <c r="D7" i="20"/>
  <c r="F6" i="20"/>
  <c r="D6" i="20"/>
  <c r="F5" i="20"/>
  <c r="D5" i="20"/>
  <c r="F4" i="20"/>
  <c r="D4" i="20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0" i="19"/>
  <c r="F9" i="19"/>
  <c r="F8" i="19"/>
  <c r="F7" i="19"/>
  <c r="F5" i="19"/>
  <c r="F4" i="19"/>
  <c r="L6" i="16" l="1"/>
  <c r="L8" i="16"/>
  <c r="L10" i="16"/>
  <c r="L12" i="16"/>
  <c r="L14" i="16"/>
  <c r="L16" i="16"/>
  <c r="L18" i="16"/>
  <c r="L20" i="16"/>
  <c r="L22" i="16"/>
  <c r="L5" i="16"/>
  <c r="L7" i="16"/>
  <c r="L9" i="16"/>
  <c r="L11" i="16"/>
  <c r="L13" i="16"/>
  <c r="L15" i="16"/>
  <c r="L17" i="16"/>
  <c r="L19" i="16"/>
  <c r="L21" i="16"/>
  <c r="L23" i="16"/>
  <c r="K23" i="17" l="1"/>
  <c r="J23" i="17"/>
  <c r="E23" i="17"/>
  <c r="K22" i="17"/>
  <c r="J22" i="17"/>
  <c r="E22" i="17"/>
  <c r="K21" i="17"/>
  <c r="J21" i="17"/>
  <c r="E21" i="17"/>
  <c r="K20" i="17"/>
  <c r="J20" i="17"/>
  <c r="E20" i="17"/>
  <c r="K19" i="17"/>
  <c r="J19" i="17"/>
  <c r="E19" i="17"/>
  <c r="K18" i="17"/>
  <c r="J18" i="17"/>
  <c r="E18" i="17"/>
  <c r="K17" i="17"/>
  <c r="J17" i="17"/>
  <c r="E17" i="17"/>
  <c r="K16" i="17"/>
  <c r="J16" i="17"/>
  <c r="E16" i="17"/>
  <c r="K15" i="17"/>
  <c r="J15" i="17"/>
  <c r="E15" i="17"/>
  <c r="K14" i="17"/>
  <c r="J14" i="17"/>
  <c r="E14" i="17"/>
  <c r="K13" i="17"/>
  <c r="J13" i="17"/>
  <c r="E13" i="17"/>
  <c r="K12" i="17"/>
  <c r="J12" i="17"/>
  <c r="E12" i="17"/>
  <c r="K11" i="17"/>
  <c r="J11" i="17"/>
  <c r="E11" i="17"/>
  <c r="K10" i="17"/>
  <c r="J10" i="17"/>
  <c r="E10" i="17"/>
  <c r="K9" i="17"/>
  <c r="J9" i="17"/>
  <c r="E9" i="17"/>
  <c r="K8" i="17"/>
  <c r="J8" i="17"/>
  <c r="E8" i="17"/>
  <c r="K7" i="17"/>
  <c r="J7" i="17"/>
  <c r="E7" i="17"/>
  <c r="K6" i="17"/>
  <c r="J6" i="17"/>
  <c r="E6" i="17"/>
  <c r="K5" i="17"/>
  <c r="J5" i="17"/>
  <c r="E5" i="17"/>
  <c r="K4" i="17"/>
  <c r="L22" i="17" s="1"/>
  <c r="J4" i="17"/>
  <c r="E4" i="17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K17" i="12"/>
  <c r="J17" i="12"/>
  <c r="E17" i="12"/>
  <c r="K16" i="12"/>
  <c r="L16" i="12" s="1"/>
  <c r="J16" i="12"/>
  <c r="E16" i="12"/>
  <c r="K15" i="12"/>
  <c r="L15" i="12" s="1"/>
  <c r="J15" i="12"/>
  <c r="E15" i="12"/>
  <c r="L27" i="11"/>
  <c r="K27" i="11"/>
  <c r="J27" i="11"/>
  <c r="E27" i="11"/>
  <c r="L26" i="11"/>
  <c r="K26" i="11"/>
  <c r="J26" i="11"/>
  <c r="E26" i="11"/>
  <c r="L25" i="11"/>
  <c r="K25" i="11"/>
  <c r="J25" i="11"/>
  <c r="E25" i="11"/>
  <c r="L24" i="11"/>
  <c r="K24" i="11"/>
  <c r="J24" i="11"/>
  <c r="E24" i="11"/>
  <c r="L23" i="11"/>
  <c r="K23" i="11"/>
  <c r="J23" i="11"/>
  <c r="E23" i="11"/>
  <c r="L22" i="11"/>
  <c r="K22" i="11"/>
  <c r="J22" i="11"/>
  <c r="E22" i="11"/>
  <c r="L21" i="11"/>
  <c r="K21" i="11"/>
  <c r="J21" i="11"/>
  <c r="E21" i="11"/>
  <c r="L20" i="11"/>
  <c r="K20" i="11"/>
  <c r="J20" i="11"/>
  <c r="E20" i="11"/>
  <c r="L19" i="11"/>
  <c r="K19" i="11"/>
  <c r="J19" i="11"/>
  <c r="E19" i="11"/>
  <c r="L18" i="11"/>
  <c r="K18" i="11"/>
  <c r="J18" i="11"/>
  <c r="E18" i="11"/>
  <c r="L17" i="11"/>
  <c r="K17" i="11"/>
  <c r="J17" i="11"/>
  <c r="E17" i="11"/>
  <c r="L16" i="11"/>
  <c r="K16" i="11"/>
  <c r="J16" i="11"/>
  <c r="E16" i="11"/>
  <c r="L15" i="11"/>
  <c r="K15" i="11"/>
  <c r="J15" i="11"/>
  <c r="E15" i="11"/>
  <c r="L14" i="11"/>
  <c r="K14" i="11"/>
  <c r="J14" i="11"/>
  <c r="E14" i="11"/>
  <c r="L13" i="11"/>
  <c r="K13" i="11"/>
  <c r="J13" i="11"/>
  <c r="E13" i="11"/>
  <c r="L12" i="11"/>
  <c r="K12" i="11"/>
  <c r="J12" i="11"/>
  <c r="E12" i="11"/>
  <c r="L11" i="11"/>
  <c r="K11" i="11"/>
  <c r="J11" i="11"/>
  <c r="E11" i="11"/>
  <c r="L10" i="11"/>
  <c r="K10" i="11"/>
  <c r="J10" i="11"/>
  <c r="E10" i="11"/>
  <c r="L9" i="11"/>
  <c r="K9" i="11"/>
  <c r="J9" i="11"/>
  <c r="E9" i="11"/>
  <c r="L8" i="11"/>
  <c r="K8" i="11"/>
  <c r="J8" i="11"/>
  <c r="E8" i="11"/>
  <c r="L7" i="11"/>
  <c r="K7" i="11"/>
  <c r="J7" i="11"/>
  <c r="E7" i="11"/>
  <c r="L6" i="11"/>
  <c r="K6" i="11"/>
  <c r="J6" i="11"/>
  <c r="E6" i="11"/>
  <c r="L5" i="11"/>
  <c r="K5" i="11"/>
  <c r="J5" i="11"/>
  <c r="E5" i="11"/>
  <c r="L4" i="11"/>
  <c r="K4" i="11"/>
  <c r="J4" i="11"/>
  <c r="E4" i="11"/>
  <c r="L3" i="11"/>
  <c r="K3" i="11"/>
  <c r="J3" i="11"/>
  <c r="E3" i="11"/>
  <c r="L2" i="11"/>
  <c r="K2" i="11"/>
  <c r="J2" i="11"/>
  <c r="E2" i="11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L5" i="17" l="1"/>
  <c r="L7" i="17"/>
  <c r="L9" i="17"/>
  <c r="L11" i="17"/>
  <c r="L13" i="17"/>
  <c r="L15" i="17"/>
  <c r="L17" i="17"/>
  <c r="L19" i="17"/>
  <c r="L21" i="17"/>
  <c r="L23" i="17"/>
  <c r="L4" i="17"/>
  <c r="L6" i="17"/>
  <c r="L8" i="17"/>
  <c r="L10" i="17"/>
  <c r="L12" i="17"/>
  <c r="L14" i="17"/>
  <c r="L16" i="17"/>
  <c r="L18" i="17"/>
  <c r="L20" i="17"/>
  <c r="L17" i="12"/>
  <c r="L5" i="12"/>
  <c r="L7" i="12"/>
  <c r="L9" i="12"/>
  <c r="L11" i="12"/>
  <c r="L13" i="12"/>
  <c r="L18" i="12"/>
  <c r="L20" i="12"/>
  <c r="L22" i="12"/>
  <c r="L4" i="12"/>
  <c r="L6" i="12"/>
  <c r="L8" i="12"/>
  <c r="L10" i="12"/>
  <c r="L12" i="12"/>
  <c r="L14" i="12"/>
  <c r="L19" i="12"/>
  <c r="L21" i="12"/>
  <c r="L23" i="12"/>
  <c r="J23" i="6"/>
  <c r="L23" i="6" s="1"/>
  <c r="E23" i="6"/>
  <c r="K22" i="6"/>
  <c r="J22" i="6"/>
  <c r="L22" i="6" s="1"/>
  <c r="E22" i="6"/>
  <c r="K21" i="6"/>
  <c r="J21" i="6"/>
  <c r="L21" i="6" s="1"/>
  <c r="E21" i="6"/>
  <c r="K20" i="6"/>
  <c r="J20" i="6"/>
  <c r="L20" i="6" s="1"/>
  <c r="E20" i="6"/>
  <c r="K19" i="6"/>
  <c r="J19" i="6"/>
  <c r="L19" i="6" s="1"/>
  <c r="E19" i="6"/>
  <c r="K18" i="6"/>
  <c r="J18" i="6"/>
  <c r="L18" i="6" s="1"/>
  <c r="E18" i="6"/>
  <c r="K17" i="6"/>
  <c r="J17" i="6"/>
  <c r="L17" i="6" s="1"/>
  <c r="E17" i="6"/>
  <c r="K16" i="6"/>
  <c r="J16" i="6"/>
  <c r="L16" i="6" s="1"/>
  <c r="E16" i="6"/>
  <c r="K15" i="6"/>
  <c r="J15" i="6"/>
  <c r="L15" i="6" s="1"/>
  <c r="E15" i="6"/>
  <c r="K14" i="6"/>
  <c r="J14" i="6"/>
  <c r="L14" i="6" s="1"/>
  <c r="E14" i="6"/>
  <c r="K13" i="6"/>
  <c r="J13" i="6"/>
  <c r="L13" i="6" s="1"/>
  <c r="E13" i="6"/>
  <c r="K12" i="6"/>
  <c r="J12" i="6"/>
  <c r="L12" i="6" s="1"/>
  <c r="E12" i="6"/>
  <c r="K11" i="6"/>
  <c r="J11" i="6"/>
  <c r="L11" i="6" s="1"/>
  <c r="E11" i="6"/>
  <c r="K10" i="6"/>
  <c r="J10" i="6"/>
  <c r="L10" i="6" s="1"/>
  <c r="E10" i="6"/>
  <c r="K9" i="6"/>
  <c r="J9" i="6"/>
  <c r="L9" i="6" s="1"/>
  <c r="E9" i="6"/>
  <c r="K8" i="6"/>
  <c r="J8" i="6"/>
  <c r="L8" i="6" s="1"/>
  <c r="E8" i="6"/>
  <c r="K7" i="6"/>
  <c r="J7" i="6"/>
  <c r="L7" i="6" s="1"/>
  <c r="E7" i="6"/>
  <c r="K6" i="6"/>
  <c r="J6" i="6"/>
  <c r="L6" i="6" s="1"/>
  <c r="E6" i="6"/>
  <c r="K5" i="6"/>
  <c r="J5" i="6"/>
  <c r="L5" i="6" s="1"/>
  <c r="E5" i="6"/>
  <c r="K4" i="6"/>
  <c r="J4" i="6"/>
  <c r="L4" i="6" s="1"/>
  <c r="E4" i="6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K23" i="6" l="1"/>
</calcChain>
</file>

<file path=xl/sharedStrings.xml><?xml version="1.0" encoding="utf-8"?>
<sst xmlns="http://schemas.openxmlformats.org/spreadsheetml/2006/main" count="1243" uniqueCount="437">
  <si>
    <t>경영학과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</si>
  <si>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</si>
  <si>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</si>
  <si>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</si>
  <si>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</si>
  <si>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</si>
  <si>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</si>
  <si>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</si>
  <si>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</si>
  <si>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</si>
  <si>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</si>
  <si>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</si>
  <si>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인문대학 경영학과</t>
    <phoneticPr fontId="3" type="noConversion"/>
  </si>
  <si>
    <t>여</t>
    <phoneticPr fontId="3" type="noConversion"/>
  </si>
  <si>
    <t>김지영</t>
    <phoneticPr fontId="3" type="noConversion"/>
  </si>
  <si>
    <t>인문대학 경영학과</t>
    <phoneticPr fontId="3" type="noConversion"/>
  </si>
  <si>
    <t>여</t>
    <phoneticPr fontId="3" type="noConversion"/>
  </si>
  <si>
    <t>이소연</t>
    <phoneticPr fontId="3" type="noConversion"/>
  </si>
  <si>
    <t>인문대학 경영학과</t>
    <phoneticPr fontId="3" type="noConversion"/>
  </si>
  <si>
    <t>남</t>
    <phoneticPr fontId="3" type="noConversion"/>
  </si>
  <si>
    <t>이진혁</t>
    <phoneticPr fontId="3" type="noConversion"/>
  </si>
  <si>
    <t>자연대학 데이터정보학과</t>
    <phoneticPr fontId="3" type="noConversion"/>
  </si>
  <si>
    <t>김영수</t>
    <phoneticPr fontId="3" type="noConversion"/>
  </si>
  <si>
    <t>김민수</t>
    <phoneticPr fontId="3" type="noConversion"/>
  </si>
  <si>
    <t>여</t>
    <phoneticPr fontId="3" type="noConversion"/>
  </si>
  <si>
    <t>박미혜</t>
    <phoneticPr fontId="3" type="noConversion"/>
  </si>
  <si>
    <t>최성호</t>
    <phoneticPr fontId="3" type="noConversion"/>
  </si>
  <si>
    <t>인문대학 영문학과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</si>
  <si>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</si>
  <si>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</si>
  <si>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</si>
  <si>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허민욱</t>
    <phoneticPr fontId="3" type="noConversion"/>
  </si>
  <si>
    <t>의과대학 간호학과</t>
    <phoneticPr fontId="3" type="noConversion"/>
  </si>
  <si>
    <t>이민정</t>
    <phoneticPr fontId="3" type="noConversion"/>
  </si>
  <si>
    <t>김미영</t>
    <phoneticPr fontId="3" type="noConversion"/>
  </si>
  <si>
    <t>박지혜</t>
    <phoneticPr fontId="3" type="noConversion"/>
  </si>
  <si>
    <t>의생명대학 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</si>
  <si>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</si>
  <si>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</si>
  <si>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</si>
  <si>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공과대학 컴퓨터공학과</t>
    <phoneticPr fontId="3" type="noConversion"/>
  </si>
  <si>
    <t>강수지</t>
    <phoneticPr fontId="3" type="noConversion"/>
  </si>
  <si>
    <t>박명호</t>
    <phoneticPr fontId="3" type="noConversion"/>
  </si>
  <si>
    <t>황민수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</si>
  <si>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</si>
  <si>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</si>
  <si>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</si>
  <si>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</si>
  <si>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</si>
  <si>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</si>
  <si>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</si>
  <si>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</si>
  <si>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</si>
  <si>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</si>
  <si>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</si>
  <si>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</si>
  <si>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</si>
  <si>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</si>
  <si>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</si>
  <si>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</si>
  <si>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경영학과</t>
    <phoneticPr fontId="3" type="noConversion"/>
  </si>
  <si>
    <t>930310-2358214</t>
    <phoneticPr fontId="3" type="noConversion"/>
  </si>
  <si>
    <t>이소연</t>
    <phoneticPr fontId="3" type="noConversion"/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</si>
  <si>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</si>
  <si>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</si>
  <si>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</si>
  <si>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</si>
  <si>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</si>
  <si>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941210-1324423</t>
    <phoneticPr fontId="3" type="noConversion"/>
  </si>
  <si>
    <t>김민수</t>
    <phoneticPr fontId="3" type="noConversion"/>
  </si>
  <si>
    <t>940712-2564871</t>
    <phoneticPr fontId="3" type="noConversion"/>
  </si>
  <si>
    <t>박미혜</t>
    <phoneticPr fontId="3" type="noConversion"/>
  </si>
  <si>
    <t>영문학과</t>
    <phoneticPr fontId="3" type="noConversion"/>
  </si>
  <si>
    <t>930412-2431212</t>
    <phoneticPr fontId="3" type="noConversion"/>
  </si>
  <si>
    <t>최소라</t>
    <phoneticPr fontId="3" type="noConversion"/>
  </si>
  <si>
    <t>930811-2465781</t>
    <phoneticPr fontId="3" type="noConversion"/>
  </si>
  <si>
    <t>이민지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</si>
  <si>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</si>
  <si>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</si>
  <si>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</si>
  <si>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</si>
  <si>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</si>
  <si>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</si>
  <si>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</si>
  <si>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</si>
  <si>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</si>
  <si>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</si>
  <si>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</si>
  <si>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</si>
  <si>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</si>
  <si>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</si>
  <si>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</si>
  <si>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</si>
  <si>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</si>
  <si>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</si>
  <si>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</si>
  <si>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</si>
  <si>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</si>
  <si>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</si>
  <si>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</si>
  <si>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1학기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</si>
  <si>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</si>
  <si>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</si>
  <si>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</si>
  <si>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</si>
  <si>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</si>
  <si>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</si>
  <si>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</si>
  <si>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경영학과</t>
    <phoneticPr fontId="3" type="noConversion"/>
  </si>
  <si>
    <t>김지영</t>
    <phoneticPr fontId="3" type="noConversion"/>
  </si>
  <si>
    <t>컴퓨터공학과</t>
    <phoneticPr fontId="3" type="noConversion"/>
  </si>
  <si>
    <t>강수지</t>
    <phoneticPr fontId="3" type="noConversion"/>
  </si>
  <si>
    <t>경영학과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</si>
  <si>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</si>
  <si>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</si>
  <si>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</si>
  <si>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김민수</t>
    <phoneticPr fontId="3" type="noConversion"/>
  </si>
  <si>
    <t>박명호</t>
    <phoneticPr fontId="3" type="noConversion"/>
  </si>
  <si>
    <t>최성호</t>
    <phoneticPr fontId="3" type="noConversion"/>
  </si>
  <si>
    <t>영문학과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</si>
  <si>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</si>
  <si>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</si>
  <si>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</si>
  <si>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간호학과</t>
    <phoneticPr fontId="3" type="noConversion"/>
  </si>
  <si>
    <t>이민정</t>
    <phoneticPr fontId="3" type="noConversion"/>
  </si>
  <si>
    <t>김미영</t>
    <phoneticPr fontId="3" type="noConversion"/>
  </si>
  <si>
    <t>이소연</t>
    <phoneticPr fontId="3" type="noConversion"/>
  </si>
  <si>
    <t>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</si>
  <si>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</si>
  <si>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</si>
  <si>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</si>
  <si>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</si>
  <si>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</si>
  <si>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황민수</t>
    <phoneticPr fontId="3" type="noConversion"/>
  </si>
  <si>
    <t>2학기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</si>
  <si>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</si>
  <si>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</si>
  <si>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</si>
  <si>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</si>
  <si>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</si>
  <si>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</si>
  <si>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</si>
  <si>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영문학과</t>
    <phoneticPr fontId="3" type="noConversion"/>
  </si>
  <si>
    <t>이민지</t>
    <phoneticPr fontId="3" type="noConversion"/>
  </si>
  <si>
    <t>의용공학과</t>
    <phoneticPr fontId="3" type="noConversion"/>
  </si>
  <si>
    <t>한혜란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</si>
  <si>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</si>
  <si>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</si>
  <si>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</si>
  <si>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김혜수</t>
    <phoneticPr fontId="3" type="noConversion"/>
  </si>
  <si>
    <t>최성호</t>
    <phoneticPr fontId="3" type="noConversion"/>
  </si>
  <si>
    <t>컴퓨터공학과</t>
    <phoneticPr fontId="3" type="noConversion"/>
  </si>
  <si>
    <t>황민수</t>
    <phoneticPr fontId="3" type="noConversion"/>
  </si>
  <si>
    <t>간호학과</t>
    <phoneticPr fontId="3" type="noConversion"/>
  </si>
  <si>
    <t>김미영</t>
    <phoneticPr fontId="3" type="noConversion"/>
  </si>
  <si>
    <t>영문학과</t>
    <phoneticPr fontId="3" type="noConversion"/>
  </si>
  <si>
    <t>최소라</t>
    <phoneticPr fontId="3" type="noConversion"/>
  </si>
  <si>
    <t>강동수</t>
    <phoneticPr fontId="3" type="noConversion"/>
  </si>
  <si>
    <t>의용공학과</t>
    <phoneticPr fontId="3" type="noConversion"/>
  </si>
  <si>
    <t>한혜란</t>
    <phoneticPr fontId="3" type="noConversion"/>
  </si>
  <si>
    <t>영문학과</t>
    <phoneticPr fontId="3" type="noConversion"/>
  </si>
  <si>
    <t>이민지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</si>
  <si>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</si>
  <si>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</si>
  <si>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</si>
  <si>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김혜수</t>
    <phoneticPr fontId="3" type="noConversion"/>
  </si>
  <si>
    <t>데이터정보학과</t>
    <phoneticPr fontId="3" type="noConversion"/>
  </si>
  <si>
    <t>김영수</t>
    <phoneticPr fontId="3" type="noConversion"/>
  </si>
  <si>
    <t>학과별 자원봉사 총시간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</si>
  <si>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</si>
  <si>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</si>
  <si>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</si>
  <si>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</si>
  <si>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</si>
  <si>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</si>
  <si>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</si>
  <si>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</si>
  <si>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</si>
  <si>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</si>
  <si>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</si>
  <si>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</si>
  <si>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</si>
  <si>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</si>
  <si>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</si>
  <si>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</si>
  <si>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B</t>
  </si>
  <si>
    <t>930310-2358214</t>
    <phoneticPr fontId="3" type="noConversion"/>
  </si>
  <si>
    <t>이소연</t>
    <phoneticPr fontId="3" type="noConversion"/>
  </si>
  <si>
    <t>C</t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</si>
  <si>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</si>
  <si>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</si>
  <si>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</si>
  <si>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</si>
  <si>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</si>
  <si>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F</t>
  </si>
  <si>
    <t>941210-1324423</t>
    <phoneticPr fontId="3" type="noConversion"/>
  </si>
  <si>
    <t>김민수</t>
    <phoneticPr fontId="3" type="noConversion"/>
  </si>
  <si>
    <t>B+</t>
  </si>
  <si>
    <t>940712-2564871</t>
    <phoneticPr fontId="3" type="noConversion"/>
  </si>
  <si>
    <t>박미혜</t>
    <phoneticPr fontId="3" type="noConversion"/>
  </si>
  <si>
    <t>A+</t>
  </si>
  <si>
    <t>941120-1645127</t>
    <phoneticPr fontId="3" type="noConversion"/>
  </si>
  <si>
    <t>최성호</t>
    <phoneticPr fontId="3" type="noConversion"/>
  </si>
  <si>
    <t>A</t>
  </si>
  <si>
    <t>영문학과</t>
    <phoneticPr fontId="3" type="noConversion"/>
  </si>
  <si>
    <t>870501-1745971</t>
    <phoneticPr fontId="3" type="noConversion"/>
  </si>
  <si>
    <t>강동수</t>
    <phoneticPr fontId="3" type="noConversion"/>
  </si>
  <si>
    <t>930811-2465781</t>
    <phoneticPr fontId="3" type="noConversion"/>
  </si>
  <si>
    <t>이민지</t>
    <phoneticPr fontId="3" type="noConversion"/>
  </si>
  <si>
    <t>930412-2431212</t>
    <phoneticPr fontId="3" type="noConversion"/>
  </si>
  <si>
    <t>최소라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</si>
  <si>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</si>
  <si>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</si>
  <si>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</si>
  <si>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</si>
  <si>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</si>
  <si>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</si>
  <si>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</si>
  <si>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C+</t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</si>
  <si>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</si>
  <si>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</si>
  <si>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</si>
  <si>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</si>
  <si>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</si>
  <si>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</si>
  <si>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</si>
  <si>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</si>
  <si>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</si>
  <si>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D</t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</si>
  <si>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</si>
  <si>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</si>
  <si>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</si>
  <si>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</si>
  <si>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</si>
  <si>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</si>
  <si>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</si>
  <si>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음악학과</t>
    <phoneticPr fontId="3" type="noConversion"/>
  </si>
  <si>
    <t>940130-2147985</t>
    <phoneticPr fontId="3" type="noConversion"/>
  </si>
  <si>
    <t>기어리</t>
    <phoneticPr fontId="3" type="noConversion"/>
  </si>
  <si>
    <t>940216-2567891</t>
    <phoneticPr fontId="3" type="noConversion"/>
  </si>
  <si>
    <t>이전주</t>
    <phoneticPr fontId="3" type="noConversion"/>
  </si>
  <si>
    <t>941220-2548765</t>
    <phoneticPr fontId="3" type="noConversion"/>
  </si>
  <si>
    <t>허연주</t>
    <phoneticPr fontId="3" type="noConversion"/>
  </si>
  <si>
    <t>건축학과</t>
    <phoneticPr fontId="3" type="noConversion"/>
  </si>
  <si>
    <t>940712-2547623</t>
    <phoneticPr fontId="3" type="noConversion"/>
  </si>
  <si>
    <t>김어리</t>
    <phoneticPr fontId="3" type="noConversion"/>
  </si>
  <si>
    <t>941130-1897251</t>
    <phoneticPr fontId="3" type="noConversion"/>
  </si>
  <si>
    <t>김정준</t>
    <phoneticPr fontId="3" type="noConversion"/>
  </si>
  <si>
    <t>940612-1245383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</si>
  <si>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</si>
  <si>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</si>
  <si>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</si>
  <si>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</si>
  <si>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</si>
  <si>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</si>
  <si>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</si>
  <si>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</si>
  <si>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</si>
  <si>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</si>
  <si>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</si>
  <si>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</si>
  <si>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</si>
  <si>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</si>
  <si>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</si>
  <si>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</si>
  <si>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</si>
  <si>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간호학과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</si>
  <si>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</si>
  <si>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</si>
  <si>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</si>
  <si>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</si>
  <si>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</si>
  <si>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</si>
  <si>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</si>
  <si>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</si>
  <si>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</si>
  <si>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</si>
  <si>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</si>
  <si>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</si>
  <si>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</si>
  <si>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</si>
  <si>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</si>
  <si>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</si>
  <si>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</si>
  <si>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</si>
  <si>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</si>
  <si>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간호학과</t>
    <phoneticPr fontId="3" type="noConversion"/>
  </si>
  <si>
    <t>학회장</t>
    <phoneticPr fontId="3" type="noConversion"/>
  </si>
  <si>
    <t>이민정</t>
    <phoneticPr fontId="3" type="noConversion"/>
  </si>
  <si>
    <t>부학회장</t>
    <phoneticPr fontId="3" type="noConversion"/>
  </si>
  <si>
    <t>여</t>
    <phoneticPr fontId="3" type="noConversion"/>
  </si>
  <si>
    <t>총무</t>
    <phoneticPr fontId="3" type="noConversion"/>
  </si>
  <si>
    <t>학회장</t>
    <phoneticPr fontId="3" type="noConversion"/>
  </si>
  <si>
    <t>남</t>
    <phoneticPr fontId="3" type="noConversion"/>
  </si>
  <si>
    <t>김지영</t>
    <phoneticPr fontId="3" type="noConversion"/>
  </si>
  <si>
    <t>총대</t>
    <phoneticPr fontId="3" type="noConversion"/>
  </si>
  <si>
    <t>경영학과</t>
    <phoneticPr fontId="3" type="noConversion"/>
  </si>
  <si>
    <t>총무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</si>
  <si>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</si>
  <si>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</si>
  <si>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</si>
  <si>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</si>
  <si>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</si>
  <si>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</si>
  <si>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</si>
  <si>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</si>
  <si>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</si>
  <si>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</si>
  <si>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</si>
  <si>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</si>
  <si>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</si>
  <si>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경영학과</t>
    <phoneticPr fontId="3" type="noConversion"/>
  </si>
  <si>
    <t>총무</t>
    <phoneticPr fontId="3" type="noConversion"/>
  </si>
  <si>
    <t>여</t>
    <phoneticPr fontId="3" type="noConversion"/>
  </si>
  <si>
    <t>김지영</t>
    <phoneticPr fontId="3" type="noConversion"/>
  </si>
  <si>
    <t>부학회장</t>
    <phoneticPr fontId="3" type="noConversion"/>
  </si>
  <si>
    <t>여</t>
    <phoneticPr fontId="3" type="noConversion"/>
  </si>
  <si>
    <t>이소연</t>
    <phoneticPr fontId="3" type="noConversion"/>
  </si>
  <si>
    <t>학과별 성적표</t>
    <phoneticPr fontId="3" type="noConversion"/>
  </si>
  <si>
    <t>주민번호</t>
    <phoneticPr fontId="3" type="noConversion"/>
  </si>
  <si>
    <t>등수</t>
    <phoneticPr fontId="3" type="noConversion"/>
  </si>
  <si>
    <t>학점</t>
    <phoneticPr fontId="3" type="noConversion"/>
  </si>
  <si>
    <t>940825-2110138</t>
    <phoneticPr fontId="3" type="noConversion"/>
  </si>
  <si>
    <t>한국생명 월별 영업실적</t>
    <phoneticPr fontId="3" type="noConversion"/>
  </si>
  <si>
    <t>사번</t>
    <phoneticPr fontId="3" type="noConversion"/>
  </si>
  <si>
    <t>시/도</t>
    <phoneticPr fontId="3" type="noConversion"/>
  </si>
  <si>
    <t>시/군</t>
    <phoneticPr fontId="3" type="noConversion"/>
  </si>
  <si>
    <t>직책</t>
    <phoneticPr fontId="3" type="noConversion"/>
  </si>
  <si>
    <t>이름</t>
    <phoneticPr fontId="3" type="noConversion"/>
  </si>
  <si>
    <t>입사경로</t>
    <phoneticPr fontId="3" type="noConversion"/>
  </si>
  <si>
    <t>계약건수</t>
    <phoneticPr fontId="3" type="noConversion"/>
  </si>
  <si>
    <t>3월 영업실적</t>
    <phoneticPr fontId="3" type="noConversion"/>
  </si>
  <si>
    <t>4월영업실적</t>
    <phoneticPr fontId="3" type="noConversion"/>
  </si>
  <si>
    <t>1988A323</t>
    <phoneticPr fontId="3" type="noConversion"/>
  </si>
  <si>
    <t>강남</t>
  </si>
  <si>
    <t>소장</t>
    <phoneticPr fontId="3" type="noConversion"/>
  </si>
  <si>
    <t>김지영</t>
    <phoneticPr fontId="3" type="noConversion"/>
  </si>
  <si>
    <t>2000A224</t>
    <phoneticPr fontId="3" type="noConversion"/>
  </si>
  <si>
    <t>강북</t>
  </si>
  <si>
    <t>이소연</t>
    <phoneticPr fontId="3" type="noConversion"/>
  </si>
  <si>
    <t>2000C219</t>
    <phoneticPr fontId="3" type="noConversion"/>
  </si>
  <si>
    <t>서귀포</t>
  </si>
  <si>
    <t>이진혁</t>
    <phoneticPr fontId="3" type="noConversion"/>
  </si>
  <si>
    <t>2002C456</t>
    <phoneticPr fontId="3" type="noConversion"/>
  </si>
  <si>
    <t>연산</t>
  </si>
  <si>
    <t>김영수</t>
    <phoneticPr fontId="3" type="noConversion"/>
  </si>
  <si>
    <t>2003B212</t>
    <phoneticPr fontId="3" type="noConversion"/>
  </si>
  <si>
    <t>영도</t>
  </si>
  <si>
    <t>김민수</t>
    <phoneticPr fontId="3" type="noConversion"/>
  </si>
  <si>
    <t>2007B232</t>
    <phoneticPr fontId="3" type="noConversion"/>
  </si>
  <si>
    <t>박미혜</t>
    <phoneticPr fontId="3" type="noConversion"/>
  </si>
  <si>
    <t>2008A112</t>
    <phoneticPr fontId="3" type="noConversion"/>
  </si>
  <si>
    <t>구미</t>
  </si>
  <si>
    <t>부소장</t>
    <phoneticPr fontId="3" type="noConversion"/>
  </si>
  <si>
    <t>최성호</t>
    <phoneticPr fontId="3" type="noConversion"/>
  </si>
  <si>
    <t>2008A765</t>
    <phoneticPr fontId="3" type="noConversion"/>
  </si>
  <si>
    <t>울진</t>
  </si>
  <si>
    <t>강동수</t>
    <phoneticPr fontId="3" type="noConversion"/>
  </si>
  <si>
    <t>2009B221</t>
    <phoneticPr fontId="3" type="noConversion"/>
  </si>
  <si>
    <t>이민지</t>
    <phoneticPr fontId="3" type="noConversion"/>
  </si>
  <si>
    <t>2010B447</t>
    <phoneticPr fontId="3" type="noConversion"/>
  </si>
  <si>
    <t>원주</t>
  </si>
  <si>
    <t>허민욱</t>
    <phoneticPr fontId="3" type="noConversion"/>
  </si>
  <si>
    <t>2010C231</t>
    <phoneticPr fontId="3" type="noConversion"/>
  </si>
  <si>
    <t>창원</t>
  </si>
  <si>
    <t>팀장</t>
    <phoneticPr fontId="3" type="noConversion"/>
  </si>
  <si>
    <t>이민정</t>
    <phoneticPr fontId="3" type="noConversion"/>
  </si>
  <si>
    <t>2011A199</t>
    <phoneticPr fontId="3" type="noConversion"/>
  </si>
  <si>
    <t>경산</t>
  </si>
  <si>
    <t>김미영</t>
    <phoneticPr fontId="3" type="noConversion"/>
  </si>
  <si>
    <t>2011A211</t>
    <phoneticPr fontId="3" type="noConversion"/>
  </si>
  <si>
    <t>박지혜</t>
    <phoneticPr fontId="3" type="noConversion"/>
  </si>
  <si>
    <t>2011A284</t>
    <phoneticPr fontId="3" type="noConversion"/>
  </si>
  <si>
    <t>전주</t>
  </si>
  <si>
    <t>한혜란</t>
    <phoneticPr fontId="3" type="noConversion"/>
  </si>
  <si>
    <t>2011B123</t>
    <phoneticPr fontId="3" type="noConversion"/>
  </si>
  <si>
    <t>김해</t>
  </si>
  <si>
    <t>김혜수</t>
    <phoneticPr fontId="3" type="noConversion"/>
  </si>
  <si>
    <t>2011C222</t>
    <phoneticPr fontId="3" type="noConversion"/>
  </si>
  <si>
    <t>완도</t>
  </si>
  <si>
    <t>박미리</t>
    <phoneticPr fontId="3" type="noConversion"/>
  </si>
  <si>
    <t>2012A111</t>
    <phoneticPr fontId="3" type="noConversion"/>
  </si>
  <si>
    <t>일산</t>
  </si>
  <si>
    <t>강수지</t>
    <phoneticPr fontId="3" type="noConversion"/>
  </si>
  <si>
    <t>2012A121</t>
    <phoneticPr fontId="3" type="noConversion"/>
  </si>
  <si>
    <t>박명호</t>
    <phoneticPr fontId="3" type="noConversion"/>
  </si>
  <si>
    <t>2012B199</t>
    <phoneticPr fontId="3" type="noConversion"/>
  </si>
  <si>
    <t>익산</t>
  </si>
  <si>
    <t>황민수</t>
    <phoneticPr fontId="3" type="noConversion"/>
  </si>
  <si>
    <t>M마트 지점별 골드망고 판매실적</t>
    <phoneticPr fontId="3" type="noConversion"/>
  </si>
  <si>
    <t>날        짜</t>
    <phoneticPr fontId="3" type="noConversion"/>
  </si>
  <si>
    <t>요   일</t>
    <phoneticPr fontId="3" type="noConversion"/>
  </si>
  <si>
    <t>제품등급</t>
    <phoneticPr fontId="3" type="noConversion"/>
  </si>
  <si>
    <t>제품단가</t>
    <phoneticPr fontId="3" type="noConversion"/>
  </si>
  <si>
    <t>판매개수</t>
    <phoneticPr fontId="3" type="noConversion"/>
  </si>
  <si>
    <t>판매총액</t>
    <phoneticPr fontId="3" type="noConversion"/>
  </si>
  <si>
    <t>수요일</t>
    <phoneticPr fontId="3" type="noConversion"/>
  </si>
  <si>
    <t>특품</t>
    <phoneticPr fontId="3" type="noConversion"/>
  </si>
  <si>
    <t>목요일</t>
  </si>
  <si>
    <t>금요일</t>
  </si>
  <si>
    <t>상품</t>
    <phoneticPr fontId="3" type="noConversion"/>
  </si>
  <si>
    <t>토요일</t>
  </si>
  <si>
    <t>일요일</t>
  </si>
  <si>
    <t>월요일</t>
  </si>
  <si>
    <t>중품</t>
    <phoneticPr fontId="3" type="noConversion"/>
  </si>
  <si>
    <t>화요일</t>
  </si>
  <si>
    <t>수요일</t>
  </si>
  <si>
    <t>하품</t>
    <phoneticPr fontId="3" type="noConversion"/>
  </si>
  <si>
    <t>서울 강남</t>
    <phoneticPr fontId="3" type="noConversion"/>
  </si>
  <si>
    <t>서울 강북</t>
    <phoneticPr fontId="3" type="noConversion"/>
  </si>
  <si>
    <t>제주 서귀포</t>
    <phoneticPr fontId="3" type="noConversion"/>
  </si>
  <si>
    <t>부산 연산</t>
    <phoneticPr fontId="3" type="noConversion"/>
  </si>
  <si>
    <t>부산 영도</t>
    <phoneticPr fontId="3" type="noConversion"/>
  </si>
  <si>
    <t>경북 구미</t>
    <phoneticPr fontId="3" type="noConversion"/>
  </si>
  <si>
    <t>경북 울진</t>
    <phoneticPr fontId="3" type="noConversion"/>
  </si>
  <si>
    <t>서울 강남</t>
    <phoneticPr fontId="3" type="noConversion"/>
  </si>
  <si>
    <t>강원 원주</t>
    <phoneticPr fontId="3" type="noConversion"/>
  </si>
  <si>
    <t>경남 창원</t>
    <phoneticPr fontId="3" type="noConversion"/>
  </si>
  <si>
    <t>경북 경산</t>
    <phoneticPr fontId="3" type="noConversion"/>
  </si>
  <si>
    <t>경남 창원</t>
    <phoneticPr fontId="3" type="noConversion"/>
  </si>
  <si>
    <t>전북 전주</t>
    <phoneticPr fontId="3" type="noConversion"/>
  </si>
  <si>
    <t>경남 김해</t>
    <phoneticPr fontId="3" type="noConversion"/>
  </si>
  <si>
    <t>전남 완도</t>
    <phoneticPr fontId="3" type="noConversion"/>
  </si>
  <si>
    <t>경기 일산</t>
    <phoneticPr fontId="3" type="noConversion"/>
  </si>
  <si>
    <t>전북 익산</t>
    <phoneticPr fontId="3" type="noConversion"/>
  </si>
  <si>
    <t>행 레이블</t>
  </si>
  <si>
    <t>총합계</t>
  </si>
  <si>
    <t>열 레이블</t>
  </si>
  <si>
    <t>합계 : 총점</t>
  </si>
  <si>
    <t>성별</t>
  </si>
  <si>
    <t>(모두)</t>
  </si>
  <si>
    <t>간호학과</t>
  </si>
  <si>
    <t>경영학과</t>
  </si>
  <si>
    <t>데이터정보학과</t>
  </si>
  <si>
    <t>영문학과</t>
  </si>
  <si>
    <t>의용공학과</t>
  </si>
  <si>
    <t>컴퓨터공학과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</si>
</sst>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m&quot;월&quot;\ d&quot;일&quot;;@"/>
    <numFmt numFmtId="187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/>
    <xf numFmtId="0" fontId="1" fillId="5" borderId="0" applyNumberFormat="0" applyBorder="0" applyAlignment="0" applyProtection="0">
      <alignment vertical="center"/>
    </xf>
    <xf numFmtId="0" fontId="7" fillId="0" borderId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38" fontId="9" fillId="9" borderId="0" applyNumberFormat="0" applyBorder="0" applyAlignment="0" applyProtection="0"/>
    <xf numFmtId="0" fontId="10" fillId="0" borderId="0">
      <alignment horizontal="left"/>
    </xf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9" fillId="9" borderId="4" applyNumberFormat="0" applyBorder="0" applyAlignment="0" applyProtection="0"/>
    <xf numFmtId="0" fontId="12" fillId="0" borderId="5"/>
    <xf numFmtId="181" fontId="13" fillId="0" borderId="0"/>
    <xf numFmtId="0" fontId="8" fillId="0" borderId="0"/>
    <xf numFmtId="10" fontId="14" fillId="0" borderId="0" applyFont="0" applyFill="0" applyBorder="0" applyAlignment="0" applyProtection="0"/>
    <xf numFmtId="0" fontId="12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0" fontId="19" fillId="2" borderId="1" applyNumberFormat="0" applyAlignment="0" applyProtection="0"/>
    <xf numFmtId="0" fontId="20" fillId="0" borderId="0" applyNumberFormat="0" applyFill="0" applyBorder="0" applyAlignment="0" applyProtection="0">
      <alignment vertical="center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185" fontId="2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4" fillId="0" borderId="0"/>
    <xf numFmtId="0" fontId="17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176" fontId="2" fillId="10" borderId="3" xfId="0" applyNumberFormat="1" applyFont="1" applyFill="1" applyBorder="1" applyAlignment="1">
      <alignment horizontal="center"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right" vertical="center"/>
    </xf>
    <xf numFmtId="186" fontId="5" fillId="0" borderId="3" xfId="0" applyNumberFormat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11" borderId="4" xfId="0" applyFill="1" applyBorder="1" applyAlignment="1">
      <alignment horizontal="center" vertical="center"/>
    </xf>
    <xf numFmtId="187" fontId="0" fillId="11" borderId="4" xfId="0" applyNumberFormat="1" applyFill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>
      <alignment vertical="center"/>
    </xf>
  </cellXfs>
  <cellStyles count="57">
    <cellStyle name="20% - 강조색2 2" xfId="2"/>
    <cellStyle name="20% - 강조색3 2" xfId="3"/>
    <cellStyle name="40% - 강조색2 2" xfId="4"/>
    <cellStyle name="category" xfId="5"/>
    <cellStyle name="Comma [0]_MATERAL2" xfId="6"/>
    <cellStyle name="Comma_MATERAL2" xfId="7"/>
    <cellStyle name="Currency [0]_MATERAL2" xfId="8"/>
    <cellStyle name="Currency_MATERAL2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3 2" xfId="20"/>
    <cellStyle name="강조색6 2" xfId="21"/>
    <cellStyle name="계산 2" xfId="22"/>
    <cellStyle name="백분율 2" xfId="23"/>
    <cellStyle name="백분율 2 2" xfId="24"/>
    <cellStyle name="백분율 2 3" xfId="25"/>
    <cellStyle name="백분율 3" xfId="26"/>
    <cellStyle name="쉼표 [0]" xfId="1" builtinId="6"/>
    <cellStyle name="쉼표 [0] 2" xfId="27"/>
    <cellStyle name="쉼표 [0] 2 2" xfId="28"/>
    <cellStyle name="쉼표 [0] 2 2 2" xfId="29"/>
    <cellStyle name="쉼표 [0] 2 3" xfId="30"/>
    <cellStyle name="쉼표 [0] 2 4" xfId="31"/>
    <cellStyle name="쉼표 [0] 3" xfId="32"/>
    <cellStyle name="쉼표 [0] 3 2" xfId="33"/>
    <cellStyle name="쉼표 [0] 4" xfId="34"/>
    <cellStyle name="입력 2" xfId="35"/>
    <cellStyle name="제목 5" xfId="36"/>
    <cellStyle name="콤마 [0]_10' 0.26D MS" xfId="37"/>
    <cellStyle name="콤마_10' 0.26D MS" xfId="38"/>
    <cellStyle name="통화 [0] 2" xfId="39"/>
    <cellStyle name="통화 2" xfId="40"/>
    <cellStyle name="표준" xfId="0" builtinId="0"/>
    <cellStyle name="표준 10" xfId="41"/>
    <cellStyle name="표준 2" xfId="42"/>
    <cellStyle name="표준 2 2" xfId="43"/>
    <cellStyle name="표준 2 3" xfId="44"/>
    <cellStyle name="표준 2 4" xfId="45"/>
    <cellStyle name="표준 3" xfId="46"/>
    <cellStyle name="표준 3 2" xfId="47"/>
    <cellStyle name="표준 3 3" xfId="48"/>
    <cellStyle name="표준 4" xfId="49"/>
    <cellStyle name="표준 5" xfId="50"/>
    <cellStyle name="표준 6" xfId="51"/>
    <cellStyle name="표준 7" xfId="52"/>
    <cellStyle name="표준 8" xfId="53"/>
    <cellStyle name="표준 8 2" xfId="54"/>
    <cellStyle name="표준 9" xfId="55"/>
    <cellStyle name="표준 9 2" xfId="56"/>
  </cellStyles>
  <dxfs count="379"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5" formatCode="0.0"/>
    </dxf>
    <dxf>
      <numFmt numFmtId="1" formatCode="0"/>
    </dxf>
    <dxf>
      <numFmt numFmtId="2" formatCode="0.00"/>
    </dxf>
    <dxf>
      <numFmt numFmtId="1" formatCode="0"/>
    </dxf>
    <dxf>
      <numFmt numFmtId="195" formatCode="0.0"/>
    </dxf>
    <dxf>
      <numFmt numFmtId="1" formatCode="0"/>
    </dxf>
    <dxf>
      <numFmt numFmtId="195" formatCode="0.0"/>
    </dxf>
    <dxf>
      <numFmt numFmtId="1" formatCode="0"/>
    </dxf>
    <dxf>
      <numFmt numFmtId="195" formatCode="0.0"/>
    </dxf>
    <dxf>
      <numFmt numFmtId="195" formatCode="0.0"/>
    </dxf>
    <dxf>
      <numFmt numFmtId="195" formatCode="0.0"/>
    </dxf>
    <dxf>
      <numFmt numFmtId="2" formatCode="0.00"/>
    </dxf>
    <dxf>
      <numFmt numFmtId="2" formatCode="0.00"/>
    </dxf>
    <dxf>
      <numFmt numFmtId="2" formatCode="0.00"/>
    </dxf>
    <dxf>
      <numFmt numFmtId="194" formatCode="0.000"/>
    </dxf>
    <dxf>
      <numFmt numFmtId="194" formatCode="0.000"/>
    </dxf>
    <dxf>
      <numFmt numFmtId="194" formatCode="0.000"/>
    </dxf>
    <dxf>
      <numFmt numFmtId="193" formatCode="0.0000"/>
    </dxf>
    <dxf>
      <numFmt numFmtId="193" formatCode="0.0000"/>
    </dxf>
    <dxf>
      <numFmt numFmtId="193" formatCode="0.0000"/>
    </dxf>
    <dxf>
      <numFmt numFmtId="192" formatCode="0.00000"/>
    </dxf>
    <dxf>
      <numFmt numFmtId="192" formatCode="0.00000"/>
    </dxf>
    <dxf>
      <numFmt numFmtId="192" formatCode="0.00000"/>
    </dxf>
    <dxf>
      <numFmt numFmtId="191" formatCode="0.000000"/>
    </dxf>
    <dxf>
      <numFmt numFmtId="191" formatCode="0.000000"/>
    </dxf>
    <dxf>
      <numFmt numFmtId="191" formatCode="0.000000"/>
    </dxf>
    <dxf>
      <numFmt numFmtId="190" formatCode="0.0000000"/>
    </dxf>
    <dxf>
      <numFmt numFmtId="190" formatCode="0.0000000"/>
    </dxf>
    <dxf>
      <numFmt numFmtId="190" formatCode="0.0000000"/>
    </dxf>
    <dxf>
      <numFmt numFmtId="189" formatCode="0.00000000"/>
    </dxf>
    <dxf>
      <numFmt numFmtId="189" formatCode="0.00000000"/>
    </dxf>
    <dxf>
      <numFmt numFmtId="189" formatCode="0.00000000"/>
    </dxf>
    <dxf>
      <numFmt numFmtId="188" formatCode="0.000000000"/>
    </dxf>
    <dxf>
      <numFmt numFmtId="188" formatCode="0.000000000"/>
    </dxf>
    <dxf>
      <numFmt numFmtId="188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[7장.xlsx]Sheet5!피벗 테이블3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</c:v>
                </c:pt>
              </c:strCache>
            </c:strRef>
          </c:tx>
          <c:invertIfNegative val="0"/>
          <c:cat>
            <c:strRef>
              <c:f>Sheet5!$A$5:$A$8</c:f>
              <c:strCache>
                <c:ptCount val="3"/>
                <c:pt idx="0">
                  <c:v>간호학과</c:v>
                </c:pt>
                <c:pt idx="1">
                  <c:v>영문학과</c:v>
                </c:pt>
                <c:pt idx="2">
                  <c:v>컴퓨터공학과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179</c:v>
                </c:pt>
                <c:pt idx="2">
                  <c:v>722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</c:v>
                </c:pt>
              </c:strCache>
            </c:strRef>
          </c:tx>
          <c:invertIfNegative val="0"/>
          <c:cat>
            <c:strRef>
              <c:f>Sheet5!$A$5:$A$8</c:f>
              <c:strCache>
                <c:ptCount val="3"/>
                <c:pt idx="0">
                  <c:v>간호학과</c:v>
                </c:pt>
                <c:pt idx="1">
                  <c:v>영문학과</c:v>
                </c:pt>
                <c:pt idx="2">
                  <c:v>컴퓨터공학과</c:v>
                </c:pt>
              </c:strCache>
            </c:strRef>
          </c:cat>
          <c:val>
            <c:numRef>
              <c:f>Sheet5!$C$5:$C$8</c:f>
              <c:numCache>
                <c:formatCode>0</c:formatCode>
                <c:ptCount val="3"/>
                <c:pt idx="0">
                  <c:v>236</c:v>
                </c:pt>
                <c:pt idx="1">
                  <c:v>725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3 </c:v>
                </c:pt>
              </c:strCache>
            </c:strRef>
          </c:tx>
          <c:invertIfNegative val="0"/>
          <c:cat>
            <c:strRef>
              <c:f>Sheet5!$A$5:$A$8</c:f>
              <c:strCache>
                <c:ptCount val="3"/>
                <c:pt idx="0">
                  <c:v>간호학과</c:v>
                </c:pt>
                <c:pt idx="1">
                  <c:v>영문학과</c:v>
                </c:pt>
                <c:pt idx="2">
                  <c:v>컴퓨터공학과</c:v>
                </c:pt>
              </c:strCache>
            </c:strRef>
          </c:cat>
          <c:val>
            <c:numRef>
              <c:f>Sheet5!$D$5:$D$8</c:f>
              <c:numCache>
                <c:formatCode>0</c:formatCode>
                <c:ptCount val="3"/>
                <c:pt idx="0">
                  <c:v>244</c:v>
                </c:pt>
              </c:numCache>
            </c:numRef>
          </c:val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4 </c:v>
                </c:pt>
              </c:strCache>
            </c:strRef>
          </c:tx>
          <c:invertIfNegative val="0"/>
          <c:cat>
            <c:strRef>
              <c:f>Sheet5!$A$5:$A$8</c:f>
              <c:strCache>
                <c:ptCount val="3"/>
                <c:pt idx="0">
                  <c:v>간호학과</c:v>
                </c:pt>
                <c:pt idx="1">
                  <c:v>영문학과</c:v>
                </c:pt>
                <c:pt idx="2">
                  <c:v>컴퓨터공학과</c:v>
                </c:pt>
              </c:strCache>
            </c:strRef>
          </c:cat>
          <c:val>
            <c:numRef>
              <c:f>Sheet5!$E$5:$E$8</c:f>
              <c:numCache>
                <c:formatCode>0</c:formatCode>
                <c:ptCount val="3"/>
                <c:pt idx="1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36320"/>
        <c:axId val="106850560"/>
      </c:barChart>
      <c:catAx>
        <c:axId val="9893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50560"/>
        <c:crosses val="autoZero"/>
        <c:auto val="1"/>
        <c:lblAlgn val="ctr"/>
        <c:lblOffset val="100"/>
        <c:noMultiLvlLbl val="0"/>
      </c:catAx>
      <c:valAx>
        <c:axId val="1068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9530</xdr:colOff>
      <xdr:row>10</xdr:row>
      <xdr:rowOff>142874</xdr:rowOff>
    </xdr:from>
    <xdr:to>
      <xdr:col>8</xdr:col>
      <xdr:colOff>38099</xdr:colOff>
      <xdr:row>29</xdr:row>
      <xdr:rowOff>19049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" refreshedDate="42486.736156250001" createdVersion="4" refreshedVersion="4" minRefreshableVersion="3" recordCount="20">
  <cacheSource type="worksheet">
    <worksheetSource ref="A3:M23" sheet="피봇테이블"/>
  </cacheSource>
  <cacheFields count="13">
    <cacheField name="학번" numFmtId="176">
      <sharedItems containsSemiMixedTypes="0" containsString="0" containsNumber="1" containsInteger="1" minValue="20094321" maxValue="20137573"/>
    </cacheField>
    <cacheField name="학과" numFmtId="176">
      <sharedItems count="6">
        <s v="경영학과"/>
        <s v="데이터정보학과"/>
        <s v="영문학과"/>
        <s v="간호학과"/>
        <s v="의용공학과"/>
        <s v="컴퓨터공학과"/>
      </sharedItems>
    </cacheField>
    <cacheField name="학년" numFmtId="176">
      <sharedItems containsSemiMixedTypes="0" containsString="0" containsNumber="1" containsInteger="1" minValue="1" maxValue="4" count="4">
        <n v="1"/>
        <n v="3"/>
        <n v="4"/>
        <n v="2"/>
      </sharedItems>
    </cacheField>
    <cacheField name="주민번호" numFmtId="176">
      <sharedItems/>
    </cacheField>
    <cacheField name="성별" numFmtId="176">
      <sharedItems count="2">
        <s v="여"/>
        <s v="남"/>
      </sharedItems>
    </cacheField>
    <cacheField name="이름" numFmtId="176">
      <sharedItems count="20">
        <s v="김지영"/>
        <s v="이소연"/>
        <s v="이진혁"/>
        <s v="김영수"/>
        <s v="김민수"/>
        <s v="박미혜"/>
        <s v="최성호"/>
        <s v="강동수"/>
        <s v="이민지"/>
        <s v="최소라"/>
        <s v="허민욱"/>
        <s v="이민정"/>
        <s v="김미영"/>
        <s v="박지혜"/>
        <s v="한혜란"/>
        <s v="김혜수"/>
        <s v="박미리"/>
        <s v="강수지"/>
        <s v="박명호"/>
        <s v="황민수"/>
      </sharedItems>
    </cacheField>
    <cacheField name="실용컴퓨터" numFmtId="176">
      <sharedItems containsSemiMixedTypes="0" containsString="0" containsNumber="1" containsInteger="1" minValue="45" maxValue="100"/>
    </cacheField>
    <cacheField name="영어회화" numFmtId="176">
      <sharedItems containsSemiMixedTypes="0" containsString="0" containsNumber="1" containsInteger="1" minValue="48" maxValue="98"/>
    </cacheField>
    <cacheField name="한문" numFmtId="176">
      <sharedItems containsSemiMixedTypes="0" containsString="0" containsNumber="1" containsInteger="1" minValue="36" maxValue="99"/>
    </cacheField>
    <cacheField name="총점" numFmtId="176">
      <sharedItems containsSemiMixedTypes="0" containsString="0" containsNumber="1" containsInteger="1" minValue="161" maxValue="293"/>
    </cacheField>
    <cacheField name="평균" numFmtId="176">
      <sharedItems containsSemiMixedTypes="0" containsString="0" containsNumber="1" minValue="53.666666666666664" maxValue="97.666666666666671"/>
    </cacheField>
    <cacheField name="등수" numFmtId="176">
      <sharedItems containsSemiMixedTypes="0" containsString="0" containsNumber="1" containsInteger="1" minValue="1" maxValue="20"/>
    </cacheField>
    <cacheField name="학점" numFmtId="176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20131234"/>
    <x v="0"/>
    <x v="0"/>
    <s v="940825-2110138"/>
    <x v="0"/>
    <x v="0"/>
    <n v="85"/>
    <n v="75"/>
    <n v="86"/>
    <n v="246"/>
    <n v="82"/>
    <n v="9"/>
    <s v="B"/>
  </r>
  <r>
    <n v="20131272"/>
    <x v="0"/>
    <x v="0"/>
    <s v="930310-2358214"/>
    <x v="0"/>
    <x v="1"/>
    <n v="75"/>
    <n v="65"/>
    <n v="78"/>
    <n v="218"/>
    <n v="72.666666666666671"/>
    <n v="14"/>
    <s v="C"/>
  </r>
  <r>
    <n v="20131278"/>
    <x v="0"/>
    <x v="0"/>
    <s v="940203-1897121"/>
    <x v="1"/>
    <x v="2"/>
    <n v="96"/>
    <n v="77"/>
    <n v="67"/>
    <n v="240"/>
    <n v="80"/>
    <n v="11"/>
    <s v="B"/>
  </r>
  <r>
    <n v="20113443"/>
    <x v="1"/>
    <x v="1"/>
    <s v="890821-1897453"/>
    <x v="1"/>
    <x v="3"/>
    <n v="45"/>
    <n v="78"/>
    <n v="56"/>
    <n v="179"/>
    <n v="59.666666666666664"/>
    <n v="18"/>
    <s v="F"/>
  </r>
  <r>
    <n v="20133548"/>
    <x v="1"/>
    <x v="0"/>
    <s v="941210-1324423"/>
    <x v="1"/>
    <x v="4"/>
    <n v="86"/>
    <n v="87"/>
    <n v="86"/>
    <n v="259"/>
    <n v="86.333333333333329"/>
    <n v="6"/>
    <s v="B+"/>
  </r>
  <r>
    <n v="20133567"/>
    <x v="1"/>
    <x v="0"/>
    <s v="940712-2564871"/>
    <x v="0"/>
    <x v="5"/>
    <n v="100"/>
    <n v="92"/>
    <n v="96"/>
    <n v="288"/>
    <n v="96"/>
    <n v="3"/>
    <s v="A+"/>
  </r>
  <r>
    <n v="20133578"/>
    <x v="1"/>
    <x v="0"/>
    <s v="941120-1645127"/>
    <x v="1"/>
    <x v="6"/>
    <n v="87"/>
    <n v="95"/>
    <n v="92"/>
    <n v="274"/>
    <n v="91.333333333333329"/>
    <n v="4"/>
    <s v="A"/>
  </r>
  <r>
    <n v="20094321"/>
    <x v="2"/>
    <x v="2"/>
    <s v="870501-1745971"/>
    <x v="1"/>
    <x v="7"/>
    <n v="68"/>
    <n v="75"/>
    <n v="78"/>
    <n v="221"/>
    <n v="73.666666666666671"/>
    <n v="13"/>
    <s v="C"/>
  </r>
  <r>
    <n v="20124328"/>
    <x v="2"/>
    <x v="3"/>
    <s v="930811-2465781"/>
    <x v="0"/>
    <x v="8"/>
    <n v="99"/>
    <n v="86"/>
    <n v="86"/>
    <n v="271"/>
    <n v="90.333333333333329"/>
    <n v="5"/>
    <s v="A"/>
  </r>
  <r>
    <n v="20124333"/>
    <x v="2"/>
    <x v="3"/>
    <s v="930412-2431212"/>
    <x v="0"/>
    <x v="9"/>
    <n v="100"/>
    <n v="95"/>
    <n v="98"/>
    <n v="293"/>
    <n v="97.666666666666671"/>
    <n v="1"/>
    <s v="A+"/>
  </r>
  <r>
    <n v="20124334"/>
    <x v="2"/>
    <x v="3"/>
    <s v="930730-1573121"/>
    <x v="1"/>
    <x v="10"/>
    <n v="64"/>
    <n v="52"/>
    <n v="45"/>
    <n v="161"/>
    <n v="53.666666666666664"/>
    <n v="20"/>
    <s v="F"/>
  </r>
  <r>
    <n v="20105643"/>
    <x v="3"/>
    <x v="1"/>
    <s v="920120-2145648"/>
    <x v="0"/>
    <x v="11"/>
    <n v="78"/>
    <n v="88"/>
    <n v="78"/>
    <n v="244"/>
    <n v="81.333333333333329"/>
    <n v="10"/>
    <s v="B"/>
  </r>
  <r>
    <n v="20125432"/>
    <x v="3"/>
    <x v="3"/>
    <s v="931211-2111221"/>
    <x v="0"/>
    <x v="12"/>
    <n v="75"/>
    <n v="83"/>
    <n v="78"/>
    <n v="236"/>
    <n v="78.666666666666671"/>
    <n v="12"/>
    <s v="C+"/>
  </r>
  <r>
    <n v="20135441"/>
    <x v="3"/>
    <x v="0"/>
    <s v="940321-2451478"/>
    <x v="0"/>
    <x v="13"/>
    <n v="48"/>
    <n v="95"/>
    <n v="36"/>
    <n v="179"/>
    <n v="59.666666666666664"/>
    <n v="18"/>
    <s v="F"/>
  </r>
  <r>
    <n v="20116432"/>
    <x v="4"/>
    <x v="1"/>
    <s v="920330-2147985"/>
    <x v="0"/>
    <x v="14"/>
    <n v="92"/>
    <n v="78"/>
    <n v="48"/>
    <n v="218"/>
    <n v="72.666666666666671"/>
    <n v="14"/>
    <s v="C"/>
  </r>
  <r>
    <n v="20136743"/>
    <x v="4"/>
    <x v="0"/>
    <s v="940516-2567891"/>
    <x v="0"/>
    <x v="15"/>
    <n v="95"/>
    <n v="96"/>
    <n v="68"/>
    <n v="259"/>
    <n v="86.333333333333329"/>
    <n v="6"/>
    <s v="B+"/>
  </r>
  <r>
    <n v="20136744"/>
    <x v="4"/>
    <x v="0"/>
    <s v="941120-2548765"/>
    <x v="0"/>
    <x v="16"/>
    <n v="78"/>
    <n v="54"/>
    <n v="56"/>
    <n v="188"/>
    <n v="62.666666666666664"/>
    <n v="16"/>
    <s v="D"/>
  </r>
  <r>
    <n v="20137565"/>
    <x v="5"/>
    <x v="0"/>
    <s v="940512-2547623"/>
    <x v="0"/>
    <x v="17"/>
    <n v="65"/>
    <n v="97"/>
    <n v="89"/>
    <n v="251"/>
    <n v="83.666666666666671"/>
    <n v="8"/>
    <s v="B"/>
  </r>
  <r>
    <n v="20137570"/>
    <x v="5"/>
    <x v="0"/>
    <s v="941230-1897451"/>
    <x v="1"/>
    <x v="18"/>
    <n v="92"/>
    <n v="98"/>
    <n v="99"/>
    <n v="289"/>
    <n v="96.333333333333329"/>
    <n v="2"/>
    <s v="A+"/>
  </r>
  <r>
    <n v="20137573"/>
    <x v="5"/>
    <x v="0"/>
    <s v="940612-1245783"/>
    <x v="1"/>
    <x v="19"/>
    <n v="56"/>
    <n v="48"/>
    <n v="78"/>
    <n v="182"/>
    <n v="60.666666666666664"/>
    <n v="17"/>
    <s v="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2">
  <location ref="A3:F8" firstHeaderRow="1" firstDataRow="2" firstDataCol="1" rowPageCount="1" colPageCount="1"/>
  <pivotFields count="13">
    <pivotField numFmtId="176" showAll="0"/>
    <pivotField axis="axisRow" showAll="0">
      <items count="7">
        <item x="3"/>
        <item h="1" x="0"/>
        <item h="1" x="1"/>
        <item x="2"/>
        <item h="1" x="4"/>
        <item x="5"/>
        <item t="default"/>
      </items>
    </pivotField>
    <pivotField axis="axisCol" numFmtId="176"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>
      <items count="21">
        <item x="7"/>
        <item x="17"/>
        <item x="12"/>
        <item x="4"/>
        <item x="3"/>
        <item x="0"/>
        <item x="15"/>
        <item x="18"/>
        <item x="16"/>
        <item x="5"/>
        <item x="13"/>
        <item x="11"/>
        <item x="8"/>
        <item x="1"/>
        <item x="2"/>
        <item x="6"/>
        <item x="9"/>
        <item x="14"/>
        <item x="10"/>
        <item x="19"/>
        <item t="default"/>
      </items>
    </pivotField>
    <pivotField numFmtId="176" showAll="0"/>
    <pivotField numFmtId="176" showAll="0"/>
    <pivotField numFmtId="176" showAll="0"/>
    <pivotField dataField="1" numFmtId="176" showAll="0"/>
    <pivotField numFmtId="176" showAll="0"/>
    <pivotField numFmtId="176" showAll="0"/>
    <pivotField showAll="0"/>
  </pivotFields>
  <rowFields count="1">
    <field x="1"/>
  </rowFields>
  <rowItems count="4">
    <i>
      <x/>
    </i>
    <i>
      <x v="3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합계 : 총점" fld="9" baseField="0" baseItem="0"/>
  </dataFields>
  <formats count="6">
    <format dxfId="350">
      <pivotArea outline="0" collapsedLevelsAreSubtotals="1" fieldPosition="0">
        <references count="2">
          <reference field="4294967294" count="1" selected="0">
            <x v="0"/>
          </reference>
          <reference field="2" count="3" selected="0">
            <x v="1"/>
            <x v="2"/>
            <x v="3"/>
          </reference>
        </references>
      </pivotArea>
    </format>
    <format dxfId="348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345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343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format>
    <format dxfId="342">
      <pivotArea outline="0" collapsedLevelsAreSubtotals="1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format>
    <format dxfId="341">
      <pivotArea field="2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0:F38" firstHeaderRow="1" firstDataRow="2" firstDataCol="1" rowPageCount="1" colPageCount="1"/>
  <pivotFields count="13">
    <pivotField numFmtId="176" showAll="0"/>
    <pivotField axis="axisRow" showAll="0">
      <items count="7">
        <item x="3"/>
        <item x="0"/>
        <item x="1"/>
        <item x="2"/>
        <item x="4"/>
        <item x="5"/>
        <item t="default"/>
      </items>
    </pivotField>
    <pivotField axis="axisCol" numFmtId="176" showAll="0">
      <items count="5">
        <item x="0"/>
        <item x="3"/>
        <item x="1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numFmtId="176" showAll="0"/>
    <pivotField numFmtId="176" showAll="0"/>
    <pivotField numFmtId="176" showAll="0"/>
    <pivotField dataField="1" numFmtId="176" showAll="0"/>
    <pivotField numFmtId="176" showAll="0"/>
    <pivotField numFmtId="176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합계 : 총점" fld="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5936;&#51060;&#53552;&#53685;&#54633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5936;&#51060;&#53552;&#53685;&#54633;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9" t="s">
        <v>274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275</v>
      </c>
      <c r="B3" s="2" t="s">
        <v>276</v>
      </c>
      <c r="C3" s="2" t="s">
        <v>277</v>
      </c>
      <c r="D3" s="2" t="s">
        <v>278</v>
      </c>
      <c r="E3" s="2" t="s">
        <v>279</v>
      </c>
      <c r="F3" s="2" t="s">
        <v>280</v>
      </c>
      <c r="G3" s="2" t="s">
        <v>281</v>
      </c>
      <c r="H3" s="2" t="s">
        <v>282</v>
      </c>
      <c r="I3" s="2" t="s">
        <v>283</v>
      </c>
      <c r="J3" s="2" t="s">
        <v>284</v>
      </c>
      <c r="K3" s="2" t="s">
        <v>285</v>
      </c>
    </row>
    <row r="4" spans="1:11" ht="18" customHeight="1" x14ac:dyDescent="0.3">
      <c r="A4" s="3">
        <v>20105643</v>
      </c>
      <c r="B4" s="8" t="s">
        <v>286</v>
      </c>
      <c r="C4" s="3">
        <v>3</v>
      </c>
      <c r="D4" s="8" t="s">
        <v>287</v>
      </c>
      <c r="E4" s="3" t="s">
        <v>16</v>
      </c>
      <c r="F4" s="8" t="s">
        <v>288</v>
      </c>
      <c r="G4" s="4">
        <v>78</v>
      </c>
      <c r="H4" s="4">
        <v>88</v>
      </c>
      <c r="I4" s="4">
        <v>78</v>
      </c>
      <c r="J4" s="4">
        <f t="shared" ref="J4:J23" si="0">SUM(G4:I4)</f>
        <v>244</v>
      </c>
      <c r="K4" s="4">
        <f t="shared" ref="K4:K23" si="1">AVERAGE(G4:I4)</f>
        <v>81.333333333333329</v>
      </c>
    </row>
    <row r="5" spans="1:11" ht="18" customHeight="1" x14ac:dyDescent="0.3">
      <c r="A5" s="3">
        <v>20125432</v>
      </c>
      <c r="B5" s="8" t="s">
        <v>213</v>
      </c>
      <c r="C5" s="3">
        <v>2</v>
      </c>
      <c r="D5" s="8" t="s">
        <v>289</v>
      </c>
      <c r="E5" s="3" t="s">
        <v>290</v>
      </c>
      <c r="F5" s="8" t="s">
        <v>217</v>
      </c>
      <c r="G5" s="4">
        <v>75</v>
      </c>
      <c r="H5" s="4">
        <v>83</v>
      </c>
      <c r="I5" s="4">
        <v>78</v>
      </c>
      <c r="J5" s="4">
        <f t="shared" si="0"/>
        <v>236</v>
      </c>
      <c r="K5" s="4">
        <f t="shared" si="1"/>
        <v>78.666666666666671</v>
      </c>
    </row>
    <row r="6" spans="1:11" ht="18" customHeight="1" x14ac:dyDescent="0.3">
      <c r="A6" s="3">
        <v>20135441</v>
      </c>
      <c r="B6" s="8" t="s">
        <v>213</v>
      </c>
      <c r="C6" s="3">
        <v>1</v>
      </c>
      <c r="D6" s="8" t="s">
        <v>291</v>
      </c>
      <c r="E6" s="3" t="s">
        <v>290</v>
      </c>
      <c r="F6" s="8" t="s">
        <v>220</v>
      </c>
      <c r="G6" s="4">
        <v>48</v>
      </c>
      <c r="H6" s="4">
        <v>95</v>
      </c>
      <c r="I6" s="4">
        <v>36</v>
      </c>
      <c r="J6" s="4">
        <f t="shared" si="0"/>
        <v>179</v>
      </c>
      <c r="K6" s="4">
        <f t="shared" si="1"/>
        <v>59.666666666666664</v>
      </c>
    </row>
    <row r="7" spans="1:11" ht="18" customHeight="1" x14ac:dyDescent="0.3">
      <c r="A7" s="3">
        <v>20131278</v>
      </c>
      <c r="B7" s="8" t="s">
        <v>57</v>
      </c>
      <c r="C7" s="3">
        <v>1</v>
      </c>
      <c r="D7" s="8" t="s">
        <v>292</v>
      </c>
      <c r="E7" s="3" t="s">
        <v>293</v>
      </c>
      <c r="F7" s="8" t="s">
        <v>190</v>
      </c>
      <c r="G7" s="4">
        <v>96</v>
      </c>
      <c r="H7" s="4">
        <v>77</v>
      </c>
      <c r="I7" s="4">
        <v>67</v>
      </c>
      <c r="J7" s="4">
        <f t="shared" si="0"/>
        <v>240</v>
      </c>
      <c r="K7" s="4">
        <f t="shared" si="1"/>
        <v>80</v>
      </c>
    </row>
    <row r="8" spans="1:11" ht="18" customHeight="1" x14ac:dyDescent="0.3">
      <c r="A8" s="3">
        <v>20131272</v>
      </c>
      <c r="B8" s="8" t="s">
        <v>57</v>
      </c>
      <c r="C8" s="3">
        <v>1</v>
      </c>
      <c r="D8" s="8" t="s">
        <v>289</v>
      </c>
      <c r="E8" s="3" t="s">
        <v>290</v>
      </c>
      <c r="F8" s="8" t="s">
        <v>187</v>
      </c>
      <c r="G8" s="4">
        <v>75</v>
      </c>
      <c r="H8" s="4">
        <v>65</v>
      </c>
      <c r="I8" s="4">
        <v>78</v>
      </c>
      <c r="J8" s="4">
        <f t="shared" si="0"/>
        <v>218</v>
      </c>
      <c r="K8" s="4">
        <f t="shared" si="1"/>
        <v>72.666666666666671</v>
      </c>
    </row>
    <row r="9" spans="1:11" ht="18" customHeight="1" x14ac:dyDescent="0.3">
      <c r="A9" s="3">
        <v>20131234</v>
      </c>
      <c r="B9" s="8" t="s">
        <v>57</v>
      </c>
      <c r="C9" s="3">
        <v>1</v>
      </c>
      <c r="D9" s="8" t="s">
        <v>291</v>
      </c>
      <c r="E9" s="3" t="s">
        <v>290</v>
      </c>
      <c r="F9" s="8" t="s">
        <v>294</v>
      </c>
      <c r="G9" s="4">
        <v>85</v>
      </c>
      <c r="H9" s="4">
        <v>75</v>
      </c>
      <c r="I9" s="4">
        <v>86</v>
      </c>
      <c r="J9" s="4">
        <f t="shared" si="0"/>
        <v>246</v>
      </c>
      <c r="K9" s="4">
        <f t="shared" si="1"/>
        <v>82</v>
      </c>
    </row>
    <row r="10" spans="1:11" ht="18" customHeight="1" x14ac:dyDescent="0.3">
      <c r="A10" s="3">
        <v>20113443</v>
      </c>
      <c r="B10" s="8" t="s">
        <v>191</v>
      </c>
      <c r="C10" s="3">
        <v>3</v>
      </c>
      <c r="D10" s="8" t="s">
        <v>292</v>
      </c>
      <c r="E10" s="3" t="s">
        <v>293</v>
      </c>
      <c r="F10" s="8" t="s">
        <v>193</v>
      </c>
      <c r="G10" s="4">
        <v>45</v>
      </c>
      <c r="H10" s="4">
        <v>78</v>
      </c>
      <c r="I10" s="4">
        <v>56</v>
      </c>
      <c r="J10" s="4">
        <f t="shared" si="0"/>
        <v>179</v>
      </c>
      <c r="K10" s="4">
        <f t="shared" si="1"/>
        <v>59.666666666666664</v>
      </c>
    </row>
    <row r="11" spans="1:11" ht="18" customHeight="1" x14ac:dyDescent="0.3">
      <c r="A11" s="3">
        <v>20133567</v>
      </c>
      <c r="B11" s="8" t="s">
        <v>191</v>
      </c>
      <c r="C11" s="3">
        <v>1</v>
      </c>
      <c r="D11" s="8" t="s">
        <v>289</v>
      </c>
      <c r="E11" s="3" t="s">
        <v>290</v>
      </c>
      <c r="F11" s="8" t="s">
        <v>199</v>
      </c>
      <c r="G11" s="4">
        <v>100</v>
      </c>
      <c r="H11" s="4">
        <v>92</v>
      </c>
      <c r="I11" s="4">
        <v>96</v>
      </c>
      <c r="J11" s="4">
        <f t="shared" si="0"/>
        <v>288</v>
      </c>
      <c r="K11" s="4">
        <f t="shared" si="1"/>
        <v>96</v>
      </c>
    </row>
    <row r="12" spans="1:11" ht="18" customHeight="1" x14ac:dyDescent="0.3">
      <c r="A12" s="3">
        <v>20133548</v>
      </c>
      <c r="B12" s="8" t="s">
        <v>191</v>
      </c>
      <c r="C12" s="3">
        <v>1</v>
      </c>
      <c r="D12" s="8" t="s">
        <v>291</v>
      </c>
      <c r="E12" s="3" t="s">
        <v>293</v>
      </c>
      <c r="F12" s="8" t="s">
        <v>196</v>
      </c>
      <c r="G12" s="4">
        <v>86</v>
      </c>
      <c r="H12" s="4">
        <v>87</v>
      </c>
      <c r="I12" s="4">
        <v>86</v>
      </c>
      <c r="J12" s="4">
        <f t="shared" si="0"/>
        <v>259</v>
      </c>
      <c r="K12" s="4">
        <f t="shared" si="1"/>
        <v>86.333333333333329</v>
      </c>
    </row>
    <row r="13" spans="1:11" ht="18" customHeight="1" x14ac:dyDescent="0.3">
      <c r="A13" s="3">
        <v>20133578</v>
      </c>
      <c r="B13" s="8" t="s">
        <v>191</v>
      </c>
      <c r="C13" s="3">
        <v>1</v>
      </c>
      <c r="D13" s="8" t="s">
        <v>295</v>
      </c>
      <c r="E13" s="3" t="s">
        <v>293</v>
      </c>
      <c r="F13" s="8" t="s">
        <v>202</v>
      </c>
      <c r="G13" s="4">
        <v>87</v>
      </c>
      <c r="H13" s="4">
        <v>95</v>
      </c>
      <c r="I13" s="4">
        <v>92</v>
      </c>
      <c r="J13" s="4">
        <f t="shared" si="0"/>
        <v>274</v>
      </c>
      <c r="K13" s="4">
        <f t="shared" si="1"/>
        <v>91.333333333333329</v>
      </c>
    </row>
    <row r="14" spans="1:11" ht="18" customHeight="1" x14ac:dyDescent="0.3">
      <c r="A14" s="3">
        <v>20094321</v>
      </c>
      <c r="B14" s="8" t="s">
        <v>204</v>
      </c>
      <c r="C14" s="3">
        <v>4</v>
      </c>
      <c r="D14" s="8" t="s">
        <v>292</v>
      </c>
      <c r="E14" s="3" t="s">
        <v>293</v>
      </c>
      <c r="F14" s="8" t="s">
        <v>206</v>
      </c>
      <c r="G14" s="4">
        <v>68</v>
      </c>
      <c r="H14" s="4">
        <v>75</v>
      </c>
      <c r="I14" s="4">
        <v>78</v>
      </c>
      <c r="J14" s="4">
        <f t="shared" si="0"/>
        <v>221</v>
      </c>
      <c r="K14" s="4">
        <f t="shared" si="1"/>
        <v>73.666666666666671</v>
      </c>
    </row>
    <row r="15" spans="1:11" ht="18" customHeight="1" x14ac:dyDescent="0.3">
      <c r="A15" s="3">
        <v>20124328</v>
      </c>
      <c r="B15" s="8" t="s">
        <v>204</v>
      </c>
      <c r="C15" s="3">
        <v>2</v>
      </c>
      <c r="D15" s="8" t="s">
        <v>289</v>
      </c>
      <c r="E15" s="3" t="s">
        <v>290</v>
      </c>
      <c r="F15" s="8" t="s">
        <v>208</v>
      </c>
      <c r="G15" s="4">
        <v>99</v>
      </c>
      <c r="H15" s="4">
        <v>86</v>
      </c>
      <c r="I15" s="4">
        <v>86</v>
      </c>
      <c r="J15" s="4">
        <f t="shared" si="0"/>
        <v>271</v>
      </c>
      <c r="K15" s="4">
        <f t="shared" si="1"/>
        <v>90.333333333333329</v>
      </c>
    </row>
    <row r="16" spans="1:11" ht="18" customHeight="1" x14ac:dyDescent="0.3">
      <c r="A16" s="3">
        <v>20124334</v>
      </c>
      <c r="B16" s="8" t="s">
        <v>204</v>
      </c>
      <c r="C16" s="3">
        <v>2</v>
      </c>
      <c r="D16" s="8" t="s">
        <v>289</v>
      </c>
      <c r="E16" s="3" t="s">
        <v>293</v>
      </c>
      <c r="F16" s="8" t="s">
        <v>212</v>
      </c>
      <c r="G16" s="4">
        <v>64</v>
      </c>
      <c r="H16" s="4">
        <v>52</v>
      </c>
      <c r="I16" s="4">
        <v>45</v>
      </c>
      <c r="J16" s="4">
        <f t="shared" si="0"/>
        <v>161</v>
      </c>
      <c r="K16" s="4">
        <f t="shared" si="1"/>
        <v>53.666666666666664</v>
      </c>
    </row>
    <row r="17" spans="1:11" ht="18" customHeight="1" x14ac:dyDescent="0.3">
      <c r="A17" s="3">
        <v>20124333</v>
      </c>
      <c r="B17" s="8" t="s">
        <v>204</v>
      </c>
      <c r="C17" s="3">
        <v>2</v>
      </c>
      <c r="D17" s="8" t="s">
        <v>291</v>
      </c>
      <c r="E17" s="3" t="s">
        <v>290</v>
      </c>
      <c r="F17" s="8" t="s">
        <v>210</v>
      </c>
      <c r="G17" s="4">
        <v>100</v>
      </c>
      <c r="H17" s="4">
        <v>95</v>
      </c>
      <c r="I17" s="4">
        <v>98</v>
      </c>
      <c r="J17" s="4">
        <f t="shared" si="0"/>
        <v>293</v>
      </c>
      <c r="K17" s="4">
        <f t="shared" si="1"/>
        <v>97.666666666666671</v>
      </c>
    </row>
    <row r="18" spans="1:11" ht="18" customHeight="1" x14ac:dyDescent="0.3">
      <c r="A18" s="3">
        <v>20116432</v>
      </c>
      <c r="B18" s="8" t="s">
        <v>221</v>
      </c>
      <c r="C18" s="3">
        <v>3</v>
      </c>
      <c r="D18" s="8" t="s">
        <v>292</v>
      </c>
      <c r="E18" s="3" t="s">
        <v>290</v>
      </c>
      <c r="F18" s="8" t="s">
        <v>223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20136743</v>
      </c>
      <c r="B19" s="8" t="s">
        <v>221</v>
      </c>
      <c r="C19" s="3">
        <v>1</v>
      </c>
      <c r="D19" s="8" t="s">
        <v>289</v>
      </c>
      <c r="E19" s="3" t="s">
        <v>290</v>
      </c>
      <c r="F19" s="8" t="s">
        <v>225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8" t="s">
        <v>221</v>
      </c>
      <c r="C20" s="3">
        <v>1</v>
      </c>
      <c r="D20" s="8" t="s">
        <v>295</v>
      </c>
      <c r="E20" s="3" t="s">
        <v>290</v>
      </c>
      <c r="F20" s="8" t="s">
        <v>227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20137573</v>
      </c>
      <c r="B21" s="8" t="s">
        <v>229</v>
      </c>
      <c r="C21" s="3">
        <v>1</v>
      </c>
      <c r="D21" s="8" t="s">
        <v>292</v>
      </c>
      <c r="E21" s="3" t="s">
        <v>293</v>
      </c>
      <c r="F21" s="8" t="s">
        <v>235</v>
      </c>
      <c r="G21" s="4">
        <v>56</v>
      </c>
      <c r="H21" s="4">
        <v>48</v>
      </c>
      <c r="I21" s="4">
        <v>78</v>
      </c>
      <c r="J21" s="4">
        <f t="shared" si="0"/>
        <v>182</v>
      </c>
      <c r="K21" s="4">
        <f t="shared" si="1"/>
        <v>60.666666666666664</v>
      </c>
    </row>
    <row r="22" spans="1:11" ht="18" customHeight="1" x14ac:dyDescent="0.3">
      <c r="A22" s="3">
        <v>20137570</v>
      </c>
      <c r="B22" s="8" t="s">
        <v>229</v>
      </c>
      <c r="C22" s="3">
        <v>1</v>
      </c>
      <c r="D22" s="8" t="s">
        <v>291</v>
      </c>
      <c r="E22" s="3" t="s">
        <v>293</v>
      </c>
      <c r="F22" s="8" t="s">
        <v>233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</row>
    <row r="23" spans="1:11" ht="18" customHeight="1" x14ac:dyDescent="0.3">
      <c r="A23" s="3">
        <v>20137565</v>
      </c>
      <c r="B23" s="8" t="s">
        <v>229</v>
      </c>
      <c r="C23" s="3">
        <v>1</v>
      </c>
      <c r="D23" s="8" t="s">
        <v>295</v>
      </c>
      <c r="E23" s="3" t="s">
        <v>290</v>
      </c>
      <c r="F23" s="8" t="s">
        <v>231</v>
      </c>
      <c r="G23" s="4">
        <v>65</v>
      </c>
      <c r="H23" s="4">
        <v>97</v>
      </c>
      <c r="I23" s="4">
        <v>89</v>
      </c>
      <c r="J23" s="4">
        <f t="shared" si="0"/>
        <v>251</v>
      </c>
      <c r="K23" s="4">
        <f t="shared" si="1"/>
        <v>83.666666666666671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3" sqref="F1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9" t="s">
        <v>274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275</v>
      </c>
      <c r="B3" s="2" t="s">
        <v>276</v>
      </c>
      <c r="C3" s="2" t="s">
        <v>277</v>
      </c>
      <c r="D3" s="2" t="s">
        <v>278</v>
      </c>
      <c r="E3" s="2" t="s">
        <v>279</v>
      </c>
      <c r="F3" s="2" t="s">
        <v>280</v>
      </c>
      <c r="G3" s="2" t="s">
        <v>281</v>
      </c>
      <c r="H3" s="2" t="s">
        <v>282</v>
      </c>
      <c r="I3" s="2" t="s">
        <v>283</v>
      </c>
      <c r="J3" s="2" t="s">
        <v>284</v>
      </c>
      <c r="K3" s="2" t="s">
        <v>285</v>
      </c>
    </row>
    <row r="4" spans="1:11" ht="18" customHeight="1" x14ac:dyDescent="0.3">
      <c r="A4" s="3">
        <v>20131234</v>
      </c>
      <c r="B4" s="8" t="s">
        <v>296</v>
      </c>
      <c r="C4" s="3">
        <v>1</v>
      </c>
      <c r="D4" s="8" t="s">
        <v>297</v>
      </c>
      <c r="E4" s="3" t="s">
        <v>16</v>
      </c>
      <c r="F4" s="8" t="s">
        <v>298</v>
      </c>
      <c r="G4" s="4">
        <v>85</v>
      </c>
      <c r="H4" s="4">
        <v>75</v>
      </c>
      <c r="I4" s="4">
        <v>86</v>
      </c>
      <c r="J4" s="4">
        <f t="shared" ref="J4:J22" si="0">SUM(G4:I4)</f>
        <v>246</v>
      </c>
      <c r="K4" s="4">
        <f t="shared" ref="K4:K22" si="1">AVERAGE(G4:I4)</f>
        <v>82</v>
      </c>
    </row>
    <row r="5" spans="1:11" ht="18" customHeight="1" x14ac:dyDescent="0.3">
      <c r="A5" s="3">
        <v>20131272</v>
      </c>
      <c r="B5" s="8" t="s">
        <v>57</v>
      </c>
      <c r="C5" s="3">
        <v>1</v>
      </c>
      <c r="D5" s="8" t="s">
        <v>289</v>
      </c>
      <c r="E5" s="3" t="s">
        <v>290</v>
      </c>
      <c r="F5" s="8" t="s">
        <v>187</v>
      </c>
      <c r="G5" s="4">
        <v>75</v>
      </c>
      <c r="H5" s="4">
        <v>65</v>
      </c>
      <c r="I5" s="4">
        <v>78</v>
      </c>
      <c r="J5" s="4">
        <f t="shared" si="0"/>
        <v>218</v>
      </c>
      <c r="K5" s="4">
        <f t="shared" si="1"/>
        <v>72.666666666666671</v>
      </c>
    </row>
    <row r="6" spans="1:11" ht="18" customHeight="1" x14ac:dyDescent="0.3">
      <c r="A6" s="3">
        <v>20131278</v>
      </c>
      <c r="B6" s="8" t="s">
        <v>57</v>
      </c>
      <c r="C6" s="3">
        <v>1</v>
      </c>
      <c r="D6" s="8" t="s">
        <v>292</v>
      </c>
      <c r="E6" s="3" t="s">
        <v>293</v>
      </c>
      <c r="F6" s="8" t="s">
        <v>190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</row>
    <row r="7" spans="1:11" ht="18" customHeight="1" x14ac:dyDescent="0.3">
      <c r="A7" s="3">
        <v>20113443</v>
      </c>
      <c r="B7" s="8" t="s">
        <v>191</v>
      </c>
      <c r="C7" s="3">
        <v>3</v>
      </c>
      <c r="D7" s="8" t="s">
        <v>292</v>
      </c>
      <c r="E7" s="3" t="s">
        <v>293</v>
      </c>
      <c r="F7" s="8" t="s">
        <v>193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</row>
    <row r="8" spans="1:11" ht="18" customHeight="1" x14ac:dyDescent="0.3">
      <c r="A8" s="3">
        <v>20124333</v>
      </c>
      <c r="B8" s="8" t="s">
        <v>204</v>
      </c>
      <c r="C8" s="3">
        <v>2</v>
      </c>
      <c r="D8" s="8" t="s">
        <v>291</v>
      </c>
      <c r="E8" s="3" t="s">
        <v>290</v>
      </c>
      <c r="F8" s="8" t="s">
        <v>210</v>
      </c>
      <c r="G8" s="4">
        <v>100</v>
      </c>
      <c r="H8" s="4">
        <v>95</v>
      </c>
      <c r="I8" s="4">
        <v>98</v>
      </c>
      <c r="J8" s="4">
        <f t="shared" si="0"/>
        <v>293</v>
      </c>
      <c r="K8" s="4">
        <f t="shared" si="1"/>
        <v>97.666666666666671</v>
      </c>
    </row>
    <row r="9" spans="1:11" ht="18" customHeight="1" x14ac:dyDescent="0.3">
      <c r="A9" s="3">
        <v>20137570</v>
      </c>
      <c r="B9" s="8" t="s">
        <v>229</v>
      </c>
      <c r="C9" s="3">
        <v>1</v>
      </c>
      <c r="D9" s="8" t="s">
        <v>291</v>
      </c>
      <c r="E9" s="3" t="s">
        <v>293</v>
      </c>
      <c r="F9" s="8" t="s">
        <v>233</v>
      </c>
      <c r="G9" s="4">
        <v>92</v>
      </c>
      <c r="H9" s="4">
        <v>98</v>
      </c>
      <c r="I9" s="4">
        <v>99</v>
      </c>
      <c r="J9" s="4">
        <f t="shared" si="0"/>
        <v>289</v>
      </c>
      <c r="K9" s="4">
        <f t="shared" si="1"/>
        <v>96.333333333333329</v>
      </c>
    </row>
    <row r="10" spans="1:11" ht="18" customHeight="1" x14ac:dyDescent="0.3">
      <c r="A10" s="3">
        <v>20133567</v>
      </c>
      <c r="B10" s="8" t="s">
        <v>191</v>
      </c>
      <c r="C10" s="3">
        <v>1</v>
      </c>
      <c r="D10" s="8" t="s">
        <v>289</v>
      </c>
      <c r="E10" s="3" t="s">
        <v>290</v>
      </c>
      <c r="F10" s="8" t="s">
        <v>199</v>
      </c>
      <c r="G10" s="4">
        <v>100</v>
      </c>
      <c r="H10" s="4">
        <v>92</v>
      </c>
      <c r="I10" s="4">
        <v>96</v>
      </c>
      <c r="J10" s="4">
        <f t="shared" si="0"/>
        <v>288</v>
      </c>
      <c r="K10" s="4">
        <f t="shared" si="1"/>
        <v>96</v>
      </c>
    </row>
    <row r="11" spans="1:11" ht="18" customHeight="1" x14ac:dyDescent="0.3">
      <c r="A11" s="3">
        <v>20094321</v>
      </c>
      <c r="B11" s="8" t="s">
        <v>204</v>
      </c>
      <c r="C11" s="3">
        <v>4</v>
      </c>
      <c r="D11" s="8" t="s">
        <v>292</v>
      </c>
      <c r="E11" s="3" t="s">
        <v>293</v>
      </c>
      <c r="F11" s="8" t="s">
        <v>206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</row>
    <row r="12" spans="1:11" ht="18" customHeight="1" x14ac:dyDescent="0.3">
      <c r="A12" s="3">
        <v>20133578</v>
      </c>
      <c r="B12" s="8" t="s">
        <v>191</v>
      </c>
      <c r="C12" s="3">
        <v>1</v>
      </c>
      <c r="D12" s="8" t="s">
        <v>295</v>
      </c>
      <c r="E12" s="3" t="s">
        <v>293</v>
      </c>
      <c r="F12" s="8" t="s">
        <v>202</v>
      </c>
      <c r="G12" s="4">
        <v>87</v>
      </c>
      <c r="H12" s="4">
        <v>95</v>
      </c>
      <c r="I12" s="4">
        <v>92</v>
      </c>
      <c r="J12" s="4">
        <f t="shared" si="0"/>
        <v>274</v>
      </c>
      <c r="K12" s="4">
        <f t="shared" si="1"/>
        <v>91.333333333333329</v>
      </c>
    </row>
    <row r="13" spans="1:11" ht="18" customHeight="1" x14ac:dyDescent="0.3">
      <c r="A13" s="3">
        <v>20124328</v>
      </c>
      <c r="B13" s="8" t="s">
        <v>204</v>
      </c>
      <c r="C13" s="3">
        <v>2</v>
      </c>
      <c r="D13" s="8" t="s">
        <v>289</v>
      </c>
      <c r="E13" s="3" t="s">
        <v>290</v>
      </c>
      <c r="F13" s="8" t="s">
        <v>208</v>
      </c>
      <c r="G13" s="4">
        <v>99</v>
      </c>
      <c r="H13" s="4">
        <v>86</v>
      </c>
      <c r="I13" s="4">
        <v>86</v>
      </c>
      <c r="J13" s="4">
        <f t="shared" si="0"/>
        <v>271</v>
      </c>
      <c r="K13" s="4">
        <f t="shared" si="1"/>
        <v>90.333333333333329</v>
      </c>
    </row>
    <row r="14" spans="1:11" ht="18" customHeight="1" x14ac:dyDescent="0.3">
      <c r="A14" s="3">
        <v>20124334</v>
      </c>
      <c r="B14" s="8" t="s">
        <v>204</v>
      </c>
      <c r="C14" s="3">
        <v>2</v>
      </c>
      <c r="D14" s="8" t="s">
        <v>289</v>
      </c>
      <c r="E14" s="3" t="s">
        <v>293</v>
      </c>
      <c r="F14" s="8" t="s">
        <v>212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</row>
    <row r="15" spans="1:11" ht="18" customHeight="1" x14ac:dyDescent="0.3">
      <c r="A15" s="3">
        <v>20105643</v>
      </c>
      <c r="B15" s="8" t="s">
        <v>213</v>
      </c>
      <c r="C15" s="3">
        <v>3</v>
      </c>
      <c r="D15" s="8" t="s">
        <v>292</v>
      </c>
      <c r="E15" s="3" t="s">
        <v>290</v>
      </c>
      <c r="F15" s="8" t="s">
        <v>215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</row>
    <row r="16" spans="1:11" ht="18" customHeight="1" x14ac:dyDescent="0.3">
      <c r="A16" s="3">
        <v>20125432</v>
      </c>
      <c r="B16" s="8" t="s">
        <v>213</v>
      </c>
      <c r="C16" s="3">
        <v>2</v>
      </c>
      <c r="D16" s="8" t="s">
        <v>289</v>
      </c>
      <c r="E16" s="3" t="s">
        <v>290</v>
      </c>
      <c r="F16" s="8" t="s">
        <v>217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</row>
    <row r="17" spans="1:11" ht="18" customHeight="1" x14ac:dyDescent="0.3">
      <c r="A17" s="3">
        <v>20135441</v>
      </c>
      <c r="B17" s="8" t="s">
        <v>213</v>
      </c>
      <c r="C17" s="3">
        <v>1</v>
      </c>
      <c r="D17" s="8" t="s">
        <v>291</v>
      </c>
      <c r="E17" s="3" t="s">
        <v>290</v>
      </c>
      <c r="F17" s="8" t="s">
        <v>220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</row>
    <row r="18" spans="1:11" ht="18" customHeight="1" x14ac:dyDescent="0.3">
      <c r="A18" s="3">
        <v>20116432</v>
      </c>
      <c r="B18" s="8" t="s">
        <v>221</v>
      </c>
      <c r="C18" s="3">
        <v>3</v>
      </c>
      <c r="D18" s="8" t="s">
        <v>292</v>
      </c>
      <c r="E18" s="3" t="s">
        <v>290</v>
      </c>
      <c r="F18" s="8" t="s">
        <v>223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20133548</v>
      </c>
      <c r="B19" s="8" t="s">
        <v>191</v>
      </c>
      <c r="C19" s="3">
        <v>1</v>
      </c>
      <c r="D19" s="8" t="s">
        <v>291</v>
      </c>
      <c r="E19" s="3" t="s">
        <v>293</v>
      </c>
      <c r="F19" s="8" t="s">
        <v>196</v>
      </c>
      <c r="G19" s="4">
        <v>86</v>
      </c>
      <c r="H19" s="4">
        <v>87</v>
      </c>
      <c r="I19" s="4">
        <v>86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8" t="s">
        <v>221</v>
      </c>
      <c r="C20" s="3">
        <v>1</v>
      </c>
      <c r="D20" s="8" t="s">
        <v>295</v>
      </c>
      <c r="E20" s="3" t="s">
        <v>290</v>
      </c>
      <c r="F20" s="8" t="s">
        <v>227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20137565</v>
      </c>
      <c r="B21" s="8" t="s">
        <v>229</v>
      </c>
      <c r="C21" s="3">
        <v>1</v>
      </c>
      <c r="D21" s="8" t="s">
        <v>295</v>
      </c>
      <c r="E21" s="3" t="s">
        <v>290</v>
      </c>
      <c r="F21" s="8" t="s">
        <v>231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</row>
    <row r="22" spans="1:11" ht="18" customHeight="1" x14ac:dyDescent="0.3">
      <c r="A22" s="3">
        <v>20136743</v>
      </c>
      <c r="B22" s="8" t="s">
        <v>221</v>
      </c>
      <c r="C22" s="3">
        <v>1</v>
      </c>
      <c r="D22" s="8" t="s">
        <v>289</v>
      </c>
      <c r="E22" s="3" t="s">
        <v>290</v>
      </c>
      <c r="F22" s="8" t="s">
        <v>225</v>
      </c>
      <c r="G22" s="4">
        <v>95</v>
      </c>
      <c r="H22" s="4">
        <v>96</v>
      </c>
      <c r="I22" s="4">
        <v>68</v>
      </c>
      <c r="J22" s="4">
        <f t="shared" si="0"/>
        <v>259</v>
      </c>
      <c r="K22" s="4">
        <f t="shared" si="1"/>
        <v>86.333333333333329</v>
      </c>
    </row>
    <row r="23" spans="1:11" ht="18" customHeight="1" x14ac:dyDescent="0.3">
      <c r="A23" s="3">
        <v>20137573</v>
      </c>
      <c r="B23" s="8" t="s">
        <v>229</v>
      </c>
      <c r="C23" s="3">
        <v>1</v>
      </c>
      <c r="D23" s="8" t="s">
        <v>292</v>
      </c>
      <c r="E23" s="3" t="s">
        <v>293</v>
      </c>
      <c r="F23" s="8" t="s">
        <v>235</v>
      </c>
      <c r="G23" s="4">
        <v>56</v>
      </c>
      <c r="H23" s="4">
        <v>48</v>
      </c>
      <c r="I23" s="4">
        <v>78</v>
      </c>
      <c r="J23" s="4">
        <f>SUM(G23:I23)</f>
        <v>182</v>
      </c>
      <c r="K23" s="4">
        <f>AVERAGE(G23:I23)</f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0" sqref="I30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  <col min="12" max="12" width="3" customWidth="1"/>
  </cols>
  <sheetData>
    <row r="1" spans="1:11" ht="39" x14ac:dyDescent="0.3">
      <c r="A1" s="19" t="s">
        <v>299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ht="18" customHeight="1" x14ac:dyDescent="0.3">
      <c r="A3" s="1" t="s">
        <v>300</v>
      </c>
      <c r="B3" s="2" t="s">
        <v>301</v>
      </c>
      <c r="C3" s="2" t="s">
        <v>302</v>
      </c>
      <c r="D3" s="2" t="s">
        <v>303</v>
      </c>
      <c r="E3" s="2" t="s">
        <v>304</v>
      </c>
      <c r="F3" s="2" t="s">
        <v>305</v>
      </c>
      <c r="G3" s="2" t="s">
        <v>306</v>
      </c>
      <c r="H3" s="2" t="s">
        <v>307</v>
      </c>
      <c r="I3" s="2" t="s">
        <v>308</v>
      </c>
      <c r="J3" s="2" t="s">
        <v>309</v>
      </c>
      <c r="K3" s="2" t="s">
        <v>310</v>
      </c>
    </row>
    <row r="4" spans="1:11" ht="18" customHeight="1" x14ac:dyDescent="0.3">
      <c r="A4" s="3">
        <v>20131234</v>
      </c>
      <c r="B4" s="8" t="s">
        <v>311</v>
      </c>
      <c r="C4" s="3">
        <v>1</v>
      </c>
      <c r="D4" s="8" t="s">
        <v>312</v>
      </c>
      <c r="E4" s="3" t="s">
        <v>313</v>
      </c>
      <c r="F4" s="8" t="s">
        <v>314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</row>
    <row r="5" spans="1:11" ht="18" customHeight="1" x14ac:dyDescent="0.3">
      <c r="A5" s="3">
        <v>20131272</v>
      </c>
      <c r="B5" s="8" t="s">
        <v>182</v>
      </c>
      <c r="C5" s="3">
        <v>1</v>
      </c>
      <c r="D5" s="8" t="s">
        <v>315</v>
      </c>
      <c r="E5" s="3" t="s">
        <v>316</v>
      </c>
      <c r="F5" s="8" t="s">
        <v>317</v>
      </c>
      <c r="G5" s="4">
        <v>75</v>
      </c>
      <c r="H5" s="4">
        <v>65</v>
      </c>
      <c r="I5" s="4">
        <v>78</v>
      </c>
      <c r="J5" s="4">
        <f t="shared" ref="J5:J23" si="0">SUM(G5:I5)</f>
        <v>218</v>
      </c>
      <c r="K5" s="4">
        <f t="shared" ref="K5:K23" si="1">AVERAGE(G5:I5)</f>
        <v>72.666666666666671</v>
      </c>
    </row>
    <row r="6" spans="1:11" ht="18" customHeight="1" x14ac:dyDescent="0.3">
      <c r="A6" s="3">
        <v>20131278</v>
      </c>
      <c r="B6" s="8" t="s">
        <v>57</v>
      </c>
      <c r="C6" s="3">
        <v>1</v>
      </c>
      <c r="D6" s="8" t="s">
        <v>292</v>
      </c>
      <c r="E6" s="3" t="s">
        <v>293</v>
      </c>
      <c r="F6" s="8" t="s">
        <v>190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</row>
    <row r="7" spans="1:11" ht="18" customHeight="1" x14ac:dyDescent="0.3">
      <c r="A7" s="3">
        <v>20113443</v>
      </c>
      <c r="B7" s="8" t="s">
        <v>191</v>
      </c>
      <c r="C7" s="3">
        <v>3</v>
      </c>
      <c r="D7" s="8" t="s">
        <v>292</v>
      </c>
      <c r="E7" s="3" t="s">
        <v>293</v>
      </c>
      <c r="F7" s="8" t="s">
        <v>193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</row>
    <row r="8" spans="1:11" ht="18" customHeight="1" x14ac:dyDescent="0.3">
      <c r="A8" s="3">
        <v>20133548</v>
      </c>
      <c r="B8" s="8" t="s">
        <v>191</v>
      </c>
      <c r="C8" s="3">
        <v>1</v>
      </c>
      <c r="D8" s="8" t="s">
        <v>291</v>
      </c>
      <c r="E8" s="3" t="s">
        <v>293</v>
      </c>
      <c r="F8" s="8" t="s">
        <v>196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</row>
    <row r="9" spans="1:11" ht="18" customHeight="1" x14ac:dyDescent="0.3">
      <c r="A9" s="3">
        <v>20133567</v>
      </c>
      <c r="B9" s="8" t="s">
        <v>191</v>
      </c>
      <c r="C9" s="3">
        <v>1</v>
      </c>
      <c r="D9" s="8" t="s">
        <v>289</v>
      </c>
      <c r="E9" s="3" t="s">
        <v>290</v>
      </c>
      <c r="F9" s="8" t="s">
        <v>199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</row>
    <row r="10" spans="1:11" ht="18" customHeight="1" x14ac:dyDescent="0.3">
      <c r="A10" s="3">
        <v>20133578</v>
      </c>
      <c r="B10" s="8" t="s">
        <v>191</v>
      </c>
      <c r="C10" s="3">
        <v>1</v>
      </c>
      <c r="D10" s="8" t="s">
        <v>295</v>
      </c>
      <c r="E10" s="3" t="s">
        <v>293</v>
      </c>
      <c r="F10" s="8" t="s">
        <v>202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</row>
    <row r="11" spans="1:11" ht="18" customHeight="1" x14ac:dyDescent="0.3">
      <c r="A11" s="3">
        <v>20094321</v>
      </c>
      <c r="B11" s="8" t="s">
        <v>204</v>
      </c>
      <c r="C11" s="3">
        <v>4</v>
      </c>
      <c r="D11" s="8" t="s">
        <v>292</v>
      </c>
      <c r="E11" s="3" t="s">
        <v>293</v>
      </c>
      <c r="F11" s="8" t="s">
        <v>206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</row>
    <row r="12" spans="1:11" ht="18" customHeight="1" x14ac:dyDescent="0.3">
      <c r="A12" s="3">
        <v>20124328</v>
      </c>
      <c r="B12" s="8" t="s">
        <v>204</v>
      </c>
      <c r="C12" s="3">
        <v>2</v>
      </c>
      <c r="D12" s="8" t="s">
        <v>289</v>
      </c>
      <c r="E12" s="3" t="s">
        <v>290</v>
      </c>
      <c r="F12" s="8" t="s">
        <v>208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</row>
    <row r="13" spans="1:11" ht="18" customHeight="1" x14ac:dyDescent="0.3">
      <c r="A13" s="3">
        <v>20124333</v>
      </c>
      <c r="B13" s="8" t="s">
        <v>204</v>
      </c>
      <c r="C13" s="3">
        <v>2</v>
      </c>
      <c r="D13" s="8" t="s">
        <v>291</v>
      </c>
      <c r="E13" s="3" t="s">
        <v>290</v>
      </c>
      <c r="F13" s="8" t="s">
        <v>210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</row>
    <row r="14" spans="1:11" ht="18" customHeight="1" x14ac:dyDescent="0.3">
      <c r="A14" s="3">
        <v>20124334</v>
      </c>
      <c r="B14" s="8" t="s">
        <v>204</v>
      </c>
      <c r="C14" s="3">
        <v>2</v>
      </c>
      <c r="D14" s="8" t="s">
        <v>289</v>
      </c>
      <c r="E14" s="3" t="s">
        <v>293</v>
      </c>
      <c r="F14" s="8" t="s">
        <v>212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</row>
    <row r="15" spans="1:11" ht="18" customHeight="1" x14ac:dyDescent="0.3">
      <c r="A15" s="3">
        <v>20105643</v>
      </c>
      <c r="B15" s="8" t="s">
        <v>213</v>
      </c>
      <c r="C15" s="3">
        <v>3</v>
      </c>
      <c r="D15" s="8" t="s">
        <v>292</v>
      </c>
      <c r="E15" s="3" t="s">
        <v>290</v>
      </c>
      <c r="F15" s="8" t="s">
        <v>215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</row>
    <row r="16" spans="1:11" ht="18" customHeight="1" x14ac:dyDescent="0.3">
      <c r="A16" s="3">
        <v>20125432</v>
      </c>
      <c r="B16" s="8" t="s">
        <v>213</v>
      </c>
      <c r="C16" s="3">
        <v>2</v>
      </c>
      <c r="D16" s="8" t="s">
        <v>289</v>
      </c>
      <c r="E16" s="3" t="s">
        <v>290</v>
      </c>
      <c r="F16" s="8" t="s">
        <v>217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</row>
    <row r="17" spans="1:11" ht="18" customHeight="1" x14ac:dyDescent="0.3">
      <c r="A17" s="3">
        <v>20135441</v>
      </c>
      <c r="B17" s="8" t="s">
        <v>213</v>
      </c>
      <c r="C17" s="3">
        <v>1</v>
      </c>
      <c r="D17" s="8" t="s">
        <v>291</v>
      </c>
      <c r="E17" s="3" t="s">
        <v>290</v>
      </c>
      <c r="F17" s="8" t="s">
        <v>220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</row>
    <row r="18" spans="1:11" ht="18" customHeight="1" x14ac:dyDescent="0.3">
      <c r="A18" s="3">
        <v>20116432</v>
      </c>
      <c r="B18" s="8" t="s">
        <v>221</v>
      </c>
      <c r="C18" s="3">
        <v>3</v>
      </c>
      <c r="D18" s="8" t="s">
        <v>292</v>
      </c>
      <c r="E18" s="3" t="s">
        <v>290</v>
      </c>
      <c r="F18" s="8" t="s">
        <v>223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</row>
    <row r="19" spans="1:11" ht="18" customHeight="1" x14ac:dyDescent="0.3">
      <c r="A19" s="3">
        <v>20136743</v>
      </c>
      <c r="B19" s="8" t="s">
        <v>221</v>
      </c>
      <c r="C19" s="3">
        <v>1</v>
      </c>
      <c r="D19" s="8" t="s">
        <v>289</v>
      </c>
      <c r="E19" s="3" t="s">
        <v>290</v>
      </c>
      <c r="F19" s="8" t="s">
        <v>225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</row>
    <row r="20" spans="1:11" ht="18" customHeight="1" x14ac:dyDescent="0.3">
      <c r="A20" s="3">
        <v>20136744</v>
      </c>
      <c r="B20" s="8" t="s">
        <v>221</v>
      </c>
      <c r="C20" s="3">
        <v>1</v>
      </c>
      <c r="D20" s="8" t="s">
        <v>295</v>
      </c>
      <c r="E20" s="3" t="s">
        <v>290</v>
      </c>
      <c r="F20" s="8" t="s">
        <v>227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</row>
    <row r="21" spans="1:11" ht="18" customHeight="1" x14ac:dyDescent="0.3">
      <c r="A21" s="3">
        <v>20137565</v>
      </c>
      <c r="B21" s="8" t="s">
        <v>229</v>
      </c>
      <c r="C21" s="3">
        <v>1</v>
      </c>
      <c r="D21" s="8" t="s">
        <v>295</v>
      </c>
      <c r="E21" s="3" t="s">
        <v>290</v>
      </c>
      <c r="F21" s="8" t="s">
        <v>231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</row>
    <row r="22" spans="1:11" ht="18" customHeight="1" x14ac:dyDescent="0.3">
      <c r="A22" s="3">
        <v>20137570</v>
      </c>
      <c r="B22" s="8" t="s">
        <v>229</v>
      </c>
      <c r="C22" s="3">
        <v>1</v>
      </c>
      <c r="D22" s="8" t="s">
        <v>291</v>
      </c>
      <c r="E22" s="3" t="s">
        <v>293</v>
      </c>
      <c r="F22" s="8" t="s">
        <v>233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</row>
    <row r="23" spans="1:11" ht="18" customHeight="1" x14ac:dyDescent="0.3">
      <c r="A23" s="3">
        <v>20137573</v>
      </c>
      <c r="B23" s="8" t="s">
        <v>229</v>
      </c>
      <c r="C23" s="3">
        <v>1</v>
      </c>
      <c r="D23" s="8" t="s">
        <v>292</v>
      </c>
      <c r="E23" s="3" t="s">
        <v>293</v>
      </c>
      <c r="F23" s="8" t="s">
        <v>235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P23" sqref="P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318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250</v>
      </c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  <c r="G3" s="2" t="s">
        <v>256</v>
      </c>
      <c r="H3" s="2" t="s">
        <v>257</v>
      </c>
      <c r="I3" s="2" t="s">
        <v>258</v>
      </c>
      <c r="J3" s="2" t="s">
        <v>259</v>
      </c>
      <c r="K3" s="2" t="s">
        <v>260</v>
      </c>
      <c r="L3" s="2" t="s">
        <v>261</v>
      </c>
      <c r="M3" s="2" t="s">
        <v>262</v>
      </c>
    </row>
    <row r="4" spans="1:13" ht="18" customHeight="1" x14ac:dyDescent="0.3">
      <c r="A4" s="3">
        <v>20131234</v>
      </c>
      <c r="B4" s="3" t="s">
        <v>271</v>
      </c>
      <c r="C4" s="3">
        <v>1</v>
      </c>
      <c r="D4" s="3" t="s">
        <v>272</v>
      </c>
      <c r="E4" s="3" t="str">
        <f t="shared" ref="E4:E23" si="0">IF(MID(D4,8,1)="1","남","여")</f>
        <v>여</v>
      </c>
      <c r="F4" s="3" t="s">
        <v>273</v>
      </c>
      <c r="G4" s="4">
        <v>85</v>
      </c>
      <c r="H4" s="4">
        <v>75</v>
      </c>
      <c r="I4" s="4">
        <v>86</v>
      </c>
      <c r="J4" s="4">
        <f t="shared" ref="J4:J23" si="1">SUM(G4:I4)</f>
        <v>246</v>
      </c>
      <c r="K4" s="4">
        <f t="shared" ref="K4:K23" si="2">AVERAGE(G4:I4)</f>
        <v>82</v>
      </c>
      <c r="L4" s="4">
        <f t="shared" ref="L4:L23" si="3">_xlfn.RANK.EQ(K4,$K$4:$K$23)</f>
        <v>9</v>
      </c>
      <c r="M4" s="3" t="s">
        <v>185</v>
      </c>
    </row>
    <row r="5" spans="1:13" ht="18" customHeight="1" x14ac:dyDescent="0.3">
      <c r="A5" s="3">
        <v>20131278</v>
      </c>
      <c r="B5" s="3" t="s">
        <v>57</v>
      </c>
      <c r="C5" s="3">
        <v>1</v>
      </c>
      <c r="D5" s="3" t="s">
        <v>189</v>
      </c>
      <c r="E5" s="3" t="str">
        <f t="shared" si="0"/>
        <v>남</v>
      </c>
      <c r="F5" s="3" t="s">
        <v>190</v>
      </c>
      <c r="G5" s="4">
        <v>96</v>
      </c>
      <c r="H5" s="4">
        <v>77</v>
      </c>
      <c r="I5" s="4">
        <v>67</v>
      </c>
      <c r="J5" s="4">
        <f t="shared" si="1"/>
        <v>240</v>
      </c>
      <c r="K5" s="4">
        <f t="shared" si="2"/>
        <v>80</v>
      </c>
      <c r="L5" s="4">
        <f t="shared" si="3"/>
        <v>11</v>
      </c>
      <c r="M5" s="3" t="s">
        <v>185</v>
      </c>
    </row>
    <row r="6" spans="1:13" ht="18" customHeight="1" x14ac:dyDescent="0.3">
      <c r="A6" s="3">
        <v>20131272</v>
      </c>
      <c r="B6" s="3" t="s">
        <v>57</v>
      </c>
      <c r="C6" s="3">
        <v>1</v>
      </c>
      <c r="D6" s="3" t="s">
        <v>186</v>
      </c>
      <c r="E6" s="3" t="str">
        <f t="shared" si="0"/>
        <v>여</v>
      </c>
      <c r="F6" s="3" t="s">
        <v>187</v>
      </c>
      <c r="G6" s="4">
        <v>75</v>
      </c>
      <c r="H6" s="4">
        <v>65</v>
      </c>
      <c r="I6" s="4">
        <v>78</v>
      </c>
      <c r="J6" s="4">
        <f t="shared" si="1"/>
        <v>218</v>
      </c>
      <c r="K6" s="4">
        <f t="shared" si="2"/>
        <v>72.666666666666671</v>
      </c>
      <c r="L6" s="4">
        <f t="shared" si="3"/>
        <v>14</v>
      </c>
      <c r="M6" s="3" t="s">
        <v>188</v>
      </c>
    </row>
    <row r="7" spans="1:13" ht="18" customHeight="1" x14ac:dyDescent="0.3">
      <c r="A7" s="3">
        <v>20133567</v>
      </c>
      <c r="B7" s="3" t="s">
        <v>191</v>
      </c>
      <c r="C7" s="3">
        <v>1</v>
      </c>
      <c r="D7" s="3" t="s">
        <v>198</v>
      </c>
      <c r="E7" s="3" t="str">
        <f t="shared" si="0"/>
        <v>여</v>
      </c>
      <c r="F7" s="3" t="s">
        <v>199</v>
      </c>
      <c r="G7" s="4">
        <v>100</v>
      </c>
      <c r="H7" s="4">
        <v>92</v>
      </c>
      <c r="I7" s="4">
        <v>96</v>
      </c>
      <c r="J7" s="4">
        <f t="shared" si="1"/>
        <v>288</v>
      </c>
      <c r="K7" s="4">
        <f t="shared" si="2"/>
        <v>96</v>
      </c>
      <c r="L7" s="4">
        <f t="shared" si="3"/>
        <v>3</v>
      </c>
      <c r="M7" s="3" t="s">
        <v>200</v>
      </c>
    </row>
    <row r="8" spans="1:13" ht="18" customHeight="1" x14ac:dyDescent="0.3">
      <c r="A8" s="3">
        <v>20133578</v>
      </c>
      <c r="B8" s="3" t="s">
        <v>191</v>
      </c>
      <c r="C8" s="3">
        <v>1</v>
      </c>
      <c r="D8" s="3" t="s">
        <v>201</v>
      </c>
      <c r="E8" s="3" t="str">
        <f t="shared" si="0"/>
        <v>남</v>
      </c>
      <c r="F8" s="3" t="s">
        <v>202</v>
      </c>
      <c r="G8" s="4">
        <v>87</v>
      </c>
      <c r="H8" s="4">
        <v>95</v>
      </c>
      <c r="I8" s="4">
        <v>92</v>
      </c>
      <c r="J8" s="4">
        <f t="shared" si="1"/>
        <v>274</v>
      </c>
      <c r="K8" s="4">
        <f t="shared" si="2"/>
        <v>91.333333333333329</v>
      </c>
      <c r="L8" s="4">
        <f t="shared" si="3"/>
        <v>4</v>
      </c>
      <c r="M8" s="3" t="s">
        <v>203</v>
      </c>
    </row>
    <row r="9" spans="1:13" ht="18" customHeight="1" x14ac:dyDescent="0.3">
      <c r="A9" s="3">
        <v>20133548</v>
      </c>
      <c r="B9" s="3" t="s">
        <v>191</v>
      </c>
      <c r="C9" s="3">
        <v>1</v>
      </c>
      <c r="D9" s="3" t="s">
        <v>195</v>
      </c>
      <c r="E9" s="3" t="str">
        <f t="shared" si="0"/>
        <v>남</v>
      </c>
      <c r="F9" s="3" t="s">
        <v>196</v>
      </c>
      <c r="G9" s="4">
        <v>86</v>
      </c>
      <c r="H9" s="4">
        <v>87</v>
      </c>
      <c r="I9" s="4">
        <v>86</v>
      </c>
      <c r="J9" s="4">
        <f t="shared" si="1"/>
        <v>259</v>
      </c>
      <c r="K9" s="4">
        <f t="shared" si="2"/>
        <v>86.333333333333329</v>
      </c>
      <c r="L9" s="4">
        <f t="shared" si="3"/>
        <v>6</v>
      </c>
      <c r="M9" s="3" t="s">
        <v>197</v>
      </c>
    </row>
    <row r="10" spans="1:13" ht="18" customHeight="1" x14ac:dyDescent="0.3">
      <c r="A10" s="3">
        <v>20113443</v>
      </c>
      <c r="B10" s="3" t="s">
        <v>191</v>
      </c>
      <c r="C10" s="3">
        <v>3</v>
      </c>
      <c r="D10" s="3" t="s">
        <v>192</v>
      </c>
      <c r="E10" s="3" t="str">
        <f t="shared" si="0"/>
        <v>남</v>
      </c>
      <c r="F10" s="3" t="s">
        <v>193</v>
      </c>
      <c r="G10" s="4">
        <v>45</v>
      </c>
      <c r="H10" s="4">
        <v>78</v>
      </c>
      <c r="I10" s="4">
        <v>56</v>
      </c>
      <c r="J10" s="4">
        <f t="shared" si="1"/>
        <v>179</v>
      </c>
      <c r="K10" s="4">
        <f t="shared" si="2"/>
        <v>59.666666666666664</v>
      </c>
      <c r="L10" s="4">
        <f t="shared" si="3"/>
        <v>18</v>
      </c>
      <c r="M10" s="3" t="s">
        <v>194</v>
      </c>
    </row>
    <row r="11" spans="1:13" ht="18" customHeight="1" x14ac:dyDescent="0.3">
      <c r="A11" s="3">
        <v>20124333</v>
      </c>
      <c r="B11" s="3" t="s">
        <v>204</v>
      </c>
      <c r="C11" s="3">
        <v>2</v>
      </c>
      <c r="D11" s="3" t="s">
        <v>209</v>
      </c>
      <c r="E11" s="3" t="str">
        <f t="shared" si="0"/>
        <v>여</v>
      </c>
      <c r="F11" s="3" t="s">
        <v>210</v>
      </c>
      <c r="G11" s="4">
        <v>100</v>
      </c>
      <c r="H11" s="4">
        <v>95</v>
      </c>
      <c r="I11" s="4">
        <v>98</v>
      </c>
      <c r="J11" s="4">
        <f t="shared" si="1"/>
        <v>293</v>
      </c>
      <c r="K11" s="4">
        <f t="shared" si="2"/>
        <v>97.666666666666671</v>
      </c>
      <c r="L11" s="4">
        <f t="shared" si="3"/>
        <v>1</v>
      </c>
      <c r="M11" s="3" t="s">
        <v>200</v>
      </c>
    </row>
    <row r="12" spans="1:13" ht="18" customHeight="1" x14ac:dyDescent="0.3">
      <c r="A12" s="3">
        <v>20124328</v>
      </c>
      <c r="B12" s="3" t="s">
        <v>204</v>
      </c>
      <c r="C12" s="3">
        <v>2</v>
      </c>
      <c r="D12" s="3" t="s">
        <v>207</v>
      </c>
      <c r="E12" s="3" t="str">
        <f t="shared" si="0"/>
        <v>여</v>
      </c>
      <c r="F12" s="3" t="s">
        <v>208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>
        <f t="shared" si="3"/>
        <v>5</v>
      </c>
      <c r="M12" s="3" t="s">
        <v>203</v>
      </c>
    </row>
    <row r="13" spans="1:13" ht="18" customHeight="1" x14ac:dyDescent="0.3">
      <c r="A13" s="3">
        <v>20094321</v>
      </c>
      <c r="B13" s="3" t="s">
        <v>204</v>
      </c>
      <c r="C13" s="3">
        <v>4</v>
      </c>
      <c r="D13" s="3" t="s">
        <v>205</v>
      </c>
      <c r="E13" s="3" t="str">
        <f t="shared" si="0"/>
        <v>남</v>
      </c>
      <c r="F13" s="3" t="s">
        <v>206</v>
      </c>
      <c r="G13" s="4">
        <v>68</v>
      </c>
      <c r="H13" s="4">
        <v>75</v>
      </c>
      <c r="I13" s="4">
        <v>78</v>
      </c>
      <c r="J13" s="4">
        <f t="shared" si="1"/>
        <v>221</v>
      </c>
      <c r="K13" s="4">
        <f t="shared" si="2"/>
        <v>73.666666666666671</v>
      </c>
      <c r="L13" s="4">
        <f t="shared" si="3"/>
        <v>13</v>
      </c>
      <c r="M13" s="3" t="s">
        <v>188</v>
      </c>
    </row>
    <row r="14" spans="1:13" ht="18" customHeight="1" x14ac:dyDescent="0.3">
      <c r="A14" s="3">
        <v>20124334</v>
      </c>
      <c r="B14" s="3" t="s">
        <v>204</v>
      </c>
      <c r="C14" s="3">
        <v>2</v>
      </c>
      <c r="D14" s="3" t="s">
        <v>211</v>
      </c>
      <c r="E14" s="3" t="str">
        <f t="shared" si="0"/>
        <v>남</v>
      </c>
      <c r="F14" s="3" t="s">
        <v>212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>
        <f t="shared" si="3"/>
        <v>20</v>
      </c>
      <c r="M14" s="3" t="s">
        <v>194</v>
      </c>
    </row>
    <row r="15" spans="1:13" ht="18" customHeight="1" x14ac:dyDescent="0.3">
      <c r="A15" s="3">
        <v>20105643</v>
      </c>
      <c r="B15" s="3" t="s">
        <v>263</v>
      </c>
      <c r="C15" s="3">
        <v>3</v>
      </c>
      <c r="D15" s="3" t="s">
        <v>264</v>
      </c>
      <c r="E15" s="3" t="str">
        <f t="shared" si="0"/>
        <v>여</v>
      </c>
      <c r="F15" s="3" t="s">
        <v>265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>
        <f t="shared" si="3"/>
        <v>10</v>
      </c>
      <c r="M15" s="3" t="s">
        <v>185</v>
      </c>
    </row>
    <row r="16" spans="1:13" ht="18" customHeight="1" x14ac:dyDescent="0.3">
      <c r="A16" s="3">
        <v>20125432</v>
      </c>
      <c r="B16" s="3" t="s">
        <v>266</v>
      </c>
      <c r="C16" s="3">
        <v>2</v>
      </c>
      <c r="D16" s="3" t="s">
        <v>267</v>
      </c>
      <c r="E16" s="3" t="str">
        <f t="shared" si="0"/>
        <v>여</v>
      </c>
      <c r="F16" s="3" t="s">
        <v>268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>
        <f t="shared" si="3"/>
        <v>12</v>
      </c>
      <c r="M16" s="3" t="s">
        <v>218</v>
      </c>
    </row>
    <row r="17" spans="1:13" ht="18" customHeight="1" x14ac:dyDescent="0.3">
      <c r="A17" s="3">
        <v>20135441</v>
      </c>
      <c r="B17" s="3" t="s">
        <v>266</v>
      </c>
      <c r="C17" s="3">
        <v>1</v>
      </c>
      <c r="D17" s="3" t="s">
        <v>269</v>
      </c>
      <c r="E17" s="3" t="str">
        <f t="shared" si="0"/>
        <v>여</v>
      </c>
      <c r="F17" s="3" t="s">
        <v>270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>
        <f t="shared" si="3"/>
        <v>18</v>
      </c>
      <c r="M17" s="3" t="s">
        <v>194</v>
      </c>
    </row>
    <row r="18" spans="1:13" ht="18" customHeight="1" x14ac:dyDescent="0.3">
      <c r="A18" s="3">
        <v>20136743</v>
      </c>
      <c r="B18" s="3" t="s">
        <v>221</v>
      </c>
      <c r="C18" s="3">
        <v>1</v>
      </c>
      <c r="D18" s="3" t="s">
        <v>224</v>
      </c>
      <c r="E18" s="3" t="str">
        <f t="shared" si="0"/>
        <v>여</v>
      </c>
      <c r="F18" s="3" t="s">
        <v>225</v>
      </c>
      <c r="G18" s="4">
        <v>95</v>
      </c>
      <c r="H18" s="4">
        <v>96</v>
      </c>
      <c r="I18" s="4">
        <v>68</v>
      </c>
      <c r="J18" s="4">
        <f t="shared" si="1"/>
        <v>259</v>
      </c>
      <c r="K18" s="4">
        <f t="shared" si="2"/>
        <v>86.333333333333329</v>
      </c>
      <c r="L18" s="4">
        <f t="shared" si="3"/>
        <v>6</v>
      </c>
      <c r="M18" s="3" t="s">
        <v>197</v>
      </c>
    </row>
    <row r="19" spans="1:13" ht="18" customHeight="1" x14ac:dyDescent="0.3">
      <c r="A19" s="3">
        <v>20116432</v>
      </c>
      <c r="B19" s="3" t="s">
        <v>221</v>
      </c>
      <c r="C19" s="3">
        <v>3</v>
      </c>
      <c r="D19" s="3" t="s">
        <v>222</v>
      </c>
      <c r="E19" s="3" t="str">
        <f t="shared" si="0"/>
        <v>여</v>
      </c>
      <c r="F19" s="3" t="s">
        <v>223</v>
      </c>
      <c r="G19" s="4">
        <v>92</v>
      </c>
      <c r="H19" s="4">
        <v>78</v>
      </c>
      <c r="I19" s="4">
        <v>48</v>
      </c>
      <c r="J19" s="4">
        <f t="shared" si="1"/>
        <v>218</v>
      </c>
      <c r="K19" s="4">
        <f t="shared" si="2"/>
        <v>72.666666666666671</v>
      </c>
      <c r="L19" s="4">
        <f t="shared" si="3"/>
        <v>14</v>
      </c>
      <c r="M19" s="3" t="s">
        <v>188</v>
      </c>
    </row>
    <row r="20" spans="1:13" ht="18" customHeight="1" x14ac:dyDescent="0.3">
      <c r="A20" s="3">
        <v>20136744</v>
      </c>
      <c r="B20" s="3" t="s">
        <v>221</v>
      </c>
      <c r="C20" s="3">
        <v>1</v>
      </c>
      <c r="D20" s="3" t="s">
        <v>226</v>
      </c>
      <c r="E20" s="3" t="str">
        <f t="shared" si="0"/>
        <v>여</v>
      </c>
      <c r="F20" s="3" t="s">
        <v>227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>
        <f t="shared" si="3"/>
        <v>16</v>
      </c>
      <c r="M20" s="3" t="s">
        <v>228</v>
      </c>
    </row>
    <row r="21" spans="1:13" ht="18" customHeight="1" x14ac:dyDescent="0.3">
      <c r="A21" s="3">
        <v>20137570</v>
      </c>
      <c r="B21" s="3" t="s">
        <v>229</v>
      </c>
      <c r="C21" s="3">
        <v>1</v>
      </c>
      <c r="D21" s="3" t="s">
        <v>232</v>
      </c>
      <c r="E21" s="3" t="str">
        <f t="shared" si="0"/>
        <v>남</v>
      </c>
      <c r="F21" s="3" t="s">
        <v>233</v>
      </c>
      <c r="G21" s="4">
        <v>92</v>
      </c>
      <c r="H21" s="4">
        <v>98</v>
      </c>
      <c r="I21" s="4">
        <v>99</v>
      </c>
      <c r="J21" s="4">
        <f t="shared" si="1"/>
        <v>289</v>
      </c>
      <c r="K21" s="4">
        <f t="shared" si="2"/>
        <v>96.333333333333329</v>
      </c>
      <c r="L21" s="4">
        <f t="shared" si="3"/>
        <v>2</v>
      </c>
      <c r="M21" s="3" t="s">
        <v>200</v>
      </c>
    </row>
    <row r="22" spans="1:13" ht="18" customHeight="1" x14ac:dyDescent="0.3">
      <c r="A22" s="3">
        <v>20137565</v>
      </c>
      <c r="B22" s="3" t="s">
        <v>229</v>
      </c>
      <c r="C22" s="3">
        <v>1</v>
      </c>
      <c r="D22" s="3" t="s">
        <v>230</v>
      </c>
      <c r="E22" s="3" t="str">
        <f t="shared" si="0"/>
        <v>여</v>
      </c>
      <c r="F22" s="3" t="s">
        <v>231</v>
      </c>
      <c r="G22" s="4">
        <v>65</v>
      </c>
      <c r="H22" s="4">
        <v>97</v>
      </c>
      <c r="I22" s="4">
        <v>89</v>
      </c>
      <c r="J22" s="4">
        <f t="shared" si="1"/>
        <v>251</v>
      </c>
      <c r="K22" s="4">
        <f t="shared" si="2"/>
        <v>83.666666666666671</v>
      </c>
      <c r="L22" s="4">
        <f t="shared" si="3"/>
        <v>8</v>
      </c>
      <c r="M22" s="3" t="s">
        <v>185</v>
      </c>
    </row>
    <row r="23" spans="1:13" ht="18" customHeight="1" x14ac:dyDescent="0.3">
      <c r="A23" s="3">
        <v>20137573</v>
      </c>
      <c r="B23" s="3" t="s">
        <v>229</v>
      </c>
      <c r="C23" s="3">
        <v>1</v>
      </c>
      <c r="D23" s="3" t="s">
        <v>234</v>
      </c>
      <c r="E23" s="3" t="str">
        <f t="shared" si="0"/>
        <v>남</v>
      </c>
      <c r="F23" s="3" t="s">
        <v>235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>
        <f t="shared" si="3"/>
        <v>17</v>
      </c>
      <c r="M23" s="3" t="s">
        <v>228</v>
      </c>
    </row>
  </sheetData>
  <sortState ref="A4:M23">
    <sortCondition ref="A3"/>
  </sortState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9" sqref="E9"/>
    </sheetView>
  </sheetViews>
  <sheetFormatPr defaultRowHeight="16.5" x14ac:dyDescent="0.3"/>
  <cols>
    <col min="1" max="1" width="13" customWidth="1"/>
    <col min="2" max="2" width="11.875" bestFit="1" customWidth="1"/>
    <col min="3" max="4" width="5.125" bestFit="1" customWidth="1"/>
    <col min="5" max="5" width="5.125" customWidth="1"/>
    <col min="6" max="13" width="7.375" customWidth="1"/>
    <col min="14" max="14" width="7.875" customWidth="1"/>
    <col min="15" max="18" width="7.375" customWidth="1"/>
    <col min="19" max="19" width="7.875" customWidth="1"/>
    <col min="20" max="22" width="7.375" customWidth="1"/>
    <col min="23" max="23" width="7.875" customWidth="1"/>
    <col min="24" max="24" width="7.375" customWidth="1"/>
    <col min="25" max="25" width="7.875" customWidth="1"/>
    <col min="26" max="26" width="7.375" customWidth="1"/>
    <col min="27" max="27" width="11.875" bestFit="1" customWidth="1"/>
    <col min="28" max="28" width="9.5" bestFit="1" customWidth="1"/>
    <col min="29" max="29" width="11.875" bestFit="1" customWidth="1"/>
    <col min="30" max="30" width="9.5" bestFit="1" customWidth="1"/>
    <col min="31" max="31" width="11.875" bestFit="1" customWidth="1"/>
    <col min="32" max="32" width="9.5" bestFit="1" customWidth="1"/>
    <col min="33" max="33" width="11.875" bestFit="1" customWidth="1"/>
    <col min="34" max="34" width="9.5" bestFit="1" customWidth="1"/>
    <col min="35" max="35" width="11.875" bestFit="1" customWidth="1"/>
    <col min="36" max="36" width="9.5" bestFit="1" customWidth="1"/>
    <col min="37" max="37" width="11.875" bestFit="1" customWidth="1"/>
    <col min="38" max="38" width="9.5" bestFit="1" customWidth="1"/>
    <col min="39" max="39" width="11.875" bestFit="1" customWidth="1"/>
    <col min="40" max="40" width="9.5" bestFit="1" customWidth="1"/>
    <col min="41" max="41" width="11.875" bestFit="1" customWidth="1"/>
    <col min="42" max="42" width="7.375" customWidth="1"/>
  </cols>
  <sheetData>
    <row r="1" spans="1:6" x14ac:dyDescent="0.3">
      <c r="A1" s="22" t="s">
        <v>429</v>
      </c>
      <c r="B1" t="s">
        <v>430</v>
      </c>
    </row>
    <row r="3" spans="1:6" x14ac:dyDescent="0.3">
      <c r="A3" s="22" t="s">
        <v>428</v>
      </c>
      <c r="B3" s="22" t="s">
        <v>427</v>
      </c>
    </row>
    <row r="4" spans="1:6" x14ac:dyDescent="0.3">
      <c r="A4" s="22" t="s">
        <v>425</v>
      </c>
      <c r="B4" s="23">
        <v>1</v>
      </c>
      <c r="C4" s="23">
        <v>2</v>
      </c>
      <c r="D4" s="23">
        <v>3</v>
      </c>
      <c r="E4" s="23">
        <v>4</v>
      </c>
      <c r="F4" s="23" t="s">
        <v>426</v>
      </c>
    </row>
    <row r="5" spans="1:6" x14ac:dyDescent="0.3">
      <c r="A5" s="24" t="s">
        <v>431</v>
      </c>
      <c r="B5" s="21">
        <v>179</v>
      </c>
      <c r="C5" s="25">
        <v>236</v>
      </c>
      <c r="D5" s="25">
        <v>244</v>
      </c>
      <c r="E5" s="25"/>
      <c r="F5" s="25">
        <v>659</v>
      </c>
    </row>
    <row r="6" spans="1:6" x14ac:dyDescent="0.3">
      <c r="A6" s="24" t="s">
        <v>434</v>
      </c>
      <c r="B6" s="21"/>
      <c r="C6" s="25">
        <v>725</v>
      </c>
      <c r="D6" s="25"/>
      <c r="E6" s="25">
        <v>221</v>
      </c>
      <c r="F6" s="25">
        <v>946</v>
      </c>
    </row>
    <row r="7" spans="1:6" x14ac:dyDescent="0.3">
      <c r="A7" s="24" t="s">
        <v>436</v>
      </c>
      <c r="B7" s="21">
        <v>722</v>
      </c>
      <c r="C7" s="25"/>
      <c r="D7" s="25"/>
      <c r="E7" s="25"/>
      <c r="F7" s="25">
        <v>722</v>
      </c>
    </row>
    <row r="8" spans="1:6" x14ac:dyDescent="0.3">
      <c r="A8" s="24" t="s">
        <v>426</v>
      </c>
      <c r="B8" s="21">
        <v>901</v>
      </c>
      <c r="C8" s="25">
        <v>961</v>
      </c>
      <c r="D8" s="25">
        <v>244</v>
      </c>
      <c r="E8" s="25">
        <v>221</v>
      </c>
      <c r="F8" s="25">
        <v>2327</v>
      </c>
    </row>
  </sheetData>
  <phoneticPr fontId="3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3" sqref="A3"/>
    </sheetView>
  </sheetViews>
  <sheetFormatPr defaultRowHeight="16.5" x14ac:dyDescent="0.3"/>
  <cols>
    <col min="1" max="1" width="15.125" bestFit="1" customWidth="1"/>
    <col min="2" max="2" width="11.875" customWidth="1"/>
    <col min="3" max="5" width="5.125" customWidth="1"/>
    <col min="6" max="6" width="7.375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274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275</v>
      </c>
      <c r="B3" s="2" t="s">
        <v>276</v>
      </c>
      <c r="C3" s="2" t="s">
        <v>277</v>
      </c>
      <c r="D3" s="2" t="s">
        <v>319</v>
      </c>
      <c r="E3" s="2" t="s">
        <v>279</v>
      </c>
      <c r="F3" s="2" t="s">
        <v>280</v>
      </c>
      <c r="G3" s="2" t="s">
        <v>281</v>
      </c>
      <c r="H3" s="2" t="s">
        <v>282</v>
      </c>
      <c r="I3" s="2" t="s">
        <v>283</v>
      </c>
      <c r="J3" s="2" t="s">
        <v>284</v>
      </c>
      <c r="K3" s="2" t="s">
        <v>285</v>
      </c>
      <c r="L3" s="2" t="s">
        <v>320</v>
      </c>
      <c r="M3" s="2" t="s">
        <v>321</v>
      </c>
    </row>
    <row r="4" spans="1:13" ht="18" customHeight="1" x14ac:dyDescent="0.3">
      <c r="A4" s="3">
        <v>20131234</v>
      </c>
      <c r="B4" s="3" t="s">
        <v>296</v>
      </c>
      <c r="C4" s="3">
        <v>1</v>
      </c>
      <c r="D4" s="3" t="s">
        <v>322</v>
      </c>
      <c r="E4" s="3" t="str">
        <f>IF(MID(D4,8,1)="1","남","여")</f>
        <v>여</v>
      </c>
      <c r="F4" s="3" t="s">
        <v>298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L4" s="4">
        <f>_xlfn.RANK.EQ(K4,$K$4:$K$23)</f>
        <v>9</v>
      </c>
      <c r="M4" s="3" t="s">
        <v>185</v>
      </c>
    </row>
    <row r="5" spans="1:13" ht="18" customHeight="1" x14ac:dyDescent="0.3">
      <c r="A5" s="3">
        <v>20131272</v>
      </c>
      <c r="B5" s="3" t="s">
        <v>57</v>
      </c>
      <c r="C5" s="3">
        <v>1</v>
      </c>
      <c r="D5" s="3" t="s">
        <v>186</v>
      </c>
      <c r="E5" s="3" t="str">
        <f t="shared" ref="E5:E23" si="0">IF(MID(D5,8,1)="1","남","여")</f>
        <v>여</v>
      </c>
      <c r="F5" s="3" t="s">
        <v>187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  <c r="L5" s="4">
        <f t="shared" ref="L5:L23" si="3">_xlfn.RANK.EQ(K5,$K$4:$K$23)</f>
        <v>14</v>
      </c>
      <c r="M5" s="3" t="s">
        <v>188</v>
      </c>
    </row>
    <row r="6" spans="1:13" ht="18" customHeight="1" x14ac:dyDescent="0.3">
      <c r="A6" s="3">
        <v>20131278</v>
      </c>
      <c r="B6" s="3" t="s">
        <v>57</v>
      </c>
      <c r="C6" s="3">
        <v>1</v>
      </c>
      <c r="D6" s="3" t="s">
        <v>189</v>
      </c>
      <c r="E6" s="3" t="str">
        <f t="shared" si="0"/>
        <v>남</v>
      </c>
      <c r="F6" s="3" t="s">
        <v>190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>
        <f t="shared" si="3"/>
        <v>11</v>
      </c>
      <c r="M6" s="3" t="s">
        <v>185</v>
      </c>
    </row>
    <row r="7" spans="1:13" ht="18" customHeight="1" x14ac:dyDescent="0.3">
      <c r="A7" s="3">
        <v>20113443</v>
      </c>
      <c r="B7" s="3" t="s">
        <v>191</v>
      </c>
      <c r="C7" s="3">
        <v>3</v>
      </c>
      <c r="D7" s="3" t="s">
        <v>192</v>
      </c>
      <c r="E7" s="3" t="str">
        <f t="shared" si="0"/>
        <v>남</v>
      </c>
      <c r="F7" s="3" t="s">
        <v>193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>
        <f t="shared" si="3"/>
        <v>18</v>
      </c>
      <c r="M7" s="3" t="s">
        <v>194</v>
      </c>
    </row>
    <row r="8" spans="1:13" ht="18" customHeight="1" x14ac:dyDescent="0.3">
      <c r="A8" s="3">
        <v>20133548</v>
      </c>
      <c r="B8" s="3" t="s">
        <v>191</v>
      </c>
      <c r="C8" s="3">
        <v>1</v>
      </c>
      <c r="D8" s="3" t="s">
        <v>195</v>
      </c>
      <c r="E8" s="3" t="str">
        <f t="shared" si="0"/>
        <v>남</v>
      </c>
      <c r="F8" s="3" t="s">
        <v>196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>
        <f t="shared" si="3"/>
        <v>6</v>
      </c>
      <c r="M8" s="3" t="s">
        <v>197</v>
      </c>
    </row>
    <row r="9" spans="1:13" ht="18" customHeight="1" x14ac:dyDescent="0.3">
      <c r="A9" s="3">
        <v>20133567</v>
      </c>
      <c r="B9" s="3" t="s">
        <v>191</v>
      </c>
      <c r="C9" s="3">
        <v>1</v>
      </c>
      <c r="D9" s="3" t="s">
        <v>198</v>
      </c>
      <c r="E9" s="3" t="str">
        <f t="shared" si="0"/>
        <v>여</v>
      </c>
      <c r="F9" s="3" t="s">
        <v>199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>
        <f t="shared" si="3"/>
        <v>3</v>
      </c>
      <c r="M9" s="3" t="s">
        <v>200</v>
      </c>
    </row>
    <row r="10" spans="1:13" ht="18" customHeight="1" x14ac:dyDescent="0.3">
      <c r="A10" s="3">
        <v>20133578</v>
      </c>
      <c r="B10" s="3" t="s">
        <v>191</v>
      </c>
      <c r="C10" s="3">
        <v>1</v>
      </c>
      <c r="D10" s="3" t="s">
        <v>201</v>
      </c>
      <c r="E10" s="3" t="str">
        <f t="shared" si="0"/>
        <v>남</v>
      </c>
      <c r="F10" s="3" t="s">
        <v>202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  <c r="L10" s="4">
        <f t="shared" si="3"/>
        <v>4</v>
      </c>
      <c r="M10" s="3" t="s">
        <v>203</v>
      </c>
    </row>
    <row r="11" spans="1:13" ht="18" customHeight="1" x14ac:dyDescent="0.3">
      <c r="A11" s="3">
        <v>20094321</v>
      </c>
      <c r="B11" s="3" t="s">
        <v>204</v>
      </c>
      <c r="C11" s="3">
        <v>4</v>
      </c>
      <c r="D11" s="3" t="s">
        <v>205</v>
      </c>
      <c r="E11" s="3" t="str">
        <f t="shared" si="0"/>
        <v>남</v>
      </c>
      <c r="F11" s="3" t="s">
        <v>206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  <c r="L11" s="4">
        <f t="shared" si="3"/>
        <v>13</v>
      </c>
      <c r="M11" s="3" t="s">
        <v>188</v>
      </c>
    </row>
    <row r="12" spans="1:13" ht="18" customHeight="1" x14ac:dyDescent="0.3">
      <c r="A12" s="3">
        <v>20124328</v>
      </c>
      <c r="B12" s="3" t="s">
        <v>204</v>
      </c>
      <c r="C12" s="3">
        <v>2</v>
      </c>
      <c r="D12" s="3" t="s">
        <v>207</v>
      </c>
      <c r="E12" s="3" t="str">
        <f t="shared" si="0"/>
        <v>여</v>
      </c>
      <c r="F12" s="3" t="s">
        <v>208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>
        <f t="shared" si="3"/>
        <v>5</v>
      </c>
      <c r="M12" s="3" t="s">
        <v>203</v>
      </c>
    </row>
    <row r="13" spans="1:13" ht="18" customHeight="1" x14ac:dyDescent="0.3">
      <c r="A13" s="3">
        <v>20124333</v>
      </c>
      <c r="B13" s="3" t="s">
        <v>204</v>
      </c>
      <c r="C13" s="3">
        <v>2</v>
      </c>
      <c r="D13" s="3" t="s">
        <v>209</v>
      </c>
      <c r="E13" s="3" t="str">
        <f t="shared" si="0"/>
        <v>여</v>
      </c>
      <c r="F13" s="3" t="s">
        <v>210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>
        <f t="shared" si="3"/>
        <v>1</v>
      </c>
      <c r="M13" s="3" t="s">
        <v>200</v>
      </c>
    </row>
    <row r="14" spans="1:13" ht="18" customHeight="1" x14ac:dyDescent="0.3">
      <c r="A14" s="3">
        <v>20124334</v>
      </c>
      <c r="B14" s="3" t="s">
        <v>204</v>
      </c>
      <c r="C14" s="3">
        <v>2</v>
      </c>
      <c r="D14" s="3" t="s">
        <v>211</v>
      </c>
      <c r="E14" s="3" t="str">
        <f t="shared" si="0"/>
        <v>남</v>
      </c>
      <c r="F14" s="3" t="s">
        <v>212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>
        <f t="shared" si="3"/>
        <v>20</v>
      </c>
      <c r="M14" s="3" t="s">
        <v>194</v>
      </c>
    </row>
    <row r="15" spans="1:13" ht="18" customHeight="1" x14ac:dyDescent="0.3">
      <c r="A15" s="3">
        <v>20105643</v>
      </c>
      <c r="B15" s="3" t="s">
        <v>213</v>
      </c>
      <c r="C15" s="3">
        <v>3</v>
      </c>
      <c r="D15" s="3" t="s">
        <v>214</v>
      </c>
      <c r="E15" s="3" t="str">
        <f t="shared" si="0"/>
        <v>여</v>
      </c>
      <c r="F15" s="3" t="s">
        <v>215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>
        <f t="shared" si="3"/>
        <v>10</v>
      </c>
      <c r="M15" s="3" t="s">
        <v>185</v>
      </c>
    </row>
    <row r="16" spans="1:13" ht="18" customHeight="1" x14ac:dyDescent="0.3">
      <c r="A16" s="3">
        <v>20125432</v>
      </c>
      <c r="B16" s="3" t="s">
        <v>213</v>
      </c>
      <c r="C16" s="3">
        <v>2</v>
      </c>
      <c r="D16" s="3" t="s">
        <v>216</v>
      </c>
      <c r="E16" s="3" t="str">
        <f t="shared" si="0"/>
        <v>여</v>
      </c>
      <c r="F16" s="3" t="s">
        <v>217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>
        <f t="shared" si="3"/>
        <v>12</v>
      </c>
      <c r="M16" s="3" t="s">
        <v>218</v>
      </c>
    </row>
    <row r="17" spans="1:13" ht="18" customHeight="1" x14ac:dyDescent="0.3">
      <c r="A17" s="3">
        <v>20135441</v>
      </c>
      <c r="B17" s="3" t="s">
        <v>213</v>
      </c>
      <c r="C17" s="3">
        <v>1</v>
      </c>
      <c r="D17" s="3" t="s">
        <v>219</v>
      </c>
      <c r="E17" s="3" t="str">
        <f t="shared" si="0"/>
        <v>여</v>
      </c>
      <c r="F17" s="3" t="s">
        <v>220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>
        <f t="shared" si="3"/>
        <v>18</v>
      </c>
      <c r="M17" s="3" t="s">
        <v>194</v>
      </c>
    </row>
    <row r="18" spans="1:13" ht="18" customHeight="1" x14ac:dyDescent="0.3">
      <c r="A18" s="3">
        <v>20116432</v>
      </c>
      <c r="B18" s="3" t="s">
        <v>221</v>
      </c>
      <c r="C18" s="3">
        <v>3</v>
      </c>
      <c r="D18" s="3" t="s">
        <v>222</v>
      </c>
      <c r="E18" s="3" t="str">
        <f t="shared" si="0"/>
        <v>여</v>
      </c>
      <c r="F18" s="3" t="s">
        <v>223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>
        <f t="shared" si="3"/>
        <v>14</v>
      </c>
      <c r="M18" s="3" t="s">
        <v>188</v>
      </c>
    </row>
    <row r="19" spans="1:13" ht="18" customHeight="1" x14ac:dyDescent="0.3">
      <c r="A19" s="3">
        <v>20136743</v>
      </c>
      <c r="B19" s="3" t="s">
        <v>221</v>
      </c>
      <c r="C19" s="3">
        <v>1</v>
      </c>
      <c r="D19" s="3" t="s">
        <v>224</v>
      </c>
      <c r="E19" s="3" t="str">
        <f t="shared" si="0"/>
        <v>여</v>
      </c>
      <c r="F19" s="3" t="s">
        <v>225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>
        <f t="shared" si="3"/>
        <v>6</v>
      </c>
      <c r="M19" s="3" t="s">
        <v>197</v>
      </c>
    </row>
    <row r="20" spans="1:13" ht="18" customHeight="1" x14ac:dyDescent="0.3">
      <c r="A20" s="3">
        <v>20136744</v>
      </c>
      <c r="B20" s="3" t="s">
        <v>221</v>
      </c>
      <c r="C20" s="3">
        <v>1</v>
      </c>
      <c r="D20" s="3" t="s">
        <v>226</v>
      </c>
      <c r="E20" s="3" t="str">
        <f t="shared" si="0"/>
        <v>여</v>
      </c>
      <c r="F20" s="3" t="s">
        <v>227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>
        <f t="shared" si="3"/>
        <v>16</v>
      </c>
      <c r="M20" s="3" t="s">
        <v>228</v>
      </c>
    </row>
    <row r="21" spans="1:13" ht="18" customHeight="1" x14ac:dyDescent="0.3">
      <c r="A21" s="3">
        <v>20137565</v>
      </c>
      <c r="B21" s="3" t="s">
        <v>229</v>
      </c>
      <c r="C21" s="3">
        <v>1</v>
      </c>
      <c r="D21" s="3" t="s">
        <v>230</v>
      </c>
      <c r="E21" s="3" t="str">
        <f t="shared" si="0"/>
        <v>여</v>
      </c>
      <c r="F21" s="3" t="s">
        <v>231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>
        <f t="shared" si="3"/>
        <v>8</v>
      </c>
      <c r="M21" s="3" t="s">
        <v>185</v>
      </c>
    </row>
    <row r="22" spans="1:13" ht="18" customHeight="1" x14ac:dyDescent="0.3">
      <c r="A22" s="3">
        <v>20137570</v>
      </c>
      <c r="B22" s="3" t="s">
        <v>229</v>
      </c>
      <c r="C22" s="3">
        <v>1</v>
      </c>
      <c r="D22" s="3" t="s">
        <v>232</v>
      </c>
      <c r="E22" s="3" t="str">
        <f t="shared" si="0"/>
        <v>남</v>
      </c>
      <c r="F22" s="3" t="s">
        <v>233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>
        <f t="shared" si="3"/>
        <v>2</v>
      </c>
      <c r="M22" s="3" t="s">
        <v>200</v>
      </c>
    </row>
    <row r="23" spans="1:13" ht="18" customHeight="1" x14ac:dyDescent="0.3">
      <c r="A23" s="3">
        <v>20137573</v>
      </c>
      <c r="B23" s="3" t="s">
        <v>229</v>
      </c>
      <c r="C23" s="3">
        <v>1</v>
      </c>
      <c r="D23" s="3" t="s">
        <v>234</v>
      </c>
      <c r="E23" s="3" t="str">
        <f t="shared" si="0"/>
        <v>남</v>
      </c>
      <c r="F23" s="3" t="s">
        <v>235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>
        <f t="shared" si="3"/>
        <v>17</v>
      </c>
      <c r="M23" s="3" t="s">
        <v>228</v>
      </c>
    </row>
    <row r="28" spans="1:13" x14ac:dyDescent="0.3">
      <c r="A28" s="22" t="s">
        <v>429</v>
      </c>
      <c r="B28" t="s">
        <v>430</v>
      </c>
    </row>
    <row r="30" spans="1:13" x14ac:dyDescent="0.3">
      <c r="A30" s="22" t="s">
        <v>428</v>
      </c>
      <c r="B30" s="22" t="s">
        <v>427</v>
      </c>
    </row>
    <row r="31" spans="1:13" x14ac:dyDescent="0.3">
      <c r="A31" s="22" t="s">
        <v>425</v>
      </c>
      <c r="B31" s="23">
        <v>1</v>
      </c>
      <c r="C31" s="23">
        <v>2</v>
      </c>
      <c r="D31" s="23">
        <v>3</v>
      </c>
      <c r="E31" s="23">
        <v>4</v>
      </c>
      <c r="F31" s="23" t="s">
        <v>426</v>
      </c>
    </row>
    <row r="32" spans="1:13" x14ac:dyDescent="0.3">
      <c r="A32" s="24" t="s">
        <v>431</v>
      </c>
      <c r="B32" s="21">
        <v>179</v>
      </c>
      <c r="C32" s="21">
        <v>236</v>
      </c>
      <c r="D32" s="21">
        <v>244</v>
      </c>
      <c r="E32" s="21"/>
      <c r="F32" s="21">
        <v>659</v>
      </c>
    </row>
    <row r="33" spans="1:6" x14ac:dyDescent="0.3">
      <c r="A33" s="24" t="s">
        <v>432</v>
      </c>
      <c r="B33" s="21">
        <v>704</v>
      </c>
      <c r="C33" s="21"/>
      <c r="D33" s="21"/>
      <c r="E33" s="21"/>
      <c r="F33" s="21">
        <v>704</v>
      </c>
    </row>
    <row r="34" spans="1:6" x14ac:dyDescent="0.3">
      <c r="A34" s="24" t="s">
        <v>433</v>
      </c>
      <c r="B34" s="21">
        <v>821</v>
      </c>
      <c r="C34" s="21"/>
      <c r="D34" s="21">
        <v>179</v>
      </c>
      <c r="E34" s="21"/>
      <c r="F34" s="21">
        <v>1000</v>
      </c>
    </row>
    <row r="35" spans="1:6" x14ac:dyDescent="0.3">
      <c r="A35" s="24" t="s">
        <v>434</v>
      </c>
      <c r="B35" s="21"/>
      <c r="C35" s="21">
        <v>725</v>
      </c>
      <c r="D35" s="21"/>
      <c r="E35" s="21">
        <v>221</v>
      </c>
      <c r="F35" s="21">
        <v>946</v>
      </c>
    </row>
    <row r="36" spans="1:6" x14ac:dyDescent="0.3">
      <c r="A36" s="24" t="s">
        <v>435</v>
      </c>
      <c r="B36" s="21">
        <v>447</v>
      </c>
      <c r="C36" s="21"/>
      <c r="D36" s="21">
        <v>218</v>
      </c>
      <c r="E36" s="21"/>
      <c r="F36" s="21">
        <v>665</v>
      </c>
    </row>
    <row r="37" spans="1:6" x14ac:dyDescent="0.3">
      <c r="A37" s="24" t="s">
        <v>436</v>
      </c>
      <c r="B37" s="21">
        <v>722</v>
      </c>
      <c r="C37" s="21"/>
      <c r="D37" s="21"/>
      <c r="E37" s="21"/>
      <c r="F37" s="21">
        <v>722</v>
      </c>
    </row>
    <row r="38" spans="1:6" x14ac:dyDescent="0.3">
      <c r="A38" s="24" t="s">
        <v>426</v>
      </c>
      <c r="B38" s="21">
        <v>2873</v>
      </c>
      <c r="C38" s="21">
        <v>961</v>
      </c>
      <c r="D38" s="21">
        <v>641</v>
      </c>
      <c r="E38" s="21">
        <v>221</v>
      </c>
      <c r="F38" s="21">
        <v>4696</v>
      </c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7" sqref="E27"/>
    </sheetView>
  </sheetViews>
  <sheetFormatPr defaultRowHeight="16.5" x14ac:dyDescent="0.3"/>
  <cols>
    <col min="1" max="1" width="10.125" bestFit="1" customWidth="1"/>
    <col min="2" max="2" width="17.875" customWidth="1"/>
    <col min="3" max="3" width="9.25" customWidth="1"/>
    <col min="4" max="5" width="8" customWidth="1"/>
    <col min="6" max="6" width="8.625" customWidth="1"/>
    <col min="8" max="9" width="13.25" bestFit="1" customWidth="1"/>
    <col min="10" max="10" width="2.375" customWidth="1"/>
  </cols>
  <sheetData>
    <row r="1" spans="1:9" ht="39" x14ac:dyDescent="0.3">
      <c r="A1" s="19" t="s">
        <v>323</v>
      </c>
      <c r="B1" s="20"/>
      <c r="C1" s="20"/>
      <c r="D1" s="20"/>
      <c r="E1" s="20"/>
      <c r="F1" s="20"/>
      <c r="G1" s="20"/>
      <c r="H1" s="20"/>
      <c r="I1" s="20"/>
    </row>
    <row r="2" spans="1:9" x14ac:dyDescent="0.3">
      <c r="B2" s="10"/>
      <c r="C2" s="11"/>
    </row>
    <row r="3" spans="1:9" ht="18" customHeight="1" x14ac:dyDescent="0.3">
      <c r="A3" s="1" t="s">
        <v>324</v>
      </c>
      <c r="B3" s="2" t="s">
        <v>325</v>
      </c>
      <c r="C3" s="2" t="s">
        <v>326</v>
      </c>
      <c r="D3" s="2" t="s">
        <v>327</v>
      </c>
      <c r="E3" s="2" t="s">
        <v>328</v>
      </c>
      <c r="F3" s="2" t="s">
        <v>329</v>
      </c>
      <c r="G3" s="2" t="s">
        <v>330</v>
      </c>
      <c r="H3" s="2" t="s">
        <v>331</v>
      </c>
      <c r="I3" s="2" t="s">
        <v>332</v>
      </c>
    </row>
    <row r="4" spans="1:9" ht="18" customHeight="1" x14ac:dyDescent="0.3">
      <c r="A4" s="3" t="s">
        <v>333</v>
      </c>
      <c r="B4" s="3" t="s">
        <v>408</v>
      </c>
      <c r="C4" s="3" t="s">
        <v>334</v>
      </c>
      <c r="D4" s="3" t="s">
        <v>335</v>
      </c>
      <c r="E4" s="3" t="s">
        <v>336</v>
      </c>
      <c r="F4" s="3" t="str">
        <f t="shared" ref="F4:F24" si="0">IF(MID(A4,5,1)="A","공채",IF(MID(A4,5,1)="B","특채","수시"))</f>
        <v>공채</v>
      </c>
      <c r="G4" s="12">
        <v>3</v>
      </c>
      <c r="H4" s="12">
        <v>1000</v>
      </c>
      <c r="I4" s="12">
        <v>1230</v>
      </c>
    </row>
    <row r="5" spans="1:9" ht="18" customHeight="1" x14ac:dyDescent="0.3">
      <c r="A5" s="3" t="s">
        <v>337</v>
      </c>
      <c r="B5" s="3" t="s">
        <v>409</v>
      </c>
      <c r="C5" s="3" t="s">
        <v>338</v>
      </c>
      <c r="D5" s="3" t="s">
        <v>335</v>
      </c>
      <c r="E5" s="3" t="s">
        <v>339</v>
      </c>
      <c r="F5" s="3" t="str">
        <f t="shared" si="0"/>
        <v>공채</v>
      </c>
      <c r="G5" s="12">
        <v>4</v>
      </c>
      <c r="H5" s="12">
        <v>2300</v>
      </c>
      <c r="I5" s="12">
        <v>3121</v>
      </c>
    </row>
    <row r="6" spans="1:9" ht="18" customHeight="1" x14ac:dyDescent="0.3">
      <c r="A6" s="3" t="s">
        <v>337</v>
      </c>
      <c r="B6" s="3" t="s">
        <v>409</v>
      </c>
      <c r="C6" s="3" t="s">
        <v>338</v>
      </c>
      <c r="D6" s="3" t="s">
        <v>335</v>
      </c>
      <c r="E6" s="3" t="s">
        <v>339</v>
      </c>
      <c r="F6" s="3" t="str">
        <f t="shared" ref="F6" si="1">IF(MID(A6,5,1)="A","공채",IF(MID(A6,5,1)="B","특채","수시"))</f>
        <v>공채</v>
      </c>
      <c r="G6" s="12">
        <v>4</v>
      </c>
      <c r="H6" s="12">
        <v>2300</v>
      </c>
      <c r="I6" s="12">
        <v>3121</v>
      </c>
    </row>
    <row r="7" spans="1:9" ht="18" customHeight="1" x14ac:dyDescent="0.3">
      <c r="A7" s="3" t="s">
        <v>340</v>
      </c>
      <c r="B7" s="3" t="s">
        <v>410</v>
      </c>
      <c r="C7" s="3" t="s">
        <v>341</v>
      </c>
      <c r="D7" s="3" t="s">
        <v>335</v>
      </c>
      <c r="E7" s="3" t="s">
        <v>342</v>
      </c>
      <c r="F7" s="3" t="str">
        <f t="shared" si="0"/>
        <v>수시</v>
      </c>
      <c r="G7" s="12">
        <v>2</v>
      </c>
      <c r="H7" s="12">
        <v>850</v>
      </c>
      <c r="I7" s="12">
        <v>180</v>
      </c>
    </row>
    <row r="8" spans="1:9" ht="18" customHeight="1" x14ac:dyDescent="0.3">
      <c r="A8" s="3" t="s">
        <v>343</v>
      </c>
      <c r="B8" s="3" t="s">
        <v>411</v>
      </c>
      <c r="C8" s="3" t="s">
        <v>344</v>
      </c>
      <c r="D8" s="3" t="s">
        <v>335</v>
      </c>
      <c r="E8" s="3" t="s">
        <v>345</v>
      </c>
      <c r="F8" s="3" t="str">
        <f t="shared" si="0"/>
        <v>수시</v>
      </c>
      <c r="G8" s="12">
        <v>3</v>
      </c>
      <c r="H8" s="12">
        <v>1000</v>
      </c>
      <c r="I8" s="12">
        <v>1321</v>
      </c>
    </row>
    <row r="9" spans="1:9" ht="18" customHeight="1" x14ac:dyDescent="0.3">
      <c r="A9" s="3" t="s">
        <v>346</v>
      </c>
      <c r="B9" s="3" t="s">
        <v>412</v>
      </c>
      <c r="C9" s="3" t="s">
        <v>347</v>
      </c>
      <c r="D9" s="3" t="s">
        <v>335</v>
      </c>
      <c r="E9" s="3" t="s">
        <v>348</v>
      </c>
      <c r="F9" s="3" t="str">
        <f t="shared" si="0"/>
        <v>특채</v>
      </c>
      <c r="G9" s="12">
        <v>5</v>
      </c>
      <c r="H9" s="12">
        <v>3000</v>
      </c>
      <c r="I9" s="12">
        <v>2345</v>
      </c>
    </row>
    <row r="10" spans="1:9" ht="18" customHeight="1" x14ac:dyDescent="0.3">
      <c r="A10" s="3" t="s">
        <v>349</v>
      </c>
      <c r="B10" s="3" t="s">
        <v>409</v>
      </c>
      <c r="C10" s="3" t="s">
        <v>338</v>
      </c>
      <c r="D10" s="3" t="s">
        <v>335</v>
      </c>
      <c r="E10" s="3" t="s">
        <v>350</v>
      </c>
      <c r="F10" s="3" t="str">
        <f t="shared" si="0"/>
        <v>특채</v>
      </c>
      <c r="G10" s="12">
        <v>7</v>
      </c>
      <c r="H10" s="12">
        <v>5632</v>
      </c>
      <c r="I10" s="12">
        <v>7656</v>
      </c>
    </row>
    <row r="11" spans="1:9" ht="18" customHeight="1" x14ac:dyDescent="0.3">
      <c r="A11" s="3" t="s">
        <v>349</v>
      </c>
      <c r="B11" s="3" t="s">
        <v>409</v>
      </c>
      <c r="C11" s="3" t="s">
        <v>338</v>
      </c>
      <c r="D11" s="3" t="s">
        <v>335</v>
      </c>
      <c r="E11" s="3" t="s">
        <v>350</v>
      </c>
      <c r="F11" s="3" t="str">
        <f t="shared" ref="F11" si="2">IF(MID(A11,5,1)="A","공채",IF(MID(A11,5,1)="B","특채","수시"))</f>
        <v>특채</v>
      </c>
      <c r="G11" s="12">
        <v>7</v>
      </c>
      <c r="H11" s="12">
        <v>5632</v>
      </c>
      <c r="I11" s="12">
        <v>7656</v>
      </c>
    </row>
    <row r="12" spans="1:9" ht="18" customHeight="1" x14ac:dyDescent="0.3">
      <c r="A12" s="3" t="s">
        <v>351</v>
      </c>
      <c r="B12" s="3" t="s">
        <v>413</v>
      </c>
      <c r="C12" s="3" t="s">
        <v>352</v>
      </c>
      <c r="D12" s="3" t="s">
        <v>353</v>
      </c>
      <c r="E12" s="3" t="s">
        <v>354</v>
      </c>
      <c r="F12" s="3" t="str">
        <f t="shared" si="0"/>
        <v>공채</v>
      </c>
      <c r="G12" s="12">
        <v>3</v>
      </c>
      <c r="H12" s="12">
        <v>3360</v>
      </c>
      <c r="I12" s="12">
        <v>2123</v>
      </c>
    </row>
    <row r="13" spans="1:9" ht="18" customHeight="1" x14ac:dyDescent="0.3">
      <c r="A13" s="3" t="s">
        <v>355</v>
      </c>
      <c r="B13" s="3" t="s">
        <v>414</v>
      </c>
      <c r="C13" s="3" t="s">
        <v>356</v>
      </c>
      <c r="D13" s="3" t="s">
        <v>335</v>
      </c>
      <c r="E13" s="3" t="s">
        <v>357</v>
      </c>
      <c r="F13" s="3" t="str">
        <f t="shared" si="0"/>
        <v>공채</v>
      </c>
      <c r="G13" s="12">
        <v>1</v>
      </c>
      <c r="H13" s="12">
        <v>0</v>
      </c>
      <c r="I13" s="12">
        <v>120</v>
      </c>
    </row>
    <row r="14" spans="1:9" ht="18" customHeight="1" x14ac:dyDescent="0.3">
      <c r="A14" s="3" t="s">
        <v>358</v>
      </c>
      <c r="B14" s="3" t="s">
        <v>415</v>
      </c>
      <c r="C14" s="3" t="s">
        <v>334</v>
      </c>
      <c r="D14" s="3" t="s">
        <v>353</v>
      </c>
      <c r="E14" s="3" t="s">
        <v>359</v>
      </c>
      <c r="F14" s="3" t="str">
        <f t="shared" si="0"/>
        <v>특채</v>
      </c>
      <c r="G14" s="12">
        <v>6</v>
      </c>
      <c r="H14" s="12">
        <v>1850</v>
      </c>
      <c r="I14" s="12">
        <v>2321</v>
      </c>
    </row>
    <row r="15" spans="1:9" ht="18" customHeight="1" x14ac:dyDescent="0.3">
      <c r="A15" s="3" t="s">
        <v>360</v>
      </c>
      <c r="B15" s="3" t="s">
        <v>416</v>
      </c>
      <c r="C15" s="3" t="s">
        <v>361</v>
      </c>
      <c r="D15" s="3" t="s">
        <v>335</v>
      </c>
      <c r="E15" s="3" t="s">
        <v>362</v>
      </c>
      <c r="F15" s="3" t="str">
        <f t="shared" si="0"/>
        <v>특채</v>
      </c>
      <c r="G15" s="12">
        <v>12</v>
      </c>
      <c r="H15" s="12">
        <v>9900</v>
      </c>
      <c r="I15" s="12">
        <v>13211</v>
      </c>
    </row>
    <row r="16" spans="1:9" ht="18" customHeight="1" x14ac:dyDescent="0.3">
      <c r="A16" s="3" t="s">
        <v>363</v>
      </c>
      <c r="B16" s="3" t="s">
        <v>417</v>
      </c>
      <c r="C16" s="3" t="s">
        <v>364</v>
      </c>
      <c r="D16" s="3" t="s">
        <v>365</v>
      </c>
      <c r="E16" s="3" t="s">
        <v>366</v>
      </c>
      <c r="F16" s="3" t="str">
        <f t="shared" si="0"/>
        <v>수시</v>
      </c>
      <c r="G16" s="12">
        <v>4</v>
      </c>
      <c r="H16" s="12">
        <v>7800</v>
      </c>
      <c r="I16" s="12">
        <v>5462</v>
      </c>
    </row>
    <row r="17" spans="1:9" ht="18" customHeight="1" x14ac:dyDescent="0.3">
      <c r="A17" s="3" t="s">
        <v>367</v>
      </c>
      <c r="B17" s="3" t="s">
        <v>418</v>
      </c>
      <c r="C17" s="3" t="s">
        <v>368</v>
      </c>
      <c r="D17" s="3" t="s">
        <v>335</v>
      </c>
      <c r="E17" s="3" t="s">
        <v>369</v>
      </c>
      <c r="F17" s="3" t="str">
        <f t="shared" si="0"/>
        <v>공채</v>
      </c>
      <c r="G17" s="12">
        <v>6</v>
      </c>
      <c r="H17" s="12">
        <v>9000</v>
      </c>
      <c r="I17" s="12">
        <v>7890</v>
      </c>
    </row>
    <row r="18" spans="1:9" ht="18" customHeight="1" x14ac:dyDescent="0.3">
      <c r="A18" s="3" t="s">
        <v>370</v>
      </c>
      <c r="B18" s="3" t="s">
        <v>419</v>
      </c>
      <c r="C18" s="3" t="s">
        <v>364</v>
      </c>
      <c r="D18" s="3" t="s">
        <v>353</v>
      </c>
      <c r="E18" s="3" t="s">
        <v>371</v>
      </c>
      <c r="F18" s="3" t="str">
        <f t="shared" si="0"/>
        <v>공채</v>
      </c>
      <c r="G18" s="12">
        <v>2</v>
      </c>
      <c r="H18" s="12">
        <v>5630</v>
      </c>
      <c r="I18" s="12">
        <v>2341</v>
      </c>
    </row>
    <row r="19" spans="1:9" ht="18" customHeight="1" x14ac:dyDescent="0.3">
      <c r="A19" s="3" t="s">
        <v>372</v>
      </c>
      <c r="B19" s="3" t="s">
        <v>420</v>
      </c>
      <c r="C19" s="3" t="s">
        <v>373</v>
      </c>
      <c r="D19" s="3" t="s">
        <v>335</v>
      </c>
      <c r="E19" s="3" t="s">
        <v>374</v>
      </c>
      <c r="F19" s="3" t="str">
        <f t="shared" si="0"/>
        <v>공채</v>
      </c>
      <c r="G19" s="12">
        <v>0</v>
      </c>
      <c r="H19" s="12">
        <v>0</v>
      </c>
      <c r="I19" s="12">
        <v>0</v>
      </c>
    </row>
    <row r="20" spans="1:9" ht="18" customHeight="1" x14ac:dyDescent="0.3">
      <c r="A20" s="3" t="s">
        <v>375</v>
      </c>
      <c r="B20" s="3" t="s">
        <v>421</v>
      </c>
      <c r="C20" s="3" t="s">
        <v>376</v>
      </c>
      <c r="D20" s="3" t="s">
        <v>365</v>
      </c>
      <c r="E20" s="3" t="s">
        <v>377</v>
      </c>
      <c r="F20" s="3" t="str">
        <f t="shared" si="0"/>
        <v>특채</v>
      </c>
      <c r="G20" s="12">
        <v>2</v>
      </c>
      <c r="H20" s="12">
        <v>3640</v>
      </c>
      <c r="I20" s="12">
        <v>540</v>
      </c>
    </row>
    <row r="21" spans="1:9" ht="18" customHeight="1" x14ac:dyDescent="0.3">
      <c r="A21" s="3" t="s">
        <v>378</v>
      </c>
      <c r="B21" s="3" t="s">
        <v>422</v>
      </c>
      <c r="C21" s="3" t="s">
        <v>379</v>
      </c>
      <c r="D21" s="3" t="s">
        <v>365</v>
      </c>
      <c r="E21" s="3" t="s">
        <v>380</v>
      </c>
      <c r="F21" s="3" t="str">
        <f t="shared" si="0"/>
        <v>수시</v>
      </c>
      <c r="G21" s="12">
        <v>1</v>
      </c>
      <c r="H21" s="12">
        <v>560</v>
      </c>
      <c r="I21" s="12">
        <v>230</v>
      </c>
    </row>
    <row r="22" spans="1:9" ht="18" customHeight="1" x14ac:dyDescent="0.3">
      <c r="A22" s="3" t="s">
        <v>381</v>
      </c>
      <c r="B22" s="3" t="s">
        <v>423</v>
      </c>
      <c r="C22" s="3" t="s">
        <v>382</v>
      </c>
      <c r="D22" s="3" t="s">
        <v>353</v>
      </c>
      <c r="E22" s="3" t="s">
        <v>383</v>
      </c>
      <c r="F22" s="3" t="str">
        <f t="shared" si="0"/>
        <v>공채</v>
      </c>
      <c r="G22" s="12">
        <v>3</v>
      </c>
      <c r="H22" s="12">
        <v>6350</v>
      </c>
      <c r="I22" s="12">
        <v>654</v>
      </c>
    </row>
    <row r="23" spans="1:9" ht="18" customHeight="1" x14ac:dyDescent="0.3">
      <c r="A23" s="3" t="s">
        <v>384</v>
      </c>
      <c r="B23" s="3" t="s">
        <v>421</v>
      </c>
      <c r="C23" s="3" t="s">
        <v>376</v>
      </c>
      <c r="D23" s="3" t="s">
        <v>365</v>
      </c>
      <c r="E23" s="3" t="s">
        <v>385</v>
      </c>
      <c r="F23" s="3" t="str">
        <f t="shared" si="0"/>
        <v>공채</v>
      </c>
      <c r="G23" s="12">
        <v>4</v>
      </c>
      <c r="H23" s="12">
        <v>7250</v>
      </c>
      <c r="I23" s="12">
        <v>1230</v>
      </c>
    </row>
    <row r="24" spans="1:9" ht="18" customHeight="1" x14ac:dyDescent="0.3">
      <c r="A24" s="3" t="s">
        <v>386</v>
      </c>
      <c r="B24" s="3" t="s">
        <v>424</v>
      </c>
      <c r="C24" s="3" t="s">
        <v>387</v>
      </c>
      <c r="D24" s="3" t="s">
        <v>335</v>
      </c>
      <c r="E24" s="3" t="s">
        <v>388</v>
      </c>
      <c r="F24" s="3" t="str">
        <f t="shared" si="0"/>
        <v>특채</v>
      </c>
      <c r="G24" s="12">
        <v>7</v>
      </c>
      <c r="H24" s="12">
        <v>8360</v>
      </c>
      <c r="I24" s="12">
        <v>2350</v>
      </c>
    </row>
    <row r="25" spans="1:9" ht="18" customHeight="1" x14ac:dyDescent="0.3"/>
  </sheetData>
  <mergeCells count="1">
    <mergeCell ref="A1:I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B4" sqref="B4"/>
    </sheetView>
  </sheetViews>
  <sheetFormatPr defaultRowHeight="16.5" x14ac:dyDescent="0.3"/>
  <cols>
    <col min="1" max="1" width="13.125" customWidth="1"/>
    <col min="2" max="2" width="10.75" customWidth="1"/>
    <col min="3" max="3" width="10" customWidth="1"/>
    <col min="4" max="4" width="10.625" customWidth="1"/>
    <col min="5" max="5" width="9.125" bestFit="1" customWidth="1"/>
    <col min="6" max="6" width="13.75" customWidth="1"/>
  </cols>
  <sheetData>
    <row r="1" spans="1:9" ht="39" x14ac:dyDescent="0.3">
      <c r="A1" s="19" t="s">
        <v>389</v>
      </c>
      <c r="B1" s="19"/>
      <c r="C1" s="19"/>
      <c r="D1" s="19"/>
      <c r="E1" s="19"/>
      <c r="F1" s="19"/>
      <c r="G1" s="13"/>
      <c r="H1" s="13"/>
      <c r="I1" s="13"/>
    </row>
    <row r="3" spans="1:9" x14ac:dyDescent="0.3">
      <c r="A3" s="14" t="s">
        <v>390</v>
      </c>
      <c r="B3" s="14" t="s">
        <v>391</v>
      </c>
      <c r="C3" s="14" t="s">
        <v>392</v>
      </c>
      <c r="D3" s="14" t="s">
        <v>393</v>
      </c>
      <c r="E3" s="14" t="s">
        <v>394</v>
      </c>
      <c r="F3" s="14" t="s">
        <v>395</v>
      </c>
    </row>
    <row r="4" spans="1:9" x14ac:dyDescent="0.3">
      <c r="A4" s="15">
        <v>41395</v>
      </c>
      <c r="B4" s="9" t="s">
        <v>396</v>
      </c>
      <c r="C4" s="9" t="s">
        <v>397</v>
      </c>
      <c r="D4" s="16">
        <f>IF(C4="특품",7000,IF(C4="상품",5500,IF(C4="중품",3000,2000)))</f>
        <v>7000</v>
      </c>
      <c r="E4" s="16">
        <v>250</v>
      </c>
      <c r="F4" s="16">
        <f>D4*E4</f>
        <v>1750000</v>
      </c>
    </row>
    <row r="5" spans="1:9" x14ac:dyDescent="0.3">
      <c r="A5" s="15">
        <v>41396</v>
      </c>
      <c r="B5" s="9" t="s">
        <v>398</v>
      </c>
      <c r="C5" s="9" t="s">
        <v>397</v>
      </c>
      <c r="D5" s="16">
        <f t="shared" ref="D5:D68" si="0">IF(C5="특품",7000,IF(C5="상품",5500,IF(C5="중품",3000,2000)))</f>
        <v>7000</v>
      </c>
      <c r="E5" s="16">
        <v>231</v>
      </c>
      <c r="F5" s="16">
        <f t="shared" ref="F5:F68" si="1">D5*E5</f>
        <v>1617000</v>
      </c>
    </row>
    <row r="6" spans="1:9" x14ac:dyDescent="0.3">
      <c r="A6" s="15">
        <v>41397</v>
      </c>
      <c r="B6" s="9" t="s">
        <v>399</v>
      </c>
      <c r="C6" s="9" t="s">
        <v>400</v>
      </c>
      <c r="D6" s="16">
        <f t="shared" si="0"/>
        <v>5500</v>
      </c>
      <c r="E6" s="16">
        <v>350</v>
      </c>
      <c r="F6" s="16">
        <f t="shared" si="1"/>
        <v>1925000</v>
      </c>
    </row>
    <row r="7" spans="1:9" x14ac:dyDescent="0.3">
      <c r="A7" s="15">
        <v>41398</v>
      </c>
      <c r="B7" s="9" t="s">
        <v>401</v>
      </c>
      <c r="C7" s="9" t="s">
        <v>400</v>
      </c>
      <c r="D7" s="16">
        <f t="shared" si="0"/>
        <v>5500</v>
      </c>
      <c r="E7" s="16">
        <v>440</v>
      </c>
      <c r="F7" s="16">
        <f t="shared" si="1"/>
        <v>2420000</v>
      </c>
    </row>
    <row r="8" spans="1:9" x14ac:dyDescent="0.3">
      <c r="A8" s="15">
        <v>41399</v>
      </c>
      <c r="B8" s="9" t="s">
        <v>402</v>
      </c>
      <c r="C8" s="9" t="s">
        <v>397</v>
      </c>
      <c r="D8" s="16">
        <f t="shared" si="0"/>
        <v>7000</v>
      </c>
      <c r="E8" s="16">
        <v>550</v>
      </c>
      <c r="F8" s="16">
        <f t="shared" si="1"/>
        <v>3850000</v>
      </c>
    </row>
    <row r="9" spans="1:9" x14ac:dyDescent="0.3">
      <c r="A9" s="15">
        <v>41400</v>
      </c>
      <c r="B9" s="9" t="s">
        <v>403</v>
      </c>
      <c r="C9" s="9" t="s">
        <v>404</v>
      </c>
      <c r="D9" s="16">
        <f t="shared" si="0"/>
        <v>3000</v>
      </c>
      <c r="E9" s="16">
        <v>170</v>
      </c>
      <c r="F9" s="16">
        <f t="shared" si="1"/>
        <v>510000</v>
      </c>
    </row>
    <row r="10" spans="1:9" x14ac:dyDescent="0.3">
      <c r="A10" s="15">
        <v>41401</v>
      </c>
      <c r="B10" s="9" t="s">
        <v>405</v>
      </c>
      <c r="C10" s="9" t="s">
        <v>400</v>
      </c>
      <c r="D10" s="16">
        <f t="shared" si="0"/>
        <v>5500</v>
      </c>
      <c r="E10" s="16">
        <v>300</v>
      </c>
      <c r="F10" s="16">
        <f t="shared" si="1"/>
        <v>1650000</v>
      </c>
    </row>
    <row r="11" spans="1:9" x14ac:dyDescent="0.3">
      <c r="A11" s="15">
        <v>41402</v>
      </c>
      <c r="B11" s="9" t="s">
        <v>406</v>
      </c>
      <c r="C11" s="9" t="s">
        <v>400</v>
      </c>
      <c r="D11" s="16">
        <f t="shared" si="0"/>
        <v>5500</v>
      </c>
      <c r="E11" s="16">
        <v>230</v>
      </c>
      <c r="F11" s="16">
        <f t="shared" si="1"/>
        <v>1265000</v>
      </c>
    </row>
    <row r="12" spans="1:9" x14ac:dyDescent="0.3">
      <c r="A12" s="15">
        <v>41403</v>
      </c>
      <c r="B12" s="9" t="s">
        <v>398</v>
      </c>
      <c r="C12" s="9" t="s">
        <v>404</v>
      </c>
      <c r="D12" s="16">
        <f t="shared" si="0"/>
        <v>3000</v>
      </c>
      <c r="E12" s="16">
        <v>120</v>
      </c>
      <c r="F12" s="16">
        <f t="shared" si="1"/>
        <v>360000</v>
      </c>
    </row>
    <row r="13" spans="1:9" x14ac:dyDescent="0.3">
      <c r="A13" s="15">
        <v>41404</v>
      </c>
      <c r="B13" s="9" t="s">
        <v>399</v>
      </c>
      <c r="C13" s="9" t="s">
        <v>397</v>
      </c>
      <c r="D13" s="16">
        <f t="shared" si="0"/>
        <v>7000</v>
      </c>
      <c r="E13" s="16">
        <v>306</v>
      </c>
      <c r="F13" s="16">
        <f t="shared" si="1"/>
        <v>2142000</v>
      </c>
    </row>
    <row r="14" spans="1:9" x14ac:dyDescent="0.3">
      <c r="A14" s="15">
        <v>41405</v>
      </c>
      <c r="B14" s="9" t="s">
        <v>401</v>
      </c>
      <c r="C14" s="9" t="s">
        <v>404</v>
      </c>
      <c r="D14" s="16">
        <f t="shared" si="0"/>
        <v>3000</v>
      </c>
      <c r="E14" s="16">
        <v>271</v>
      </c>
      <c r="F14" s="16">
        <f t="shared" si="1"/>
        <v>813000</v>
      </c>
    </row>
    <row r="15" spans="1:9" x14ac:dyDescent="0.3">
      <c r="A15" s="15">
        <v>41406</v>
      </c>
      <c r="B15" s="9" t="s">
        <v>402</v>
      </c>
      <c r="C15" s="9" t="s">
        <v>404</v>
      </c>
      <c r="D15" s="16">
        <f t="shared" si="0"/>
        <v>3000</v>
      </c>
      <c r="E15" s="16">
        <v>552</v>
      </c>
      <c r="F15" s="16">
        <f t="shared" si="1"/>
        <v>1656000</v>
      </c>
    </row>
    <row r="16" spans="1:9" x14ac:dyDescent="0.3">
      <c r="A16" s="15">
        <v>41407</v>
      </c>
      <c r="B16" s="9" t="s">
        <v>403</v>
      </c>
      <c r="C16" s="9" t="s">
        <v>397</v>
      </c>
      <c r="D16" s="16">
        <f t="shared" si="0"/>
        <v>7000</v>
      </c>
      <c r="E16" s="16">
        <v>360</v>
      </c>
      <c r="F16" s="16">
        <f t="shared" si="1"/>
        <v>2520000</v>
      </c>
    </row>
    <row r="17" spans="1:6" x14ac:dyDescent="0.3">
      <c r="A17" s="15">
        <v>41408</v>
      </c>
      <c r="B17" s="9" t="s">
        <v>405</v>
      </c>
      <c r="C17" s="9" t="s">
        <v>404</v>
      </c>
      <c r="D17" s="16">
        <f t="shared" si="0"/>
        <v>3000</v>
      </c>
      <c r="E17" s="16">
        <v>290</v>
      </c>
      <c r="F17" s="16">
        <f t="shared" si="1"/>
        <v>870000</v>
      </c>
    </row>
    <row r="18" spans="1:6" x14ac:dyDescent="0.3">
      <c r="A18" s="15">
        <v>41409</v>
      </c>
      <c r="B18" s="9" t="s">
        <v>406</v>
      </c>
      <c r="C18" s="9" t="s">
        <v>400</v>
      </c>
      <c r="D18" s="16">
        <f t="shared" si="0"/>
        <v>5500</v>
      </c>
      <c r="E18" s="16">
        <v>250</v>
      </c>
      <c r="F18" s="16">
        <f t="shared" si="1"/>
        <v>1375000</v>
      </c>
    </row>
    <row r="19" spans="1:6" x14ac:dyDescent="0.3">
      <c r="A19" s="15">
        <v>41410</v>
      </c>
      <c r="B19" s="9" t="s">
        <v>398</v>
      </c>
      <c r="C19" s="9" t="s">
        <v>404</v>
      </c>
      <c r="D19" s="16">
        <f t="shared" si="0"/>
        <v>3000</v>
      </c>
      <c r="E19" s="16">
        <v>231</v>
      </c>
      <c r="F19" s="16">
        <f t="shared" si="1"/>
        <v>693000</v>
      </c>
    </row>
    <row r="20" spans="1:6" x14ac:dyDescent="0.3">
      <c r="A20" s="15">
        <v>41411</v>
      </c>
      <c r="B20" s="9" t="s">
        <v>399</v>
      </c>
      <c r="C20" s="9" t="s">
        <v>397</v>
      </c>
      <c r="D20" s="16">
        <f t="shared" si="0"/>
        <v>7000</v>
      </c>
      <c r="E20" s="16">
        <v>350</v>
      </c>
      <c r="F20" s="16">
        <f t="shared" si="1"/>
        <v>2450000</v>
      </c>
    </row>
    <row r="21" spans="1:6" x14ac:dyDescent="0.3">
      <c r="A21" s="15">
        <v>41412</v>
      </c>
      <c r="B21" s="9" t="s">
        <v>401</v>
      </c>
      <c r="C21" s="9" t="s">
        <v>404</v>
      </c>
      <c r="D21" s="16">
        <f t="shared" si="0"/>
        <v>3000</v>
      </c>
      <c r="E21" s="16">
        <v>440</v>
      </c>
      <c r="F21" s="16">
        <f t="shared" si="1"/>
        <v>1320000</v>
      </c>
    </row>
    <row r="22" spans="1:6" x14ac:dyDescent="0.3">
      <c r="A22" s="15">
        <v>41413</v>
      </c>
      <c r="B22" s="9" t="s">
        <v>402</v>
      </c>
      <c r="C22" s="9" t="s">
        <v>397</v>
      </c>
      <c r="D22" s="16">
        <f t="shared" si="0"/>
        <v>7000</v>
      </c>
      <c r="E22" s="16">
        <v>550</v>
      </c>
      <c r="F22" s="16">
        <f t="shared" si="1"/>
        <v>3850000</v>
      </c>
    </row>
    <row r="23" spans="1:6" x14ac:dyDescent="0.3">
      <c r="A23" s="15">
        <v>41414</v>
      </c>
      <c r="B23" s="9" t="s">
        <v>403</v>
      </c>
      <c r="C23" s="9" t="s">
        <v>407</v>
      </c>
      <c r="D23" s="16">
        <f t="shared" si="0"/>
        <v>2000</v>
      </c>
      <c r="E23" s="16">
        <v>170</v>
      </c>
      <c r="F23" s="16">
        <f t="shared" si="1"/>
        <v>340000</v>
      </c>
    </row>
    <row r="24" spans="1:6" x14ac:dyDescent="0.3">
      <c r="A24" s="15">
        <v>41415</v>
      </c>
      <c r="B24" s="9" t="s">
        <v>405</v>
      </c>
      <c r="C24" s="9" t="s">
        <v>397</v>
      </c>
      <c r="D24" s="16">
        <f t="shared" si="0"/>
        <v>7000</v>
      </c>
      <c r="E24" s="16">
        <v>300</v>
      </c>
      <c r="F24" s="16">
        <f t="shared" si="1"/>
        <v>2100000</v>
      </c>
    </row>
    <row r="25" spans="1:6" x14ac:dyDescent="0.3">
      <c r="A25" s="15">
        <v>41416</v>
      </c>
      <c r="B25" s="9" t="s">
        <v>406</v>
      </c>
      <c r="C25" s="9" t="s">
        <v>407</v>
      </c>
      <c r="D25" s="16">
        <f t="shared" si="0"/>
        <v>2000</v>
      </c>
      <c r="E25" s="16">
        <v>230</v>
      </c>
      <c r="F25" s="16">
        <f t="shared" si="1"/>
        <v>460000</v>
      </c>
    </row>
    <row r="26" spans="1:6" x14ac:dyDescent="0.3">
      <c r="A26" s="15">
        <v>41417</v>
      </c>
      <c r="B26" s="9" t="s">
        <v>398</v>
      </c>
      <c r="C26" s="9" t="s">
        <v>400</v>
      </c>
      <c r="D26" s="16">
        <f t="shared" si="0"/>
        <v>5500</v>
      </c>
      <c r="E26" s="16">
        <v>120</v>
      </c>
      <c r="F26" s="16">
        <f t="shared" si="1"/>
        <v>660000</v>
      </c>
    </row>
    <row r="27" spans="1:6" x14ac:dyDescent="0.3">
      <c r="A27" s="15">
        <v>41418</v>
      </c>
      <c r="B27" s="9" t="s">
        <v>399</v>
      </c>
      <c r="C27" s="9" t="s">
        <v>407</v>
      </c>
      <c r="D27" s="16">
        <f t="shared" si="0"/>
        <v>2000</v>
      </c>
      <c r="E27" s="16">
        <v>306</v>
      </c>
      <c r="F27" s="16">
        <f t="shared" si="1"/>
        <v>612000</v>
      </c>
    </row>
    <row r="28" spans="1:6" x14ac:dyDescent="0.3">
      <c r="A28" s="15">
        <v>41419</v>
      </c>
      <c r="B28" s="9" t="s">
        <v>401</v>
      </c>
      <c r="C28" s="9" t="s">
        <v>397</v>
      </c>
      <c r="D28" s="16">
        <f t="shared" si="0"/>
        <v>7000</v>
      </c>
      <c r="E28" s="16">
        <v>271</v>
      </c>
      <c r="F28" s="16">
        <f t="shared" si="1"/>
        <v>1897000</v>
      </c>
    </row>
    <row r="29" spans="1:6" x14ac:dyDescent="0.3">
      <c r="A29" s="15">
        <v>41420</v>
      </c>
      <c r="B29" s="9" t="s">
        <v>402</v>
      </c>
      <c r="C29" s="9" t="s">
        <v>404</v>
      </c>
      <c r="D29" s="16">
        <f t="shared" si="0"/>
        <v>3000</v>
      </c>
      <c r="E29" s="16">
        <v>552</v>
      </c>
      <c r="F29" s="16">
        <f t="shared" si="1"/>
        <v>1656000</v>
      </c>
    </row>
    <row r="30" spans="1:6" x14ac:dyDescent="0.3">
      <c r="A30" s="15">
        <v>41421</v>
      </c>
      <c r="B30" s="9" t="s">
        <v>403</v>
      </c>
      <c r="C30" s="9" t="s">
        <v>407</v>
      </c>
      <c r="D30" s="16">
        <f t="shared" si="0"/>
        <v>2000</v>
      </c>
      <c r="E30" s="16">
        <v>360</v>
      </c>
      <c r="F30" s="16">
        <f t="shared" si="1"/>
        <v>720000</v>
      </c>
    </row>
    <row r="31" spans="1:6" x14ac:dyDescent="0.3">
      <c r="A31" s="15">
        <v>41422</v>
      </c>
      <c r="B31" s="9" t="s">
        <v>405</v>
      </c>
      <c r="C31" s="9" t="s">
        <v>400</v>
      </c>
      <c r="D31" s="16">
        <f t="shared" si="0"/>
        <v>5500</v>
      </c>
      <c r="E31" s="16">
        <v>290</v>
      </c>
      <c r="F31" s="16">
        <f t="shared" si="1"/>
        <v>1595000</v>
      </c>
    </row>
    <row r="32" spans="1:6" x14ac:dyDescent="0.3">
      <c r="A32" s="15">
        <v>41423</v>
      </c>
      <c r="B32" s="9" t="s">
        <v>406</v>
      </c>
      <c r="C32" s="9" t="s">
        <v>397</v>
      </c>
      <c r="D32" s="16">
        <f t="shared" si="0"/>
        <v>7000</v>
      </c>
      <c r="E32" s="16">
        <v>550</v>
      </c>
      <c r="F32" s="16">
        <f t="shared" si="1"/>
        <v>3850000</v>
      </c>
    </row>
    <row r="33" spans="1:6" x14ac:dyDescent="0.3">
      <c r="A33" s="15">
        <v>41424</v>
      </c>
      <c r="B33" s="9" t="s">
        <v>398</v>
      </c>
      <c r="C33" s="9" t="s">
        <v>397</v>
      </c>
      <c r="D33" s="16">
        <f t="shared" si="0"/>
        <v>7000</v>
      </c>
      <c r="E33" s="16">
        <v>170</v>
      </c>
      <c r="F33" s="16">
        <f t="shared" si="1"/>
        <v>1190000</v>
      </c>
    </row>
    <row r="34" spans="1:6" x14ac:dyDescent="0.3">
      <c r="A34" s="15">
        <v>41425</v>
      </c>
      <c r="B34" s="9" t="s">
        <v>399</v>
      </c>
      <c r="C34" s="9" t="s">
        <v>407</v>
      </c>
      <c r="D34" s="16">
        <f t="shared" si="0"/>
        <v>2000</v>
      </c>
      <c r="E34" s="16">
        <v>300</v>
      </c>
      <c r="F34" s="16">
        <f t="shared" si="1"/>
        <v>600000</v>
      </c>
    </row>
    <row r="35" spans="1:6" x14ac:dyDescent="0.3">
      <c r="A35" s="15">
        <v>41426</v>
      </c>
      <c r="B35" s="9" t="s">
        <v>401</v>
      </c>
      <c r="C35" s="9" t="s">
        <v>404</v>
      </c>
      <c r="D35" s="16">
        <f t="shared" si="0"/>
        <v>3000</v>
      </c>
      <c r="E35" s="16">
        <v>230</v>
      </c>
      <c r="F35" s="16">
        <f t="shared" si="1"/>
        <v>690000</v>
      </c>
    </row>
    <row r="36" spans="1:6" x14ac:dyDescent="0.3">
      <c r="A36" s="15">
        <v>41427</v>
      </c>
      <c r="B36" s="9" t="s">
        <v>402</v>
      </c>
      <c r="C36" s="9" t="s">
        <v>400</v>
      </c>
      <c r="D36" s="16">
        <f t="shared" si="0"/>
        <v>5500</v>
      </c>
      <c r="E36" s="16">
        <v>120</v>
      </c>
      <c r="F36" s="16">
        <f t="shared" si="1"/>
        <v>660000</v>
      </c>
    </row>
    <row r="37" spans="1:6" x14ac:dyDescent="0.3">
      <c r="A37" s="15">
        <v>41428</v>
      </c>
      <c r="B37" s="9" t="s">
        <v>403</v>
      </c>
      <c r="C37" s="9" t="s">
        <v>400</v>
      </c>
      <c r="D37" s="16">
        <f t="shared" si="0"/>
        <v>5500</v>
      </c>
      <c r="E37" s="16">
        <v>306</v>
      </c>
      <c r="F37" s="16">
        <f t="shared" si="1"/>
        <v>1683000</v>
      </c>
    </row>
    <row r="38" spans="1:6" x14ac:dyDescent="0.3">
      <c r="A38" s="15">
        <v>41429</v>
      </c>
      <c r="B38" s="9" t="s">
        <v>405</v>
      </c>
      <c r="C38" s="9" t="s">
        <v>407</v>
      </c>
      <c r="D38" s="16">
        <f t="shared" si="0"/>
        <v>2000</v>
      </c>
      <c r="E38" s="16">
        <v>271</v>
      </c>
      <c r="F38" s="16">
        <f t="shared" si="1"/>
        <v>542000</v>
      </c>
    </row>
    <row r="39" spans="1:6" x14ac:dyDescent="0.3">
      <c r="A39" s="15">
        <v>41430</v>
      </c>
      <c r="B39" s="9" t="s">
        <v>406</v>
      </c>
      <c r="C39" s="9" t="s">
        <v>397</v>
      </c>
      <c r="D39" s="16">
        <f t="shared" si="0"/>
        <v>7000</v>
      </c>
      <c r="E39" s="16">
        <v>552</v>
      </c>
      <c r="F39" s="16">
        <f t="shared" si="1"/>
        <v>3864000</v>
      </c>
    </row>
    <row r="40" spans="1:6" x14ac:dyDescent="0.3">
      <c r="A40" s="15">
        <v>41431</v>
      </c>
      <c r="B40" s="9" t="s">
        <v>398</v>
      </c>
      <c r="C40" s="9" t="s">
        <v>407</v>
      </c>
      <c r="D40" s="16">
        <f t="shared" si="0"/>
        <v>2000</v>
      </c>
      <c r="E40" s="16">
        <v>280</v>
      </c>
      <c r="F40" s="16">
        <f t="shared" si="1"/>
        <v>560000</v>
      </c>
    </row>
    <row r="41" spans="1:6" x14ac:dyDescent="0.3">
      <c r="A41" s="15">
        <v>41432</v>
      </c>
      <c r="B41" s="9" t="s">
        <v>399</v>
      </c>
      <c r="C41" s="9" t="s">
        <v>400</v>
      </c>
      <c r="D41" s="16">
        <f t="shared" si="0"/>
        <v>5500</v>
      </c>
      <c r="E41" s="16">
        <v>290</v>
      </c>
      <c r="F41" s="16">
        <f t="shared" si="1"/>
        <v>1595000</v>
      </c>
    </row>
    <row r="42" spans="1:6" x14ac:dyDescent="0.3">
      <c r="A42" s="15">
        <v>41433</v>
      </c>
      <c r="B42" s="9" t="s">
        <v>401</v>
      </c>
      <c r="C42" s="9" t="s">
        <v>397</v>
      </c>
      <c r="D42" s="16">
        <f t="shared" si="0"/>
        <v>7000</v>
      </c>
      <c r="E42" s="16">
        <v>550</v>
      </c>
      <c r="F42" s="16">
        <f t="shared" si="1"/>
        <v>3850000</v>
      </c>
    </row>
    <row r="43" spans="1:6" x14ac:dyDescent="0.3">
      <c r="A43" s="15">
        <v>41434</v>
      </c>
      <c r="B43" s="9" t="s">
        <v>402</v>
      </c>
      <c r="C43" s="9" t="s">
        <v>404</v>
      </c>
      <c r="D43" s="16">
        <f t="shared" si="0"/>
        <v>3000</v>
      </c>
      <c r="E43" s="16">
        <v>560</v>
      </c>
      <c r="F43" s="16">
        <f t="shared" si="1"/>
        <v>1680000</v>
      </c>
    </row>
    <row r="44" spans="1:6" x14ac:dyDescent="0.3">
      <c r="A44" s="15">
        <v>41435</v>
      </c>
      <c r="B44" s="9" t="s">
        <v>403</v>
      </c>
      <c r="C44" s="9" t="s">
        <v>397</v>
      </c>
      <c r="D44" s="16">
        <f t="shared" si="0"/>
        <v>7000</v>
      </c>
      <c r="E44" s="16">
        <v>300</v>
      </c>
      <c r="F44" s="16">
        <f t="shared" si="1"/>
        <v>2100000</v>
      </c>
    </row>
    <row r="45" spans="1:6" x14ac:dyDescent="0.3">
      <c r="A45" s="15">
        <v>41436</v>
      </c>
      <c r="B45" s="9" t="s">
        <v>405</v>
      </c>
      <c r="C45" s="9" t="s">
        <v>407</v>
      </c>
      <c r="D45" s="16">
        <f t="shared" si="0"/>
        <v>2000</v>
      </c>
      <c r="E45" s="16">
        <v>230</v>
      </c>
      <c r="F45" s="16">
        <f t="shared" si="1"/>
        <v>460000</v>
      </c>
    </row>
    <row r="46" spans="1:6" x14ac:dyDescent="0.3">
      <c r="A46" s="15">
        <v>41437</v>
      </c>
      <c r="B46" s="9" t="s">
        <v>406</v>
      </c>
      <c r="C46" s="9" t="s">
        <v>397</v>
      </c>
      <c r="D46" s="16">
        <f t="shared" si="0"/>
        <v>7000</v>
      </c>
      <c r="E46" s="16">
        <v>222</v>
      </c>
      <c r="F46" s="16">
        <f t="shared" si="1"/>
        <v>1554000</v>
      </c>
    </row>
    <row r="47" spans="1:6" x14ac:dyDescent="0.3">
      <c r="A47" s="15">
        <v>41438</v>
      </c>
      <c r="B47" s="9" t="s">
        <v>398</v>
      </c>
      <c r="C47" s="9" t="s">
        <v>404</v>
      </c>
      <c r="D47" s="16">
        <f t="shared" si="0"/>
        <v>3000</v>
      </c>
      <c r="E47" s="16">
        <v>306</v>
      </c>
      <c r="F47" s="16">
        <f t="shared" si="1"/>
        <v>918000</v>
      </c>
    </row>
    <row r="48" spans="1:6" x14ac:dyDescent="0.3">
      <c r="A48" s="15">
        <v>41439</v>
      </c>
      <c r="B48" s="9" t="s">
        <v>399</v>
      </c>
      <c r="C48" s="9" t="s">
        <v>407</v>
      </c>
      <c r="D48" s="16">
        <f t="shared" si="0"/>
        <v>2000</v>
      </c>
      <c r="E48" s="16">
        <v>271</v>
      </c>
      <c r="F48" s="16">
        <f t="shared" si="1"/>
        <v>542000</v>
      </c>
    </row>
    <row r="49" spans="1:6" x14ac:dyDescent="0.3">
      <c r="A49" s="15">
        <v>41440</v>
      </c>
      <c r="B49" s="9" t="s">
        <v>401</v>
      </c>
      <c r="C49" s="9" t="s">
        <v>407</v>
      </c>
      <c r="D49" s="16">
        <f t="shared" si="0"/>
        <v>2000</v>
      </c>
      <c r="E49" s="16">
        <v>333</v>
      </c>
      <c r="F49" s="16">
        <f t="shared" si="1"/>
        <v>666000</v>
      </c>
    </row>
    <row r="50" spans="1:6" x14ac:dyDescent="0.3">
      <c r="A50" s="15">
        <v>41441</v>
      </c>
      <c r="B50" s="9" t="s">
        <v>402</v>
      </c>
      <c r="C50" s="9" t="s">
        <v>397</v>
      </c>
      <c r="D50" s="16">
        <f t="shared" si="0"/>
        <v>7000</v>
      </c>
      <c r="E50" s="16">
        <v>442</v>
      </c>
      <c r="F50" s="16">
        <f t="shared" si="1"/>
        <v>3094000</v>
      </c>
    </row>
    <row r="51" spans="1:6" x14ac:dyDescent="0.3">
      <c r="A51" s="15">
        <v>41442</v>
      </c>
      <c r="B51" s="9" t="s">
        <v>403</v>
      </c>
      <c r="C51" s="9" t="s">
        <v>407</v>
      </c>
      <c r="D51" s="16">
        <f t="shared" si="0"/>
        <v>2000</v>
      </c>
      <c r="E51" s="16">
        <v>290</v>
      </c>
      <c r="F51" s="16">
        <f t="shared" si="1"/>
        <v>580000</v>
      </c>
    </row>
    <row r="52" spans="1:6" x14ac:dyDescent="0.3">
      <c r="A52" s="15">
        <v>41443</v>
      </c>
      <c r="B52" s="9" t="s">
        <v>405</v>
      </c>
      <c r="C52" s="9" t="s">
        <v>407</v>
      </c>
      <c r="D52" s="16">
        <f t="shared" si="0"/>
        <v>2000</v>
      </c>
      <c r="E52" s="16">
        <v>230</v>
      </c>
      <c r="F52" s="16">
        <f t="shared" si="1"/>
        <v>460000</v>
      </c>
    </row>
    <row r="53" spans="1:6" x14ac:dyDescent="0.3">
      <c r="A53" s="15">
        <v>41444</v>
      </c>
      <c r="B53" s="9" t="s">
        <v>406</v>
      </c>
      <c r="C53" s="9" t="s">
        <v>397</v>
      </c>
      <c r="D53" s="16">
        <f t="shared" si="0"/>
        <v>7000</v>
      </c>
      <c r="E53" s="16">
        <v>550</v>
      </c>
      <c r="F53" s="16">
        <f t="shared" si="1"/>
        <v>3850000</v>
      </c>
    </row>
    <row r="54" spans="1:6" x14ac:dyDescent="0.3">
      <c r="A54" s="15">
        <v>41445</v>
      </c>
      <c r="B54" s="9" t="s">
        <v>398</v>
      </c>
      <c r="C54" s="9" t="s">
        <v>407</v>
      </c>
      <c r="D54" s="16">
        <f t="shared" si="0"/>
        <v>2000</v>
      </c>
      <c r="E54" s="16">
        <v>170</v>
      </c>
      <c r="F54" s="16">
        <f t="shared" si="1"/>
        <v>340000</v>
      </c>
    </row>
    <row r="55" spans="1:6" x14ac:dyDescent="0.3">
      <c r="A55" s="15">
        <v>41446</v>
      </c>
      <c r="B55" s="9" t="s">
        <v>399</v>
      </c>
      <c r="C55" s="9" t="s">
        <v>407</v>
      </c>
      <c r="D55" s="16">
        <f t="shared" si="0"/>
        <v>2000</v>
      </c>
      <c r="E55" s="16">
        <v>341</v>
      </c>
      <c r="F55" s="16">
        <f t="shared" si="1"/>
        <v>682000</v>
      </c>
    </row>
    <row r="56" spans="1:6" x14ac:dyDescent="0.3">
      <c r="A56" s="15">
        <v>41447</v>
      </c>
      <c r="B56" s="9" t="s">
        <v>401</v>
      </c>
      <c r="C56" s="9" t="s">
        <v>404</v>
      </c>
      <c r="D56" s="16">
        <f t="shared" si="0"/>
        <v>3000</v>
      </c>
      <c r="E56" s="16">
        <v>230</v>
      </c>
      <c r="F56" s="16">
        <f t="shared" si="1"/>
        <v>690000</v>
      </c>
    </row>
    <row r="57" spans="1:6" x14ac:dyDescent="0.3">
      <c r="A57" s="15">
        <v>41448</v>
      </c>
      <c r="B57" s="9" t="s">
        <v>402</v>
      </c>
      <c r="C57" s="9" t="s">
        <v>397</v>
      </c>
      <c r="D57" s="16">
        <f t="shared" si="0"/>
        <v>7000</v>
      </c>
      <c r="E57" s="16">
        <v>630</v>
      </c>
      <c r="F57" s="16">
        <f t="shared" si="1"/>
        <v>4410000</v>
      </c>
    </row>
    <row r="58" spans="1:6" x14ac:dyDescent="0.3">
      <c r="A58" s="15">
        <v>41449</v>
      </c>
      <c r="B58" s="9" t="s">
        <v>403</v>
      </c>
      <c r="C58" s="9" t="s">
        <v>407</v>
      </c>
      <c r="D58" s="16">
        <f t="shared" si="0"/>
        <v>2000</v>
      </c>
      <c r="E58" s="16">
        <v>210</v>
      </c>
      <c r="F58" s="16">
        <f t="shared" si="1"/>
        <v>420000</v>
      </c>
    </row>
    <row r="59" spans="1:6" x14ac:dyDescent="0.3">
      <c r="A59" s="15">
        <v>41450</v>
      </c>
      <c r="B59" s="9" t="s">
        <v>405</v>
      </c>
      <c r="C59" s="9" t="s">
        <v>397</v>
      </c>
      <c r="D59" s="16">
        <f t="shared" si="0"/>
        <v>7000</v>
      </c>
      <c r="E59" s="16">
        <v>230</v>
      </c>
      <c r="F59" s="16">
        <f t="shared" si="1"/>
        <v>1610000</v>
      </c>
    </row>
    <row r="60" spans="1:6" x14ac:dyDescent="0.3">
      <c r="A60" s="15">
        <v>41451</v>
      </c>
      <c r="B60" s="9" t="s">
        <v>406</v>
      </c>
      <c r="C60" s="9" t="s">
        <v>404</v>
      </c>
      <c r="D60" s="16">
        <f t="shared" si="0"/>
        <v>3000</v>
      </c>
      <c r="E60" s="16">
        <v>552</v>
      </c>
      <c r="F60" s="16">
        <f t="shared" si="1"/>
        <v>1656000</v>
      </c>
    </row>
    <row r="61" spans="1:6" x14ac:dyDescent="0.3">
      <c r="A61" s="15">
        <v>41452</v>
      </c>
      <c r="B61" s="9" t="s">
        <v>398</v>
      </c>
      <c r="C61" s="9" t="s">
        <v>407</v>
      </c>
      <c r="D61" s="16">
        <f t="shared" si="0"/>
        <v>2000</v>
      </c>
      <c r="E61" s="16">
        <v>360</v>
      </c>
      <c r="F61" s="16">
        <f t="shared" si="1"/>
        <v>720000</v>
      </c>
    </row>
    <row r="62" spans="1:6" x14ac:dyDescent="0.3">
      <c r="A62" s="15">
        <v>41453</v>
      </c>
      <c r="B62" s="9" t="s">
        <v>399</v>
      </c>
      <c r="C62" s="9" t="s">
        <v>397</v>
      </c>
      <c r="D62" s="16">
        <f t="shared" si="0"/>
        <v>7000</v>
      </c>
      <c r="E62" s="16">
        <v>221</v>
      </c>
      <c r="F62" s="16">
        <f t="shared" si="1"/>
        <v>1547000</v>
      </c>
    </row>
    <row r="63" spans="1:6" x14ac:dyDescent="0.3">
      <c r="A63" s="15">
        <v>41454</v>
      </c>
      <c r="B63" s="9" t="s">
        <v>401</v>
      </c>
      <c r="C63" s="9" t="s">
        <v>407</v>
      </c>
      <c r="D63" s="16">
        <f t="shared" si="0"/>
        <v>2000</v>
      </c>
      <c r="E63" s="16">
        <v>250</v>
      </c>
      <c r="F63" s="16">
        <f t="shared" si="1"/>
        <v>500000</v>
      </c>
    </row>
    <row r="64" spans="1:6" x14ac:dyDescent="0.3">
      <c r="A64" s="15">
        <v>41455</v>
      </c>
      <c r="B64" s="9" t="s">
        <v>402</v>
      </c>
      <c r="C64" s="9" t="s">
        <v>397</v>
      </c>
      <c r="D64" s="16">
        <f t="shared" si="0"/>
        <v>7000</v>
      </c>
      <c r="E64" s="16">
        <v>450</v>
      </c>
      <c r="F64" s="16">
        <f t="shared" si="1"/>
        <v>3150000</v>
      </c>
    </row>
    <row r="65" spans="1:6" x14ac:dyDescent="0.3">
      <c r="A65" s="15">
        <v>41456</v>
      </c>
      <c r="B65" s="9" t="s">
        <v>403</v>
      </c>
      <c r="C65" s="9" t="s">
        <v>407</v>
      </c>
      <c r="D65" s="16">
        <f t="shared" si="0"/>
        <v>2000</v>
      </c>
      <c r="E65" s="16">
        <v>290</v>
      </c>
      <c r="F65" s="16">
        <f t="shared" si="1"/>
        <v>580000</v>
      </c>
    </row>
    <row r="66" spans="1:6" x14ac:dyDescent="0.3">
      <c r="A66" s="15">
        <v>41457</v>
      </c>
      <c r="B66" s="9" t="s">
        <v>405</v>
      </c>
      <c r="C66" s="9" t="s">
        <v>397</v>
      </c>
      <c r="D66" s="16">
        <f t="shared" si="0"/>
        <v>7000</v>
      </c>
      <c r="E66" s="16">
        <v>230</v>
      </c>
      <c r="F66" s="16">
        <f t="shared" si="1"/>
        <v>1610000</v>
      </c>
    </row>
    <row r="67" spans="1:6" x14ac:dyDescent="0.3">
      <c r="A67" s="15">
        <v>41458</v>
      </c>
      <c r="B67" s="9" t="s">
        <v>406</v>
      </c>
      <c r="C67" s="9" t="s">
        <v>407</v>
      </c>
      <c r="D67" s="16">
        <f t="shared" si="0"/>
        <v>2000</v>
      </c>
      <c r="E67" s="16">
        <v>550</v>
      </c>
      <c r="F67" s="16">
        <f t="shared" si="1"/>
        <v>1100000</v>
      </c>
    </row>
    <row r="68" spans="1:6" x14ac:dyDescent="0.3">
      <c r="A68" s="15">
        <v>41459</v>
      </c>
      <c r="B68" s="9" t="s">
        <v>398</v>
      </c>
      <c r="C68" s="9" t="s">
        <v>407</v>
      </c>
      <c r="D68" s="16">
        <f t="shared" si="0"/>
        <v>2000</v>
      </c>
      <c r="E68" s="16">
        <v>170</v>
      </c>
      <c r="F68" s="16">
        <f t="shared" si="1"/>
        <v>340000</v>
      </c>
    </row>
    <row r="69" spans="1:6" x14ac:dyDescent="0.3">
      <c r="A69" s="15">
        <v>41460</v>
      </c>
      <c r="B69" s="9" t="s">
        <v>399</v>
      </c>
      <c r="C69" s="9" t="s">
        <v>404</v>
      </c>
      <c r="D69" s="16">
        <f t="shared" ref="D69:D94" si="2">IF(C69="특품",7000,IF(C69="상품",5500,IF(C69="중품",3000,2000)))</f>
        <v>3000</v>
      </c>
      <c r="E69" s="16">
        <v>341</v>
      </c>
      <c r="F69" s="16">
        <f t="shared" ref="F69:F94" si="3">D69*E69</f>
        <v>1023000</v>
      </c>
    </row>
    <row r="70" spans="1:6" x14ac:dyDescent="0.3">
      <c r="A70" s="15">
        <v>41461</v>
      </c>
      <c r="B70" s="9" t="s">
        <v>401</v>
      </c>
      <c r="C70" s="9" t="s">
        <v>397</v>
      </c>
      <c r="D70" s="16">
        <f t="shared" si="2"/>
        <v>7000</v>
      </c>
      <c r="E70" s="16">
        <v>230</v>
      </c>
      <c r="F70" s="16">
        <f t="shared" si="3"/>
        <v>1610000</v>
      </c>
    </row>
    <row r="71" spans="1:6" x14ac:dyDescent="0.3">
      <c r="A71" s="15">
        <v>41462</v>
      </c>
      <c r="B71" s="9" t="s">
        <v>402</v>
      </c>
      <c r="C71" s="9" t="s">
        <v>407</v>
      </c>
      <c r="D71" s="16">
        <f t="shared" si="2"/>
        <v>2000</v>
      </c>
      <c r="E71" s="16">
        <v>630</v>
      </c>
      <c r="F71" s="16">
        <f t="shared" si="3"/>
        <v>1260000</v>
      </c>
    </row>
    <row r="72" spans="1:6" x14ac:dyDescent="0.3">
      <c r="A72" s="15">
        <v>41463</v>
      </c>
      <c r="B72" s="9" t="s">
        <v>403</v>
      </c>
      <c r="C72" s="9" t="s">
        <v>397</v>
      </c>
      <c r="D72" s="16">
        <f t="shared" si="2"/>
        <v>7000</v>
      </c>
      <c r="E72" s="16">
        <v>210</v>
      </c>
      <c r="F72" s="16">
        <f t="shared" si="3"/>
        <v>1470000</v>
      </c>
    </row>
    <row r="73" spans="1:6" x14ac:dyDescent="0.3">
      <c r="A73" s="15">
        <v>41464</v>
      </c>
      <c r="B73" s="9" t="s">
        <v>405</v>
      </c>
      <c r="C73" s="9" t="s">
        <v>404</v>
      </c>
      <c r="D73" s="16">
        <f t="shared" si="2"/>
        <v>3000</v>
      </c>
      <c r="E73" s="16">
        <v>230</v>
      </c>
      <c r="F73" s="16">
        <f t="shared" si="3"/>
        <v>690000</v>
      </c>
    </row>
    <row r="74" spans="1:6" x14ac:dyDescent="0.3">
      <c r="A74" s="15">
        <v>41465</v>
      </c>
      <c r="B74" s="9" t="s">
        <v>406</v>
      </c>
      <c r="C74" s="9" t="s">
        <v>404</v>
      </c>
      <c r="D74" s="16">
        <f t="shared" si="2"/>
        <v>3000</v>
      </c>
      <c r="E74" s="16">
        <v>552</v>
      </c>
      <c r="F74" s="16">
        <f t="shared" si="3"/>
        <v>1656000</v>
      </c>
    </row>
    <row r="75" spans="1:6" x14ac:dyDescent="0.3">
      <c r="A75" s="15">
        <v>41466</v>
      </c>
      <c r="B75" s="9" t="s">
        <v>398</v>
      </c>
      <c r="C75" s="9" t="s">
        <v>397</v>
      </c>
      <c r="D75" s="16">
        <f t="shared" si="2"/>
        <v>7000</v>
      </c>
      <c r="E75" s="16">
        <v>360</v>
      </c>
      <c r="F75" s="16">
        <f t="shared" si="3"/>
        <v>2520000</v>
      </c>
    </row>
    <row r="76" spans="1:6" x14ac:dyDescent="0.3">
      <c r="A76" s="15">
        <v>41467</v>
      </c>
      <c r="B76" s="9" t="s">
        <v>399</v>
      </c>
      <c r="C76" s="9" t="s">
        <v>407</v>
      </c>
      <c r="D76" s="16">
        <f t="shared" si="2"/>
        <v>2000</v>
      </c>
      <c r="E76" s="16">
        <v>221</v>
      </c>
      <c r="F76" s="16">
        <f t="shared" si="3"/>
        <v>442000</v>
      </c>
    </row>
    <row r="77" spans="1:6" x14ac:dyDescent="0.3">
      <c r="A77" s="15">
        <v>41468</v>
      </c>
      <c r="B77" s="9" t="s">
        <v>401</v>
      </c>
      <c r="C77" s="9" t="s">
        <v>397</v>
      </c>
      <c r="D77" s="16">
        <f t="shared" si="2"/>
        <v>7000</v>
      </c>
      <c r="E77" s="16">
        <v>250</v>
      </c>
      <c r="F77" s="16">
        <f t="shared" si="3"/>
        <v>1750000</v>
      </c>
    </row>
    <row r="78" spans="1:6" x14ac:dyDescent="0.3">
      <c r="A78" s="15">
        <v>41469</v>
      </c>
      <c r="B78" s="9" t="s">
        <v>402</v>
      </c>
      <c r="C78" s="9" t="s">
        <v>404</v>
      </c>
      <c r="D78" s="16">
        <f t="shared" si="2"/>
        <v>3000</v>
      </c>
      <c r="E78" s="16">
        <v>450</v>
      </c>
      <c r="F78" s="16">
        <f t="shared" si="3"/>
        <v>1350000</v>
      </c>
    </row>
    <row r="79" spans="1:6" x14ac:dyDescent="0.3">
      <c r="A79" s="15">
        <v>41470</v>
      </c>
      <c r="B79" s="9" t="s">
        <v>403</v>
      </c>
      <c r="C79" s="9" t="s">
        <v>407</v>
      </c>
      <c r="D79" s="16">
        <f t="shared" si="2"/>
        <v>2000</v>
      </c>
      <c r="E79" s="16">
        <v>230</v>
      </c>
      <c r="F79" s="16">
        <f t="shared" si="3"/>
        <v>460000</v>
      </c>
    </row>
    <row r="80" spans="1:6" x14ac:dyDescent="0.3">
      <c r="A80" s="15">
        <v>41471</v>
      </c>
      <c r="B80" s="9" t="s">
        <v>405</v>
      </c>
      <c r="C80" s="9" t="s">
        <v>397</v>
      </c>
      <c r="D80" s="16">
        <f t="shared" si="2"/>
        <v>7000</v>
      </c>
      <c r="E80" s="16">
        <v>552</v>
      </c>
      <c r="F80" s="16">
        <f t="shared" si="3"/>
        <v>3864000</v>
      </c>
    </row>
    <row r="81" spans="1:6" x14ac:dyDescent="0.3">
      <c r="A81" s="15">
        <v>41472</v>
      </c>
      <c r="B81" s="9" t="s">
        <v>406</v>
      </c>
      <c r="C81" s="9" t="s">
        <v>407</v>
      </c>
      <c r="D81" s="16">
        <f t="shared" si="2"/>
        <v>2000</v>
      </c>
      <c r="E81" s="16">
        <v>360</v>
      </c>
      <c r="F81" s="16">
        <f t="shared" si="3"/>
        <v>720000</v>
      </c>
    </row>
    <row r="82" spans="1:6" x14ac:dyDescent="0.3">
      <c r="A82" s="15">
        <v>41473</v>
      </c>
      <c r="B82" s="9" t="s">
        <v>398</v>
      </c>
      <c r="C82" s="9" t="s">
        <v>397</v>
      </c>
      <c r="D82" s="16">
        <f t="shared" si="2"/>
        <v>7000</v>
      </c>
      <c r="E82" s="16">
        <v>221</v>
      </c>
      <c r="F82" s="16">
        <f t="shared" si="3"/>
        <v>1547000</v>
      </c>
    </row>
    <row r="83" spans="1:6" x14ac:dyDescent="0.3">
      <c r="A83" s="15">
        <v>41474</v>
      </c>
      <c r="B83" s="9" t="s">
        <v>399</v>
      </c>
      <c r="C83" s="9" t="s">
        <v>407</v>
      </c>
      <c r="D83" s="16">
        <f t="shared" si="2"/>
        <v>2000</v>
      </c>
      <c r="E83" s="16">
        <v>250</v>
      </c>
      <c r="F83" s="16">
        <f t="shared" si="3"/>
        <v>500000</v>
      </c>
    </row>
    <row r="84" spans="1:6" x14ac:dyDescent="0.3">
      <c r="A84" s="15">
        <v>41475</v>
      </c>
      <c r="B84" s="9" t="s">
        <v>401</v>
      </c>
      <c r="C84" s="9" t="s">
        <v>397</v>
      </c>
      <c r="D84" s="16">
        <f t="shared" si="2"/>
        <v>7000</v>
      </c>
      <c r="E84" s="16">
        <v>450</v>
      </c>
      <c r="F84" s="16">
        <f t="shared" si="3"/>
        <v>3150000</v>
      </c>
    </row>
    <row r="85" spans="1:6" x14ac:dyDescent="0.3">
      <c r="A85" s="15">
        <v>41476</v>
      </c>
      <c r="B85" s="9" t="s">
        <v>402</v>
      </c>
      <c r="C85" s="9" t="s">
        <v>404</v>
      </c>
      <c r="D85" s="16">
        <f t="shared" si="2"/>
        <v>3000</v>
      </c>
      <c r="E85" s="16">
        <v>290</v>
      </c>
      <c r="F85" s="16">
        <f t="shared" si="3"/>
        <v>870000</v>
      </c>
    </row>
    <row r="86" spans="1:6" x14ac:dyDescent="0.3">
      <c r="A86" s="15">
        <v>41477</v>
      </c>
      <c r="B86" s="9" t="s">
        <v>403</v>
      </c>
      <c r="C86" s="9" t="s">
        <v>404</v>
      </c>
      <c r="D86" s="16">
        <f t="shared" si="2"/>
        <v>3000</v>
      </c>
      <c r="E86" s="16">
        <v>230</v>
      </c>
      <c r="F86" s="16">
        <f t="shared" si="3"/>
        <v>690000</v>
      </c>
    </row>
    <row r="87" spans="1:6" x14ac:dyDescent="0.3">
      <c r="A87" s="15">
        <v>41478</v>
      </c>
      <c r="B87" s="9" t="s">
        <v>405</v>
      </c>
      <c r="C87" s="9" t="s">
        <v>397</v>
      </c>
      <c r="D87" s="16">
        <f t="shared" si="2"/>
        <v>7000</v>
      </c>
      <c r="E87" s="16">
        <v>550</v>
      </c>
      <c r="F87" s="16">
        <f t="shared" si="3"/>
        <v>3850000</v>
      </c>
    </row>
    <row r="88" spans="1:6" x14ac:dyDescent="0.3">
      <c r="A88" s="15">
        <v>41479</v>
      </c>
      <c r="B88" s="9" t="s">
        <v>406</v>
      </c>
      <c r="C88" s="9" t="s">
        <v>407</v>
      </c>
      <c r="D88" s="16">
        <f t="shared" si="2"/>
        <v>2000</v>
      </c>
      <c r="E88" s="16">
        <v>170</v>
      </c>
      <c r="F88" s="16">
        <f t="shared" si="3"/>
        <v>340000</v>
      </c>
    </row>
    <row r="89" spans="1:6" x14ac:dyDescent="0.3">
      <c r="A89" s="15">
        <v>41480</v>
      </c>
      <c r="B89" s="9" t="s">
        <v>398</v>
      </c>
      <c r="C89" s="9" t="s">
        <v>397</v>
      </c>
      <c r="D89" s="16">
        <f t="shared" si="2"/>
        <v>7000</v>
      </c>
      <c r="E89" s="16">
        <v>341</v>
      </c>
      <c r="F89" s="16">
        <f t="shared" si="3"/>
        <v>2387000</v>
      </c>
    </row>
    <row r="90" spans="1:6" x14ac:dyDescent="0.3">
      <c r="A90" s="15">
        <v>41481</v>
      </c>
      <c r="B90" s="9" t="s">
        <v>399</v>
      </c>
      <c r="C90" s="9" t="s">
        <v>404</v>
      </c>
      <c r="D90" s="16">
        <f t="shared" si="2"/>
        <v>3000</v>
      </c>
      <c r="E90" s="17">
        <v>335</v>
      </c>
      <c r="F90" s="16">
        <f t="shared" si="3"/>
        <v>1005000</v>
      </c>
    </row>
    <row r="91" spans="1:6" x14ac:dyDescent="0.3">
      <c r="A91" s="15">
        <v>41482</v>
      </c>
      <c r="B91" s="9" t="s">
        <v>401</v>
      </c>
      <c r="C91" s="9" t="s">
        <v>407</v>
      </c>
      <c r="D91" s="16">
        <f t="shared" si="2"/>
        <v>2000</v>
      </c>
      <c r="E91" s="17">
        <v>210</v>
      </c>
      <c r="F91" s="16">
        <f t="shared" si="3"/>
        <v>420000</v>
      </c>
    </row>
    <row r="92" spans="1:6" x14ac:dyDescent="0.3">
      <c r="A92" s="15">
        <v>41483</v>
      </c>
      <c r="B92" s="9" t="s">
        <v>402</v>
      </c>
      <c r="C92" s="9" t="s">
        <v>397</v>
      </c>
      <c r="D92" s="16">
        <f t="shared" si="2"/>
        <v>7000</v>
      </c>
      <c r="E92" s="17">
        <v>520</v>
      </c>
      <c r="F92" s="16">
        <f t="shared" si="3"/>
        <v>3640000</v>
      </c>
    </row>
    <row r="93" spans="1:6" x14ac:dyDescent="0.3">
      <c r="A93" s="15">
        <v>41484</v>
      </c>
      <c r="B93" s="9" t="s">
        <v>403</v>
      </c>
      <c r="C93" s="9" t="s">
        <v>407</v>
      </c>
      <c r="D93" s="16">
        <f t="shared" si="2"/>
        <v>2000</v>
      </c>
      <c r="E93" s="17">
        <v>330</v>
      </c>
      <c r="F93" s="16">
        <f t="shared" si="3"/>
        <v>660000</v>
      </c>
    </row>
    <row r="94" spans="1:6" x14ac:dyDescent="0.3">
      <c r="A94" s="15">
        <v>41485</v>
      </c>
      <c r="B94" s="9" t="s">
        <v>405</v>
      </c>
      <c r="C94" s="18" t="s">
        <v>404</v>
      </c>
      <c r="D94" s="16">
        <f t="shared" si="2"/>
        <v>3000</v>
      </c>
      <c r="E94" s="17">
        <v>289</v>
      </c>
      <c r="F94" s="16">
        <f t="shared" si="3"/>
        <v>867000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2" sqref="B22"/>
    </sheetView>
  </sheetViews>
  <sheetFormatPr defaultRowHeight="16.5" x14ac:dyDescent="0.3"/>
  <cols>
    <col min="1" max="1" width="10.125" bestFit="1" customWidth="1"/>
    <col min="2" max="2" width="24.375" customWidth="1"/>
    <col min="3" max="4" width="7.375" customWidth="1"/>
    <col min="5" max="5" width="7.125" bestFit="1" customWidth="1"/>
    <col min="6" max="6" width="11.375" bestFit="1" customWidth="1"/>
    <col min="7" max="7" width="9.375" bestFit="1" customWidth="1"/>
    <col min="8" max="10" width="7.375" customWidth="1"/>
  </cols>
  <sheetData>
    <row r="1" spans="1:10" ht="39" x14ac:dyDescent="0.3">
      <c r="A1" s="19" t="s">
        <v>1</v>
      </c>
      <c r="B1" s="20"/>
      <c r="C1" s="20"/>
      <c r="D1" s="20"/>
      <c r="E1" s="20"/>
      <c r="F1" s="20"/>
      <c r="G1" s="20"/>
      <c r="H1" s="20"/>
      <c r="I1" s="20"/>
      <c r="J1" s="20"/>
    </row>
    <row r="3" spans="1:10" ht="18" customHeight="1" x14ac:dyDescent="0.3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 ht="18" customHeight="1" x14ac:dyDescent="0.3">
      <c r="A4" s="3">
        <v>20131234</v>
      </c>
      <c r="B4" s="3" t="s">
        <v>12</v>
      </c>
      <c r="C4" s="3">
        <v>1</v>
      </c>
      <c r="D4" s="3" t="s">
        <v>13</v>
      </c>
      <c r="E4" s="3" t="s">
        <v>14</v>
      </c>
      <c r="F4" s="4">
        <v>85</v>
      </c>
      <c r="G4" s="4">
        <v>75</v>
      </c>
      <c r="H4" s="4">
        <v>86</v>
      </c>
      <c r="I4" s="4">
        <f>SUM(F4:H4)</f>
        <v>246</v>
      </c>
      <c r="J4" s="4">
        <f>AVERAGE(F4:H4)</f>
        <v>82</v>
      </c>
    </row>
    <row r="5" spans="1:10" ht="18" customHeight="1" x14ac:dyDescent="0.3">
      <c r="A5" s="3">
        <v>20131272</v>
      </c>
      <c r="B5" s="3" t="s">
        <v>15</v>
      </c>
      <c r="C5" s="3">
        <v>1</v>
      </c>
      <c r="D5" s="3" t="s">
        <v>16</v>
      </c>
      <c r="E5" s="3" t="s">
        <v>17</v>
      </c>
      <c r="F5" s="4">
        <v>75</v>
      </c>
      <c r="G5" s="4">
        <v>65</v>
      </c>
      <c r="H5" s="4">
        <v>78</v>
      </c>
      <c r="I5" s="4">
        <f t="shared" ref="I5:I23" si="0">SUM(F5:H5)</f>
        <v>218</v>
      </c>
      <c r="J5" s="4">
        <f t="shared" ref="J5:J23" si="1">AVERAGE(F5:H5)</f>
        <v>72.666666666666671</v>
      </c>
    </row>
    <row r="6" spans="1:10" ht="18" customHeight="1" x14ac:dyDescent="0.3">
      <c r="A6" s="3">
        <v>20131278</v>
      </c>
      <c r="B6" s="3" t="s">
        <v>18</v>
      </c>
      <c r="C6" s="3">
        <v>1</v>
      </c>
      <c r="D6" s="3" t="s">
        <v>19</v>
      </c>
      <c r="E6" s="3" t="s">
        <v>20</v>
      </c>
      <c r="F6" s="4">
        <v>96</v>
      </c>
      <c r="G6" s="4">
        <v>77</v>
      </c>
      <c r="H6" s="4">
        <v>67</v>
      </c>
      <c r="I6" s="4">
        <f t="shared" si="0"/>
        <v>240</v>
      </c>
      <c r="J6" s="4">
        <f t="shared" si="1"/>
        <v>80</v>
      </c>
    </row>
    <row r="7" spans="1:10" ht="18" customHeight="1" x14ac:dyDescent="0.3">
      <c r="A7" s="3">
        <v>20113443</v>
      </c>
      <c r="B7" s="3" t="s">
        <v>21</v>
      </c>
      <c r="C7" s="3">
        <v>3</v>
      </c>
      <c r="D7" s="3" t="s">
        <v>19</v>
      </c>
      <c r="E7" s="3" t="s">
        <v>22</v>
      </c>
      <c r="F7" s="4">
        <v>45</v>
      </c>
      <c r="G7" s="4">
        <v>78</v>
      </c>
      <c r="H7" s="4">
        <v>56</v>
      </c>
      <c r="I7" s="4">
        <f t="shared" si="0"/>
        <v>179</v>
      </c>
      <c r="J7" s="4">
        <f t="shared" si="1"/>
        <v>59.666666666666664</v>
      </c>
    </row>
    <row r="8" spans="1:10" ht="18" customHeight="1" x14ac:dyDescent="0.3">
      <c r="A8" s="3">
        <v>20133548</v>
      </c>
      <c r="B8" s="3" t="s">
        <v>21</v>
      </c>
      <c r="C8" s="3">
        <v>1</v>
      </c>
      <c r="D8" s="3" t="s">
        <v>19</v>
      </c>
      <c r="E8" s="3" t="s">
        <v>23</v>
      </c>
      <c r="F8" s="4">
        <v>86</v>
      </c>
      <c r="G8" s="4">
        <v>87</v>
      </c>
      <c r="H8" s="4">
        <v>86</v>
      </c>
      <c r="I8" s="4">
        <f t="shared" si="0"/>
        <v>259</v>
      </c>
      <c r="J8" s="4">
        <f t="shared" si="1"/>
        <v>86.333333333333329</v>
      </c>
    </row>
    <row r="9" spans="1:10" ht="18" customHeight="1" x14ac:dyDescent="0.3">
      <c r="A9" s="3">
        <v>20133567</v>
      </c>
      <c r="B9" s="3" t="s">
        <v>21</v>
      </c>
      <c r="C9" s="3">
        <v>1</v>
      </c>
      <c r="D9" s="3" t="s">
        <v>24</v>
      </c>
      <c r="E9" s="3" t="s">
        <v>25</v>
      </c>
      <c r="F9" s="4">
        <v>100</v>
      </c>
      <c r="G9" s="4">
        <v>92</v>
      </c>
      <c r="H9" s="4">
        <v>96</v>
      </c>
      <c r="I9" s="4">
        <f t="shared" si="0"/>
        <v>288</v>
      </c>
      <c r="J9" s="4">
        <f t="shared" si="1"/>
        <v>96</v>
      </c>
    </row>
    <row r="10" spans="1:10" ht="18" customHeight="1" x14ac:dyDescent="0.3">
      <c r="A10" s="3">
        <v>20133578</v>
      </c>
      <c r="B10" s="3" t="s">
        <v>21</v>
      </c>
      <c r="C10" s="3">
        <v>1</v>
      </c>
      <c r="D10" s="3" t="s">
        <v>19</v>
      </c>
      <c r="E10" s="3" t="s">
        <v>26</v>
      </c>
      <c r="F10" s="4">
        <v>87</v>
      </c>
      <c r="G10" s="4">
        <v>95</v>
      </c>
      <c r="H10" s="4">
        <v>92</v>
      </c>
      <c r="I10" s="4">
        <f t="shared" si="0"/>
        <v>274</v>
      </c>
      <c r="J10" s="4">
        <f t="shared" si="1"/>
        <v>91.333333333333329</v>
      </c>
    </row>
    <row r="11" spans="1:10" ht="18" customHeight="1" x14ac:dyDescent="0.3">
      <c r="A11" s="3">
        <v>20094321</v>
      </c>
      <c r="B11" s="3" t="s">
        <v>27</v>
      </c>
      <c r="C11" s="3">
        <v>4</v>
      </c>
      <c r="D11" s="3" t="s">
        <v>19</v>
      </c>
      <c r="E11" s="3" t="s">
        <v>28</v>
      </c>
      <c r="F11" s="4">
        <v>68</v>
      </c>
      <c r="G11" s="4">
        <v>75</v>
      </c>
      <c r="H11" s="4">
        <v>78</v>
      </c>
      <c r="I11" s="4">
        <f t="shared" si="0"/>
        <v>221</v>
      </c>
      <c r="J11" s="4">
        <f t="shared" si="1"/>
        <v>73.666666666666671</v>
      </c>
    </row>
    <row r="12" spans="1:10" ht="18" customHeight="1" x14ac:dyDescent="0.3">
      <c r="A12" s="3">
        <v>20124328</v>
      </c>
      <c r="B12" s="3" t="s">
        <v>27</v>
      </c>
      <c r="C12" s="3">
        <v>2</v>
      </c>
      <c r="D12" s="3" t="s">
        <v>24</v>
      </c>
      <c r="E12" s="3" t="s">
        <v>29</v>
      </c>
      <c r="F12" s="4">
        <v>99</v>
      </c>
      <c r="G12" s="4">
        <v>86</v>
      </c>
      <c r="H12" s="4">
        <v>86</v>
      </c>
      <c r="I12" s="4">
        <f t="shared" si="0"/>
        <v>271</v>
      </c>
      <c r="J12" s="4">
        <f t="shared" si="1"/>
        <v>90.333333333333329</v>
      </c>
    </row>
    <row r="13" spans="1:10" ht="18" customHeight="1" x14ac:dyDescent="0.3">
      <c r="A13" s="3">
        <v>20124333</v>
      </c>
      <c r="B13" s="3" t="s">
        <v>27</v>
      </c>
      <c r="C13" s="3">
        <v>2</v>
      </c>
      <c r="D13" s="3" t="s">
        <v>24</v>
      </c>
      <c r="E13" s="3" t="s">
        <v>30</v>
      </c>
      <c r="F13" s="4">
        <v>100</v>
      </c>
      <c r="G13" s="4">
        <v>95</v>
      </c>
      <c r="H13" s="4">
        <v>98</v>
      </c>
      <c r="I13" s="4">
        <f t="shared" si="0"/>
        <v>293</v>
      </c>
      <c r="J13" s="4">
        <f t="shared" si="1"/>
        <v>97.666666666666671</v>
      </c>
    </row>
    <row r="14" spans="1:10" ht="18" customHeight="1" x14ac:dyDescent="0.3">
      <c r="A14" s="3">
        <v>20124334</v>
      </c>
      <c r="B14" s="3" t="s">
        <v>27</v>
      </c>
      <c r="C14" s="3">
        <v>2</v>
      </c>
      <c r="D14" s="3" t="s">
        <v>19</v>
      </c>
      <c r="E14" s="3" t="s">
        <v>31</v>
      </c>
      <c r="F14" s="4">
        <v>64</v>
      </c>
      <c r="G14" s="4">
        <v>52</v>
      </c>
      <c r="H14" s="4">
        <v>45</v>
      </c>
      <c r="I14" s="4">
        <f t="shared" si="0"/>
        <v>161</v>
      </c>
      <c r="J14" s="4">
        <f t="shared" si="1"/>
        <v>53.666666666666664</v>
      </c>
    </row>
    <row r="15" spans="1:10" ht="18" customHeight="1" x14ac:dyDescent="0.3">
      <c r="A15" s="3">
        <v>20105643</v>
      </c>
      <c r="B15" s="3" t="s">
        <v>32</v>
      </c>
      <c r="C15" s="3">
        <v>3</v>
      </c>
      <c r="D15" s="3" t="s">
        <v>24</v>
      </c>
      <c r="E15" s="3" t="s">
        <v>33</v>
      </c>
      <c r="F15" s="4">
        <v>78</v>
      </c>
      <c r="G15" s="4">
        <v>88</v>
      </c>
      <c r="H15" s="4">
        <v>78</v>
      </c>
      <c r="I15" s="4">
        <f t="shared" si="0"/>
        <v>244</v>
      </c>
      <c r="J15" s="4">
        <f t="shared" si="1"/>
        <v>81.333333333333329</v>
      </c>
    </row>
    <row r="16" spans="1:10" ht="18" customHeight="1" x14ac:dyDescent="0.3">
      <c r="A16" s="3">
        <v>20125432</v>
      </c>
      <c r="B16" s="3" t="s">
        <v>32</v>
      </c>
      <c r="C16" s="3">
        <v>2</v>
      </c>
      <c r="D16" s="3" t="s">
        <v>24</v>
      </c>
      <c r="E16" s="3" t="s">
        <v>34</v>
      </c>
      <c r="F16" s="4">
        <v>75</v>
      </c>
      <c r="G16" s="4">
        <v>83</v>
      </c>
      <c r="H16" s="4">
        <v>78</v>
      </c>
      <c r="I16" s="4">
        <f t="shared" si="0"/>
        <v>236</v>
      </c>
      <c r="J16" s="4">
        <f t="shared" si="1"/>
        <v>78.666666666666671</v>
      </c>
    </row>
    <row r="17" spans="1:10" ht="18" customHeight="1" x14ac:dyDescent="0.3">
      <c r="A17" s="3">
        <v>20135441</v>
      </c>
      <c r="B17" s="3" t="s">
        <v>32</v>
      </c>
      <c r="C17" s="3">
        <v>1</v>
      </c>
      <c r="D17" s="3" t="s">
        <v>24</v>
      </c>
      <c r="E17" s="3" t="s">
        <v>35</v>
      </c>
      <c r="F17" s="4">
        <v>48</v>
      </c>
      <c r="G17" s="4">
        <v>95</v>
      </c>
      <c r="H17" s="4">
        <v>36</v>
      </c>
      <c r="I17" s="4">
        <f t="shared" si="0"/>
        <v>179</v>
      </c>
      <c r="J17" s="4">
        <f t="shared" si="1"/>
        <v>59.666666666666664</v>
      </c>
    </row>
    <row r="18" spans="1:10" ht="18" customHeight="1" x14ac:dyDescent="0.3">
      <c r="A18" s="3">
        <v>20116432</v>
      </c>
      <c r="B18" s="3" t="s">
        <v>36</v>
      </c>
      <c r="C18" s="3">
        <v>3</v>
      </c>
      <c r="D18" s="3" t="s">
        <v>24</v>
      </c>
      <c r="E18" s="3" t="s">
        <v>37</v>
      </c>
      <c r="F18" s="4">
        <v>92</v>
      </c>
      <c r="G18" s="4">
        <v>78</v>
      </c>
      <c r="H18" s="4">
        <v>48</v>
      </c>
      <c r="I18" s="4">
        <f t="shared" si="0"/>
        <v>218</v>
      </c>
      <c r="J18" s="4">
        <f t="shared" si="1"/>
        <v>72.666666666666671</v>
      </c>
    </row>
    <row r="19" spans="1:10" ht="18" customHeight="1" x14ac:dyDescent="0.3">
      <c r="A19" s="3">
        <v>20136743</v>
      </c>
      <c r="B19" s="3" t="s">
        <v>36</v>
      </c>
      <c r="C19" s="3">
        <v>1</v>
      </c>
      <c r="D19" s="3" t="s">
        <v>24</v>
      </c>
      <c r="E19" s="3" t="s">
        <v>38</v>
      </c>
      <c r="F19" s="4">
        <v>95</v>
      </c>
      <c r="G19" s="4">
        <v>96</v>
      </c>
      <c r="H19" s="4">
        <v>68</v>
      </c>
      <c r="I19" s="4">
        <f t="shared" si="0"/>
        <v>259</v>
      </c>
      <c r="J19" s="4">
        <f t="shared" si="1"/>
        <v>86.333333333333329</v>
      </c>
    </row>
    <row r="20" spans="1:10" ht="18" customHeight="1" x14ac:dyDescent="0.3">
      <c r="A20" s="3">
        <v>20136744</v>
      </c>
      <c r="B20" s="3" t="s">
        <v>36</v>
      </c>
      <c r="C20" s="3">
        <v>1</v>
      </c>
      <c r="D20" s="3" t="s">
        <v>24</v>
      </c>
      <c r="E20" s="3" t="s">
        <v>39</v>
      </c>
      <c r="F20" s="4">
        <v>78</v>
      </c>
      <c r="G20" s="4">
        <v>54</v>
      </c>
      <c r="H20" s="4">
        <v>56</v>
      </c>
      <c r="I20" s="4">
        <f t="shared" si="0"/>
        <v>188</v>
      </c>
      <c r="J20" s="4">
        <f t="shared" si="1"/>
        <v>62.666666666666664</v>
      </c>
    </row>
    <row r="21" spans="1:10" ht="18" customHeight="1" x14ac:dyDescent="0.3">
      <c r="A21" s="3">
        <v>20137565</v>
      </c>
      <c r="B21" s="3" t="s">
        <v>40</v>
      </c>
      <c r="C21" s="3">
        <v>1</v>
      </c>
      <c r="D21" s="3" t="s">
        <v>24</v>
      </c>
      <c r="E21" s="3" t="s">
        <v>41</v>
      </c>
      <c r="F21" s="4">
        <v>65</v>
      </c>
      <c r="G21" s="4">
        <v>97</v>
      </c>
      <c r="H21" s="4">
        <v>89</v>
      </c>
      <c r="I21" s="4">
        <f t="shared" si="0"/>
        <v>251</v>
      </c>
      <c r="J21" s="4">
        <f t="shared" si="1"/>
        <v>83.666666666666671</v>
      </c>
    </row>
    <row r="22" spans="1:10" ht="18" customHeight="1" x14ac:dyDescent="0.3">
      <c r="A22" s="3">
        <v>20137570</v>
      </c>
      <c r="B22" s="3" t="s">
        <v>40</v>
      </c>
      <c r="C22" s="3">
        <v>1</v>
      </c>
      <c r="D22" s="3" t="s">
        <v>19</v>
      </c>
      <c r="E22" s="3" t="s">
        <v>42</v>
      </c>
      <c r="F22" s="4">
        <v>92</v>
      </c>
      <c r="G22" s="4">
        <v>98</v>
      </c>
      <c r="H22" s="4">
        <v>99</v>
      </c>
      <c r="I22" s="4">
        <f t="shared" si="0"/>
        <v>289</v>
      </c>
      <c r="J22" s="4">
        <f t="shared" si="1"/>
        <v>96.333333333333329</v>
      </c>
    </row>
    <row r="23" spans="1:10" ht="18" customHeight="1" x14ac:dyDescent="0.3">
      <c r="A23" s="3">
        <v>20137573</v>
      </c>
      <c r="B23" s="3" t="s">
        <v>40</v>
      </c>
      <c r="C23" s="3">
        <v>1</v>
      </c>
      <c r="D23" s="3" t="s">
        <v>19</v>
      </c>
      <c r="E23" s="3" t="s">
        <v>43</v>
      </c>
      <c r="F23" s="4">
        <v>56</v>
      </c>
      <c r="G23" s="4">
        <v>48</v>
      </c>
      <c r="H23" s="4">
        <v>78</v>
      </c>
      <c r="I23" s="4">
        <f t="shared" si="0"/>
        <v>182</v>
      </c>
      <c r="J23" s="4">
        <f t="shared" si="1"/>
        <v>60.666666666666664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4" sqref="G24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9" width="7.375" customWidth="1"/>
    <col min="10" max="10" width="10" customWidth="1"/>
    <col min="11" max="12" width="7.375" customWidth="1"/>
  </cols>
  <sheetData>
    <row r="1" spans="1:12" ht="39" x14ac:dyDescent="0.3">
      <c r="A1" s="19" t="s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3" spans="1:12" ht="18" customHeight="1" x14ac:dyDescent="0.3">
      <c r="A3" s="1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51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</row>
    <row r="4" spans="1:12" ht="18" customHeight="1" x14ac:dyDescent="0.3">
      <c r="A4" s="3">
        <v>20131234</v>
      </c>
      <c r="B4" s="3" t="s">
        <v>57</v>
      </c>
      <c r="C4" s="3">
        <v>1</v>
      </c>
      <c r="D4" s="3" t="s">
        <v>58</v>
      </c>
      <c r="E4" s="3" t="str">
        <f t="shared" ref="E4:E23" si="0">IF(MID(D4,8,1)="1","남","여")</f>
        <v>여</v>
      </c>
      <c r="F4" s="3" t="s">
        <v>59</v>
      </c>
      <c r="G4" s="4">
        <v>85</v>
      </c>
      <c r="H4" s="4">
        <v>75</v>
      </c>
      <c r="I4" s="4">
        <v>86</v>
      </c>
      <c r="J4" s="4">
        <f t="shared" ref="J4:J23" si="1">G4+H4+I4</f>
        <v>246</v>
      </c>
      <c r="K4" s="4">
        <f t="shared" ref="K4:K23" si="2">J4/3</f>
        <v>82</v>
      </c>
      <c r="L4" s="4">
        <f t="shared" ref="L4:L23" si="3">_xlfn.RANK.EQ(J4,$J$4:$J$23)</f>
        <v>10</v>
      </c>
    </row>
    <row r="5" spans="1:12" ht="18" customHeight="1" x14ac:dyDescent="0.3">
      <c r="A5" s="3">
        <v>20131272</v>
      </c>
      <c r="B5" s="3" t="s">
        <v>60</v>
      </c>
      <c r="C5" s="3">
        <v>1</v>
      </c>
      <c r="D5" s="3" t="s">
        <v>61</v>
      </c>
      <c r="E5" s="3" t="str">
        <f t="shared" si="0"/>
        <v>여</v>
      </c>
      <c r="F5" s="3" t="s">
        <v>62</v>
      </c>
      <c r="G5" s="4">
        <v>75</v>
      </c>
      <c r="H5" s="4">
        <v>65</v>
      </c>
      <c r="I5" s="4">
        <v>78</v>
      </c>
      <c r="J5" s="4">
        <f t="shared" si="1"/>
        <v>218</v>
      </c>
      <c r="K5" s="4">
        <f t="shared" si="2"/>
        <v>72.666666666666671</v>
      </c>
      <c r="L5" s="4">
        <f t="shared" si="3"/>
        <v>14</v>
      </c>
    </row>
    <row r="6" spans="1:12" ht="18" customHeight="1" x14ac:dyDescent="0.3">
      <c r="A6" s="3">
        <v>20131278</v>
      </c>
      <c r="B6" s="3" t="s">
        <v>60</v>
      </c>
      <c r="C6" s="3">
        <v>1</v>
      </c>
      <c r="D6" s="3" t="s">
        <v>63</v>
      </c>
      <c r="E6" s="3" t="str">
        <f t="shared" si="0"/>
        <v>남</v>
      </c>
      <c r="F6" s="3" t="s">
        <v>64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>
        <f t="shared" si="3"/>
        <v>12</v>
      </c>
    </row>
    <row r="7" spans="1:12" ht="18" customHeight="1" x14ac:dyDescent="0.3">
      <c r="A7" s="3">
        <v>20113443</v>
      </c>
      <c r="B7" s="3" t="s">
        <v>65</v>
      </c>
      <c r="C7" s="3">
        <v>3</v>
      </c>
      <c r="D7" s="3" t="s">
        <v>66</v>
      </c>
      <c r="E7" s="3" t="str">
        <f t="shared" si="0"/>
        <v>남</v>
      </c>
      <c r="F7" s="3" t="s">
        <v>67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>
        <f t="shared" si="3"/>
        <v>18</v>
      </c>
    </row>
    <row r="8" spans="1:12" ht="18" customHeight="1" x14ac:dyDescent="0.3">
      <c r="A8" s="3">
        <v>20133548</v>
      </c>
      <c r="B8" s="3" t="s">
        <v>65</v>
      </c>
      <c r="C8" s="3">
        <v>1</v>
      </c>
      <c r="D8" s="3" t="s">
        <v>68</v>
      </c>
      <c r="E8" s="3" t="str">
        <f t="shared" si="0"/>
        <v>남</v>
      </c>
      <c r="F8" s="3" t="s">
        <v>69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>
        <f t="shared" si="3"/>
        <v>6</v>
      </c>
    </row>
    <row r="9" spans="1:12" ht="18" customHeight="1" x14ac:dyDescent="0.3">
      <c r="A9" s="3">
        <v>20133567</v>
      </c>
      <c r="B9" s="3" t="s">
        <v>65</v>
      </c>
      <c r="C9" s="3">
        <v>1</v>
      </c>
      <c r="D9" s="3" t="s">
        <v>70</v>
      </c>
      <c r="E9" s="3" t="str">
        <f t="shared" si="0"/>
        <v>여</v>
      </c>
      <c r="F9" s="3" t="s">
        <v>71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>
        <f t="shared" si="3"/>
        <v>4</v>
      </c>
    </row>
    <row r="10" spans="1:12" ht="18" customHeight="1" x14ac:dyDescent="0.3">
      <c r="A10" s="3">
        <v>20133548</v>
      </c>
      <c r="B10" s="3" t="s">
        <v>65</v>
      </c>
      <c r="C10" s="3">
        <v>1</v>
      </c>
      <c r="D10" s="3" t="s">
        <v>68</v>
      </c>
      <c r="E10" s="3" t="str">
        <f t="shared" si="0"/>
        <v>남</v>
      </c>
      <c r="F10" s="3" t="s">
        <v>69</v>
      </c>
      <c r="G10" s="4">
        <v>86</v>
      </c>
      <c r="H10" s="4">
        <v>87</v>
      </c>
      <c r="I10" s="4">
        <v>86</v>
      </c>
      <c r="J10" s="4">
        <f t="shared" si="1"/>
        <v>259</v>
      </c>
      <c r="K10" s="4">
        <f t="shared" si="2"/>
        <v>86.333333333333329</v>
      </c>
      <c r="L10" s="4">
        <f t="shared" si="3"/>
        <v>6</v>
      </c>
    </row>
    <row r="11" spans="1:12" ht="18" customHeight="1" x14ac:dyDescent="0.3">
      <c r="A11" s="3">
        <v>20124333</v>
      </c>
      <c r="B11" s="3" t="s">
        <v>72</v>
      </c>
      <c r="C11" s="3">
        <v>2</v>
      </c>
      <c r="D11" s="3" t="s">
        <v>73</v>
      </c>
      <c r="E11" s="3" t="str">
        <f t="shared" si="0"/>
        <v>여</v>
      </c>
      <c r="F11" s="3" t="s">
        <v>74</v>
      </c>
      <c r="G11" s="4">
        <v>100</v>
      </c>
      <c r="H11" s="4">
        <v>95</v>
      </c>
      <c r="I11" s="4">
        <v>98</v>
      </c>
      <c r="J11" s="4">
        <f t="shared" si="1"/>
        <v>293</v>
      </c>
      <c r="K11" s="4">
        <f t="shared" si="2"/>
        <v>97.666666666666671</v>
      </c>
      <c r="L11" s="4">
        <f t="shared" si="3"/>
        <v>1</v>
      </c>
    </row>
    <row r="12" spans="1:12" ht="18" customHeight="1" x14ac:dyDescent="0.3">
      <c r="A12" s="3">
        <v>20124328</v>
      </c>
      <c r="B12" s="3" t="s">
        <v>72</v>
      </c>
      <c r="C12" s="3">
        <v>2</v>
      </c>
      <c r="D12" s="3" t="s">
        <v>75</v>
      </c>
      <c r="E12" s="3" t="str">
        <f t="shared" si="0"/>
        <v>여</v>
      </c>
      <c r="F12" s="3" t="s">
        <v>76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>
        <f t="shared" si="3"/>
        <v>5</v>
      </c>
    </row>
    <row r="13" spans="1:12" ht="18" customHeight="1" x14ac:dyDescent="0.3">
      <c r="A13" s="3">
        <v>20124333</v>
      </c>
      <c r="B13" s="3" t="s">
        <v>72</v>
      </c>
      <c r="C13" s="3">
        <v>2</v>
      </c>
      <c r="D13" s="3" t="s">
        <v>73</v>
      </c>
      <c r="E13" s="3" t="str">
        <f t="shared" si="0"/>
        <v>여</v>
      </c>
      <c r="F13" s="3" t="s">
        <v>74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>
        <f t="shared" si="3"/>
        <v>1</v>
      </c>
    </row>
    <row r="14" spans="1:12" ht="18" customHeight="1" x14ac:dyDescent="0.3">
      <c r="A14" s="3">
        <v>20124334</v>
      </c>
      <c r="B14" s="3" t="s">
        <v>72</v>
      </c>
      <c r="C14" s="3">
        <v>2</v>
      </c>
      <c r="D14" s="3" t="s">
        <v>77</v>
      </c>
      <c r="E14" s="3" t="str">
        <f t="shared" si="0"/>
        <v>남</v>
      </c>
      <c r="F14" s="3" t="s">
        <v>78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>
        <f t="shared" si="3"/>
        <v>20</v>
      </c>
    </row>
    <row r="15" spans="1:12" ht="18" customHeight="1" x14ac:dyDescent="0.3">
      <c r="A15" s="3">
        <v>20105643</v>
      </c>
      <c r="B15" s="3" t="s">
        <v>79</v>
      </c>
      <c r="C15" s="3">
        <v>3</v>
      </c>
      <c r="D15" s="3" t="s">
        <v>80</v>
      </c>
      <c r="E15" s="3" t="str">
        <f t="shared" si="0"/>
        <v>여</v>
      </c>
      <c r="F15" s="3" t="s">
        <v>81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>
        <f t="shared" si="3"/>
        <v>11</v>
      </c>
    </row>
    <row r="16" spans="1:12" ht="18" customHeight="1" x14ac:dyDescent="0.3">
      <c r="A16" s="3">
        <v>20125432</v>
      </c>
      <c r="B16" s="3" t="s">
        <v>79</v>
      </c>
      <c r="C16" s="3">
        <v>2</v>
      </c>
      <c r="D16" s="3" t="s">
        <v>82</v>
      </c>
      <c r="E16" s="3" t="str">
        <f t="shared" si="0"/>
        <v>여</v>
      </c>
      <c r="F16" s="3" t="s">
        <v>83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>
        <f t="shared" si="3"/>
        <v>13</v>
      </c>
    </row>
    <row r="17" spans="1:12" ht="18" customHeight="1" x14ac:dyDescent="0.3">
      <c r="A17" s="3">
        <v>20135441</v>
      </c>
      <c r="B17" s="3" t="s">
        <v>79</v>
      </c>
      <c r="C17" s="3">
        <v>1</v>
      </c>
      <c r="D17" s="3" t="s">
        <v>84</v>
      </c>
      <c r="E17" s="3" t="str">
        <f t="shared" si="0"/>
        <v>여</v>
      </c>
      <c r="F17" s="3" t="s">
        <v>85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>
        <f t="shared" si="3"/>
        <v>18</v>
      </c>
    </row>
    <row r="18" spans="1:12" ht="18" customHeight="1" x14ac:dyDescent="0.3">
      <c r="A18" s="3">
        <v>20116432</v>
      </c>
      <c r="B18" s="3" t="s">
        <v>86</v>
      </c>
      <c r="C18" s="3">
        <v>3</v>
      </c>
      <c r="D18" s="3" t="s">
        <v>87</v>
      </c>
      <c r="E18" s="3" t="str">
        <f t="shared" si="0"/>
        <v>여</v>
      </c>
      <c r="F18" s="3" t="s">
        <v>88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>
        <f t="shared" si="3"/>
        <v>14</v>
      </c>
    </row>
    <row r="19" spans="1:12" ht="18" customHeight="1" x14ac:dyDescent="0.3">
      <c r="A19" s="3">
        <v>20136743</v>
      </c>
      <c r="B19" s="3" t="s">
        <v>86</v>
      </c>
      <c r="C19" s="3">
        <v>1</v>
      </c>
      <c r="D19" s="3" t="s">
        <v>89</v>
      </c>
      <c r="E19" s="3" t="str">
        <f t="shared" si="0"/>
        <v>여</v>
      </c>
      <c r="F19" s="3" t="s">
        <v>90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>
        <f t="shared" si="3"/>
        <v>6</v>
      </c>
    </row>
    <row r="20" spans="1:12" ht="18" customHeight="1" x14ac:dyDescent="0.3">
      <c r="A20" s="3">
        <v>20136744</v>
      </c>
      <c r="B20" s="3" t="s">
        <v>86</v>
      </c>
      <c r="C20" s="3">
        <v>1</v>
      </c>
      <c r="D20" s="3" t="s">
        <v>91</v>
      </c>
      <c r="E20" s="3" t="str">
        <f t="shared" si="0"/>
        <v>여</v>
      </c>
      <c r="F20" s="3" t="s">
        <v>92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>
        <f t="shared" si="3"/>
        <v>16</v>
      </c>
    </row>
    <row r="21" spans="1:12" ht="18" customHeight="1" x14ac:dyDescent="0.3">
      <c r="A21" s="3">
        <v>20137565</v>
      </c>
      <c r="B21" s="3" t="s">
        <v>93</v>
      </c>
      <c r="C21" s="3">
        <v>1</v>
      </c>
      <c r="D21" s="3" t="s">
        <v>94</v>
      </c>
      <c r="E21" s="3" t="str">
        <f t="shared" si="0"/>
        <v>여</v>
      </c>
      <c r="F21" s="3" t="s">
        <v>95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>
        <f t="shared" si="3"/>
        <v>9</v>
      </c>
    </row>
    <row r="22" spans="1:12" ht="18" customHeight="1" x14ac:dyDescent="0.3">
      <c r="A22" s="3">
        <v>20137570</v>
      </c>
      <c r="B22" s="3" t="s">
        <v>93</v>
      </c>
      <c r="C22" s="3">
        <v>1</v>
      </c>
      <c r="D22" s="3" t="s">
        <v>96</v>
      </c>
      <c r="E22" s="3" t="str">
        <f t="shared" si="0"/>
        <v>남</v>
      </c>
      <c r="F22" s="3" t="s">
        <v>97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>
        <f t="shared" si="3"/>
        <v>3</v>
      </c>
    </row>
    <row r="23" spans="1:12" ht="18" customHeight="1" x14ac:dyDescent="0.3">
      <c r="A23" s="3">
        <v>20137573</v>
      </c>
      <c r="B23" s="3" t="s">
        <v>93</v>
      </c>
      <c r="C23" s="3">
        <v>1</v>
      </c>
      <c r="D23" s="3" t="s">
        <v>98</v>
      </c>
      <c r="E23" s="3" t="str">
        <f t="shared" si="0"/>
        <v>남</v>
      </c>
      <c r="F23" s="3" t="s">
        <v>99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>
        <f t="shared" si="3"/>
        <v>17</v>
      </c>
    </row>
  </sheetData>
  <mergeCells count="1">
    <mergeCell ref="A1:L1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D20" sqref="D20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0" t="s">
        <v>100</v>
      </c>
      <c r="C1" s="20"/>
      <c r="D1" s="20"/>
      <c r="E1" s="20"/>
      <c r="F1" s="20"/>
      <c r="G1" s="20"/>
      <c r="H1" s="20"/>
    </row>
    <row r="3" spans="2:8" ht="18" customHeight="1" x14ac:dyDescent="0.3"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</row>
    <row r="4" spans="2:8" ht="18" customHeight="1" x14ac:dyDescent="0.3">
      <c r="B4" s="5">
        <v>40978</v>
      </c>
      <c r="C4" s="6" t="s">
        <v>108</v>
      </c>
      <c r="D4" s="6" t="s">
        <v>109</v>
      </c>
      <c r="E4" s="6">
        <v>3</v>
      </c>
      <c r="F4" s="6">
        <v>1</v>
      </c>
      <c r="G4" s="6">
        <v>2</v>
      </c>
      <c r="H4" s="6">
        <f t="shared" ref="H4:H23" si="0">SUM(E4:G4)</f>
        <v>6</v>
      </c>
    </row>
    <row r="5" spans="2:8" ht="18" customHeight="1" x14ac:dyDescent="0.3">
      <c r="B5" s="5">
        <v>40978</v>
      </c>
      <c r="C5" s="6" t="s">
        <v>110</v>
      </c>
      <c r="D5" s="6" t="s">
        <v>111</v>
      </c>
      <c r="E5" s="6">
        <v>2</v>
      </c>
      <c r="F5" s="6">
        <v>7</v>
      </c>
      <c r="G5" s="6">
        <v>3</v>
      </c>
      <c r="H5" s="6">
        <f t="shared" si="0"/>
        <v>12</v>
      </c>
    </row>
    <row r="6" spans="2:8" ht="18" customHeight="1" x14ac:dyDescent="0.3">
      <c r="B6" s="5">
        <v>40978</v>
      </c>
      <c r="C6" s="6" t="s">
        <v>112</v>
      </c>
      <c r="D6" s="6" t="s">
        <v>113</v>
      </c>
      <c r="E6" s="6">
        <v>4</v>
      </c>
      <c r="F6" s="6">
        <v>8</v>
      </c>
      <c r="G6" s="6">
        <v>4</v>
      </c>
      <c r="H6" s="6">
        <f t="shared" si="0"/>
        <v>16</v>
      </c>
    </row>
    <row r="7" spans="2:8" ht="18" customHeight="1" x14ac:dyDescent="0.3">
      <c r="B7" s="5">
        <v>40979</v>
      </c>
      <c r="C7" s="6" t="s">
        <v>114</v>
      </c>
      <c r="D7" s="6" t="s">
        <v>115</v>
      </c>
      <c r="E7" s="6">
        <v>3</v>
      </c>
      <c r="F7" s="6">
        <v>9</v>
      </c>
      <c r="G7" s="6">
        <v>5</v>
      </c>
      <c r="H7" s="6">
        <f t="shared" si="0"/>
        <v>17</v>
      </c>
    </row>
    <row r="8" spans="2:8" ht="18" customHeight="1" x14ac:dyDescent="0.3">
      <c r="B8" s="5">
        <v>40979</v>
      </c>
      <c r="C8" s="6" t="s">
        <v>114</v>
      </c>
      <c r="D8" s="6" t="s">
        <v>116</v>
      </c>
      <c r="E8" s="6">
        <v>6</v>
      </c>
      <c r="F8" s="6">
        <v>4</v>
      </c>
      <c r="G8" s="6">
        <v>6</v>
      </c>
      <c r="H8" s="6">
        <f t="shared" si="0"/>
        <v>16</v>
      </c>
    </row>
    <row r="9" spans="2:8" ht="18" customHeight="1" x14ac:dyDescent="0.3">
      <c r="B9" s="5">
        <v>40981</v>
      </c>
      <c r="C9" s="6" t="s">
        <v>110</v>
      </c>
      <c r="D9" s="6" t="s">
        <v>117</v>
      </c>
      <c r="E9" s="6">
        <v>5</v>
      </c>
      <c r="F9" s="6">
        <v>5</v>
      </c>
      <c r="G9" s="6">
        <v>1</v>
      </c>
      <c r="H9" s="6">
        <f t="shared" si="0"/>
        <v>11</v>
      </c>
    </row>
    <row r="10" spans="2:8" ht="18" customHeight="1" x14ac:dyDescent="0.3">
      <c r="B10" s="5">
        <v>40982</v>
      </c>
      <c r="C10" s="6" t="s">
        <v>114</v>
      </c>
      <c r="D10" s="6" t="s">
        <v>118</v>
      </c>
      <c r="E10" s="6">
        <v>7</v>
      </c>
      <c r="F10" s="6">
        <v>5</v>
      </c>
      <c r="G10" s="6">
        <v>2</v>
      </c>
      <c r="H10" s="6">
        <f t="shared" si="0"/>
        <v>14</v>
      </c>
    </row>
    <row r="11" spans="2:8" ht="18" customHeight="1" x14ac:dyDescent="0.3">
      <c r="B11" s="5">
        <v>40982</v>
      </c>
      <c r="C11" s="6" t="s">
        <v>119</v>
      </c>
      <c r="D11" s="6" t="s">
        <v>120</v>
      </c>
      <c r="E11" s="6">
        <v>5</v>
      </c>
      <c r="F11" s="6">
        <v>6</v>
      </c>
      <c r="G11" s="6">
        <v>4</v>
      </c>
      <c r="H11" s="6">
        <f t="shared" si="0"/>
        <v>15</v>
      </c>
    </row>
    <row r="12" spans="2:8" ht="18" customHeight="1" x14ac:dyDescent="0.3">
      <c r="B12" s="5">
        <v>40984</v>
      </c>
      <c r="C12" s="6" t="s">
        <v>119</v>
      </c>
      <c r="D12" s="6" t="s">
        <v>121</v>
      </c>
      <c r="E12" s="6">
        <v>7</v>
      </c>
      <c r="F12" s="6">
        <v>7</v>
      </c>
      <c r="G12" s="6">
        <v>5</v>
      </c>
      <c r="H12" s="6">
        <f t="shared" si="0"/>
        <v>19</v>
      </c>
    </row>
    <row r="13" spans="2:8" ht="18" customHeight="1" x14ac:dyDescent="0.3">
      <c r="B13" s="5">
        <v>40982</v>
      </c>
      <c r="C13" s="6" t="s">
        <v>119</v>
      </c>
      <c r="D13" s="6" t="s">
        <v>122</v>
      </c>
      <c r="E13" s="6">
        <v>8</v>
      </c>
      <c r="F13" s="6">
        <v>8</v>
      </c>
      <c r="G13" s="6">
        <v>1</v>
      </c>
      <c r="H13" s="6">
        <f t="shared" si="0"/>
        <v>17</v>
      </c>
    </row>
    <row r="14" spans="2:8" ht="18" customHeight="1" x14ac:dyDescent="0.3">
      <c r="B14" s="5">
        <v>40986</v>
      </c>
      <c r="C14" s="6" t="s">
        <v>114</v>
      </c>
      <c r="D14" s="6" t="s">
        <v>118</v>
      </c>
      <c r="E14" s="6">
        <v>5</v>
      </c>
      <c r="F14" s="6">
        <v>6</v>
      </c>
      <c r="G14" s="6">
        <v>2</v>
      </c>
      <c r="H14" s="6">
        <f t="shared" si="0"/>
        <v>13</v>
      </c>
    </row>
    <row r="15" spans="2:8" ht="18" customHeight="1" x14ac:dyDescent="0.3">
      <c r="B15" s="5">
        <v>40993</v>
      </c>
      <c r="C15" s="6" t="s">
        <v>123</v>
      </c>
      <c r="D15" s="6" t="s">
        <v>124</v>
      </c>
      <c r="E15" s="6">
        <v>3</v>
      </c>
      <c r="F15" s="6">
        <v>4</v>
      </c>
      <c r="G15" s="6">
        <v>4</v>
      </c>
      <c r="H15" s="6">
        <f t="shared" si="0"/>
        <v>11</v>
      </c>
    </row>
    <row r="16" spans="2:8" ht="18" customHeight="1" x14ac:dyDescent="0.3">
      <c r="B16" s="5">
        <v>41009</v>
      </c>
      <c r="C16" s="6" t="s">
        <v>123</v>
      </c>
      <c r="D16" s="6" t="s">
        <v>125</v>
      </c>
      <c r="E16" s="6">
        <v>4</v>
      </c>
      <c r="F16" s="6">
        <v>5</v>
      </c>
      <c r="G16" s="6">
        <v>5</v>
      </c>
      <c r="H16" s="6">
        <f t="shared" si="0"/>
        <v>14</v>
      </c>
    </row>
    <row r="17" spans="2:8" ht="18" customHeight="1" x14ac:dyDescent="0.3">
      <c r="B17" s="5">
        <v>41009</v>
      </c>
      <c r="C17" s="6" t="s">
        <v>112</v>
      </c>
      <c r="D17" s="6" t="s">
        <v>126</v>
      </c>
      <c r="E17" s="6">
        <v>3</v>
      </c>
      <c r="F17" s="6">
        <v>6</v>
      </c>
      <c r="G17" s="6">
        <v>2</v>
      </c>
      <c r="H17" s="6">
        <f t="shared" si="0"/>
        <v>11</v>
      </c>
    </row>
    <row r="18" spans="2:8" ht="18" customHeight="1" x14ac:dyDescent="0.3">
      <c r="B18" s="5">
        <v>41010</v>
      </c>
      <c r="C18" s="6" t="s">
        <v>127</v>
      </c>
      <c r="D18" s="6" t="s">
        <v>128</v>
      </c>
      <c r="E18" s="6">
        <v>5</v>
      </c>
      <c r="F18" s="6">
        <v>7</v>
      </c>
      <c r="G18" s="6">
        <v>4</v>
      </c>
      <c r="H18" s="6">
        <f t="shared" si="0"/>
        <v>16</v>
      </c>
    </row>
    <row r="19" spans="2:8" ht="18" customHeight="1" x14ac:dyDescent="0.3">
      <c r="B19" s="5">
        <v>41052</v>
      </c>
      <c r="C19" s="6" t="s">
        <v>127</v>
      </c>
      <c r="D19" s="6" t="s">
        <v>129</v>
      </c>
      <c r="E19" s="6">
        <v>2</v>
      </c>
      <c r="F19" s="6">
        <v>3</v>
      </c>
      <c r="G19" s="6">
        <v>5</v>
      </c>
      <c r="H19" s="6">
        <f t="shared" si="0"/>
        <v>10</v>
      </c>
    </row>
    <row r="20" spans="2:8" ht="18" customHeight="1" x14ac:dyDescent="0.3">
      <c r="B20" s="5">
        <v>41053</v>
      </c>
      <c r="C20" s="6" t="s">
        <v>127</v>
      </c>
      <c r="D20" s="6" t="s">
        <v>130</v>
      </c>
      <c r="E20" s="6">
        <v>4</v>
      </c>
      <c r="F20" s="6">
        <v>4</v>
      </c>
      <c r="G20" s="6">
        <v>3</v>
      </c>
      <c r="H20" s="6">
        <f t="shared" si="0"/>
        <v>11</v>
      </c>
    </row>
    <row r="21" spans="2:8" ht="18" customHeight="1" x14ac:dyDescent="0.3">
      <c r="B21" s="5">
        <v>41085</v>
      </c>
      <c r="C21" s="6" t="s">
        <v>131</v>
      </c>
      <c r="D21" s="6" t="s">
        <v>132</v>
      </c>
      <c r="E21" s="6">
        <v>6</v>
      </c>
      <c r="F21" s="6">
        <v>5</v>
      </c>
      <c r="G21" s="6">
        <v>2</v>
      </c>
      <c r="H21" s="6">
        <f t="shared" si="0"/>
        <v>13</v>
      </c>
    </row>
    <row r="22" spans="2:8" ht="18" customHeight="1" x14ac:dyDescent="0.3">
      <c r="B22" s="5">
        <v>41085</v>
      </c>
      <c r="C22" s="6" t="s">
        <v>127</v>
      </c>
      <c r="D22" s="6" t="s">
        <v>129</v>
      </c>
      <c r="E22" s="6">
        <v>3</v>
      </c>
      <c r="F22" s="6">
        <v>6</v>
      </c>
      <c r="G22" s="6">
        <v>4</v>
      </c>
      <c r="H22" s="6">
        <f t="shared" si="0"/>
        <v>13</v>
      </c>
    </row>
    <row r="23" spans="2:8" ht="18" customHeight="1" x14ac:dyDescent="0.3">
      <c r="B23" s="5">
        <v>41087</v>
      </c>
      <c r="C23" s="6" t="s">
        <v>131</v>
      </c>
      <c r="D23" s="6" t="s">
        <v>133</v>
      </c>
      <c r="E23" s="6">
        <v>1</v>
      </c>
      <c r="F23" s="6">
        <v>7</v>
      </c>
      <c r="G23" s="6">
        <v>2</v>
      </c>
      <c r="H23" s="6">
        <f t="shared" si="0"/>
        <v>10</v>
      </c>
    </row>
  </sheetData>
  <dataConsolidate topLabels="1">
    <dataRefs count="2">
      <dataRef ref="B3:G23" sheet="데이터 통합" r:id="rId1"/>
      <dataRef ref="J3:O23" sheet="데이터 통합" r:id="rId2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D20" sqref="D20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0" t="s">
        <v>134</v>
      </c>
      <c r="C1" s="20"/>
      <c r="D1" s="20"/>
      <c r="E1" s="20"/>
      <c r="F1" s="20"/>
      <c r="G1" s="20"/>
      <c r="H1" s="20"/>
    </row>
    <row r="3" spans="2:8" ht="18" customHeight="1" x14ac:dyDescent="0.3">
      <c r="B3" s="2" t="s">
        <v>135</v>
      </c>
      <c r="C3" s="2" t="s">
        <v>136</v>
      </c>
      <c r="D3" s="2" t="s">
        <v>137</v>
      </c>
      <c r="E3" s="2" t="s">
        <v>138</v>
      </c>
      <c r="F3" s="2" t="s">
        <v>139</v>
      </c>
      <c r="G3" s="2" t="s">
        <v>140</v>
      </c>
      <c r="H3" s="2" t="s">
        <v>141</v>
      </c>
    </row>
    <row r="4" spans="2:8" ht="18" customHeight="1" x14ac:dyDescent="0.3">
      <c r="B4" s="5">
        <v>41165</v>
      </c>
      <c r="C4" s="6" t="s">
        <v>142</v>
      </c>
      <c r="D4" s="6" t="s">
        <v>143</v>
      </c>
      <c r="E4" s="6">
        <v>2</v>
      </c>
      <c r="F4" s="6">
        <v>3</v>
      </c>
      <c r="G4" s="6">
        <v>5</v>
      </c>
      <c r="H4" s="6">
        <f t="shared" ref="H4:H23" si="0">SUM(E4:G4)</f>
        <v>10</v>
      </c>
    </row>
    <row r="5" spans="2:8" ht="18" customHeight="1" x14ac:dyDescent="0.3">
      <c r="B5" s="5">
        <v>41171</v>
      </c>
      <c r="C5" s="6" t="s">
        <v>144</v>
      </c>
      <c r="D5" s="6" t="s">
        <v>145</v>
      </c>
      <c r="E5" s="6">
        <v>3</v>
      </c>
      <c r="F5" s="6">
        <v>4</v>
      </c>
      <c r="G5" s="6">
        <v>4</v>
      </c>
      <c r="H5" s="6">
        <f t="shared" si="0"/>
        <v>11</v>
      </c>
    </row>
    <row r="6" spans="2:8" ht="18" customHeight="1" x14ac:dyDescent="0.3">
      <c r="B6" s="5">
        <v>41162</v>
      </c>
      <c r="C6" s="6" t="s">
        <v>0</v>
      </c>
      <c r="D6" s="6" t="s">
        <v>146</v>
      </c>
      <c r="E6" s="6">
        <v>4</v>
      </c>
      <c r="F6" s="6">
        <v>3</v>
      </c>
      <c r="G6" s="6">
        <v>3</v>
      </c>
      <c r="H6" s="6">
        <f t="shared" si="0"/>
        <v>10</v>
      </c>
    </row>
    <row r="7" spans="2:8" ht="18" customHeight="1" x14ac:dyDescent="0.3">
      <c r="B7" s="5">
        <v>41163</v>
      </c>
      <c r="C7" s="6" t="s">
        <v>147</v>
      </c>
      <c r="D7" s="6" t="s">
        <v>148</v>
      </c>
      <c r="E7" s="6">
        <v>4</v>
      </c>
      <c r="F7" s="6">
        <v>2</v>
      </c>
      <c r="G7" s="6">
        <v>4</v>
      </c>
      <c r="H7" s="6">
        <f t="shared" si="0"/>
        <v>10</v>
      </c>
    </row>
    <row r="8" spans="2:8" ht="18" customHeight="1" x14ac:dyDescent="0.3">
      <c r="B8" s="5">
        <v>41164</v>
      </c>
      <c r="C8" s="6" t="s">
        <v>0</v>
      </c>
      <c r="D8" s="6" t="s">
        <v>146</v>
      </c>
      <c r="E8" s="6">
        <v>5</v>
      </c>
      <c r="F8" s="6">
        <v>4</v>
      </c>
      <c r="G8" s="6">
        <v>5</v>
      </c>
      <c r="H8" s="6">
        <f t="shared" si="0"/>
        <v>14</v>
      </c>
    </row>
    <row r="9" spans="2:8" ht="18" customHeight="1" x14ac:dyDescent="0.3">
      <c r="B9" s="5">
        <v>41165</v>
      </c>
      <c r="C9" s="6" t="s">
        <v>144</v>
      </c>
      <c r="D9" s="6" t="s">
        <v>149</v>
      </c>
      <c r="E9" s="6">
        <v>6</v>
      </c>
      <c r="F9" s="6">
        <v>5</v>
      </c>
      <c r="G9" s="6">
        <v>4</v>
      </c>
      <c r="H9" s="6">
        <f t="shared" si="0"/>
        <v>15</v>
      </c>
    </row>
    <row r="10" spans="2:8" ht="18" customHeight="1" x14ac:dyDescent="0.3">
      <c r="B10" s="5">
        <v>41186</v>
      </c>
      <c r="C10" s="6" t="s">
        <v>147</v>
      </c>
      <c r="D10" s="6" t="s">
        <v>150</v>
      </c>
      <c r="E10" s="6">
        <v>7</v>
      </c>
      <c r="F10" s="6">
        <v>3</v>
      </c>
      <c r="G10" s="6">
        <v>4</v>
      </c>
      <c r="H10" s="6">
        <f t="shared" si="0"/>
        <v>14</v>
      </c>
    </row>
    <row r="11" spans="2:8" ht="18" customHeight="1" x14ac:dyDescent="0.3">
      <c r="B11" s="5">
        <v>41189</v>
      </c>
      <c r="C11" s="6" t="s">
        <v>144</v>
      </c>
      <c r="D11" s="6" t="s">
        <v>149</v>
      </c>
      <c r="E11" s="6">
        <v>8</v>
      </c>
      <c r="F11" s="6">
        <v>7</v>
      </c>
      <c r="G11" s="6">
        <v>4</v>
      </c>
      <c r="H11" s="6">
        <f t="shared" si="0"/>
        <v>19</v>
      </c>
    </row>
    <row r="12" spans="2:8" ht="18" customHeight="1" x14ac:dyDescent="0.3">
      <c r="B12" s="5">
        <v>41191</v>
      </c>
      <c r="C12" s="6" t="s">
        <v>151</v>
      </c>
      <c r="D12" s="6" t="s">
        <v>152</v>
      </c>
      <c r="E12" s="6">
        <v>4</v>
      </c>
      <c r="F12" s="6">
        <v>8</v>
      </c>
      <c r="G12" s="6">
        <v>5</v>
      </c>
      <c r="H12" s="6">
        <f t="shared" si="0"/>
        <v>17</v>
      </c>
    </row>
    <row r="13" spans="2:8" ht="18" customHeight="1" x14ac:dyDescent="0.3">
      <c r="B13" s="5">
        <v>41215</v>
      </c>
      <c r="C13" s="6" t="s">
        <v>153</v>
      </c>
      <c r="D13" s="6" t="s">
        <v>154</v>
      </c>
      <c r="E13" s="6">
        <v>5</v>
      </c>
      <c r="F13" s="6">
        <v>9</v>
      </c>
      <c r="G13" s="6">
        <v>3</v>
      </c>
      <c r="H13" s="6">
        <f t="shared" si="0"/>
        <v>17</v>
      </c>
    </row>
    <row r="14" spans="2:8" ht="18" customHeight="1" x14ac:dyDescent="0.3">
      <c r="B14" s="5">
        <v>41221</v>
      </c>
      <c r="C14" s="6" t="s">
        <v>155</v>
      </c>
      <c r="D14" s="6" t="s">
        <v>156</v>
      </c>
      <c r="E14" s="6">
        <v>6</v>
      </c>
      <c r="F14" s="6">
        <v>7</v>
      </c>
      <c r="G14" s="6">
        <v>4</v>
      </c>
      <c r="H14" s="6">
        <f t="shared" si="0"/>
        <v>17</v>
      </c>
    </row>
    <row r="15" spans="2:8" ht="18" customHeight="1" x14ac:dyDescent="0.3">
      <c r="B15" s="5">
        <v>41221</v>
      </c>
      <c r="C15" s="6" t="s">
        <v>155</v>
      </c>
      <c r="D15" s="6" t="s">
        <v>157</v>
      </c>
      <c r="E15" s="6">
        <v>7</v>
      </c>
      <c r="F15" s="6">
        <v>3</v>
      </c>
      <c r="G15" s="6">
        <v>8</v>
      </c>
      <c r="H15" s="6">
        <f t="shared" si="0"/>
        <v>18</v>
      </c>
    </row>
    <row r="16" spans="2:8" ht="18" customHeight="1" x14ac:dyDescent="0.3">
      <c r="B16" s="5">
        <v>41221</v>
      </c>
      <c r="C16" s="6" t="s">
        <v>153</v>
      </c>
      <c r="D16" s="6" t="s">
        <v>154</v>
      </c>
      <c r="E16" s="6">
        <v>2</v>
      </c>
      <c r="F16" s="6">
        <v>4</v>
      </c>
      <c r="G16" s="6">
        <v>5</v>
      </c>
      <c r="H16" s="6">
        <f t="shared" si="0"/>
        <v>11</v>
      </c>
    </row>
    <row r="17" spans="2:8" ht="18" customHeight="1" x14ac:dyDescent="0.3">
      <c r="B17" s="5">
        <v>41222</v>
      </c>
      <c r="C17" s="6" t="s">
        <v>155</v>
      </c>
      <c r="D17" s="6" t="s">
        <v>157</v>
      </c>
      <c r="E17" s="6">
        <v>3</v>
      </c>
      <c r="F17" s="6">
        <v>5</v>
      </c>
      <c r="G17" s="6">
        <v>9</v>
      </c>
      <c r="H17" s="6">
        <f t="shared" si="0"/>
        <v>17</v>
      </c>
    </row>
    <row r="18" spans="2:8" ht="18" customHeight="1" x14ac:dyDescent="0.3">
      <c r="B18" s="5">
        <v>41244</v>
      </c>
      <c r="C18" s="6" t="s">
        <v>158</v>
      </c>
      <c r="D18" s="6" t="s">
        <v>159</v>
      </c>
      <c r="E18" s="6">
        <v>4</v>
      </c>
      <c r="F18" s="6">
        <v>6</v>
      </c>
      <c r="G18" s="6">
        <v>5</v>
      </c>
      <c r="H18" s="6">
        <f t="shared" si="0"/>
        <v>15</v>
      </c>
    </row>
    <row r="19" spans="2:8" ht="18" customHeight="1" x14ac:dyDescent="0.3">
      <c r="B19" s="5">
        <v>41246</v>
      </c>
      <c r="C19" s="6" t="s">
        <v>160</v>
      </c>
      <c r="D19" s="6" t="s">
        <v>161</v>
      </c>
      <c r="E19" s="6">
        <v>5</v>
      </c>
      <c r="F19" s="6">
        <v>3</v>
      </c>
      <c r="G19" s="6">
        <v>3</v>
      </c>
      <c r="H19" s="6">
        <f t="shared" si="0"/>
        <v>11</v>
      </c>
    </row>
    <row r="20" spans="2:8" ht="18" customHeight="1" x14ac:dyDescent="0.3">
      <c r="B20" s="5">
        <v>41246</v>
      </c>
      <c r="C20" s="6" t="s">
        <v>158</v>
      </c>
      <c r="D20" s="6" t="s">
        <v>162</v>
      </c>
      <c r="E20" s="6">
        <v>1</v>
      </c>
      <c r="F20" s="6">
        <v>5</v>
      </c>
      <c r="G20" s="6">
        <v>9</v>
      </c>
      <c r="H20" s="6">
        <f t="shared" si="0"/>
        <v>15</v>
      </c>
    </row>
    <row r="21" spans="2:8" ht="18" customHeight="1" x14ac:dyDescent="0.3">
      <c r="B21" s="5">
        <v>41246</v>
      </c>
      <c r="C21" s="6" t="s">
        <v>163</v>
      </c>
      <c r="D21" s="6" t="s">
        <v>164</v>
      </c>
      <c r="E21" s="6">
        <v>2</v>
      </c>
      <c r="F21" s="6">
        <v>6</v>
      </c>
      <c r="G21" s="6">
        <v>3</v>
      </c>
      <c r="H21" s="6">
        <f t="shared" si="0"/>
        <v>11</v>
      </c>
    </row>
    <row r="22" spans="2:8" ht="18" customHeight="1" x14ac:dyDescent="0.3">
      <c r="B22" s="5">
        <v>41247</v>
      </c>
      <c r="C22" s="6" t="s">
        <v>158</v>
      </c>
      <c r="D22" s="6" t="s">
        <v>165</v>
      </c>
      <c r="E22" s="6">
        <v>3</v>
      </c>
      <c r="F22" s="6">
        <v>5</v>
      </c>
      <c r="G22" s="6">
        <v>2</v>
      </c>
      <c r="H22" s="6">
        <f t="shared" si="0"/>
        <v>10</v>
      </c>
    </row>
    <row r="23" spans="2:8" ht="18" customHeight="1" x14ac:dyDescent="0.3">
      <c r="B23" s="5">
        <v>41248</v>
      </c>
      <c r="C23" s="6" t="s">
        <v>166</v>
      </c>
      <c r="D23" s="6" t="s">
        <v>167</v>
      </c>
      <c r="E23" s="6">
        <v>1</v>
      </c>
      <c r="F23" s="6">
        <v>6</v>
      </c>
      <c r="G23" s="6">
        <v>3</v>
      </c>
      <c r="H23" s="6">
        <f t="shared" si="0"/>
        <v>10</v>
      </c>
    </row>
  </sheetData>
  <dataConsolidate topLabels="1">
    <dataRefs count="2">
      <dataRef ref="B3:G23" sheet="데이터 통합" r:id="rId1"/>
      <dataRef ref="J3:O23" sheet="데이터 통합" r:id="rId2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K29" sqref="K29"/>
    </sheetView>
  </sheetViews>
  <sheetFormatPr defaultRowHeight="16.5" x14ac:dyDescent="0.3"/>
  <cols>
    <col min="2" max="2" width="15.125" bestFit="1" customWidth="1"/>
    <col min="3" max="7" width="9" customWidth="1"/>
  </cols>
  <sheetData>
    <row r="1" spans="2:7" ht="39" x14ac:dyDescent="0.3">
      <c r="B1" s="20" t="s">
        <v>168</v>
      </c>
      <c r="C1" s="20"/>
      <c r="D1" s="20"/>
      <c r="E1" s="20"/>
      <c r="F1" s="20"/>
      <c r="G1" s="20"/>
    </row>
  </sheetData>
  <dataConsolidate topLabels="1">
    <dataRefs count="2">
      <dataRef ref="C3:H23" sheet="1학기자원봉사" r:id="rId1"/>
      <dataRef ref="C3:H23" sheet="2학기자원봉사" r:id="rId2"/>
    </dataRefs>
  </dataConsolidate>
  <mergeCells count="1">
    <mergeCell ref="B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E32" sqref="E32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18" customHeight="1" x14ac:dyDescent="0.3">
      <c r="A1" s="1" t="s">
        <v>169</v>
      </c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</row>
    <row r="2" spans="1:13" ht="18" customHeight="1" x14ac:dyDescent="0.3">
      <c r="A2" s="3">
        <v>20131234</v>
      </c>
      <c r="B2" s="3" t="s">
        <v>182</v>
      </c>
      <c r="C2" s="3">
        <v>1</v>
      </c>
      <c r="D2" s="3" t="s">
        <v>183</v>
      </c>
      <c r="E2" s="3" t="str">
        <f>IF(MID(D2,8,1)="1","남","여")</f>
        <v>여</v>
      </c>
      <c r="F2" s="3" t="s">
        <v>184</v>
      </c>
      <c r="G2" s="4">
        <v>85</v>
      </c>
      <c r="H2" s="4">
        <v>75</v>
      </c>
      <c r="I2" s="4">
        <v>86</v>
      </c>
      <c r="J2" s="4">
        <f>SUM(G2:I2)</f>
        <v>246</v>
      </c>
      <c r="K2" s="4">
        <f>AVERAGE(G2:I2)</f>
        <v>82</v>
      </c>
      <c r="L2" s="4">
        <f>_xlfn.RANK.EQ(K2,$K$2:$K$27)</f>
        <v>11</v>
      </c>
      <c r="M2" s="7" t="s">
        <v>185</v>
      </c>
    </row>
    <row r="3" spans="1:13" ht="18" customHeight="1" x14ac:dyDescent="0.3">
      <c r="A3" s="3">
        <v>20131272</v>
      </c>
      <c r="B3" s="3" t="s">
        <v>57</v>
      </c>
      <c r="C3" s="3">
        <v>1</v>
      </c>
      <c r="D3" s="3" t="s">
        <v>186</v>
      </c>
      <c r="E3" s="3" t="str">
        <f t="shared" ref="E3:E27" si="0">IF(MID(D3,8,1)="1","남","여")</f>
        <v>여</v>
      </c>
      <c r="F3" s="3" t="s">
        <v>187</v>
      </c>
      <c r="G3" s="4">
        <v>75</v>
      </c>
      <c r="H3" s="4">
        <v>65</v>
      </c>
      <c r="I3" s="4">
        <v>78</v>
      </c>
      <c r="J3" s="4">
        <f t="shared" ref="J3:J27" si="1">SUM(G3:I3)</f>
        <v>218</v>
      </c>
      <c r="K3" s="4">
        <f t="shared" ref="K3:K27" si="2">AVERAGE(G3:I3)</f>
        <v>72.666666666666671</v>
      </c>
      <c r="L3" s="4">
        <f t="shared" ref="L3:L27" si="3">_xlfn.RANK.EQ(K3,$K$2:$K$27)</f>
        <v>19</v>
      </c>
      <c r="M3" s="7" t="s">
        <v>188</v>
      </c>
    </row>
    <row r="4" spans="1:13" ht="18" customHeight="1" x14ac:dyDescent="0.3">
      <c r="A4" s="3">
        <v>20131278</v>
      </c>
      <c r="B4" s="3" t="s">
        <v>57</v>
      </c>
      <c r="C4" s="3">
        <v>1</v>
      </c>
      <c r="D4" s="3" t="s">
        <v>189</v>
      </c>
      <c r="E4" s="3" t="str">
        <f t="shared" si="0"/>
        <v>남</v>
      </c>
      <c r="F4" s="3" t="s">
        <v>190</v>
      </c>
      <c r="G4" s="4">
        <v>96</v>
      </c>
      <c r="H4" s="4">
        <v>77</v>
      </c>
      <c r="I4" s="4">
        <v>67</v>
      </c>
      <c r="J4" s="4">
        <f t="shared" si="1"/>
        <v>240</v>
      </c>
      <c r="K4" s="4">
        <f t="shared" si="2"/>
        <v>80</v>
      </c>
      <c r="L4" s="4">
        <f t="shared" si="3"/>
        <v>14</v>
      </c>
      <c r="M4" s="7" t="s">
        <v>185</v>
      </c>
    </row>
    <row r="5" spans="1:13" ht="18" customHeight="1" x14ac:dyDescent="0.3">
      <c r="A5" s="3">
        <v>20113443</v>
      </c>
      <c r="B5" s="3" t="s">
        <v>191</v>
      </c>
      <c r="C5" s="3">
        <v>3</v>
      </c>
      <c r="D5" s="3" t="s">
        <v>192</v>
      </c>
      <c r="E5" s="3" t="str">
        <f t="shared" si="0"/>
        <v>남</v>
      </c>
      <c r="F5" s="3" t="s">
        <v>193</v>
      </c>
      <c r="G5" s="4">
        <v>45</v>
      </c>
      <c r="H5" s="4">
        <v>78</v>
      </c>
      <c r="I5" s="4">
        <v>56</v>
      </c>
      <c r="J5" s="4">
        <f t="shared" si="1"/>
        <v>179</v>
      </c>
      <c r="K5" s="4">
        <f t="shared" si="2"/>
        <v>59.666666666666664</v>
      </c>
      <c r="L5" s="4">
        <f t="shared" si="3"/>
        <v>24</v>
      </c>
      <c r="M5" s="7" t="s">
        <v>194</v>
      </c>
    </row>
    <row r="6" spans="1:13" ht="18" customHeight="1" x14ac:dyDescent="0.3">
      <c r="A6" s="3">
        <v>20133548</v>
      </c>
      <c r="B6" s="3" t="s">
        <v>191</v>
      </c>
      <c r="C6" s="3">
        <v>1</v>
      </c>
      <c r="D6" s="3" t="s">
        <v>195</v>
      </c>
      <c r="E6" s="3" t="str">
        <f t="shared" si="0"/>
        <v>남</v>
      </c>
      <c r="F6" s="3" t="s">
        <v>196</v>
      </c>
      <c r="G6" s="4">
        <v>86</v>
      </c>
      <c r="H6" s="4">
        <v>87</v>
      </c>
      <c r="I6" s="4">
        <v>86</v>
      </c>
      <c r="J6" s="4">
        <f t="shared" si="1"/>
        <v>259</v>
      </c>
      <c r="K6" s="4">
        <f t="shared" si="2"/>
        <v>86.333333333333329</v>
      </c>
      <c r="L6" s="4">
        <f t="shared" si="3"/>
        <v>7</v>
      </c>
      <c r="M6" s="7" t="s">
        <v>197</v>
      </c>
    </row>
    <row r="7" spans="1:13" ht="18" customHeight="1" x14ac:dyDescent="0.3">
      <c r="A7" s="3">
        <v>20133567</v>
      </c>
      <c r="B7" s="3" t="s">
        <v>191</v>
      </c>
      <c r="C7" s="3">
        <v>1</v>
      </c>
      <c r="D7" s="3" t="s">
        <v>198</v>
      </c>
      <c r="E7" s="3" t="str">
        <f t="shared" si="0"/>
        <v>여</v>
      </c>
      <c r="F7" s="3" t="s">
        <v>199</v>
      </c>
      <c r="G7" s="4">
        <v>100</v>
      </c>
      <c r="H7" s="4">
        <v>92</v>
      </c>
      <c r="I7" s="4">
        <v>96</v>
      </c>
      <c r="J7" s="4">
        <f t="shared" si="1"/>
        <v>288</v>
      </c>
      <c r="K7" s="4">
        <f t="shared" si="2"/>
        <v>96</v>
      </c>
      <c r="L7" s="4">
        <f t="shared" si="3"/>
        <v>3</v>
      </c>
      <c r="M7" s="7" t="s">
        <v>200</v>
      </c>
    </row>
    <row r="8" spans="1:13" ht="18" customHeight="1" x14ac:dyDescent="0.3">
      <c r="A8" s="3">
        <v>20133578</v>
      </c>
      <c r="B8" s="3" t="s">
        <v>191</v>
      </c>
      <c r="C8" s="3">
        <v>1</v>
      </c>
      <c r="D8" s="3" t="s">
        <v>201</v>
      </c>
      <c r="E8" s="3" t="str">
        <f t="shared" si="0"/>
        <v>남</v>
      </c>
      <c r="F8" s="3" t="s">
        <v>202</v>
      </c>
      <c r="G8" s="4">
        <v>87</v>
      </c>
      <c r="H8" s="4">
        <v>95</v>
      </c>
      <c r="I8" s="4">
        <v>92</v>
      </c>
      <c r="J8" s="4">
        <f t="shared" si="1"/>
        <v>274</v>
      </c>
      <c r="K8" s="4">
        <f t="shared" si="2"/>
        <v>91.333333333333329</v>
      </c>
      <c r="L8" s="4">
        <f t="shared" si="3"/>
        <v>4</v>
      </c>
      <c r="M8" s="7" t="s">
        <v>203</v>
      </c>
    </row>
    <row r="9" spans="1:13" ht="18" customHeight="1" x14ac:dyDescent="0.3">
      <c r="A9" s="3">
        <v>20094321</v>
      </c>
      <c r="B9" s="3" t="s">
        <v>204</v>
      </c>
      <c r="C9" s="3">
        <v>4</v>
      </c>
      <c r="D9" s="3" t="s">
        <v>205</v>
      </c>
      <c r="E9" s="3" t="str">
        <f t="shared" si="0"/>
        <v>남</v>
      </c>
      <c r="F9" s="3" t="s">
        <v>206</v>
      </c>
      <c r="G9" s="4">
        <v>68</v>
      </c>
      <c r="H9" s="4">
        <v>75</v>
      </c>
      <c r="I9" s="4">
        <v>78</v>
      </c>
      <c r="J9" s="4">
        <f t="shared" si="1"/>
        <v>221</v>
      </c>
      <c r="K9" s="4">
        <f t="shared" si="2"/>
        <v>73.666666666666671</v>
      </c>
      <c r="L9" s="4">
        <f t="shared" si="3"/>
        <v>17</v>
      </c>
      <c r="M9" s="7" t="s">
        <v>188</v>
      </c>
    </row>
    <row r="10" spans="1:13" ht="18" customHeight="1" x14ac:dyDescent="0.3">
      <c r="A10" s="3">
        <v>20124328</v>
      </c>
      <c r="B10" s="3" t="s">
        <v>204</v>
      </c>
      <c r="C10" s="3">
        <v>2</v>
      </c>
      <c r="D10" s="3" t="s">
        <v>207</v>
      </c>
      <c r="E10" s="3" t="str">
        <f t="shared" si="0"/>
        <v>여</v>
      </c>
      <c r="F10" s="3" t="s">
        <v>208</v>
      </c>
      <c r="G10" s="4">
        <v>99</v>
      </c>
      <c r="H10" s="4">
        <v>86</v>
      </c>
      <c r="I10" s="4">
        <v>86</v>
      </c>
      <c r="J10" s="4">
        <f t="shared" si="1"/>
        <v>271</v>
      </c>
      <c r="K10" s="4">
        <f t="shared" si="2"/>
        <v>90.333333333333329</v>
      </c>
      <c r="L10" s="4">
        <f t="shared" si="3"/>
        <v>5</v>
      </c>
      <c r="M10" s="7" t="s">
        <v>203</v>
      </c>
    </row>
    <row r="11" spans="1:13" ht="18" customHeight="1" x14ac:dyDescent="0.3">
      <c r="A11" s="3">
        <v>20124333</v>
      </c>
      <c r="B11" s="3" t="s">
        <v>204</v>
      </c>
      <c r="C11" s="3">
        <v>2</v>
      </c>
      <c r="D11" s="3" t="s">
        <v>209</v>
      </c>
      <c r="E11" s="3" t="str">
        <f t="shared" si="0"/>
        <v>여</v>
      </c>
      <c r="F11" s="3" t="s">
        <v>210</v>
      </c>
      <c r="G11" s="4">
        <v>100</v>
      </c>
      <c r="H11" s="4">
        <v>95</v>
      </c>
      <c r="I11" s="4">
        <v>98</v>
      </c>
      <c r="J11" s="4">
        <f t="shared" si="1"/>
        <v>293</v>
      </c>
      <c r="K11" s="4">
        <f t="shared" si="2"/>
        <v>97.666666666666671</v>
      </c>
      <c r="L11" s="4">
        <f t="shared" si="3"/>
        <v>1</v>
      </c>
      <c r="M11" s="7" t="s">
        <v>200</v>
      </c>
    </row>
    <row r="12" spans="1:13" ht="18" customHeight="1" x14ac:dyDescent="0.3">
      <c r="A12" s="3">
        <v>20124334</v>
      </c>
      <c r="B12" s="3" t="s">
        <v>204</v>
      </c>
      <c r="C12" s="3">
        <v>2</v>
      </c>
      <c r="D12" s="3" t="s">
        <v>211</v>
      </c>
      <c r="E12" s="3" t="str">
        <f t="shared" si="0"/>
        <v>남</v>
      </c>
      <c r="F12" s="3" t="s">
        <v>212</v>
      </c>
      <c r="G12" s="4">
        <v>64</v>
      </c>
      <c r="H12" s="4">
        <v>52</v>
      </c>
      <c r="I12" s="4">
        <v>45</v>
      </c>
      <c r="J12" s="4">
        <f t="shared" si="1"/>
        <v>161</v>
      </c>
      <c r="K12" s="4">
        <f t="shared" si="2"/>
        <v>53.666666666666664</v>
      </c>
      <c r="L12" s="4">
        <f t="shared" si="3"/>
        <v>26</v>
      </c>
      <c r="M12" s="7" t="s">
        <v>194</v>
      </c>
    </row>
    <row r="13" spans="1:13" ht="18" customHeight="1" x14ac:dyDescent="0.3">
      <c r="A13" s="3">
        <v>20105643</v>
      </c>
      <c r="B13" s="3" t="s">
        <v>213</v>
      </c>
      <c r="C13" s="3">
        <v>3</v>
      </c>
      <c r="D13" s="3" t="s">
        <v>214</v>
      </c>
      <c r="E13" s="3" t="str">
        <f t="shared" si="0"/>
        <v>여</v>
      </c>
      <c r="F13" s="3" t="s">
        <v>215</v>
      </c>
      <c r="G13" s="4">
        <v>78</v>
      </c>
      <c r="H13" s="4">
        <v>88</v>
      </c>
      <c r="I13" s="4">
        <v>78</v>
      </c>
      <c r="J13" s="4">
        <f t="shared" si="1"/>
        <v>244</v>
      </c>
      <c r="K13" s="4">
        <f t="shared" si="2"/>
        <v>81.333333333333329</v>
      </c>
      <c r="L13" s="4">
        <f t="shared" si="3"/>
        <v>12</v>
      </c>
      <c r="M13" s="7" t="s">
        <v>185</v>
      </c>
    </row>
    <row r="14" spans="1:13" ht="18" customHeight="1" x14ac:dyDescent="0.3">
      <c r="A14" s="3">
        <v>20125432</v>
      </c>
      <c r="B14" s="3" t="s">
        <v>213</v>
      </c>
      <c r="C14" s="3">
        <v>2</v>
      </c>
      <c r="D14" s="3" t="s">
        <v>216</v>
      </c>
      <c r="E14" s="3" t="str">
        <f t="shared" si="0"/>
        <v>여</v>
      </c>
      <c r="F14" s="3" t="s">
        <v>217</v>
      </c>
      <c r="G14" s="4">
        <v>75</v>
      </c>
      <c r="H14" s="4">
        <v>83</v>
      </c>
      <c r="I14" s="4">
        <v>78</v>
      </c>
      <c r="J14" s="4">
        <f t="shared" si="1"/>
        <v>236</v>
      </c>
      <c r="K14" s="4">
        <f t="shared" si="2"/>
        <v>78.666666666666671</v>
      </c>
      <c r="L14" s="4">
        <f t="shared" si="3"/>
        <v>15</v>
      </c>
      <c r="M14" s="7" t="s">
        <v>218</v>
      </c>
    </row>
    <row r="15" spans="1:13" ht="18" customHeight="1" x14ac:dyDescent="0.3">
      <c r="A15" s="3">
        <v>20135441</v>
      </c>
      <c r="B15" s="3" t="s">
        <v>213</v>
      </c>
      <c r="C15" s="3">
        <v>1</v>
      </c>
      <c r="D15" s="3" t="s">
        <v>219</v>
      </c>
      <c r="E15" s="3" t="str">
        <f t="shared" si="0"/>
        <v>여</v>
      </c>
      <c r="F15" s="3" t="s">
        <v>220</v>
      </c>
      <c r="G15" s="4">
        <v>48</v>
      </c>
      <c r="H15" s="4">
        <v>95</v>
      </c>
      <c r="I15" s="4">
        <v>36</v>
      </c>
      <c r="J15" s="4">
        <f t="shared" si="1"/>
        <v>179</v>
      </c>
      <c r="K15" s="4">
        <f t="shared" si="2"/>
        <v>59.666666666666664</v>
      </c>
      <c r="L15" s="4">
        <f t="shared" si="3"/>
        <v>24</v>
      </c>
      <c r="M15" s="7" t="s">
        <v>194</v>
      </c>
    </row>
    <row r="16" spans="1:13" ht="18" customHeight="1" x14ac:dyDescent="0.3">
      <c r="A16" s="3">
        <v>20116432</v>
      </c>
      <c r="B16" s="3" t="s">
        <v>221</v>
      </c>
      <c r="C16" s="3">
        <v>3</v>
      </c>
      <c r="D16" s="3" t="s">
        <v>222</v>
      </c>
      <c r="E16" s="3" t="str">
        <f t="shared" si="0"/>
        <v>여</v>
      </c>
      <c r="F16" s="3" t="s">
        <v>223</v>
      </c>
      <c r="G16" s="4">
        <v>92</v>
      </c>
      <c r="H16" s="4">
        <v>78</v>
      </c>
      <c r="I16" s="4">
        <v>48</v>
      </c>
      <c r="J16" s="4">
        <f t="shared" si="1"/>
        <v>218</v>
      </c>
      <c r="K16" s="4">
        <f t="shared" si="2"/>
        <v>72.666666666666671</v>
      </c>
      <c r="L16" s="4">
        <f t="shared" si="3"/>
        <v>19</v>
      </c>
      <c r="M16" s="7" t="s">
        <v>188</v>
      </c>
    </row>
    <row r="17" spans="1:13" ht="18" customHeight="1" x14ac:dyDescent="0.3">
      <c r="A17" s="3">
        <v>20136743</v>
      </c>
      <c r="B17" s="3" t="s">
        <v>221</v>
      </c>
      <c r="C17" s="3">
        <v>1</v>
      </c>
      <c r="D17" s="3" t="s">
        <v>224</v>
      </c>
      <c r="E17" s="3" t="str">
        <f t="shared" si="0"/>
        <v>여</v>
      </c>
      <c r="F17" s="3" t="s">
        <v>225</v>
      </c>
      <c r="G17" s="4">
        <v>95</v>
      </c>
      <c r="H17" s="4">
        <v>96</v>
      </c>
      <c r="I17" s="4">
        <v>68</v>
      </c>
      <c r="J17" s="4">
        <f t="shared" si="1"/>
        <v>259</v>
      </c>
      <c r="K17" s="4">
        <f t="shared" si="2"/>
        <v>86.333333333333329</v>
      </c>
      <c r="L17" s="4">
        <f t="shared" si="3"/>
        <v>7</v>
      </c>
      <c r="M17" s="7" t="s">
        <v>197</v>
      </c>
    </row>
    <row r="18" spans="1:13" ht="18" customHeight="1" x14ac:dyDescent="0.3">
      <c r="A18" s="3">
        <v>20136744</v>
      </c>
      <c r="B18" s="3" t="s">
        <v>221</v>
      </c>
      <c r="C18" s="3">
        <v>1</v>
      </c>
      <c r="D18" s="3" t="s">
        <v>226</v>
      </c>
      <c r="E18" s="3" t="str">
        <f t="shared" si="0"/>
        <v>여</v>
      </c>
      <c r="F18" s="3" t="s">
        <v>227</v>
      </c>
      <c r="G18" s="4">
        <v>78</v>
      </c>
      <c r="H18" s="4">
        <v>54</v>
      </c>
      <c r="I18" s="4">
        <v>56</v>
      </c>
      <c r="J18" s="4">
        <f t="shared" si="1"/>
        <v>188</v>
      </c>
      <c r="K18" s="4">
        <f t="shared" si="2"/>
        <v>62.666666666666664</v>
      </c>
      <c r="L18" s="4">
        <f t="shared" si="3"/>
        <v>21</v>
      </c>
      <c r="M18" s="7" t="s">
        <v>228</v>
      </c>
    </row>
    <row r="19" spans="1:13" ht="18" customHeight="1" x14ac:dyDescent="0.3">
      <c r="A19" s="3">
        <v>20137565</v>
      </c>
      <c r="B19" s="3" t="s">
        <v>229</v>
      </c>
      <c r="C19" s="3">
        <v>1</v>
      </c>
      <c r="D19" s="3" t="s">
        <v>230</v>
      </c>
      <c r="E19" s="3" t="str">
        <f t="shared" si="0"/>
        <v>여</v>
      </c>
      <c r="F19" s="3" t="s">
        <v>231</v>
      </c>
      <c r="G19" s="4">
        <v>65</v>
      </c>
      <c r="H19" s="4">
        <v>97</v>
      </c>
      <c r="I19" s="4">
        <v>89</v>
      </c>
      <c r="J19" s="4">
        <f t="shared" si="1"/>
        <v>251</v>
      </c>
      <c r="K19" s="4">
        <f t="shared" si="2"/>
        <v>83.666666666666671</v>
      </c>
      <c r="L19" s="4">
        <f t="shared" si="3"/>
        <v>9</v>
      </c>
      <c r="M19" s="7" t="s">
        <v>185</v>
      </c>
    </row>
    <row r="20" spans="1:13" ht="18" customHeight="1" x14ac:dyDescent="0.3">
      <c r="A20" s="3">
        <v>20137570</v>
      </c>
      <c r="B20" s="3" t="s">
        <v>229</v>
      </c>
      <c r="C20" s="3">
        <v>1</v>
      </c>
      <c r="D20" s="3" t="s">
        <v>232</v>
      </c>
      <c r="E20" s="3" t="str">
        <f t="shared" si="0"/>
        <v>남</v>
      </c>
      <c r="F20" s="3" t="s">
        <v>233</v>
      </c>
      <c r="G20" s="4">
        <v>92</v>
      </c>
      <c r="H20" s="4">
        <v>98</v>
      </c>
      <c r="I20" s="4">
        <v>99</v>
      </c>
      <c r="J20" s="4">
        <f t="shared" si="1"/>
        <v>289</v>
      </c>
      <c r="K20" s="4">
        <f t="shared" si="2"/>
        <v>96.333333333333329</v>
      </c>
      <c r="L20" s="4">
        <f t="shared" si="3"/>
        <v>2</v>
      </c>
      <c r="M20" s="7" t="s">
        <v>200</v>
      </c>
    </row>
    <row r="21" spans="1:13" ht="18" customHeight="1" x14ac:dyDescent="0.3">
      <c r="A21" s="3">
        <v>20137573</v>
      </c>
      <c r="B21" s="3" t="s">
        <v>229</v>
      </c>
      <c r="C21" s="3">
        <v>1</v>
      </c>
      <c r="D21" s="3" t="s">
        <v>234</v>
      </c>
      <c r="E21" s="3" t="str">
        <f t="shared" si="0"/>
        <v>남</v>
      </c>
      <c r="F21" s="3" t="s">
        <v>235</v>
      </c>
      <c r="G21" s="4">
        <v>56</v>
      </c>
      <c r="H21" s="4">
        <v>48</v>
      </c>
      <c r="I21" s="4">
        <v>78</v>
      </c>
      <c r="J21" s="4">
        <f t="shared" si="1"/>
        <v>182</v>
      </c>
      <c r="K21" s="4">
        <f t="shared" si="2"/>
        <v>60.666666666666664</v>
      </c>
      <c r="L21" s="4">
        <f t="shared" si="3"/>
        <v>23</v>
      </c>
      <c r="M21" s="7" t="s">
        <v>228</v>
      </c>
    </row>
    <row r="22" spans="1:13" x14ac:dyDescent="0.3">
      <c r="A22" s="3">
        <v>20137321</v>
      </c>
      <c r="B22" s="3" t="s">
        <v>236</v>
      </c>
      <c r="C22" s="3">
        <v>1</v>
      </c>
      <c r="D22" s="3" t="s">
        <v>237</v>
      </c>
      <c r="E22" s="3" t="str">
        <f t="shared" si="0"/>
        <v>여</v>
      </c>
      <c r="F22" s="3" t="s">
        <v>238</v>
      </c>
      <c r="G22" s="4">
        <v>88</v>
      </c>
      <c r="H22" s="4">
        <v>78</v>
      </c>
      <c r="I22" s="4">
        <v>55</v>
      </c>
      <c r="J22" s="4">
        <f t="shared" si="1"/>
        <v>221</v>
      </c>
      <c r="K22" s="4">
        <f t="shared" si="2"/>
        <v>73.666666666666671</v>
      </c>
      <c r="L22" s="4">
        <f t="shared" si="3"/>
        <v>17</v>
      </c>
      <c r="M22" s="7" t="s">
        <v>188</v>
      </c>
    </row>
    <row r="23" spans="1:13" x14ac:dyDescent="0.3">
      <c r="A23" s="3">
        <v>20137322</v>
      </c>
      <c r="B23" s="3" t="s">
        <v>236</v>
      </c>
      <c r="C23" s="3">
        <v>1</v>
      </c>
      <c r="D23" s="3" t="s">
        <v>239</v>
      </c>
      <c r="E23" s="3" t="str">
        <f t="shared" si="0"/>
        <v>여</v>
      </c>
      <c r="F23" s="3" t="s">
        <v>240</v>
      </c>
      <c r="G23" s="4">
        <v>95</v>
      </c>
      <c r="H23" s="4">
        <v>22</v>
      </c>
      <c r="I23" s="4">
        <v>68</v>
      </c>
      <c r="J23" s="4">
        <f t="shared" si="1"/>
        <v>185</v>
      </c>
      <c r="K23" s="4">
        <f t="shared" si="2"/>
        <v>61.666666666666664</v>
      </c>
      <c r="L23" s="4">
        <f t="shared" si="3"/>
        <v>22</v>
      </c>
      <c r="M23" s="7" t="s">
        <v>228</v>
      </c>
    </row>
    <row r="24" spans="1:13" x14ac:dyDescent="0.3">
      <c r="A24" s="3">
        <v>20137323</v>
      </c>
      <c r="B24" s="3" t="s">
        <v>236</v>
      </c>
      <c r="C24" s="3">
        <v>1</v>
      </c>
      <c r="D24" s="3" t="s">
        <v>241</v>
      </c>
      <c r="E24" s="3" t="str">
        <f t="shared" si="0"/>
        <v>여</v>
      </c>
      <c r="F24" s="3" t="s">
        <v>242</v>
      </c>
      <c r="G24" s="4">
        <v>78</v>
      </c>
      <c r="H24" s="4">
        <v>88</v>
      </c>
      <c r="I24" s="4">
        <v>77</v>
      </c>
      <c r="J24" s="4">
        <f t="shared" si="1"/>
        <v>243</v>
      </c>
      <c r="K24" s="4">
        <f t="shared" si="2"/>
        <v>81</v>
      </c>
      <c r="L24" s="4">
        <f t="shared" si="3"/>
        <v>13</v>
      </c>
      <c r="M24" s="7" t="s">
        <v>185</v>
      </c>
    </row>
    <row r="25" spans="1:13" x14ac:dyDescent="0.3">
      <c r="A25" s="3">
        <v>20138569</v>
      </c>
      <c r="B25" s="3" t="s">
        <v>243</v>
      </c>
      <c r="C25" s="3">
        <v>1</v>
      </c>
      <c r="D25" s="3" t="s">
        <v>244</v>
      </c>
      <c r="E25" s="3" t="str">
        <f t="shared" si="0"/>
        <v>여</v>
      </c>
      <c r="F25" s="3" t="s">
        <v>245</v>
      </c>
      <c r="G25" s="4">
        <v>65</v>
      </c>
      <c r="H25" s="4">
        <v>97</v>
      </c>
      <c r="I25" s="4">
        <v>89</v>
      </c>
      <c r="J25" s="4">
        <f t="shared" si="1"/>
        <v>251</v>
      </c>
      <c r="K25" s="4">
        <f t="shared" si="2"/>
        <v>83.666666666666671</v>
      </c>
      <c r="L25" s="4">
        <f t="shared" si="3"/>
        <v>9</v>
      </c>
      <c r="M25" s="7" t="s">
        <v>185</v>
      </c>
    </row>
    <row r="26" spans="1:13" x14ac:dyDescent="0.3">
      <c r="A26" s="3">
        <v>20138570</v>
      </c>
      <c r="B26" s="3" t="s">
        <v>243</v>
      </c>
      <c r="C26" s="3">
        <v>1</v>
      </c>
      <c r="D26" s="3" t="s">
        <v>246</v>
      </c>
      <c r="E26" s="3" t="str">
        <f t="shared" si="0"/>
        <v>남</v>
      </c>
      <c r="F26" s="3" t="s">
        <v>247</v>
      </c>
      <c r="G26" s="4">
        <v>92</v>
      </c>
      <c r="H26" s="4">
        <v>77</v>
      </c>
      <c r="I26" s="4">
        <v>99</v>
      </c>
      <c r="J26" s="4">
        <f t="shared" si="1"/>
        <v>268</v>
      </c>
      <c r="K26" s="4">
        <f t="shared" si="2"/>
        <v>89.333333333333329</v>
      </c>
      <c r="L26" s="4">
        <f t="shared" si="3"/>
        <v>6</v>
      </c>
      <c r="M26" s="7" t="s">
        <v>197</v>
      </c>
    </row>
    <row r="27" spans="1:13" x14ac:dyDescent="0.3">
      <c r="A27" s="3">
        <v>20138573</v>
      </c>
      <c r="B27" s="3" t="s">
        <v>243</v>
      </c>
      <c r="C27" s="3">
        <v>1</v>
      </c>
      <c r="D27" s="3" t="s">
        <v>248</v>
      </c>
      <c r="E27" s="3" t="str">
        <f t="shared" si="0"/>
        <v>남</v>
      </c>
      <c r="F27" s="3" t="s">
        <v>235</v>
      </c>
      <c r="G27" s="4">
        <v>56</v>
      </c>
      <c r="H27" s="4">
        <v>99</v>
      </c>
      <c r="I27" s="4">
        <v>78</v>
      </c>
      <c r="J27" s="4">
        <f t="shared" si="1"/>
        <v>233</v>
      </c>
      <c r="K27" s="4">
        <f t="shared" si="2"/>
        <v>77.666666666666671</v>
      </c>
      <c r="L27" s="4">
        <f t="shared" si="3"/>
        <v>16</v>
      </c>
      <c r="M27" s="7" t="s">
        <v>218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:M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9" t="s">
        <v>249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3" spans="1:13" ht="18" customHeight="1" x14ac:dyDescent="0.3">
      <c r="A3" s="1" t="s">
        <v>250</v>
      </c>
      <c r="B3" s="2" t="s">
        <v>251</v>
      </c>
      <c r="C3" s="2" t="s">
        <v>252</v>
      </c>
      <c r="D3" s="2" t="s">
        <v>253</v>
      </c>
      <c r="E3" s="2" t="s">
        <v>254</v>
      </c>
      <c r="F3" s="2" t="s">
        <v>255</v>
      </c>
      <c r="G3" s="2" t="s">
        <v>256</v>
      </c>
      <c r="H3" s="2" t="s">
        <v>257</v>
      </c>
      <c r="I3" s="2" t="s">
        <v>258</v>
      </c>
      <c r="J3" s="2" t="s">
        <v>259</v>
      </c>
      <c r="K3" s="2" t="s">
        <v>260</v>
      </c>
      <c r="L3" s="2" t="s">
        <v>261</v>
      </c>
      <c r="M3" s="2" t="s">
        <v>262</v>
      </c>
    </row>
    <row r="4" spans="1:13" ht="18" customHeight="1" x14ac:dyDescent="0.3">
      <c r="A4" s="3">
        <v>20131234</v>
      </c>
      <c r="B4" s="3" t="s">
        <v>271</v>
      </c>
      <c r="C4" s="3">
        <v>1</v>
      </c>
      <c r="D4" s="3" t="s">
        <v>272</v>
      </c>
      <c r="E4" s="3" t="str">
        <f t="shared" ref="E4:E23" si="0">IF(MID(D4,8,1)="1","남","여")</f>
        <v>여</v>
      </c>
      <c r="F4" s="3" t="s">
        <v>273</v>
      </c>
      <c r="G4" s="4">
        <v>85</v>
      </c>
      <c r="H4" s="4">
        <v>75</v>
      </c>
      <c r="I4" s="4">
        <v>86</v>
      </c>
      <c r="J4" s="4">
        <f t="shared" ref="J4:J23" si="1">SUM(G4:I4)</f>
        <v>246</v>
      </c>
      <c r="K4" s="4">
        <f t="shared" ref="K4:K23" si="2">AVERAGE(G4:I4)</f>
        <v>82</v>
      </c>
      <c r="L4" s="4">
        <f t="shared" ref="L4:L23" si="3">_xlfn.RANK.EQ(K4,$K$4:$K$23)</f>
        <v>9</v>
      </c>
      <c r="M4" s="3" t="s">
        <v>185</v>
      </c>
    </row>
    <row r="5" spans="1:13" ht="18" customHeight="1" x14ac:dyDescent="0.3">
      <c r="A5" s="3">
        <v>20131278</v>
      </c>
      <c r="B5" s="3" t="s">
        <v>57</v>
      </c>
      <c r="C5" s="3">
        <v>1</v>
      </c>
      <c r="D5" s="3" t="s">
        <v>189</v>
      </c>
      <c r="E5" s="3" t="str">
        <f t="shared" si="0"/>
        <v>남</v>
      </c>
      <c r="F5" s="3" t="s">
        <v>190</v>
      </c>
      <c r="G5" s="4">
        <v>96</v>
      </c>
      <c r="H5" s="4">
        <v>77</v>
      </c>
      <c r="I5" s="4">
        <v>67</v>
      </c>
      <c r="J5" s="4">
        <f t="shared" si="1"/>
        <v>240</v>
      </c>
      <c r="K5" s="4">
        <f t="shared" si="2"/>
        <v>80</v>
      </c>
      <c r="L5" s="4">
        <f t="shared" si="3"/>
        <v>11</v>
      </c>
      <c r="M5" s="3" t="s">
        <v>185</v>
      </c>
    </row>
    <row r="6" spans="1:13" ht="18" customHeight="1" x14ac:dyDescent="0.3">
      <c r="A6" s="3">
        <v>20131272</v>
      </c>
      <c r="B6" s="3" t="s">
        <v>57</v>
      </c>
      <c r="C6" s="3">
        <v>1</v>
      </c>
      <c r="D6" s="3" t="s">
        <v>186</v>
      </c>
      <c r="E6" s="3" t="str">
        <f t="shared" si="0"/>
        <v>여</v>
      </c>
      <c r="F6" s="3" t="s">
        <v>187</v>
      </c>
      <c r="G6" s="4">
        <v>75</v>
      </c>
      <c r="H6" s="4">
        <v>65</v>
      </c>
      <c r="I6" s="4">
        <v>78</v>
      </c>
      <c r="J6" s="4">
        <f t="shared" si="1"/>
        <v>218</v>
      </c>
      <c r="K6" s="4">
        <f t="shared" si="2"/>
        <v>72.666666666666671</v>
      </c>
      <c r="L6" s="4">
        <f t="shared" si="3"/>
        <v>14</v>
      </c>
      <c r="M6" s="3" t="s">
        <v>188</v>
      </c>
    </row>
    <row r="7" spans="1:13" ht="18" customHeight="1" x14ac:dyDescent="0.3">
      <c r="A7" s="3">
        <v>20133567</v>
      </c>
      <c r="B7" s="3" t="s">
        <v>191</v>
      </c>
      <c r="C7" s="3">
        <v>1</v>
      </c>
      <c r="D7" s="3" t="s">
        <v>198</v>
      </c>
      <c r="E7" s="3" t="str">
        <f t="shared" si="0"/>
        <v>여</v>
      </c>
      <c r="F7" s="3" t="s">
        <v>199</v>
      </c>
      <c r="G7" s="4">
        <v>100</v>
      </c>
      <c r="H7" s="4">
        <v>92</v>
      </c>
      <c r="I7" s="4">
        <v>96</v>
      </c>
      <c r="J7" s="4">
        <f t="shared" si="1"/>
        <v>288</v>
      </c>
      <c r="K7" s="4">
        <f t="shared" si="2"/>
        <v>96</v>
      </c>
      <c r="L7" s="4">
        <f t="shared" si="3"/>
        <v>3</v>
      </c>
      <c r="M7" s="3" t="s">
        <v>200</v>
      </c>
    </row>
    <row r="8" spans="1:13" ht="18" customHeight="1" x14ac:dyDescent="0.3">
      <c r="A8" s="3">
        <v>20133578</v>
      </c>
      <c r="B8" s="3" t="s">
        <v>191</v>
      </c>
      <c r="C8" s="3">
        <v>1</v>
      </c>
      <c r="D8" s="3" t="s">
        <v>201</v>
      </c>
      <c r="E8" s="3" t="str">
        <f t="shared" si="0"/>
        <v>남</v>
      </c>
      <c r="F8" s="3" t="s">
        <v>202</v>
      </c>
      <c r="G8" s="4">
        <v>87</v>
      </c>
      <c r="H8" s="4">
        <v>95</v>
      </c>
      <c r="I8" s="4">
        <v>92</v>
      </c>
      <c r="J8" s="4">
        <f t="shared" si="1"/>
        <v>274</v>
      </c>
      <c r="K8" s="4">
        <f t="shared" si="2"/>
        <v>91.333333333333329</v>
      </c>
      <c r="L8" s="4">
        <f t="shared" si="3"/>
        <v>4</v>
      </c>
      <c r="M8" s="3" t="s">
        <v>203</v>
      </c>
    </row>
    <row r="9" spans="1:13" ht="18" customHeight="1" x14ac:dyDescent="0.3">
      <c r="A9" s="3">
        <v>20133548</v>
      </c>
      <c r="B9" s="3" t="s">
        <v>191</v>
      </c>
      <c r="C9" s="3">
        <v>1</v>
      </c>
      <c r="D9" s="3" t="s">
        <v>195</v>
      </c>
      <c r="E9" s="3" t="str">
        <f t="shared" si="0"/>
        <v>남</v>
      </c>
      <c r="F9" s="3" t="s">
        <v>196</v>
      </c>
      <c r="G9" s="4">
        <v>86</v>
      </c>
      <c r="H9" s="4">
        <v>87</v>
      </c>
      <c r="I9" s="4">
        <v>86</v>
      </c>
      <c r="J9" s="4">
        <f t="shared" si="1"/>
        <v>259</v>
      </c>
      <c r="K9" s="4">
        <f t="shared" si="2"/>
        <v>86.333333333333329</v>
      </c>
      <c r="L9" s="4">
        <f t="shared" si="3"/>
        <v>6</v>
      </c>
      <c r="M9" s="3" t="s">
        <v>197</v>
      </c>
    </row>
    <row r="10" spans="1:13" ht="18" customHeight="1" x14ac:dyDescent="0.3">
      <c r="A10" s="3">
        <v>20113443</v>
      </c>
      <c r="B10" s="3" t="s">
        <v>191</v>
      </c>
      <c r="C10" s="3">
        <v>3</v>
      </c>
      <c r="D10" s="3" t="s">
        <v>192</v>
      </c>
      <c r="E10" s="3" t="str">
        <f t="shared" si="0"/>
        <v>남</v>
      </c>
      <c r="F10" s="3" t="s">
        <v>193</v>
      </c>
      <c r="G10" s="4">
        <v>45</v>
      </c>
      <c r="H10" s="4">
        <v>78</v>
      </c>
      <c r="I10" s="4">
        <v>56</v>
      </c>
      <c r="J10" s="4">
        <f t="shared" si="1"/>
        <v>179</v>
      </c>
      <c r="K10" s="4">
        <f t="shared" si="2"/>
        <v>59.666666666666664</v>
      </c>
      <c r="L10" s="4">
        <f t="shared" si="3"/>
        <v>18</v>
      </c>
      <c r="M10" s="3" t="s">
        <v>194</v>
      </c>
    </row>
    <row r="11" spans="1:13" ht="18" customHeight="1" x14ac:dyDescent="0.3">
      <c r="A11" s="3">
        <v>20124333</v>
      </c>
      <c r="B11" s="3" t="s">
        <v>204</v>
      </c>
      <c r="C11" s="3">
        <v>2</v>
      </c>
      <c r="D11" s="3" t="s">
        <v>209</v>
      </c>
      <c r="E11" s="3" t="str">
        <f t="shared" si="0"/>
        <v>여</v>
      </c>
      <c r="F11" s="3" t="s">
        <v>210</v>
      </c>
      <c r="G11" s="4">
        <v>100</v>
      </c>
      <c r="H11" s="4">
        <v>95</v>
      </c>
      <c r="I11" s="4">
        <v>98</v>
      </c>
      <c r="J11" s="4">
        <f t="shared" si="1"/>
        <v>293</v>
      </c>
      <c r="K11" s="4">
        <f t="shared" si="2"/>
        <v>97.666666666666671</v>
      </c>
      <c r="L11" s="4">
        <f t="shared" si="3"/>
        <v>1</v>
      </c>
      <c r="M11" s="3" t="s">
        <v>200</v>
      </c>
    </row>
    <row r="12" spans="1:13" ht="18" customHeight="1" x14ac:dyDescent="0.3">
      <c r="A12" s="3">
        <v>20124328</v>
      </c>
      <c r="B12" s="3" t="s">
        <v>204</v>
      </c>
      <c r="C12" s="3">
        <v>2</v>
      </c>
      <c r="D12" s="3" t="s">
        <v>207</v>
      </c>
      <c r="E12" s="3" t="str">
        <f t="shared" si="0"/>
        <v>여</v>
      </c>
      <c r="F12" s="3" t="s">
        <v>208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>
        <f t="shared" si="3"/>
        <v>5</v>
      </c>
      <c r="M12" s="3" t="s">
        <v>203</v>
      </c>
    </row>
    <row r="13" spans="1:13" ht="18" customHeight="1" x14ac:dyDescent="0.3">
      <c r="A13" s="3">
        <v>20094321</v>
      </c>
      <c r="B13" s="3" t="s">
        <v>204</v>
      </c>
      <c r="C13" s="3">
        <v>4</v>
      </c>
      <c r="D13" s="3" t="s">
        <v>205</v>
      </c>
      <c r="E13" s="3" t="str">
        <f t="shared" si="0"/>
        <v>남</v>
      </c>
      <c r="F13" s="3" t="s">
        <v>206</v>
      </c>
      <c r="G13" s="4">
        <v>68</v>
      </c>
      <c r="H13" s="4">
        <v>75</v>
      </c>
      <c r="I13" s="4">
        <v>78</v>
      </c>
      <c r="J13" s="4">
        <f t="shared" si="1"/>
        <v>221</v>
      </c>
      <c r="K13" s="4">
        <f t="shared" si="2"/>
        <v>73.666666666666671</v>
      </c>
      <c r="L13" s="4">
        <f t="shared" si="3"/>
        <v>13</v>
      </c>
      <c r="M13" s="3" t="s">
        <v>188</v>
      </c>
    </row>
    <row r="14" spans="1:13" ht="18" customHeight="1" x14ac:dyDescent="0.3">
      <c r="A14" s="3">
        <v>20124334</v>
      </c>
      <c r="B14" s="3" t="s">
        <v>204</v>
      </c>
      <c r="C14" s="3">
        <v>2</v>
      </c>
      <c r="D14" s="3" t="s">
        <v>211</v>
      </c>
      <c r="E14" s="3" t="str">
        <f t="shared" si="0"/>
        <v>남</v>
      </c>
      <c r="F14" s="3" t="s">
        <v>212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>
        <f t="shared" si="3"/>
        <v>20</v>
      </c>
      <c r="M14" s="3" t="s">
        <v>194</v>
      </c>
    </row>
    <row r="15" spans="1:13" ht="18" customHeight="1" x14ac:dyDescent="0.3">
      <c r="A15" s="3">
        <v>20105643</v>
      </c>
      <c r="B15" s="3" t="s">
        <v>263</v>
      </c>
      <c r="C15" s="3">
        <v>3</v>
      </c>
      <c r="D15" s="3" t="s">
        <v>264</v>
      </c>
      <c r="E15" s="3" t="str">
        <f t="shared" si="0"/>
        <v>여</v>
      </c>
      <c r="F15" s="3" t="s">
        <v>265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>
        <f t="shared" si="3"/>
        <v>10</v>
      </c>
      <c r="M15" s="3" t="s">
        <v>185</v>
      </c>
    </row>
    <row r="16" spans="1:13" ht="18" customHeight="1" x14ac:dyDescent="0.3">
      <c r="A16" s="3">
        <v>20125432</v>
      </c>
      <c r="B16" s="3" t="s">
        <v>266</v>
      </c>
      <c r="C16" s="3">
        <v>2</v>
      </c>
      <c r="D16" s="3" t="s">
        <v>267</v>
      </c>
      <c r="E16" s="3" t="str">
        <f t="shared" si="0"/>
        <v>여</v>
      </c>
      <c r="F16" s="3" t="s">
        <v>268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>
        <f t="shared" si="3"/>
        <v>12</v>
      </c>
      <c r="M16" s="3" t="s">
        <v>218</v>
      </c>
    </row>
    <row r="17" spans="1:13" ht="18" customHeight="1" x14ac:dyDescent="0.3">
      <c r="A17" s="3">
        <v>20135441</v>
      </c>
      <c r="B17" s="3" t="s">
        <v>266</v>
      </c>
      <c r="C17" s="3">
        <v>1</v>
      </c>
      <c r="D17" s="3" t="s">
        <v>269</v>
      </c>
      <c r="E17" s="3" t="str">
        <f t="shared" si="0"/>
        <v>여</v>
      </c>
      <c r="F17" s="3" t="s">
        <v>270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>
        <f t="shared" si="3"/>
        <v>18</v>
      </c>
      <c r="M17" s="3" t="s">
        <v>194</v>
      </c>
    </row>
    <row r="18" spans="1:13" ht="18" customHeight="1" x14ac:dyDescent="0.3">
      <c r="A18" s="3">
        <v>20136743</v>
      </c>
      <c r="B18" s="3" t="s">
        <v>221</v>
      </c>
      <c r="C18" s="3">
        <v>1</v>
      </c>
      <c r="D18" s="3" t="s">
        <v>224</v>
      </c>
      <c r="E18" s="3" t="str">
        <f t="shared" si="0"/>
        <v>여</v>
      </c>
      <c r="F18" s="3" t="s">
        <v>225</v>
      </c>
      <c r="G18" s="4">
        <v>95</v>
      </c>
      <c r="H18" s="4">
        <v>96</v>
      </c>
      <c r="I18" s="4">
        <v>68</v>
      </c>
      <c r="J18" s="4">
        <f t="shared" si="1"/>
        <v>259</v>
      </c>
      <c r="K18" s="4">
        <f t="shared" si="2"/>
        <v>86.333333333333329</v>
      </c>
      <c r="L18" s="4">
        <f t="shared" si="3"/>
        <v>6</v>
      </c>
      <c r="M18" s="3" t="s">
        <v>197</v>
      </c>
    </row>
    <row r="19" spans="1:13" ht="18" customHeight="1" x14ac:dyDescent="0.3">
      <c r="A19" s="3">
        <v>20116432</v>
      </c>
      <c r="B19" s="3" t="s">
        <v>221</v>
      </c>
      <c r="C19" s="3">
        <v>3</v>
      </c>
      <c r="D19" s="3" t="s">
        <v>222</v>
      </c>
      <c r="E19" s="3" t="str">
        <f t="shared" si="0"/>
        <v>여</v>
      </c>
      <c r="F19" s="3" t="s">
        <v>223</v>
      </c>
      <c r="G19" s="4">
        <v>92</v>
      </c>
      <c r="H19" s="4">
        <v>78</v>
      </c>
      <c r="I19" s="4">
        <v>48</v>
      </c>
      <c r="J19" s="4">
        <f t="shared" si="1"/>
        <v>218</v>
      </c>
      <c r="K19" s="4">
        <f t="shared" si="2"/>
        <v>72.666666666666671</v>
      </c>
      <c r="L19" s="4">
        <f t="shared" si="3"/>
        <v>14</v>
      </c>
      <c r="M19" s="3" t="s">
        <v>188</v>
      </c>
    </row>
    <row r="20" spans="1:13" ht="18" customHeight="1" x14ac:dyDescent="0.3">
      <c r="A20" s="3">
        <v>20136744</v>
      </c>
      <c r="B20" s="3" t="s">
        <v>221</v>
      </c>
      <c r="C20" s="3">
        <v>1</v>
      </c>
      <c r="D20" s="3" t="s">
        <v>226</v>
      </c>
      <c r="E20" s="3" t="str">
        <f t="shared" si="0"/>
        <v>여</v>
      </c>
      <c r="F20" s="3" t="s">
        <v>227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>
        <f t="shared" si="3"/>
        <v>16</v>
      </c>
      <c r="M20" s="3" t="s">
        <v>228</v>
      </c>
    </row>
    <row r="21" spans="1:13" ht="18" customHeight="1" x14ac:dyDescent="0.3">
      <c r="A21" s="3">
        <v>20137570</v>
      </c>
      <c r="B21" s="3" t="s">
        <v>229</v>
      </c>
      <c r="C21" s="3">
        <v>1</v>
      </c>
      <c r="D21" s="3" t="s">
        <v>232</v>
      </c>
      <c r="E21" s="3" t="str">
        <f t="shared" si="0"/>
        <v>남</v>
      </c>
      <c r="F21" s="3" t="s">
        <v>233</v>
      </c>
      <c r="G21" s="4">
        <v>92</v>
      </c>
      <c r="H21" s="4">
        <v>98</v>
      </c>
      <c r="I21" s="4">
        <v>99</v>
      </c>
      <c r="J21" s="4">
        <f t="shared" si="1"/>
        <v>289</v>
      </c>
      <c r="K21" s="4">
        <f t="shared" si="2"/>
        <v>96.333333333333329</v>
      </c>
      <c r="L21" s="4">
        <f t="shared" si="3"/>
        <v>2</v>
      </c>
      <c r="M21" s="3" t="s">
        <v>200</v>
      </c>
    </row>
    <row r="22" spans="1:13" ht="18" customHeight="1" x14ac:dyDescent="0.3">
      <c r="A22" s="3">
        <v>20137565</v>
      </c>
      <c r="B22" s="3" t="s">
        <v>229</v>
      </c>
      <c r="C22" s="3">
        <v>1</v>
      </c>
      <c r="D22" s="3" t="s">
        <v>230</v>
      </c>
      <c r="E22" s="3" t="str">
        <f t="shared" si="0"/>
        <v>여</v>
      </c>
      <c r="F22" s="3" t="s">
        <v>231</v>
      </c>
      <c r="G22" s="4">
        <v>65</v>
      </c>
      <c r="H22" s="4">
        <v>97</v>
      </c>
      <c r="I22" s="4">
        <v>89</v>
      </c>
      <c r="J22" s="4">
        <f t="shared" si="1"/>
        <v>251</v>
      </c>
      <c r="K22" s="4">
        <f t="shared" si="2"/>
        <v>83.666666666666671</v>
      </c>
      <c r="L22" s="4">
        <f t="shared" si="3"/>
        <v>8</v>
      </c>
      <c r="M22" s="3" t="s">
        <v>185</v>
      </c>
    </row>
    <row r="23" spans="1:13" ht="18" customHeight="1" x14ac:dyDescent="0.3">
      <c r="A23" s="3">
        <v>20137573</v>
      </c>
      <c r="B23" s="3" t="s">
        <v>229</v>
      </c>
      <c r="C23" s="3">
        <v>1</v>
      </c>
      <c r="D23" s="3" t="s">
        <v>234</v>
      </c>
      <c r="E23" s="3" t="str">
        <f t="shared" si="0"/>
        <v>남</v>
      </c>
      <c r="F23" s="3" t="s">
        <v>235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>
        <f t="shared" si="3"/>
        <v>17</v>
      </c>
      <c r="M23" s="3" t="s">
        <v>228</v>
      </c>
    </row>
  </sheetData>
  <sortState ref="A4:M23">
    <sortCondition ref="B4:B23" customList="경영학과,데이터정보학과,영문학과,간호학과,의용공학과,컴퓨터공학과"/>
  </sortState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데이터베이스입력</vt:lpstr>
      <vt:lpstr>텍스트 나누기</vt:lpstr>
      <vt:lpstr>중복된항목제거</vt:lpstr>
      <vt:lpstr>목록유효성검사</vt:lpstr>
      <vt:lpstr>1학기자원봉사</vt:lpstr>
      <vt:lpstr>2학기자원봉사</vt:lpstr>
      <vt:lpstr>통합</vt:lpstr>
      <vt:lpstr>틀고정</vt:lpstr>
      <vt:lpstr>정렬및필터</vt:lpstr>
      <vt:lpstr>사용자지정정렬</vt:lpstr>
      <vt:lpstr>필터</vt:lpstr>
      <vt:lpstr>고급필터</vt:lpstr>
      <vt:lpstr>부분합</vt:lpstr>
      <vt:lpstr>Sheet5</vt:lpstr>
      <vt:lpstr>피봇테이블</vt:lpstr>
      <vt:lpstr>7장연습문제</vt:lpstr>
      <vt:lpstr>7장연습문제(2)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GU</cp:lastModifiedBy>
  <dcterms:created xsi:type="dcterms:W3CDTF">2013-09-22T01:14:41Z</dcterms:created>
  <dcterms:modified xsi:type="dcterms:W3CDTF">2016-04-26T09:18:36Z</dcterms:modified>
</cp:coreProperties>
</file>