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ollege\21 - 22\UoZ\Mobile Application\Theory\"/>
    </mc:Choice>
  </mc:AlternateContent>
  <xr:revisionPtr revIDLastSave="0" documentId="13_ncr:1_{658DDF97-1A7B-457F-9B06-71A7590638A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A" sheetId="1" r:id="rId1"/>
    <sheet name="GB" sheetId="3" r:id="rId2"/>
    <sheet name="GA Marks" sheetId="4" r:id="rId3"/>
    <sheet name="GB Mark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6" l="1"/>
  <c r="R49" i="3"/>
  <c r="S49" i="3" s="1"/>
  <c r="B49" i="6"/>
  <c r="S45" i="3"/>
  <c r="R2" i="3"/>
  <c r="S2" i="3" s="1"/>
  <c r="R3" i="3"/>
  <c r="S3" i="3" s="1"/>
  <c r="R4" i="3"/>
  <c r="C4" i="6" s="1"/>
  <c r="D4" i="6" s="1"/>
  <c r="R5" i="3"/>
  <c r="S5" i="3" s="1"/>
  <c r="R6" i="3"/>
  <c r="S6" i="3" s="1"/>
  <c r="R7" i="3"/>
  <c r="S7" i="3" s="1"/>
  <c r="R8" i="3"/>
  <c r="S8" i="3" s="1"/>
  <c r="R9" i="3"/>
  <c r="S9" i="3" s="1"/>
  <c r="R10" i="3"/>
  <c r="C10" i="6" s="1"/>
  <c r="D10" i="6" s="1"/>
  <c r="R11" i="3"/>
  <c r="S11" i="3" s="1"/>
  <c r="R12" i="3"/>
  <c r="S12" i="3" s="1"/>
  <c r="R13" i="3"/>
  <c r="S13" i="3" s="1"/>
  <c r="R14" i="3"/>
  <c r="S14" i="3" s="1"/>
  <c r="R15" i="3"/>
  <c r="C15" i="6" s="1"/>
  <c r="D15" i="6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C27" i="6" s="1"/>
  <c r="D27" i="6" s="1"/>
  <c r="R28" i="3"/>
  <c r="S28" i="3" s="1"/>
  <c r="R29" i="3"/>
  <c r="S29" i="3" s="1"/>
  <c r="R30" i="3"/>
  <c r="S30" i="3" s="1"/>
  <c r="R31" i="3"/>
  <c r="C31" i="6" s="1"/>
  <c r="D31" i="6" s="1"/>
  <c r="R32" i="3"/>
  <c r="S32" i="3" s="1"/>
  <c r="R33" i="3"/>
  <c r="S33" i="3" s="1"/>
  <c r="R34" i="3"/>
  <c r="C34" i="6" s="1"/>
  <c r="D34" i="6" s="1"/>
  <c r="R35" i="3"/>
  <c r="S35" i="3" s="1"/>
  <c r="R36" i="3"/>
  <c r="S36" i="3" s="1"/>
  <c r="R37" i="3"/>
  <c r="C37" i="6" s="1"/>
  <c r="D37" i="6" s="1"/>
  <c r="R38" i="3"/>
  <c r="S38" i="3" s="1"/>
  <c r="R39" i="3"/>
  <c r="S39" i="3" s="1"/>
  <c r="R40" i="3"/>
  <c r="C40" i="6" s="1"/>
  <c r="D40" i="6" s="1"/>
  <c r="R41" i="3"/>
  <c r="S41" i="3" s="1"/>
  <c r="R42" i="3"/>
  <c r="S42" i="3" s="1"/>
  <c r="R43" i="3"/>
  <c r="S43" i="3" s="1"/>
  <c r="R44" i="3"/>
  <c r="S44" i="3" s="1"/>
  <c r="R45" i="3"/>
  <c r="R46" i="3"/>
  <c r="C46" i="6" s="1"/>
  <c r="D46" i="6" s="1"/>
  <c r="R47" i="3"/>
  <c r="S47" i="3" s="1"/>
  <c r="R48" i="3"/>
  <c r="C48" i="6" s="1"/>
  <c r="D48" i="6" s="1"/>
  <c r="B48" i="6"/>
  <c r="C6" i="6"/>
  <c r="D6" i="6" s="1"/>
  <c r="C42" i="6"/>
  <c r="D42" i="6" s="1"/>
  <c r="B4" i="6"/>
  <c r="C3" i="6"/>
  <c r="D3" i="6" s="1"/>
  <c r="C7" i="6"/>
  <c r="D7" i="6" s="1"/>
  <c r="C12" i="6"/>
  <c r="D12" i="6" s="1"/>
  <c r="C16" i="6"/>
  <c r="D16" i="6" s="1"/>
  <c r="C18" i="6"/>
  <c r="D18" i="6" s="1"/>
  <c r="C33" i="6"/>
  <c r="D33" i="6" s="1"/>
  <c r="C43" i="6"/>
  <c r="D43" i="6" s="1"/>
  <c r="C45" i="6"/>
  <c r="D45" i="6" s="1"/>
  <c r="R2" i="1"/>
  <c r="S2" i="1" s="1"/>
  <c r="R3" i="1"/>
  <c r="C3" i="4" s="1"/>
  <c r="D3" i="4" s="1"/>
  <c r="R4" i="1"/>
  <c r="C4" i="4" s="1"/>
  <c r="D4" i="4" s="1"/>
  <c r="R5" i="1"/>
  <c r="C5" i="4" s="1"/>
  <c r="D5" i="4" s="1"/>
  <c r="R6" i="1"/>
  <c r="C6" i="4" s="1"/>
  <c r="D6" i="4" s="1"/>
  <c r="R7" i="1"/>
  <c r="S7" i="1" s="1"/>
  <c r="R8" i="1"/>
  <c r="S8" i="1" s="1"/>
  <c r="R9" i="1"/>
  <c r="C9" i="4" s="1"/>
  <c r="D9" i="4" s="1"/>
  <c r="R10" i="1"/>
  <c r="C10" i="4" s="1"/>
  <c r="D10" i="4" s="1"/>
  <c r="R11" i="1"/>
  <c r="C11" i="4" s="1"/>
  <c r="D11" i="4" s="1"/>
  <c r="R12" i="1"/>
  <c r="C12" i="4" s="1"/>
  <c r="D12" i="4" s="1"/>
  <c r="R13" i="1"/>
  <c r="S13" i="1" s="1"/>
  <c r="R14" i="1"/>
  <c r="C14" i="4" s="1"/>
  <c r="D14" i="4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C28" i="4" s="1"/>
  <c r="D28" i="4" s="1"/>
  <c r="R29" i="1"/>
  <c r="C29" i="4" s="1"/>
  <c r="D29" i="4" s="1"/>
  <c r="R30" i="1"/>
  <c r="S30" i="1" s="1"/>
  <c r="R31" i="1"/>
  <c r="C31" i="4" s="1"/>
  <c r="D31" i="4" s="1"/>
  <c r="R32" i="1"/>
  <c r="C32" i="4" s="1"/>
  <c r="D32" i="4" s="1"/>
  <c r="R33" i="1"/>
  <c r="C33" i="4" s="1"/>
  <c r="D33" i="4" s="1"/>
  <c r="R34" i="1"/>
  <c r="S34" i="1" s="1"/>
  <c r="R35" i="1"/>
  <c r="S35" i="1" s="1"/>
  <c r="R36" i="1"/>
  <c r="C36" i="4" s="1"/>
  <c r="D36" i="4" s="1"/>
  <c r="R37" i="1"/>
  <c r="C37" i="4" s="1"/>
  <c r="D37" i="4" s="1"/>
  <c r="R38" i="1"/>
  <c r="S38" i="1" s="1"/>
  <c r="R39" i="1"/>
  <c r="S39" i="1" s="1"/>
  <c r="R40" i="1"/>
  <c r="C40" i="4" s="1"/>
  <c r="D40" i="4" s="1"/>
  <c r="R41" i="1"/>
  <c r="C41" i="4" s="1"/>
  <c r="D41" i="4" s="1"/>
  <c r="R42" i="1"/>
  <c r="C42" i="4" s="1"/>
  <c r="D42" i="4" s="1"/>
  <c r="R43" i="1"/>
  <c r="C43" i="4" s="1"/>
  <c r="D43" i="4" s="1"/>
  <c r="R44" i="1"/>
  <c r="C44" i="4" s="1"/>
  <c r="D44" i="4" s="1"/>
  <c r="R45" i="1"/>
  <c r="S45" i="1" s="1"/>
  <c r="R46" i="1"/>
  <c r="S46" i="1" s="1"/>
  <c r="B2" i="6"/>
  <c r="B3" i="6"/>
  <c r="B5" i="6"/>
  <c r="B6" i="6"/>
  <c r="B7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S37" i="3" l="1"/>
  <c r="C39" i="6"/>
  <c r="D39" i="6" s="1"/>
  <c r="C49" i="6"/>
  <c r="D49" i="6" s="1"/>
  <c r="C28" i="6"/>
  <c r="D28" i="6" s="1"/>
  <c r="S48" i="3"/>
  <c r="C26" i="6"/>
  <c r="D26" i="6" s="1"/>
  <c r="S46" i="3"/>
  <c r="S34" i="3"/>
  <c r="S10" i="3"/>
  <c r="S31" i="3"/>
  <c r="C2" i="6"/>
  <c r="D2" i="6" s="1"/>
  <c r="S40" i="3"/>
  <c r="S4" i="3"/>
  <c r="S27" i="3"/>
  <c r="S15" i="3"/>
  <c r="C24" i="4"/>
  <c r="D24" i="4" s="1"/>
  <c r="C38" i="6"/>
  <c r="D38" i="6" s="1"/>
  <c r="C46" i="4"/>
  <c r="D46" i="4" s="1"/>
  <c r="C45" i="4"/>
  <c r="D45" i="4" s="1"/>
  <c r="S44" i="1"/>
  <c r="S43" i="1"/>
  <c r="S42" i="1"/>
  <c r="S41" i="1"/>
  <c r="S40" i="1"/>
  <c r="C39" i="4"/>
  <c r="D39" i="4" s="1"/>
  <c r="C38" i="4"/>
  <c r="D38" i="4" s="1"/>
  <c r="S36" i="1"/>
  <c r="C35" i="4"/>
  <c r="D35" i="4" s="1"/>
  <c r="C34" i="4"/>
  <c r="D34" i="4" s="1"/>
  <c r="S33" i="1"/>
  <c r="S32" i="1"/>
  <c r="S31" i="1"/>
  <c r="C30" i="4"/>
  <c r="D30" i="4" s="1"/>
  <c r="S29" i="1"/>
  <c r="S28" i="1"/>
  <c r="C27" i="4"/>
  <c r="D27" i="4" s="1"/>
  <c r="C26" i="4"/>
  <c r="D26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S14" i="1"/>
  <c r="C13" i="4"/>
  <c r="D13" i="4" s="1"/>
  <c r="S12" i="1"/>
  <c r="S11" i="1"/>
  <c r="S10" i="1"/>
  <c r="S9" i="1"/>
  <c r="C8" i="4"/>
  <c r="D8" i="4" s="1"/>
  <c r="C7" i="4"/>
  <c r="D7" i="4" s="1"/>
  <c r="S6" i="1"/>
  <c r="S5" i="1"/>
  <c r="S4" i="1"/>
  <c r="S3" i="1"/>
  <c r="C47" i="6"/>
  <c r="D47" i="6" s="1"/>
  <c r="C44" i="6"/>
  <c r="D44" i="6" s="1"/>
  <c r="C41" i="6"/>
  <c r="D41" i="6" s="1"/>
  <c r="C36" i="6"/>
  <c r="D36" i="6" s="1"/>
  <c r="C35" i="6"/>
  <c r="D35" i="6" s="1"/>
  <c r="C32" i="6"/>
  <c r="D32" i="6" s="1"/>
  <c r="C30" i="6"/>
  <c r="D30" i="6" s="1"/>
  <c r="C29" i="6"/>
  <c r="D29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7" i="6"/>
  <c r="D17" i="6" s="1"/>
  <c r="C14" i="6"/>
  <c r="D14" i="6" s="1"/>
  <c r="C13" i="6"/>
  <c r="D13" i="6" s="1"/>
  <c r="C11" i="6"/>
  <c r="D11" i="6" s="1"/>
  <c r="C9" i="6"/>
  <c r="D9" i="6" s="1"/>
  <c r="C8" i="6"/>
  <c r="D8" i="6" s="1"/>
  <c r="C5" i="6"/>
  <c r="D5" i="6" s="1"/>
  <c r="S37" i="1"/>
  <c r="C25" i="4"/>
  <c r="D25" i="4" s="1"/>
  <c r="C2" i="4"/>
  <c r="D2" i="4" s="1"/>
</calcChain>
</file>

<file path=xl/sharedStrings.xml><?xml version="1.0" encoding="utf-8"?>
<sst xmlns="http://schemas.openxmlformats.org/spreadsheetml/2006/main" count="1273" uniqueCount="142">
  <si>
    <t>احمد عمر علي جاسم</t>
  </si>
  <si>
    <t>ادارمحمد هاشم احمد</t>
  </si>
  <si>
    <t>اراز زهير محمد عمر</t>
  </si>
  <si>
    <r>
      <t>اسراء</t>
    </r>
    <r>
      <rPr>
        <sz val="16"/>
        <color rgb="FF000000"/>
        <rFont val="Ali_K_Sahifa Bold"/>
      </rPr>
      <t xml:space="preserve"> سربست علي سالم</t>
    </r>
  </si>
  <si>
    <t>انس همزة صديق سليم</t>
  </si>
  <si>
    <t>انهار محسن خالد يوسف</t>
  </si>
  <si>
    <r>
      <t xml:space="preserve">ايمان امين يونس </t>
    </r>
    <r>
      <rPr>
        <sz val="16"/>
        <color rgb="FF000000"/>
        <rFont val="Ali-A-Sahifa Bold"/>
      </rPr>
      <t>طه</t>
    </r>
  </si>
  <si>
    <t>بارين جميل يونس سيفدين</t>
  </si>
  <si>
    <t>بريسك كامل عزو عبدالله</t>
  </si>
  <si>
    <t>حمدي صديق عمر سعدالله</t>
  </si>
  <si>
    <t>دولت عبدالله عبدالرحمن عمر</t>
  </si>
  <si>
    <t>رامان محمد صبيح عبدالله</t>
  </si>
  <si>
    <t>رحان شعبان صالح محو</t>
  </si>
  <si>
    <t>زكية صباح محمد كلو</t>
  </si>
  <si>
    <t>سارة سردار صلاح الدين</t>
  </si>
  <si>
    <t>سالار عزيز احمد محمد</t>
  </si>
  <si>
    <t>سعيد زيور محمدسعيد احمد</t>
  </si>
  <si>
    <t>سوزدار هاشم سعدي سعدي</t>
  </si>
  <si>
    <t>سولين هشيار اسماعيل</t>
  </si>
  <si>
    <t>عبدالرحمن يونس صالح ابراهيم</t>
  </si>
  <si>
    <r>
      <t>علي</t>
    </r>
    <r>
      <rPr>
        <sz val="16"/>
        <color rgb="FF000000"/>
        <rFont val="Ali_K_Sahifa Bold"/>
      </rPr>
      <t xml:space="preserve"> حسين </t>
    </r>
    <r>
      <rPr>
        <sz val="16"/>
        <color rgb="FF000000"/>
        <rFont val="Ali-A-Sahifa Bold"/>
      </rPr>
      <t>علي</t>
    </r>
    <r>
      <rPr>
        <sz val="16"/>
        <color rgb="FF000000"/>
        <rFont val="Ali_K_Sahifa Bold"/>
      </rPr>
      <t xml:space="preserve"> عباس</t>
    </r>
  </si>
  <si>
    <t>لولاف احسان حليم حسن</t>
  </si>
  <si>
    <t>محمد جميل كلش اسماعيل</t>
  </si>
  <si>
    <t>محمود شوكت خليل مجيد</t>
  </si>
  <si>
    <t>مروان محمود كري شاهين</t>
  </si>
  <si>
    <t>مريم يوارش ايو وردة</t>
  </si>
  <si>
    <r>
      <t xml:space="preserve">هديل صادق سيتو </t>
    </r>
    <r>
      <rPr>
        <sz val="16"/>
        <color rgb="FF000000"/>
        <rFont val="Ali-A-Sahifa Bold"/>
      </rPr>
      <t>كاظم</t>
    </r>
  </si>
  <si>
    <t>هوزان قاسم حسين فندي</t>
  </si>
  <si>
    <t>لاوندعبدالكريم عبدالله محمد</t>
  </si>
  <si>
    <t>اياز نايف ابراهيم حسن</t>
  </si>
  <si>
    <t>زانا جسيم ابراهيم تمر</t>
  </si>
  <si>
    <r>
      <t>علي</t>
    </r>
    <r>
      <rPr>
        <sz val="16"/>
        <color rgb="FF000000"/>
        <rFont val="Ali_K_Sahifa Bold"/>
      </rPr>
      <t xml:space="preserve"> حسين </t>
    </r>
    <r>
      <rPr>
        <sz val="16"/>
        <color rgb="FF000000"/>
        <rFont val="Ali-A-Sahifa Bold"/>
      </rPr>
      <t>علي</t>
    </r>
    <r>
      <rPr>
        <sz val="16"/>
        <color rgb="FF000000"/>
        <rFont val="Ali_K_Sahifa Bold"/>
      </rPr>
      <t xml:space="preserve"> امين</t>
    </r>
  </si>
  <si>
    <r>
      <t xml:space="preserve">بةفرين عبدالحميد </t>
    </r>
    <r>
      <rPr>
        <sz val="16"/>
        <color rgb="FF000000"/>
        <rFont val="Ali-A-Sahifa Bold"/>
      </rPr>
      <t>فضل</t>
    </r>
    <r>
      <rPr>
        <sz val="16"/>
        <color rgb="FF000000"/>
        <rFont val="Ali_K_Sahifa Bold"/>
      </rPr>
      <t xml:space="preserve"> الدين حبيب</t>
    </r>
  </si>
  <si>
    <r>
      <t xml:space="preserve">داستان محمد عبدالكريم </t>
    </r>
    <r>
      <rPr>
        <sz val="16"/>
        <color rgb="FF000000"/>
        <rFont val="Ali-A-Sahifa Bold"/>
      </rPr>
      <t>كوخه</t>
    </r>
    <r>
      <rPr>
        <sz val="16"/>
        <color rgb="FF000000"/>
        <rFont val="Ali_K_Sahifa Bold"/>
      </rPr>
      <t xml:space="preserve"> رشيد</t>
    </r>
  </si>
  <si>
    <r>
      <t xml:space="preserve">كفى فتاح حسين </t>
    </r>
    <r>
      <rPr>
        <sz val="16"/>
        <color rgb="FF000000"/>
        <rFont val="Ali-A-Sahifa Bold"/>
      </rPr>
      <t>مصطفى</t>
    </r>
  </si>
  <si>
    <r>
      <t xml:space="preserve">نادرة سليمان </t>
    </r>
    <r>
      <rPr>
        <sz val="16"/>
        <color rgb="FF000000"/>
        <rFont val="Ali-A-Sahifa Bold"/>
      </rPr>
      <t>علي</t>
    </r>
    <r>
      <rPr>
        <sz val="16"/>
        <color rgb="FF000000"/>
        <rFont val="Ali_K_Sahifa Bold"/>
      </rPr>
      <t xml:space="preserve"> يحيى</t>
    </r>
  </si>
  <si>
    <r>
      <t xml:space="preserve">هونر سالم </t>
    </r>
    <r>
      <rPr>
        <sz val="16"/>
        <color rgb="FF000000"/>
        <rFont val="Ali-A-Sahifa Bold"/>
      </rPr>
      <t>مصطفى</t>
    </r>
    <r>
      <rPr>
        <sz val="16"/>
        <color rgb="FF000000"/>
        <rFont val="Ali_K_Sahifa Bold"/>
      </rPr>
      <t xml:space="preserve"> شاهين</t>
    </r>
  </si>
  <si>
    <r>
      <t xml:space="preserve">ئوميد حسام </t>
    </r>
    <r>
      <rPr>
        <sz val="16"/>
        <color rgb="FF000000"/>
        <rFont val="Ali-A-Sahifa Bold"/>
      </rPr>
      <t>محمدطاهر</t>
    </r>
    <r>
      <rPr>
        <sz val="16"/>
        <color rgb="FF000000"/>
        <rFont val="Ali_K_Sahifa Bold"/>
      </rPr>
      <t xml:space="preserve"> يوسف</t>
    </r>
  </si>
  <si>
    <t>ناڤ</t>
  </si>
  <si>
    <t>27-Jan</t>
  </si>
  <si>
    <t>3-Feb</t>
  </si>
  <si>
    <t>10-Feb</t>
  </si>
  <si>
    <t>17-Feb</t>
  </si>
  <si>
    <t>24-Mar</t>
  </si>
  <si>
    <t>21-Apr</t>
  </si>
  <si>
    <t>28-Apr</t>
  </si>
  <si>
    <t>5-May</t>
  </si>
  <si>
    <t>نيرگز هشيار احمد يوسف</t>
  </si>
  <si>
    <t>اڤاك ايشخان ارشاك يلدو</t>
  </si>
  <si>
    <t>مينا دلوڤان سعيد قاسم</t>
  </si>
  <si>
    <t>هةژيڤان عبدالعزيز حاجي صالح</t>
  </si>
  <si>
    <t>A</t>
  </si>
  <si>
    <t>E</t>
  </si>
  <si>
    <t>تێبینی</t>
  </si>
  <si>
    <t>ب سيستةمى پاراليل</t>
  </si>
  <si>
    <t>web development/6</t>
  </si>
  <si>
    <t>software engineering /5</t>
  </si>
  <si>
    <t>Design Analysis of Algorithms/6</t>
  </si>
  <si>
    <t>1-web development/6                     2-Design Analysis of Algorithms / 6</t>
  </si>
  <si>
    <t>اسوان غسان وليد مصطفى</t>
  </si>
  <si>
    <t>الند وحيد احمد سعيد</t>
  </si>
  <si>
    <t>بهدين صالح اسماعيل عمر</t>
  </si>
  <si>
    <t>بهية محمد عبدالله علي</t>
  </si>
  <si>
    <t>جليلة زكى احمد عبدالرحمن</t>
  </si>
  <si>
    <t>دلين امين حسن تمر</t>
  </si>
  <si>
    <t>ريناس حميد درويش</t>
  </si>
  <si>
    <t>رضوان صالح خليل شاهين</t>
  </si>
  <si>
    <t>زيندان حميد عبدالرحيم سليمان</t>
  </si>
  <si>
    <t>سدى كاضم عبدالرحيم سليمان</t>
  </si>
  <si>
    <t>سرا  ْ احمد محمود علي</t>
  </si>
  <si>
    <t>سعدية ميكائيل حجي توكل</t>
  </si>
  <si>
    <t>سوزان صلاح الدين عبدالحميد</t>
  </si>
  <si>
    <t>سيداد هاشم ابراهيم عبدالله</t>
  </si>
  <si>
    <t>سيدرة عبدالستار علي عبداللة</t>
  </si>
  <si>
    <t>سيران روبار احمد محمد</t>
  </si>
  <si>
    <t>شكريه حسين صالح مصطفى</t>
  </si>
  <si>
    <t>عائشة شاهين حسن عبدي</t>
  </si>
  <si>
    <t>عائيشة رجب شين</t>
  </si>
  <si>
    <t>علي سردار مصطفى احمد</t>
  </si>
  <si>
    <t>عمر ميكائيل حسن ابراهيم</t>
  </si>
  <si>
    <t>فاطمة عمر حامد ابوزيد</t>
  </si>
  <si>
    <t>محمد سعود عبد مصطفى</t>
  </si>
  <si>
    <t>ميدى رمضان حسين ابابكر</t>
  </si>
  <si>
    <t>نازين جاسم عزيز</t>
  </si>
  <si>
    <t>نورا عيسى محمد حسن</t>
  </si>
  <si>
    <t>هةردةوان كيوان عمرفقي محمد</t>
  </si>
  <si>
    <t>هريم شاهين عمر عمر</t>
  </si>
  <si>
    <t>هكار طيار عبدي سيفو</t>
  </si>
  <si>
    <t>هونر هشيار يوسف سليمان</t>
  </si>
  <si>
    <t>هيفان احسان ويسي حاجى</t>
  </si>
  <si>
    <t>هيلان عزالدين شجي علي</t>
  </si>
  <si>
    <t>احمد كةس احمد ملا</t>
  </si>
  <si>
    <t>ئازاد صلاح ابراهيم علي</t>
  </si>
  <si>
    <t>رشيد شمس الدين احمد قرطاس</t>
  </si>
  <si>
    <t>سعد زائد محمد سعيد</t>
  </si>
  <si>
    <t>درويش فارس نايف جردو</t>
  </si>
  <si>
    <t>ساهر شكر خضر مراد</t>
  </si>
  <si>
    <t>1-software engineering/5</t>
  </si>
  <si>
    <r>
      <t>1</t>
    </r>
    <r>
      <rPr>
        <sz val="16"/>
        <rFont val="Times New Roman"/>
        <family val="1"/>
      </rPr>
      <t>-Advanced Database system/6</t>
    </r>
  </si>
  <si>
    <r>
      <t>1</t>
    </r>
    <r>
      <rPr>
        <sz val="16"/>
        <rFont val="Times New Roman"/>
        <family val="1"/>
      </rPr>
      <t>-Computer Graphics</t>
    </r>
    <r>
      <rPr>
        <sz val="16"/>
        <rFont val="Ali_K_Sahifa Bold"/>
      </rPr>
      <t xml:space="preserve">  6  / </t>
    </r>
  </si>
  <si>
    <t>off</t>
  </si>
  <si>
    <t>پينار فارس فرحان</t>
  </si>
  <si>
    <t>20-Feb</t>
  </si>
  <si>
    <t xml:space="preserve">هةڤال خالد عمر       </t>
  </si>
  <si>
    <t>گازى صلاح رمضان ابراهيم</t>
  </si>
  <si>
    <t>27-Feb</t>
  </si>
  <si>
    <t>M</t>
  </si>
  <si>
    <t>6-Mar</t>
  </si>
  <si>
    <t>زيلان يونس رمضان حسو</t>
  </si>
  <si>
    <t>13-Mar</t>
  </si>
  <si>
    <t>Average</t>
  </si>
  <si>
    <t>Comment</t>
  </si>
  <si>
    <t>Activity</t>
  </si>
  <si>
    <t>ژمارە</t>
  </si>
  <si>
    <t>ناڤێ سێقولی</t>
  </si>
  <si>
    <t>غیابات</t>
  </si>
  <si>
    <t>چالاکیێن پولێ 5%</t>
  </si>
  <si>
    <t>پرێزێنتەیشن 5%</t>
  </si>
  <si>
    <t>راپورت 5%</t>
  </si>
  <si>
    <t>پروجێکت 10%</t>
  </si>
  <si>
    <t>میدتێرم - نظری</t>
  </si>
  <si>
    <t>میدتێرم پراکتیکی</t>
  </si>
  <si>
    <t>فاینال - نظری</t>
  </si>
  <si>
    <t>فاینال - پراکتیکی</t>
  </si>
  <si>
    <t>27-Mar</t>
  </si>
  <si>
    <t>20-Mar</t>
  </si>
  <si>
    <t>3-Apr</t>
  </si>
  <si>
    <t>کویز 5%</t>
  </si>
  <si>
    <r>
      <t xml:space="preserve">دلژين </t>
    </r>
    <r>
      <rPr>
        <sz val="16"/>
        <color rgb="FF000000"/>
        <rFont val="Ali-A-Sahifa Bold"/>
      </rPr>
      <t>مصطفى</t>
    </r>
    <r>
      <rPr>
        <sz val="16"/>
        <color rgb="FF000000"/>
        <rFont val="Ali_K_Sahifa Bold"/>
      </rPr>
      <t xml:space="preserve"> يوسف </t>
    </r>
    <r>
      <rPr>
        <sz val="16"/>
        <color rgb="FF000000"/>
        <rFont val="Ali-A-Sahifa Bold"/>
      </rPr>
      <t>مصطفى</t>
    </r>
  </si>
  <si>
    <t>ژين هشيار محمد سليم رشيد</t>
  </si>
  <si>
    <t>كةڤين نافع نعمت عباس</t>
  </si>
  <si>
    <t>هژي تحسين محمدسليم سليمان</t>
  </si>
  <si>
    <t>هڤال عبدالكريم مصطو مصطو</t>
  </si>
  <si>
    <t>هوژين صديق عبدالله يوسف</t>
  </si>
  <si>
    <t>10-Apr</t>
  </si>
  <si>
    <t>17-Apr</t>
  </si>
  <si>
    <t>1-May</t>
  </si>
  <si>
    <t>8-May</t>
  </si>
  <si>
    <r>
      <t>1-Introduction to Database system</t>
    </r>
    <r>
      <rPr>
        <sz val="11"/>
        <color theme="1"/>
        <rFont val="Ali_K_Sahifa Bold"/>
      </rPr>
      <t xml:space="preserve"> /6</t>
    </r>
    <r>
      <rPr>
        <sz val="11"/>
        <color theme="1"/>
        <rFont val="Times New Roman"/>
        <family val="1"/>
      </rPr>
      <t xml:space="preserve">   2-Web Development/6                        3-Computer Networks/6                      4-Advanced Database systems/6</t>
    </r>
  </si>
  <si>
    <t>بروژ ريال عبدالله احمد</t>
  </si>
  <si>
    <t>پەروەر شعبان علی</t>
  </si>
  <si>
    <t>دلشير چياي سليم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</si>
</sst>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4"/>
      <color rgb="FF000000"/>
      <name val="Ali_K_Sahifa Bold"/>
    </font>
    <font>
      <sz val="16"/>
      <color rgb="FF000000"/>
      <name val="Ali_K_Sahifa Bold"/>
    </font>
    <font>
      <sz val="16"/>
      <color rgb="FF000000"/>
      <name val="Ali-A-Sahifa Bold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rgb="FF7030A0"/>
      <name val="Times New Roman"/>
      <family val="1"/>
    </font>
    <font>
      <sz val="12"/>
      <color rgb="FF7030A0"/>
      <name val="Times New Roman"/>
      <family val="1"/>
    </font>
    <font>
      <sz val="16"/>
      <name val="Calibri"/>
      <family val="2"/>
      <scheme val="minor"/>
    </font>
    <font>
      <sz val="16"/>
      <name val="Times New Roman"/>
      <family val="1"/>
    </font>
    <font>
      <sz val="16"/>
      <name val="Ali_K_Sahifa Bold"/>
    </font>
    <font>
      <b/>
      <sz val="16"/>
      <color theme="1"/>
      <name val="Calibri"/>
      <family val="2"/>
      <scheme val="minor"/>
    </font>
    <font>
      <u/>
      <sz val="16"/>
      <color rgb="FFC00000"/>
      <name val="Calibri"/>
      <family val="2"/>
      <scheme val="minor"/>
    </font>
    <font>
      <sz val="11"/>
      <color theme="1"/>
      <name val="Ali_K_Sahifa Bold"/>
    </font>
    <font>
      <sz val="11"/>
      <color theme="1"/>
      <name val="Times New Roman"/>
      <family val="1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4" fillId="0" borderId="0" xfId="0" applyNumberFormat="1" applyFont="1"/>
    <xf numFmtId="0" fontId="5" fillId="0" borderId="0" xfId="0" applyFont="1"/>
    <xf numFmtId="0" fontId="6" fillId="0" borderId="0" xfId="0" applyFont="1"/>
    <xf numFmtId="16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0" borderId="0" xfId="0" applyFont="1"/>
    <xf numFmtId="16" fontId="4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12" fillId="0" borderId="0" xfId="0" applyFont="1"/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/>
    <xf numFmtId="164" fontId="5" fillId="0" borderId="0" xfId="0" applyNumberFormat="1" applyFont="1"/>
    <xf numFmtId="0" fontId="2" fillId="0" borderId="2" xfId="0" applyFont="1" applyBorder="1" applyAlignment="1">
      <alignment horizontal="right" vertical="center" wrapText="1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6" fillId="0" borderId="3" xfId="0" applyFont="1" applyBorder="1" applyAlignment="1">
      <alignment readingOrder="1"/>
    </xf>
    <xf numFmtId="0" fontId="5" fillId="0" borderId="0" xfId="0" applyNumberFormat="1" applyFont="1"/>
  </cellXfs>
  <cellStyles count="1">
    <cellStyle name="Normal" xfId="0" builtinId="0"/>
  </cellStyles>
  <dxfs count="80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6"/>
        <color rgb="FFC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li_K_Sahifa Bold"/>
        <scheme val="none"/>
      </font>
      <alignment horizontal="right" vertical="center" textRotation="0" wrapText="1" indent="0" justifyLastLine="0" shrinkToFit="0" readingOrder="0"/>
      <border diagonalUp="0" diagonalDown="0" outline="0">
        <left style="double">
          <color indexed="64"/>
        </left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li_K_Sahifa Bold"/>
        <scheme val="none"/>
      </font>
      <alignment horizontal="right" vertical="center" textRotation="0" wrapText="1" indent="0" justifyLastLine="0" shrinkToFit="0" readingOrder="0"/>
      <border diagonalUp="0" diagonalDown="0" outline="0">
        <left style="double">
          <color indexed="64"/>
        </left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A9FF4-D08B-4E9D-9661-424AA9969237}" name="Table1" displayName="Table1" ref="A1:S47" totalsRowShown="0" headerRowDxfId="77" dataDxfId="76">
  <autoFilter ref="A1:S47" xr:uid="{3D7A9FF4-D08B-4E9D-9661-424AA9969237}"/>
  <tableColumns count="19">
    <tableColumn id="1" xr3:uid="{B0C07A12-A3BD-412F-94FC-23A85F1C10E3}" name="ناڤ" dataDxfId="75"/>
    <tableColumn id="2" xr3:uid="{46967EF2-8301-4939-B253-B6C5BDBFEFAD}" name="27-Jan" dataDxfId="74"/>
    <tableColumn id="3" xr3:uid="{2F68F2F4-5238-4AAD-8552-F9BBB8E358ED}" name="3-Feb" dataDxfId="73"/>
    <tableColumn id="4" xr3:uid="{38314CA0-2585-4FFF-A6CE-42C9DF3B3005}" name="10-Feb" dataDxfId="72"/>
    <tableColumn id="5" xr3:uid="{42015EC1-1F91-470E-825E-DEA9F9B8B220}" name="17-Feb" dataDxfId="71"/>
    <tableColumn id="6" xr3:uid="{F41E4FF4-A1F7-49CF-8E4F-F084F7CACAEC}" name="20-Feb" dataDxfId="70"/>
    <tableColumn id="7" xr3:uid="{F206D900-6217-44EE-B564-BBD17F071ED5}" name="27-Feb" dataDxfId="69"/>
    <tableColumn id="8" xr3:uid="{98707657-8D76-4DF1-A529-A53B39910BA4}" name="6-Mar" dataDxfId="68"/>
    <tableColumn id="9" xr3:uid="{65BBDDE6-DD51-47B2-95E4-6303D040D065}" name="13-Mar" dataDxfId="67"/>
    <tableColumn id="10" xr3:uid="{16BBFDB4-FEF3-4062-A6F7-E5AEA5EAE962}" name="20-Mar" dataDxfId="66"/>
    <tableColumn id="11" xr3:uid="{AB0C499B-F8DC-4FF0-9960-1CCB1277ED38}" name="27-Mar" dataDxfId="65"/>
    <tableColumn id="12" xr3:uid="{C259B66C-2B8B-4301-A210-A7B638AF0CC6}" name="3-Apr" dataDxfId="64"/>
    <tableColumn id="13" xr3:uid="{135533E2-79B2-437F-B028-55D54D2F9049}" name="10-Apr" dataDxfId="63"/>
    <tableColumn id="14" xr3:uid="{6ADC85F8-9ADB-4681-B843-D1C8054B84D4}" name="21-Apr" dataDxfId="62"/>
    <tableColumn id="15" xr3:uid="{0494586C-C0D5-47CE-8AD1-A89A4BD8058B}" name="28-Apr" dataDxfId="61"/>
    <tableColumn id="16" xr3:uid="{7CB167B6-DF88-42DD-B877-971A9928C4E0}" name="5-May" dataDxfId="60"/>
    <tableColumn id="17" xr3:uid="{5DF34B67-4951-4009-A8FA-23055DC425D8}" name="تێبینی" dataDxfId="59"/>
    <tableColumn id="18" xr3:uid="{ECCB2435-FA85-4BDB-8B1D-730489BF8B8B}" name="Average" dataDxfId="58">
      <calculatedColumnFormula>COUNTIFS(Table1[[#This Row],[27-Jan]:[5-May]],"E")/9</calculatedColumnFormula>
    </tableColumn>
    <tableColumn id="19" xr3:uid="{2E55874F-671B-4818-9C6F-F9399054D85F}" name="Activity" dataDxfId="57">
      <calculatedColumnFormula>Table1[[#This Row],[Average]]*5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D8582-E6FD-4F29-ACEE-93717351BD5A}" name="Table13" displayName="Table13" ref="A1:S49" totalsRowShown="0" headerRowDxfId="48" dataDxfId="47">
  <autoFilter ref="A1:S49" xr:uid="{3D7A9FF4-D08B-4E9D-9661-424AA9969237}"/>
  <tableColumns count="19">
    <tableColumn id="1" xr3:uid="{9014A0F6-F573-409D-84AA-68ACE3A93D63}" name="ناڤ" dataDxfId="46"/>
    <tableColumn id="2" xr3:uid="{8FFB8E87-91DF-4D98-A33B-6287720D6DBF}" name="27-Jan" dataDxfId="45"/>
    <tableColumn id="3" xr3:uid="{2272A36D-1873-4B8E-A0D1-28B5AAA610E6}" name="3-Feb" dataDxfId="44"/>
    <tableColumn id="4" xr3:uid="{F43D9096-8EAB-4D46-87AE-5934AB21CFB4}" name="10-Feb" dataDxfId="43"/>
    <tableColumn id="5" xr3:uid="{25CC105E-7DF1-4405-91F9-B0A9459FCD15}" name="17-Feb" dataDxfId="42"/>
    <tableColumn id="6" xr3:uid="{10E4F504-E784-4EAF-B464-F626C6ECA77A}" name="20-Feb" dataDxfId="41"/>
    <tableColumn id="7" xr3:uid="{FDA80426-8821-4D3B-A702-B31B8AF4E97E}" name="27-Feb" dataDxfId="40"/>
    <tableColumn id="8" xr3:uid="{B6709EAD-6F8D-488C-B6E0-D47184081A7A}" name="6-Mar" dataDxfId="39"/>
    <tableColumn id="9" xr3:uid="{D2E5D8CE-0CAA-470E-A62F-1A7BFDE0FD7A}" name="13-Mar" dataDxfId="38"/>
    <tableColumn id="10" xr3:uid="{DB26D5D3-F7B3-403D-95EA-7498A9CE3681}" name="24-Mar" dataDxfId="37"/>
    <tableColumn id="11" xr3:uid="{1EDB4307-A12B-4C2E-9338-E2B2145DC0E0}" name="27-Mar" dataDxfId="36"/>
    <tableColumn id="12" xr3:uid="{BBC26399-D877-497E-A71A-BD2E0AA5CC77}" name="3-Apr" dataDxfId="35"/>
    <tableColumn id="13" xr3:uid="{7EAB06A0-0B71-48C6-893F-1F75B6FCD34E}" name="10-Apr" dataDxfId="34"/>
    <tableColumn id="14" xr3:uid="{C1401619-92EA-4626-A3FB-790EFCB2055F}" name="17-Apr" dataDxfId="33"/>
    <tableColumn id="15" xr3:uid="{45A20986-8D3C-4D41-A901-1F80ECF09EAF}" name="1-May" dataDxfId="32"/>
    <tableColumn id="16" xr3:uid="{186516EB-D05C-4E81-9CD0-D5B82A12CFF2}" name="8-May" dataDxfId="31"/>
    <tableColumn id="18" xr3:uid="{36E3C22F-5F5B-4C57-8E81-03C1B61B4EC0}" name="Comment" dataDxfId="30"/>
    <tableColumn id="17" xr3:uid="{39C0BC55-AE9F-46BF-86D1-D2EFF225826A}" name="Average" dataDxfId="29">
      <calculatedColumnFormula>COUNTIFS(Table13[[#This Row],[27-Jan]:[10-Apr]],"E")/9</calculatedColumnFormula>
    </tableColumn>
    <tableColumn id="19" xr3:uid="{5DC7D156-C115-41D5-AEAF-D0541013E278}" name="Activity" dataDxfId="28">
      <calculatedColumnFormula>Table13[[#This Row],[Average]]*5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B36B7C-AED4-4671-978D-31DAC7EA9237}" name="Table3" displayName="Table3" ref="A1:L46" totalsRowShown="0" headerRowDxfId="27" dataDxfId="26">
  <autoFilter ref="A1:L46" xr:uid="{2FB36B7C-AED4-4671-978D-31DAC7EA9237}"/>
  <tableColumns count="12">
    <tableColumn id="1" xr3:uid="{12D62ED8-9175-4FC1-8935-C2F432975EF6}" name="ژمارە" dataDxfId="25"/>
    <tableColumn id="2" xr3:uid="{53BFAD3D-1EC1-47FA-8C62-AEF60BE9964E}" name="ناڤێ سێقولی" dataDxfId="24">
      <calculatedColumnFormula>Table1[[#This Row],[ناڤ]]</calculatedColumnFormula>
    </tableColumn>
    <tableColumn id="3" xr3:uid="{318E7E97-A549-487B-8E97-FDDAECBC1833}" name="غیابات" dataDxfId="23">
      <calculatedColumnFormula>Table1[[#This Row],[Average]]</calculatedColumnFormula>
    </tableColumn>
    <tableColumn id="4" xr3:uid="{2ECE911D-D12C-4001-B59C-44BCC5C3455E}" name="چالاکیێن پولێ 5%" dataDxfId="22">
      <calculatedColumnFormula>Table3[[#This Row],[غیابات]]*5</calculatedColumnFormula>
    </tableColumn>
    <tableColumn id="5" xr3:uid="{1C0DF174-8C9D-469E-9734-EB49CB06D6AA}" name="کویز 5%" dataDxfId="21"/>
    <tableColumn id="6" xr3:uid="{D5BED0FC-605B-4ED0-BA20-4CD48F33B65A}" name="پرێزێنتەیشن 5%" dataDxfId="20"/>
    <tableColumn id="7" xr3:uid="{DEC7923A-AB32-486F-8E31-EE498D1D33EE}" name="راپورت 5%" dataDxfId="19"/>
    <tableColumn id="8" xr3:uid="{DEA17910-923F-47AD-8852-DAE8D600BD9A}" name="پروجێکت 10%" dataDxfId="18"/>
    <tableColumn id="9" xr3:uid="{54D62BE2-4F66-45A1-80B1-D0EC3892657C}" name="میدتێرم - نظری" dataDxfId="17"/>
    <tableColumn id="10" xr3:uid="{D688837E-F628-49BC-A808-9AC059D7C40B}" name="میدتێرم پراکتیکی" dataDxfId="16"/>
    <tableColumn id="11" xr3:uid="{642963E2-D08D-4C64-94ED-D9B2BA5A36AD}" name="فاینال - نظری" dataDxfId="15"/>
    <tableColumn id="12" xr3:uid="{1D526BF1-3E1C-40F0-9836-E5DBADB9EB2F}" name="فاینال - پراکتیکی" dataDxfId="1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5EDAFE-FD94-484A-9815-3A8144AD5FE2}" name="Table35" displayName="Table35" ref="A1:L49" totalsRowShown="0" headerRowDxfId="13" dataDxfId="12">
  <autoFilter ref="A1:L49" xr:uid="{2FB36B7C-AED4-4671-978D-31DAC7EA9237}"/>
  <tableColumns count="12">
    <tableColumn id="1" xr3:uid="{CC12ED28-1FF9-4EC1-9AC4-9272EE1DBB89}" name="ژمارە" dataDxfId="11"/>
    <tableColumn id="2" xr3:uid="{50671DFF-F6C8-42E6-A785-608319052FD4}" name="ناڤێ سێقولی" dataDxfId="10">
      <calculatedColumnFormula>Table13[[#This Row],[ناڤ]]</calculatedColumnFormula>
    </tableColumn>
    <tableColumn id="3" xr3:uid="{02C21FA1-E571-46A5-A27E-60208B32E668}" name="غیابات" dataDxfId="9">
      <calculatedColumnFormula>Table13[[#This Row],[Average]]</calculatedColumnFormula>
    </tableColumn>
    <tableColumn id="4" xr3:uid="{69836B74-7043-4EB1-93F6-7417245D685B}" name="چالاکیێن پولێ 5%" dataDxfId="8">
      <calculatedColumnFormula>Table35[[#This Row],[غیابات]]*5</calculatedColumnFormula>
    </tableColumn>
    <tableColumn id="5" xr3:uid="{3D7E4B9B-99E3-47D9-AE3B-29F7487CE5EF}" name="کویز 5%" dataDxfId="7"/>
    <tableColumn id="6" xr3:uid="{CB8A8E97-0E54-4D02-AD7E-4E4208939535}" name="پرێزێنتەیشن 5%" dataDxfId="6"/>
    <tableColumn id="7" xr3:uid="{E076F719-15CB-4618-8D40-482B7118E8E9}" name="راپورت 5%" dataDxfId="5"/>
    <tableColumn id="8" xr3:uid="{DB4BEAF8-25C3-4948-AFA5-DAE7EDE009DD}" name="پروجێکت 10%" dataDxfId="4"/>
    <tableColumn id="9" xr3:uid="{D5B0C2D4-DCE6-41B0-AA13-8B30D3AE013B}" name="میدتێرم - نظری" dataDxfId="3"/>
    <tableColumn id="10" xr3:uid="{A49741AD-E58B-48AE-80AE-D744FDEBB03F}" name="میدتێرم پراکتیکی" dataDxfId="2"/>
    <tableColumn id="11" xr3:uid="{DDB8D31D-3DEE-4537-9446-DB6A96AD452C}" name="فاینال - نظری" dataDxfId="1"/>
    <tableColumn id="12" xr3:uid="{8DE7EF87-6E84-401D-B81C-6E91A40EE7C4}" name="فاینال - پراکتیکی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rightToLeft="1" topLeftCell="A32" workbookViewId="0">
      <selection activeCell="A45" sqref="A45"/>
    </sheetView>
  </sheetViews>
  <sheetFormatPr defaultRowHeight="14.4"/>
  <cols>
    <col min="1" max="1" width="37.21875" bestFit="1" customWidth="1"/>
    <col min="2" max="2" width="10.109375" bestFit="1" customWidth="1"/>
    <col min="3" max="3" width="9.21875" bestFit="1" customWidth="1"/>
    <col min="4" max="6" width="10.5546875" bestFit="1" customWidth="1"/>
    <col min="7" max="7" width="9.6640625" bestFit="1" customWidth="1"/>
    <col min="8" max="11" width="11" bestFit="1" customWidth="1"/>
    <col min="12" max="12" width="9.109375" bestFit="1" customWidth="1"/>
    <col min="13" max="15" width="10.44140625" bestFit="1" customWidth="1"/>
    <col min="16" max="16" width="10" bestFit="1" customWidth="1"/>
    <col min="17" max="17" width="38.77734375" customWidth="1"/>
    <col min="18" max="18" width="12" bestFit="1" customWidth="1"/>
    <col min="19" max="19" width="11.44140625" bestFit="1" customWidth="1"/>
  </cols>
  <sheetData>
    <row r="1" spans="1:26" ht="31.2">
      <c r="A1" s="3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102</v>
      </c>
      <c r="G1" s="4" t="s">
        <v>105</v>
      </c>
      <c r="H1" s="4" t="s">
        <v>107</v>
      </c>
      <c r="I1" s="4" t="s">
        <v>109</v>
      </c>
      <c r="J1" s="4" t="s">
        <v>125</v>
      </c>
      <c r="K1" s="4" t="s">
        <v>124</v>
      </c>
      <c r="L1" s="4" t="s">
        <v>126</v>
      </c>
      <c r="M1" s="4" t="s">
        <v>134</v>
      </c>
      <c r="N1" s="4" t="s">
        <v>44</v>
      </c>
      <c r="O1" s="4" t="s">
        <v>45</v>
      </c>
      <c r="P1" s="4" t="s">
        <v>46</v>
      </c>
      <c r="Q1" s="1" t="s">
        <v>53</v>
      </c>
      <c r="R1" s="1" t="s">
        <v>110</v>
      </c>
      <c r="S1" s="1" t="s">
        <v>112</v>
      </c>
      <c r="Z1" t="s">
        <v>51</v>
      </c>
    </row>
    <row r="2" spans="1:26" ht="21">
      <c r="A2" s="2" t="s">
        <v>0</v>
      </c>
      <c r="B2" s="5" t="s">
        <v>51</v>
      </c>
      <c r="C2" s="5" t="s">
        <v>51</v>
      </c>
      <c r="D2" s="5" t="s">
        <v>51</v>
      </c>
      <c r="E2" s="5" t="s">
        <v>51</v>
      </c>
      <c r="F2" s="5" t="s">
        <v>52</v>
      </c>
      <c r="G2" s="5" t="s">
        <v>52</v>
      </c>
      <c r="H2" s="5" t="s">
        <v>52</v>
      </c>
      <c r="I2" s="5" t="s">
        <v>51</v>
      </c>
      <c r="J2" s="5" t="s">
        <v>100</v>
      </c>
      <c r="K2" s="5" t="s">
        <v>52</v>
      </c>
      <c r="L2" s="5" t="s">
        <v>52</v>
      </c>
      <c r="M2" s="5" t="s">
        <v>52</v>
      </c>
      <c r="N2" s="5"/>
      <c r="O2" s="5"/>
      <c r="P2" s="5"/>
      <c r="Q2" s="5"/>
      <c r="R2" s="15">
        <f>COUNTIFS(Table1[[#This Row],[27-Jan]:[5-May]],"E")/9</f>
        <v>0.66666666666666663</v>
      </c>
      <c r="S2" s="15">
        <f>Table1[[#This Row],[Average]]*5</f>
        <v>3.333333333333333</v>
      </c>
      <c r="Z2" t="s">
        <v>52</v>
      </c>
    </row>
    <row r="3" spans="1:26" ht="21">
      <c r="A3" s="2" t="s">
        <v>1</v>
      </c>
      <c r="B3" s="5" t="s">
        <v>51</v>
      </c>
      <c r="C3" s="5" t="s">
        <v>52</v>
      </c>
      <c r="D3" s="5" t="s">
        <v>52</v>
      </c>
      <c r="E3" s="5" t="s">
        <v>52</v>
      </c>
      <c r="F3" s="5" t="s">
        <v>52</v>
      </c>
      <c r="G3" s="5" t="s">
        <v>52</v>
      </c>
      <c r="H3" s="5" t="s">
        <v>52</v>
      </c>
      <c r="I3" s="5" t="s">
        <v>51</v>
      </c>
      <c r="J3" s="5" t="s">
        <v>100</v>
      </c>
      <c r="K3" s="5" t="s">
        <v>52</v>
      </c>
      <c r="L3" s="5" t="s">
        <v>52</v>
      </c>
      <c r="M3" s="5" t="s">
        <v>51</v>
      </c>
      <c r="N3" s="5"/>
      <c r="O3" s="5"/>
      <c r="P3" s="5"/>
      <c r="Q3" s="5"/>
      <c r="R3" s="15">
        <f>COUNTIFS(Table1[[#This Row],[27-Jan]:[5-May]],"E")/9</f>
        <v>0.88888888888888884</v>
      </c>
      <c r="S3" s="15">
        <f>Table1[[#This Row],[Average]]*5</f>
        <v>4.4444444444444446</v>
      </c>
    </row>
    <row r="4" spans="1:26" ht="21">
      <c r="A4" s="2" t="s">
        <v>2</v>
      </c>
      <c r="B4" s="5" t="s">
        <v>51</v>
      </c>
      <c r="C4" s="5" t="s">
        <v>52</v>
      </c>
      <c r="D4" s="5" t="s">
        <v>52</v>
      </c>
      <c r="E4" s="5" t="s">
        <v>52</v>
      </c>
      <c r="F4" s="5" t="s">
        <v>52</v>
      </c>
      <c r="G4" s="5" t="s">
        <v>106</v>
      </c>
      <c r="H4" s="5" t="s">
        <v>52</v>
      </c>
      <c r="I4" s="5" t="s">
        <v>51</v>
      </c>
      <c r="J4" s="5" t="s">
        <v>100</v>
      </c>
      <c r="K4" s="5" t="s">
        <v>52</v>
      </c>
      <c r="L4" s="5" t="s">
        <v>52</v>
      </c>
      <c r="M4" s="5" t="s">
        <v>52</v>
      </c>
      <c r="N4" s="5"/>
      <c r="O4" s="5"/>
      <c r="P4" s="5"/>
      <c r="Q4" s="5"/>
      <c r="R4" s="15">
        <f>COUNTIFS(Table1[[#This Row],[27-Jan]:[5-May]],"E")/9</f>
        <v>0.88888888888888884</v>
      </c>
      <c r="S4" s="15">
        <f>Table1[[#This Row],[Average]]*5</f>
        <v>4.4444444444444446</v>
      </c>
    </row>
    <row r="5" spans="1:26" ht="21">
      <c r="A5" s="2" t="s">
        <v>3</v>
      </c>
      <c r="B5" s="5" t="s">
        <v>51</v>
      </c>
      <c r="C5" s="5" t="s">
        <v>51</v>
      </c>
      <c r="D5" s="5" t="s">
        <v>52</v>
      </c>
      <c r="E5" s="5" t="s">
        <v>52</v>
      </c>
      <c r="F5" s="5" t="s">
        <v>51</v>
      </c>
      <c r="G5" s="5" t="s">
        <v>106</v>
      </c>
      <c r="H5" s="5" t="s">
        <v>52</v>
      </c>
      <c r="I5" s="5" t="s">
        <v>51</v>
      </c>
      <c r="J5" s="5" t="s">
        <v>100</v>
      </c>
      <c r="K5" s="5" t="s">
        <v>52</v>
      </c>
      <c r="L5" s="5" t="s">
        <v>52</v>
      </c>
      <c r="M5" s="5" t="s">
        <v>52</v>
      </c>
      <c r="N5" s="5"/>
      <c r="O5" s="5"/>
      <c r="P5" s="5"/>
      <c r="Q5" s="5"/>
      <c r="R5" s="15">
        <f>COUNTIFS(Table1[[#This Row],[27-Jan]:[5-May]],"E")/9</f>
        <v>0.66666666666666663</v>
      </c>
      <c r="S5" s="15">
        <f>Table1[[#This Row],[Average]]*5</f>
        <v>3.333333333333333</v>
      </c>
    </row>
    <row r="6" spans="1:26" ht="21">
      <c r="A6" s="2" t="s">
        <v>48</v>
      </c>
      <c r="B6" s="5" t="s">
        <v>51</v>
      </c>
      <c r="C6" s="5" t="s">
        <v>52</v>
      </c>
      <c r="D6" s="5" t="s">
        <v>52</v>
      </c>
      <c r="E6" s="5" t="s">
        <v>52</v>
      </c>
      <c r="F6" s="5" t="s">
        <v>52</v>
      </c>
      <c r="G6" s="5" t="s">
        <v>52</v>
      </c>
      <c r="H6" s="5" t="s">
        <v>52</v>
      </c>
      <c r="I6" s="5" t="s">
        <v>51</v>
      </c>
      <c r="J6" s="5" t="s">
        <v>100</v>
      </c>
      <c r="K6" s="5" t="s">
        <v>52</v>
      </c>
      <c r="L6" s="5" t="s">
        <v>52</v>
      </c>
      <c r="M6" s="5" t="s">
        <v>52</v>
      </c>
      <c r="N6" s="5"/>
      <c r="O6" s="5"/>
      <c r="P6" s="5"/>
      <c r="Q6" s="5"/>
      <c r="R6" s="15">
        <f>COUNTIFS(Table1[[#This Row],[27-Jan]:[5-May]],"E")/9</f>
        <v>1</v>
      </c>
      <c r="S6" s="15">
        <f>Table1[[#This Row],[Average]]*5</f>
        <v>5</v>
      </c>
    </row>
    <row r="7" spans="1:26" ht="21">
      <c r="A7" s="2" t="s">
        <v>4</v>
      </c>
      <c r="B7" s="5" t="s">
        <v>51</v>
      </c>
      <c r="C7" s="5" t="s">
        <v>52</v>
      </c>
      <c r="D7" s="5" t="s">
        <v>52</v>
      </c>
      <c r="E7" s="5" t="s">
        <v>51</v>
      </c>
      <c r="F7" s="5" t="s">
        <v>52</v>
      </c>
      <c r="G7" s="5" t="s">
        <v>52</v>
      </c>
      <c r="H7" s="5" t="s">
        <v>52</v>
      </c>
      <c r="I7" s="5" t="s">
        <v>51</v>
      </c>
      <c r="J7" s="5" t="s">
        <v>100</v>
      </c>
      <c r="K7" s="5" t="s">
        <v>52</v>
      </c>
      <c r="L7" s="5" t="s">
        <v>51</v>
      </c>
      <c r="M7" s="5" t="s">
        <v>52</v>
      </c>
      <c r="N7" s="5"/>
      <c r="O7" s="5"/>
      <c r="P7" s="5"/>
      <c r="Q7" s="5"/>
      <c r="R7" s="15">
        <f>COUNTIFS(Table1[[#This Row],[27-Jan]:[5-May]],"E")/9</f>
        <v>0.77777777777777779</v>
      </c>
      <c r="S7" s="15">
        <f>Table1[[#This Row],[Average]]*5</f>
        <v>3.8888888888888888</v>
      </c>
    </row>
    <row r="8" spans="1:26" ht="21">
      <c r="A8" s="2" t="s">
        <v>5</v>
      </c>
      <c r="B8" s="5" t="s">
        <v>51</v>
      </c>
      <c r="C8" s="5" t="s">
        <v>52</v>
      </c>
      <c r="D8" s="5" t="s">
        <v>52</v>
      </c>
      <c r="E8" s="5" t="s">
        <v>51</v>
      </c>
      <c r="F8" s="5" t="s">
        <v>52</v>
      </c>
      <c r="G8" s="5" t="s">
        <v>52</v>
      </c>
      <c r="H8" s="5" t="s">
        <v>52</v>
      </c>
      <c r="I8" s="5" t="s">
        <v>51</v>
      </c>
      <c r="J8" s="5" t="s">
        <v>100</v>
      </c>
      <c r="K8" s="5" t="s">
        <v>52</v>
      </c>
      <c r="L8" s="5" t="s">
        <v>52</v>
      </c>
      <c r="M8" s="5" t="s">
        <v>51</v>
      </c>
      <c r="N8" s="5"/>
      <c r="O8" s="5"/>
      <c r="P8" s="5"/>
      <c r="Q8" s="5"/>
      <c r="R8" s="15">
        <f>COUNTIFS(Table1[[#This Row],[27-Jan]:[5-May]],"E")/9</f>
        <v>0.77777777777777779</v>
      </c>
      <c r="S8" s="15">
        <f>Table1[[#This Row],[Average]]*5</f>
        <v>3.8888888888888888</v>
      </c>
    </row>
    <row r="9" spans="1:26" ht="21">
      <c r="A9" s="2" t="s">
        <v>6</v>
      </c>
      <c r="B9" s="5" t="s">
        <v>51</v>
      </c>
      <c r="C9" s="5" t="s">
        <v>51</v>
      </c>
      <c r="D9" s="5" t="s">
        <v>52</v>
      </c>
      <c r="E9" s="5" t="s">
        <v>51</v>
      </c>
      <c r="F9" s="5" t="s">
        <v>52</v>
      </c>
      <c r="G9" s="5" t="s">
        <v>52</v>
      </c>
      <c r="H9" s="5" t="s">
        <v>51</v>
      </c>
      <c r="I9" s="5" t="s">
        <v>51</v>
      </c>
      <c r="J9" s="5" t="s">
        <v>100</v>
      </c>
      <c r="K9" s="5" t="s">
        <v>52</v>
      </c>
      <c r="L9" s="5" t="s">
        <v>52</v>
      </c>
      <c r="M9" s="5" t="s">
        <v>52</v>
      </c>
      <c r="N9" s="5"/>
      <c r="O9" s="5"/>
      <c r="P9" s="5"/>
      <c r="Q9" s="5"/>
      <c r="R9" s="15">
        <f>COUNTIFS(Table1[[#This Row],[27-Jan]:[5-May]],"E")/9</f>
        <v>0.66666666666666663</v>
      </c>
      <c r="S9" s="15">
        <f>Table1[[#This Row],[Average]]*5</f>
        <v>3.333333333333333</v>
      </c>
    </row>
    <row r="10" spans="1:26" ht="21">
      <c r="A10" s="2" t="s">
        <v>7</v>
      </c>
      <c r="B10" s="5" t="s">
        <v>51</v>
      </c>
      <c r="C10" s="5" t="s">
        <v>51</v>
      </c>
      <c r="D10" s="5" t="s">
        <v>52</v>
      </c>
      <c r="E10" s="5" t="s">
        <v>51</v>
      </c>
      <c r="F10" s="5" t="s">
        <v>52</v>
      </c>
      <c r="G10" s="5" t="s">
        <v>52</v>
      </c>
      <c r="H10" s="5" t="s">
        <v>52</v>
      </c>
      <c r="I10" s="5" t="s">
        <v>51</v>
      </c>
      <c r="J10" s="5" t="s">
        <v>100</v>
      </c>
      <c r="K10" s="5" t="s">
        <v>52</v>
      </c>
      <c r="L10" s="5" t="s">
        <v>52</v>
      </c>
      <c r="M10" s="5" t="s">
        <v>51</v>
      </c>
      <c r="N10" s="5"/>
      <c r="O10" s="5"/>
      <c r="P10" s="5"/>
      <c r="Q10" s="5"/>
      <c r="R10" s="15">
        <f>COUNTIFS(Table1[[#This Row],[27-Jan]:[5-May]],"E")/9</f>
        <v>0.66666666666666663</v>
      </c>
      <c r="S10" s="15">
        <f>Table1[[#This Row],[Average]]*5</f>
        <v>3.333333333333333</v>
      </c>
    </row>
    <row r="11" spans="1:26" ht="21">
      <c r="A11" s="2" t="s">
        <v>32</v>
      </c>
      <c r="B11" s="5" t="s">
        <v>51</v>
      </c>
      <c r="C11" s="5" t="s">
        <v>52</v>
      </c>
      <c r="D11" s="5" t="s">
        <v>52</v>
      </c>
      <c r="E11" s="5" t="s">
        <v>51</v>
      </c>
      <c r="F11" s="5" t="s">
        <v>51</v>
      </c>
      <c r="G11" s="5" t="s">
        <v>52</v>
      </c>
      <c r="H11" s="5" t="s">
        <v>52</v>
      </c>
      <c r="I11" s="5" t="s">
        <v>51</v>
      </c>
      <c r="J11" s="5" t="s">
        <v>100</v>
      </c>
      <c r="K11" s="5" t="s">
        <v>52</v>
      </c>
      <c r="L11" s="5" t="s">
        <v>52</v>
      </c>
      <c r="M11" s="5" t="s">
        <v>51</v>
      </c>
      <c r="N11" s="5"/>
      <c r="O11" s="5"/>
      <c r="P11" s="5"/>
      <c r="Q11" s="5"/>
      <c r="R11" s="15">
        <f>COUNTIFS(Table1[[#This Row],[27-Jan]:[5-May]],"E")/9</f>
        <v>0.66666666666666663</v>
      </c>
      <c r="S11" s="15">
        <f>Table1[[#This Row],[Average]]*5</f>
        <v>3.333333333333333</v>
      </c>
    </row>
    <row r="12" spans="1:26" ht="21">
      <c r="A12" s="2" t="s">
        <v>8</v>
      </c>
      <c r="B12" s="5" t="s">
        <v>51</v>
      </c>
      <c r="C12" s="5" t="s">
        <v>51</v>
      </c>
      <c r="D12" s="5" t="s">
        <v>52</v>
      </c>
      <c r="E12" s="5" t="s">
        <v>52</v>
      </c>
      <c r="F12" s="5" t="s">
        <v>52</v>
      </c>
      <c r="G12" s="5" t="s">
        <v>51</v>
      </c>
      <c r="H12" s="5" t="s">
        <v>52</v>
      </c>
      <c r="I12" s="5" t="s">
        <v>51</v>
      </c>
      <c r="J12" s="5" t="s">
        <v>100</v>
      </c>
      <c r="K12" s="5" t="s">
        <v>52</v>
      </c>
      <c r="L12" s="5" t="s">
        <v>52</v>
      </c>
      <c r="M12" s="5" t="s">
        <v>52</v>
      </c>
      <c r="N12" s="5"/>
      <c r="O12" s="5"/>
      <c r="P12" s="5"/>
      <c r="Q12" s="5"/>
      <c r="R12" s="15">
        <f>COUNTIFS(Table1[[#This Row],[27-Jan]:[5-May]],"E")/9</f>
        <v>0.77777777777777779</v>
      </c>
      <c r="S12" s="15">
        <f>Table1[[#This Row],[Average]]*5</f>
        <v>3.8888888888888888</v>
      </c>
    </row>
    <row r="13" spans="1:26" ht="21">
      <c r="A13" s="2" t="s">
        <v>101</v>
      </c>
      <c r="B13" s="5" t="s">
        <v>51</v>
      </c>
      <c r="C13" s="5" t="s">
        <v>52</v>
      </c>
      <c r="D13" s="5" t="s">
        <v>52</v>
      </c>
      <c r="E13" s="5" t="s">
        <v>51</v>
      </c>
      <c r="F13" s="5" t="s">
        <v>51</v>
      </c>
      <c r="G13" s="5" t="s">
        <v>52</v>
      </c>
      <c r="H13" s="5" t="s">
        <v>51</v>
      </c>
      <c r="I13" s="5" t="s">
        <v>51</v>
      </c>
      <c r="J13" s="5" t="s">
        <v>100</v>
      </c>
      <c r="K13" s="5" t="s">
        <v>52</v>
      </c>
      <c r="L13" s="5" t="s">
        <v>52</v>
      </c>
      <c r="M13" s="5" t="s">
        <v>51</v>
      </c>
      <c r="N13" s="5"/>
      <c r="O13" s="5"/>
      <c r="P13" s="5"/>
      <c r="Q13" s="5"/>
      <c r="R13" s="15">
        <f>COUNTIFS(Table1[[#This Row],[27-Jan]:[5-May]],"E")/9</f>
        <v>0.55555555555555558</v>
      </c>
      <c r="S13" s="15">
        <f>Table1[[#This Row],[Average]]*5</f>
        <v>2.7777777777777777</v>
      </c>
    </row>
    <row r="14" spans="1:26" ht="21">
      <c r="A14" s="2" t="s">
        <v>9</v>
      </c>
      <c r="B14" s="5" t="s">
        <v>51</v>
      </c>
      <c r="C14" s="5" t="s">
        <v>52</v>
      </c>
      <c r="D14" s="5" t="s">
        <v>52</v>
      </c>
      <c r="E14" s="5" t="s">
        <v>51</v>
      </c>
      <c r="F14" s="5" t="s">
        <v>52</v>
      </c>
      <c r="G14" s="5" t="s">
        <v>52</v>
      </c>
      <c r="H14" s="5" t="s">
        <v>51</v>
      </c>
      <c r="I14" s="5" t="s">
        <v>51</v>
      </c>
      <c r="J14" s="5" t="s">
        <v>100</v>
      </c>
      <c r="K14" s="5" t="s">
        <v>52</v>
      </c>
      <c r="L14" s="5" t="s">
        <v>51</v>
      </c>
      <c r="M14" s="5" t="s">
        <v>52</v>
      </c>
      <c r="N14" s="5"/>
      <c r="O14" s="5"/>
      <c r="P14" s="5"/>
      <c r="Q14" s="5"/>
      <c r="R14" s="15">
        <f>COUNTIFS(Table1[[#This Row],[27-Jan]:[5-May]],"E")/9</f>
        <v>0.66666666666666663</v>
      </c>
      <c r="S14" s="15">
        <f>Table1[[#This Row],[Average]]*5</f>
        <v>3.333333333333333</v>
      </c>
    </row>
    <row r="15" spans="1:26" ht="21">
      <c r="A15" s="2" t="s">
        <v>33</v>
      </c>
      <c r="B15" s="5" t="s">
        <v>51</v>
      </c>
      <c r="C15" s="5" t="s">
        <v>52</v>
      </c>
      <c r="D15" s="5" t="s">
        <v>52</v>
      </c>
      <c r="E15" s="5" t="s">
        <v>52</v>
      </c>
      <c r="F15" s="5" t="s">
        <v>52</v>
      </c>
      <c r="G15" s="5" t="s">
        <v>52</v>
      </c>
      <c r="H15" s="5" t="s">
        <v>52</v>
      </c>
      <c r="I15" s="5" t="s">
        <v>51</v>
      </c>
      <c r="J15" s="5" t="s">
        <v>100</v>
      </c>
      <c r="K15" s="5" t="s">
        <v>52</v>
      </c>
      <c r="L15" s="5" t="s">
        <v>52</v>
      </c>
      <c r="M15" s="5" t="s">
        <v>51</v>
      </c>
      <c r="N15" s="5"/>
      <c r="O15" s="5"/>
      <c r="P15" s="5"/>
      <c r="Q15" s="5"/>
      <c r="R15" s="15">
        <f>COUNTIFS(Table1[[#This Row],[27-Jan]:[5-May]],"E")/9</f>
        <v>0.88888888888888884</v>
      </c>
      <c r="S15" s="15">
        <f>Table1[[#This Row],[Average]]*5</f>
        <v>4.4444444444444446</v>
      </c>
    </row>
    <row r="16" spans="1:26" ht="21">
      <c r="A16" s="2" t="s">
        <v>128</v>
      </c>
      <c r="B16" s="5" t="s">
        <v>51</v>
      </c>
      <c r="C16" s="5" t="s">
        <v>52</v>
      </c>
      <c r="D16" s="5" t="s">
        <v>52</v>
      </c>
      <c r="E16" s="5" t="s">
        <v>52</v>
      </c>
      <c r="F16" s="5" t="s">
        <v>52</v>
      </c>
      <c r="G16" s="5" t="s">
        <v>52</v>
      </c>
      <c r="H16" s="5" t="s">
        <v>52</v>
      </c>
      <c r="I16" s="5" t="s">
        <v>51</v>
      </c>
      <c r="J16" s="5" t="s">
        <v>100</v>
      </c>
      <c r="K16" s="5" t="s">
        <v>52</v>
      </c>
      <c r="L16" s="5" t="s">
        <v>52</v>
      </c>
      <c r="M16" s="5" t="s">
        <v>52</v>
      </c>
      <c r="N16" s="5"/>
      <c r="O16" s="5"/>
      <c r="P16" s="5"/>
      <c r="Q16" s="5"/>
      <c r="R16" s="15">
        <f>COUNTIFS(Table1[[#This Row],[27-Jan]:[5-May]],"E")/9</f>
        <v>1</v>
      </c>
      <c r="S16" s="15">
        <f>Table1[[#This Row],[Average]]*5</f>
        <v>5</v>
      </c>
    </row>
    <row r="17" spans="1:19" ht="21">
      <c r="A17" s="2" t="s">
        <v>10</v>
      </c>
      <c r="B17" s="5" t="s">
        <v>51</v>
      </c>
      <c r="C17" s="5" t="s">
        <v>52</v>
      </c>
      <c r="D17" s="5" t="s">
        <v>52</v>
      </c>
      <c r="E17" s="5" t="s">
        <v>51</v>
      </c>
      <c r="F17" s="5" t="s">
        <v>51</v>
      </c>
      <c r="G17" s="5" t="s">
        <v>52</v>
      </c>
      <c r="H17" s="5" t="s">
        <v>52</v>
      </c>
      <c r="I17" s="5" t="s">
        <v>51</v>
      </c>
      <c r="J17" s="5" t="s">
        <v>100</v>
      </c>
      <c r="K17" s="5" t="s">
        <v>52</v>
      </c>
      <c r="L17" s="5" t="s">
        <v>51</v>
      </c>
      <c r="M17" s="5" t="s">
        <v>51</v>
      </c>
      <c r="N17" s="5"/>
      <c r="O17" s="5"/>
      <c r="P17" s="5"/>
      <c r="Q17" s="5"/>
      <c r="R17" s="15">
        <f>COUNTIFS(Table1[[#This Row],[27-Jan]:[5-May]],"E")/9</f>
        <v>0.55555555555555558</v>
      </c>
      <c r="S17" s="15">
        <f>Table1[[#This Row],[Average]]*5</f>
        <v>2.7777777777777777</v>
      </c>
    </row>
    <row r="18" spans="1:19" ht="21">
      <c r="A18" s="2" t="s">
        <v>11</v>
      </c>
      <c r="B18" s="5" t="s">
        <v>51</v>
      </c>
      <c r="C18" s="5" t="s">
        <v>51</v>
      </c>
      <c r="D18" s="5" t="s">
        <v>52</v>
      </c>
      <c r="E18" s="5" t="s">
        <v>52</v>
      </c>
      <c r="F18" s="5" t="s">
        <v>52</v>
      </c>
      <c r="G18" s="5" t="s">
        <v>52</v>
      </c>
      <c r="H18" s="5" t="s">
        <v>52</v>
      </c>
      <c r="I18" s="5" t="s">
        <v>51</v>
      </c>
      <c r="J18" s="5" t="s">
        <v>100</v>
      </c>
      <c r="K18" s="5" t="s">
        <v>52</v>
      </c>
      <c r="L18" s="5" t="s">
        <v>52</v>
      </c>
      <c r="M18" s="5" t="s">
        <v>52</v>
      </c>
      <c r="N18" s="5"/>
      <c r="O18" s="5"/>
      <c r="P18" s="5"/>
      <c r="Q18" s="5"/>
      <c r="R18" s="15">
        <f>COUNTIFS(Table1[[#This Row],[27-Jan]:[5-May]],"E")/9</f>
        <v>0.88888888888888884</v>
      </c>
      <c r="S18" s="15">
        <f>Table1[[#This Row],[Average]]*5</f>
        <v>4.4444444444444446</v>
      </c>
    </row>
    <row r="19" spans="1:19" ht="21">
      <c r="A19" s="2" t="s">
        <v>12</v>
      </c>
      <c r="B19" s="5" t="s">
        <v>51</v>
      </c>
      <c r="C19" s="5" t="s">
        <v>52</v>
      </c>
      <c r="D19" s="5" t="s">
        <v>51</v>
      </c>
      <c r="E19" s="5" t="s">
        <v>52</v>
      </c>
      <c r="F19" s="5" t="s">
        <v>52</v>
      </c>
      <c r="G19" s="5" t="s">
        <v>52</v>
      </c>
      <c r="H19" s="5" t="s">
        <v>52</v>
      </c>
      <c r="I19" s="5" t="s">
        <v>51</v>
      </c>
      <c r="J19" s="5" t="s">
        <v>100</v>
      </c>
      <c r="K19" s="5" t="s">
        <v>52</v>
      </c>
      <c r="L19" s="5" t="s">
        <v>52</v>
      </c>
      <c r="M19" s="5" t="s">
        <v>51</v>
      </c>
      <c r="N19" s="5"/>
      <c r="O19" s="5"/>
      <c r="P19" s="5"/>
      <c r="Q19" s="5"/>
      <c r="R19" s="15">
        <f>COUNTIFS(Table1[[#This Row],[27-Jan]:[5-May]],"E")/9</f>
        <v>0.77777777777777779</v>
      </c>
      <c r="S19" s="15">
        <f>Table1[[#This Row],[Average]]*5</f>
        <v>3.8888888888888888</v>
      </c>
    </row>
    <row r="20" spans="1:19" ht="21">
      <c r="A20" s="2" t="s">
        <v>13</v>
      </c>
      <c r="B20" s="5" t="s">
        <v>51</v>
      </c>
      <c r="C20" s="5" t="s">
        <v>52</v>
      </c>
      <c r="D20" s="5" t="s">
        <v>52</v>
      </c>
      <c r="E20" s="5" t="s">
        <v>52</v>
      </c>
      <c r="F20" s="5" t="s">
        <v>52</v>
      </c>
      <c r="G20" s="5" t="s">
        <v>51</v>
      </c>
      <c r="H20" s="5" t="s">
        <v>52</v>
      </c>
      <c r="I20" s="5" t="s">
        <v>51</v>
      </c>
      <c r="J20" s="5" t="s">
        <v>100</v>
      </c>
      <c r="K20" s="5" t="s">
        <v>52</v>
      </c>
      <c r="L20" s="5" t="s">
        <v>52</v>
      </c>
      <c r="M20" s="5" t="s">
        <v>51</v>
      </c>
      <c r="N20" s="5"/>
      <c r="O20" s="5"/>
      <c r="P20" s="5"/>
      <c r="Q20" s="5"/>
      <c r="R20" s="15">
        <f>COUNTIFS(Table1[[#This Row],[27-Jan]:[5-May]],"E")/9</f>
        <v>0.77777777777777779</v>
      </c>
      <c r="S20" s="15">
        <f>Table1[[#This Row],[Average]]*5</f>
        <v>3.8888888888888888</v>
      </c>
    </row>
    <row r="21" spans="1:19" ht="21">
      <c r="A21" s="2" t="s">
        <v>14</v>
      </c>
      <c r="B21" s="5" t="s">
        <v>51</v>
      </c>
      <c r="C21" s="5" t="s">
        <v>51</v>
      </c>
      <c r="D21" s="5" t="s">
        <v>52</v>
      </c>
      <c r="E21" s="5" t="s">
        <v>52</v>
      </c>
      <c r="F21" s="5" t="s">
        <v>52</v>
      </c>
      <c r="G21" s="5" t="s">
        <v>52</v>
      </c>
      <c r="H21" s="5" t="s">
        <v>52</v>
      </c>
      <c r="I21" s="5" t="s">
        <v>51</v>
      </c>
      <c r="J21" s="5" t="s">
        <v>100</v>
      </c>
      <c r="K21" s="5" t="s">
        <v>52</v>
      </c>
      <c r="L21" s="5" t="s">
        <v>52</v>
      </c>
      <c r="M21" s="5" t="s">
        <v>52</v>
      </c>
      <c r="N21" s="5"/>
      <c r="O21" s="5"/>
      <c r="P21" s="5"/>
      <c r="Q21" s="5"/>
      <c r="R21" s="15">
        <f>COUNTIFS(Table1[[#This Row],[27-Jan]:[5-May]],"E")/9</f>
        <v>0.88888888888888884</v>
      </c>
      <c r="S21" s="15">
        <f>Table1[[#This Row],[Average]]*5</f>
        <v>4.4444444444444446</v>
      </c>
    </row>
    <row r="22" spans="1:19" ht="21">
      <c r="A22" s="2" t="s">
        <v>15</v>
      </c>
      <c r="B22" s="5" t="s">
        <v>51</v>
      </c>
      <c r="C22" s="5" t="s">
        <v>52</v>
      </c>
      <c r="D22" s="5" t="s">
        <v>52</v>
      </c>
      <c r="E22" s="5" t="s">
        <v>52</v>
      </c>
      <c r="F22" s="5" t="s">
        <v>52</v>
      </c>
      <c r="G22" s="5" t="s">
        <v>52</v>
      </c>
      <c r="H22" s="5" t="s">
        <v>52</v>
      </c>
      <c r="I22" s="5" t="s">
        <v>51</v>
      </c>
      <c r="J22" s="5" t="s">
        <v>100</v>
      </c>
      <c r="K22" s="5" t="s">
        <v>52</v>
      </c>
      <c r="L22" s="5" t="s">
        <v>52</v>
      </c>
      <c r="M22" s="5" t="s">
        <v>51</v>
      </c>
      <c r="N22" s="5"/>
      <c r="O22" s="5"/>
      <c r="P22" s="5"/>
      <c r="Q22" s="5"/>
      <c r="R22" s="15">
        <f>COUNTIFS(Table1[[#This Row],[27-Jan]:[5-May]],"E")/9</f>
        <v>0.88888888888888884</v>
      </c>
      <c r="S22" s="15">
        <f>Table1[[#This Row],[Average]]*5</f>
        <v>4.4444444444444446</v>
      </c>
    </row>
    <row r="23" spans="1:19" ht="21">
      <c r="A23" s="2" t="s">
        <v>16</v>
      </c>
      <c r="B23" s="5" t="s">
        <v>51</v>
      </c>
      <c r="C23" s="5" t="s">
        <v>51</v>
      </c>
      <c r="D23" s="5" t="s">
        <v>51</v>
      </c>
      <c r="E23" s="5" t="s">
        <v>51</v>
      </c>
      <c r="F23" s="5" t="s">
        <v>51</v>
      </c>
      <c r="G23" s="5" t="s">
        <v>51</v>
      </c>
      <c r="H23" s="5" t="s">
        <v>52</v>
      </c>
      <c r="I23" s="5" t="s">
        <v>51</v>
      </c>
      <c r="J23" s="5" t="s">
        <v>100</v>
      </c>
      <c r="K23" s="5" t="s">
        <v>106</v>
      </c>
      <c r="L23" s="5" t="s">
        <v>52</v>
      </c>
      <c r="M23" s="5" t="s">
        <v>52</v>
      </c>
      <c r="N23" s="5"/>
      <c r="O23" s="5"/>
      <c r="P23" s="5"/>
      <c r="Q23" s="5"/>
      <c r="R23" s="15">
        <f>COUNTIFS(Table1[[#This Row],[27-Jan]:[5-May]],"E")/9</f>
        <v>0.33333333333333331</v>
      </c>
      <c r="S23" s="15">
        <f>Table1[[#This Row],[Average]]*5</f>
        <v>1.6666666666666665</v>
      </c>
    </row>
    <row r="24" spans="1:19" ht="21">
      <c r="A24" s="2" t="s">
        <v>17</v>
      </c>
      <c r="B24" s="5" t="s">
        <v>51</v>
      </c>
      <c r="C24" s="5" t="s">
        <v>51</v>
      </c>
      <c r="D24" s="5" t="s">
        <v>51</v>
      </c>
      <c r="E24" s="5" t="s">
        <v>51</v>
      </c>
      <c r="F24" s="5" t="s">
        <v>52</v>
      </c>
      <c r="G24" s="5" t="s">
        <v>52</v>
      </c>
      <c r="H24" s="5" t="s">
        <v>52</v>
      </c>
      <c r="I24" s="5" t="s">
        <v>51</v>
      </c>
      <c r="J24" s="5" t="s">
        <v>100</v>
      </c>
      <c r="K24" s="5" t="s">
        <v>52</v>
      </c>
      <c r="L24" s="5" t="s">
        <v>52</v>
      </c>
      <c r="M24" s="5" t="s">
        <v>51</v>
      </c>
      <c r="N24" s="5"/>
      <c r="O24" s="5"/>
      <c r="P24" s="5"/>
      <c r="Q24" s="5"/>
      <c r="R24" s="15">
        <f>COUNTIFS(Table1[[#This Row],[27-Jan]:[5-May]],"E")/9</f>
        <v>0.55555555555555558</v>
      </c>
      <c r="S24" s="15">
        <f>Table1[[#This Row],[Average]]*5</f>
        <v>2.7777777777777777</v>
      </c>
    </row>
    <row r="25" spans="1:19" ht="21">
      <c r="A25" s="2" t="s">
        <v>18</v>
      </c>
      <c r="B25" s="5" t="s">
        <v>51</v>
      </c>
      <c r="C25" s="5" t="s">
        <v>52</v>
      </c>
      <c r="D25" s="5" t="s">
        <v>52</v>
      </c>
      <c r="E25" s="5" t="s">
        <v>52</v>
      </c>
      <c r="F25" s="5" t="s">
        <v>52</v>
      </c>
      <c r="G25" s="5" t="s">
        <v>52</v>
      </c>
      <c r="H25" s="5" t="s">
        <v>52</v>
      </c>
      <c r="I25" s="5" t="s">
        <v>51</v>
      </c>
      <c r="J25" s="5" t="s">
        <v>100</v>
      </c>
      <c r="K25" s="5" t="s">
        <v>52</v>
      </c>
      <c r="L25" s="5" t="s">
        <v>52</v>
      </c>
      <c r="M25" s="5" t="s">
        <v>52</v>
      </c>
      <c r="N25" s="5"/>
      <c r="O25" s="5"/>
      <c r="P25" s="5"/>
      <c r="Q25" s="5"/>
      <c r="R25" s="15">
        <f>COUNTIFS(Table1[[#This Row],[27-Jan]:[5-May]],"E")/9</f>
        <v>1</v>
      </c>
      <c r="S25" s="15">
        <f>Table1[[#This Row],[Average]]*5</f>
        <v>5</v>
      </c>
    </row>
    <row r="26" spans="1:19" ht="21">
      <c r="A26" s="2" t="s">
        <v>19</v>
      </c>
      <c r="B26" s="5" t="s">
        <v>51</v>
      </c>
      <c r="C26" s="5" t="s">
        <v>51</v>
      </c>
      <c r="D26" s="5" t="s">
        <v>52</v>
      </c>
      <c r="E26" s="5" t="s">
        <v>52</v>
      </c>
      <c r="F26" s="5" t="s">
        <v>51</v>
      </c>
      <c r="G26" s="5" t="s">
        <v>51</v>
      </c>
      <c r="H26" s="5" t="s">
        <v>52</v>
      </c>
      <c r="I26" s="5" t="s">
        <v>51</v>
      </c>
      <c r="J26" s="5" t="s">
        <v>100</v>
      </c>
      <c r="K26" s="5" t="s">
        <v>52</v>
      </c>
      <c r="L26" s="5" t="s">
        <v>52</v>
      </c>
      <c r="M26" s="5" t="s">
        <v>51</v>
      </c>
      <c r="N26" s="5"/>
      <c r="O26" s="5"/>
      <c r="P26" s="5"/>
      <c r="Q26" s="5"/>
      <c r="R26" s="15">
        <f>COUNTIFS(Table1[[#This Row],[27-Jan]:[5-May]],"E")/9</f>
        <v>0.55555555555555558</v>
      </c>
      <c r="S26" s="15">
        <f>Table1[[#This Row],[Average]]*5</f>
        <v>2.7777777777777777</v>
      </c>
    </row>
    <row r="27" spans="1:19" ht="21">
      <c r="A27" s="2" t="s">
        <v>20</v>
      </c>
      <c r="B27" s="5" t="s">
        <v>51</v>
      </c>
      <c r="C27" s="5" t="s">
        <v>51</v>
      </c>
      <c r="D27" s="5" t="s">
        <v>52</v>
      </c>
      <c r="E27" s="5" t="s">
        <v>52</v>
      </c>
      <c r="F27" s="5" t="s">
        <v>52</v>
      </c>
      <c r="G27" s="5" t="s">
        <v>52</v>
      </c>
      <c r="H27" s="5" t="s">
        <v>51</v>
      </c>
      <c r="I27" s="5" t="s">
        <v>51</v>
      </c>
      <c r="J27" s="5" t="s">
        <v>100</v>
      </c>
      <c r="K27" s="5" t="s">
        <v>52</v>
      </c>
      <c r="L27" s="5" t="s">
        <v>52</v>
      </c>
      <c r="M27" s="5" t="s">
        <v>52</v>
      </c>
      <c r="N27" s="5"/>
      <c r="O27" s="5"/>
      <c r="P27" s="5"/>
      <c r="Q27" s="5"/>
      <c r="R27" s="15">
        <f>COUNTIFS(Table1[[#This Row],[27-Jan]:[5-May]],"E")/9</f>
        <v>0.77777777777777779</v>
      </c>
      <c r="S27" s="15">
        <f>Table1[[#This Row],[Average]]*5</f>
        <v>3.8888888888888888</v>
      </c>
    </row>
    <row r="28" spans="1:19" ht="21">
      <c r="A28" s="2" t="s">
        <v>34</v>
      </c>
      <c r="B28" s="5" t="s">
        <v>51</v>
      </c>
      <c r="C28" s="5" t="s">
        <v>52</v>
      </c>
      <c r="D28" s="5" t="s">
        <v>52</v>
      </c>
      <c r="E28" s="5" t="s">
        <v>52</v>
      </c>
      <c r="F28" s="5" t="s">
        <v>51</v>
      </c>
      <c r="G28" s="5" t="s">
        <v>51</v>
      </c>
      <c r="H28" s="5" t="s">
        <v>52</v>
      </c>
      <c r="I28" s="5" t="s">
        <v>51</v>
      </c>
      <c r="J28" s="5" t="s">
        <v>100</v>
      </c>
      <c r="K28" s="5" t="s">
        <v>52</v>
      </c>
      <c r="L28" s="5" t="s">
        <v>52</v>
      </c>
      <c r="M28" s="5" t="s">
        <v>52</v>
      </c>
      <c r="N28" s="5"/>
      <c r="O28" s="5"/>
      <c r="P28" s="5"/>
      <c r="Q28" s="5"/>
      <c r="R28" s="15">
        <f>COUNTIFS(Table1[[#This Row],[27-Jan]:[5-May]],"E")/9</f>
        <v>0.77777777777777779</v>
      </c>
      <c r="S28" s="15">
        <f>Table1[[#This Row],[Average]]*5</f>
        <v>3.8888888888888888</v>
      </c>
    </row>
    <row r="29" spans="1:19" ht="21">
      <c r="A29" s="2" t="s">
        <v>21</v>
      </c>
      <c r="B29" s="5" t="s">
        <v>51</v>
      </c>
      <c r="C29" s="5" t="s">
        <v>51</v>
      </c>
      <c r="D29" s="5" t="s">
        <v>51</v>
      </c>
      <c r="E29" s="5" t="s">
        <v>52</v>
      </c>
      <c r="F29" s="5" t="s">
        <v>52</v>
      </c>
      <c r="G29" s="5" t="s">
        <v>52</v>
      </c>
      <c r="H29" s="5" t="s">
        <v>52</v>
      </c>
      <c r="I29" s="5" t="s">
        <v>51</v>
      </c>
      <c r="J29" s="5" t="s">
        <v>100</v>
      </c>
      <c r="K29" s="5" t="s">
        <v>52</v>
      </c>
      <c r="L29" s="5" t="s">
        <v>52</v>
      </c>
      <c r="M29" s="5" t="s">
        <v>51</v>
      </c>
      <c r="N29" s="5"/>
      <c r="O29" s="5"/>
      <c r="P29" s="5"/>
      <c r="Q29" s="5"/>
      <c r="R29" s="15">
        <f>COUNTIFS(Table1[[#This Row],[27-Jan]:[5-May]],"E")/9</f>
        <v>0.66666666666666663</v>
      </c>
      <c r="S29" s="15">
        <f>Table1[[#This Row],[Average]]*5</f>
        <v>3.333333333333333</v>
      </c>
    </row>
    <row r="30" spans="1:19" ht="21">
      <c r="A30" s="2" t="s">
        <v>22</v>
      </c>
      <c r="B30" s="5" t="s">
        <v>51</v>
      </c>
      <c r="C30" s="5" t="s">
        <v>51</v>
      </c>
      <c r="D30" s="5" t="s">
        <v>51</v>
      </c>
      <c r="E30" s="5" t="s">
        <v>51</v>
      </c>
      <c r="F30" s="5" t="s">
        <v>52</v>
      </c>
      <c r="G30" s="5" t="s">
        <v>51</v>
      </c>
      <c r="H30" s="5" t="s">
        <v>52</v>
      </c>
      <c r="I30" s="5" t="s">
        <v>51</v>
      </c>
      <c r="J30" s="5" t="s">
        <v>100</v>
      </c>
      <c r="K30" s="5" t="s">
        <v>52</v>
      </c>
      <c r="L30" s="5" t="s">
        <v>52</v>
      </c>
      <c r="M30" s="5" t="s">
        <v>52</v>
      </c>
      <c r="N30" s="5"/>
      <c r="O30" s="5"/>
      <c r="P30" s="5"/>
      <c r="Q30" s="5"/>
      <c r="R30" s="15">
        <f>COUNTIFS(Table1[[#This Row],[27-Jan]:[5-May]],"E")/9</f>
        <v>0.55555555555555558</v>
      </c>
      <c r="S30" s="15">
        <f>Table1[[#This Row],[Average]]*5</f>
        <v>2.7777777777777777</v>
      </c>
    </row>
    <row r="31" spans="1:19" ht="21">
      <c r="A31" s="2" t="s">
        <v>23</v>
      </c>
      <c r="B31" s="5" t="s">
        <v>51</v>
      </c>
      <c r="C31" s="5" t="s">
        <v>51</v>
      </c>
      <c r="D31" s="5" t="s">
        <v>51</v>
      </c>
      <c r="E31" s="5" t="s">
        <v>52</v>
      </c>
      <c r="F31" s="5" t="s">
        <v>51</v>
      </c>
      <c r="G31" s="5" t="s">
        <v>52</v>
      </c>
      <c r="H31" s="5" t="s">
        <v>52</v>
      </c>
      <c r="I31" s="5" t="s">
        <v>51</v>
      </c>
      <c r="J31" s="5" t="s">
        <v>100</v>
      </c>
      <c r="K31" s="5" t="s">
        <v>51</v>
      </c>
      <c r="L31" s="5" t="s">
        <v>52</v>
      </c>
      <c r="M31" s="5" t="s">
        <v>51</v>
      </c>
      <c r="N31" s="5"/>
      <c r="O31" s="5"/>
      <c r="P31" s="5"/>
      <c r="Q31" s="5"/>
      <c r="R31" s="15">
        <f>COUNTIFS(Table1[[#This Row],[27-Jan]:[5-May]],"E")/9</f>
        <v>0.44444444444444442</v>
      </c>
      <c r="S31" s="15">
        <f>Table1[[#This Row],[Average]]*5</f>
        <v>2.2222222222222223</v>
      </c>
    </row>
    <row r="32" spans="1:19" ht="21">
      <c r="A32" s="2" t="s">
        <v>24</v>
      </c>
      <c r="B32" s="5" t="s">
        <v>51</v>
      </c>
      <c r="C32" s="5" t="s">
        <v>52</v>
      </c>
      <c r="D32" s="5" t="s">
        <v>52</v>
      </c>
      <c r="E32" s="5" t="s">
        <v>52</v>
      </c>
      <c r="F32" s="5" t="s">
        <v>52</v>
      </c>
      <c r="G32" s="5" t="s">
        <v>52</v>
      </c>
      <c r="H32" s="5" t="s">
        <v>52</v>
      </c>
      <c r="I32" s="5" t="s">
        <v>51</v>
      </c>
      <c r="J32" s="5" t="s">
        <v>100</v>
      </c>
      <c r="K32" s="5" t="s">
        <v>51</v>
      </c>
      <c r="L32" s="5" t="s">
        <v>52</v>
      </c>
      <c r="M32" s="5" t="s">
        <v>51</v>
      </c>
      <c r="N32" s="5"/>
      <c r="O32" s="5"/>
      <c r="P32" s="5"/>
      <c r="Q32" s="5"/>
      <c r="R32" s="15">
        <f>COUNTIFS(Table1[[#This Row],[27-Jan]:[5-May]],"E")/9</f>
        <v>0.77777777777777779</v>
      </c>
      <c r="S32" s="15">
        <f>Table1[[#This Row],[Average]]*5</f>
        <v>3.8888888888888888</v>
      </c>
    </row>
    <row r="33" spans="1:19" ht="21">
      <c r="A33" s="2" t="s">
        <v>25</v>
      </c>
      <c r="B33" s="5" t="s">
        <v>51</v>
      </c>
      <c r="C33" s="5" t="s">
        <v>51</v>
      </c>
      <c r="D33" s="5" t="s">
        <v>52</v>
      </c>
      <c r="E33" s="5" t="s">
        <v>51</v>
      </c>
      <c r="F33" s="5" t="s">
        <v>52</v>
      </c>
      <c r="G33" s="5" t="s">
        <v>52</v>
      </c>
      <c r="H33" s="5" t="s">
        <v>52</v>
      </c>
      <c r="I33" s="5" t="s">
        <v>51</v>
      </c>
      <c r="J33" s="5" t="s">
        <v>100</v>
      </c>
      <c r="K33" s="5" t="s">
        <v>51</v>
      </c>
      <c r="L33" s="5" t="s">
        <v>52</v>
      </c>
      <c r="M33" s="5" t="s">
        <v>51</v>
      </c>
      <c r="N33" s="5"/>
      <c r="O33" s="5"/>
      <c r="P33" s="5"/>
      <c r="Q33" s="5"/>
      <c r="R33" s="15">
        <f>COUNTIFS(Table1[[#This Row],[27-Jan]:[5-May]],"E")/9</f>
        <v>0.55555555555555558</v>
      </c>
      <c r="S33" s="15">
        <f>Table1[[#This Row],[Average]]*5</f>
        <v>2.7777777777777777</v>
      </c>
    </row>
    <row r="34" spans="1:19" ht="21">
      <c r="A34" s="2" t="s">
        <v>49</v>
      </c>
      <c r="B34" s="5" t="s">
        <v>51</v>
      </c>
      <c r="C34" s="5" t="s">
        <v>52</v>
      </c>
      <c r="D34" s="5" t="s">
        <v>52</v>
      </c>
      <c r="E34" s="5" t="s">
        <v>52</v>
      </c>
      <c r="F34" s="5" t="s">
        <v>52</v>
      </c>
      <c r="G34" s="5" t="s">
        <v>52</v>
      </c>
      <c r="H34" s="5" t="s">
        <v>52</v>
      </c>
      <c r="I34" s="5" t="s">
        <v>51</v>
      </c>
      <c r="J34" s="5" t="s">
        <v>100</v>
      </c>
      <c r="K34" s="5" t="s">
        <v>52</v>
      </c>
      <c r="L34" s="5" t="s">
        <v>52</v>
      </c>
      <c r="M34" s="5" t="s">
        <v>51</v>
      </c>
      <c r="N34" s="5"/>
      <c r="O34" s="5"/>
      <c r="P34" s="5"/>
      <c r="Q34" s="5"/>
      <c r="R34" s="15">
        <f>COUNTIFS(Table1[[#This Row],[27-Jan]:[5-May]],"E")/9</f>
        <v>0.88888888888888884</v>
      </c>
      <c r="S34" s="15">
        <f>Table1[[#This Row],[Average]]*5</f>
        <v>4.4444444444444446</v>
      </c>
    </row>
    <row r="35" spans="1:19" ht="21">
      <c r="A35" s="2" t="s">
        <v>35</v>
      </c>
      <c r="B35" s="5" t="s">
        <v>51</v>
      </c>
      <c r="C35" s="5" t="s">
        <v>52</v>
      </c>
      <c r="D35" s="5" t="s">
        <v>52</v>
      </c>
      <c r="E35" s="5" t="s">
        <v>52</v>
      </c>
      <c r="F35" s="5" t="s">
        <v>52</v>
      </c>
      <c r="G35" s="5" t="s">
        <v>52</v>
      </c>
      <c r="H35" s="5" t="s">
        <v>52</v>
      </c>
      <c r="I35" s="5" t="s">
        <v>51</v>
      </c>
      <c r="J35" s="5" t="s">
        <v>100</v>
      </c>
      <c r="K35" s="5" t="s">
        <v>52</v>
      </c>
      <c r="L35" s="5" t="s">
        <v>52</v>
      </c>
      <c r="M35" s="5" t="s">
        <v>52</v>
      </c>
      <c r="N35" s="5"/>
      <c r="O35" s="5"/>
      <c r="P35" s="5"/>
      <c r="Q35" s="5"/>
      <c r="R35" s="15">
        <f>COUNTIFS(Table1[[#This Row],[27-Jan]:[5-May]],"E")/9</f>
        <v>1</v>
      </c>
      <c r="S35" s="15">
        <f>Table1[[#This Row],[Average]]*5</f>
        <v>5</v>
      </c>
    </row>
    <row r="36" spans="1:19" ht="21">
      <c r="A36" s="2" t="s">
        <v>47</v>
      </c>
      <c r="B36" s="5" t="s">
        <v>51</v>
      </c>
      <c r="C36" s="5" t="s">
        <v>52</v>
      </c>
      <c r="D36" s="5" t="s">
        <v>52</v>
      </c>
      <c r="E36" s="5" t="s">
        <v>52</v>
      </c>
      <c r="F36" s="5" t="s">
        <v>52</v>
      </c>
      <c r="G36" s="5" t="s">
        <v>52</v>
      </c>
      <c r="H36" s="5" t="s">
        <v>52</v>
      </c>
      <c r="I36" s="5" t="s">
        <v>51</v>
      </c>
      <c r="J36" s="5" t="s">
        <v>100</v>
      </c>
      <c r="K36" s="5" t="s">
        <v>52</v>
      </c>
      <c r="L36" s="5" t="s">
        <v>52</v>
      </c>
      <c r="M36" s="5" t="s">
        <v>52</v>
      </c>
      <c r="N36" s="5"/>
      <c r="O36" s="5"/>
      <c r="P36" s="5"/>
      <c r="Q36" s="5"/>
      <c r="R36" s="15">
        <f>COUNTIFS(Table1[[#This Row],[27-Jan]:[5-May]],"E")/9</f>
        <v>1</v>
      </c>
      <c r="S36" s="15">
        <f>Table1[[#This Row],[Average]]*5</f>
        <v>5</v>
      </c>
    </row>
    <row r="37" spans="1:19" ht="21">
      <c r="A37" s="2" t="s">
        <v>26</v>
      </c>
      <c r="B37" s="5" t="s">
        <v>51</v>
      </c>
      <c r="C37" s="5" t="s">
        <v>51</v>
      </c>
      <c r="D37" s="5" t="s">
        <v>52</v>
      </c>
      <c r="E37" s="5" t="s">
        <v>51</v>
      </c>
      <c r="F37" s="5" t="s">
        <v>52</v>
      </c>
      <c r="G37" s="5" t="s">
        <v>52</v>
      </c>
      <c r="H37" s="5" t="s">
        <v>52</v>
      </c>
      <c r="I37" s="5" t="s">
        <v>51</v>
      </c>
      <c r="J37" s="5" t="s">
        <v>100</v>
      </c>
      <c r="K37" s="5" t="s">
        <v>52</v>
      </c>
      <c r="L37" s="5" t="s">
        <v>52</v>
      </c>
      <c r="M37" s="5" t="s">
        <v>51</v>
      </c>
      <c r="N37" s="5"/>
      <c r="O37" s="5"/>
      <c r="P37" s="5"/>
      <c r="Q37" s="5"/>
      <c r="R37" s="15">
        <f>COUNTIFS(Table1[[#This Row],[27-Jan]:[5-May]],"E")/9</f>
        <v>0.66666666666666663</v>
      </c>
      <c r="S37" s="15">
        <f>Table1[[#This Row],[Average]]*5</f>
        <v>3.333333333333333</v>
      </c>
    </row>
    <row r="38" spans="1:19" ht="21">
      <c r="A38" s="2" t="s">
        <v>27</v>
      </c>
      <c r="B38" s="5" t="s">
        <v>51</v>
      </c>
      <c r="C38" s="5" t="s">
        <v>51</v>
      </c>
      <c r="D38" s="5" t="s">
        <v>52</v>
      </c>
      <c r="E38" s="5" t="s">
        <v>52</v>
      </c>
      <c r="F38" s="5" t="s">
        <v>51</v>
      </c>
      <c r="G38" s="5" t="s">
        <v>51</v>
      </c>
      <c r="H38" s="5" t="s">
        <v>52</v>
      </c>
      <c r="I38" s="5" t="s">
        <v>51</v>
      </c>
      <c r="J38" s="5" t="s">
        <v>100</v>
      </c>
      <c r="K38" s="5" t="s">
        <v>52</v>
      </c>
      <c r="L38" s="5" t="s">
        <v>52</v>
      </c>
      <c r="M38" s="5" t="s">
        <v>52</v>
      </c>
      <c r="N38" s="5"/>
      <c r="O38" s="5"/>
      <c r="P38" s="5"/>
      <c r="Q38" s="5"/>
      <c r="R38" s="15">
        <f>COUNTIFS(Table1[[#This Row],[27-Jan]:[5-May]],"E")/9</f>
        <v>0.66666666666666663</v>
      </c>
      <c r="S38" s="15">
        <f>Table1[[#This Row],[Average]]*5</f>
        <v>3.333333333333333</v>
      </c>
    </row>
    <row r="39" spans="1:19" ht="21">
      <c r="A39" s="2" t="s">
        <v>36</v>
      </c>
      <c r="B39" s="5" t="s">
        <v>51</v>
      </c>
      <c r="C39" s="5" t="s">
        <v>51</v>
      </c>
      <c r="D39" s="5" t="s">
        <v>52</v>
      </c>
      <c r="E39" s="5" t="s">
        <v>52</v>
      </c>
      <c r="F39" s="5" t="s">
        <v>51</v>
      </c>
      <c r="G39" s="5" t="s">
        <v>51</v>
      </c>
      <c r="H39" s="5" t="s">
        <v>52</v>
      </c>
      <c r="I39" s="5" t="s">
        <v>51</v>
      </c>
      <c r="J39" s="5" t="s">
        <v>100</v>
      </c>
      <c r="K39" s="5" t="s">
        <v>52</v>
      </c>
      <c r="L39" s="5" t="s">
        <v>52</v>
      </c>
      <c r="M39" s="5" t="s">
        <v>51</v>
      </c>
      <c r="N39" s="5"/>
      <c r="O39" s="5"/>
      <c r="P39" s="5"/>
      <c r="Q39" s="5"/>
      <c r="R39" s="15">
        <f>COUNTIFS(Table1[[#This Row],[27-Jan]:[5-May]],"E")/9</f>
        <v>0.55555555555555558</v>
      </c>
      <c r="S39" s="15">
        <f>Table1[[#This Row],[Average]]*5</f>
        <v>2.7777777777777777</v>
      </c>
    </row>
    <row r="40" spans="1:19" ht="21">
      <c r="A40" s="2" t="s">
        <v>37</v>
      </c>
      <c r="B40" s="5" t="s">
        <v>51</v>
      </c>
      <c r="C40" s="5" t="s">
        <v>52</v>
      </c>
      <c r="D40" s="5" t="s">
        <v>51</v>
      </c>
      <c r="E40" s="5" t="s">
        <v>51</v>
      </c>
      <c r="F40" s="5" t="s">
        <v>52</v>
      </c>
      <c r="G40" s="5" t="s">
        <v>52</v>
      </c>
      <c r="H40" s="5" t="s">
        <v>52</v>
      </c>
      <c r="I40" s="5" t="s">
        <v>51</v>
      </c>
      <c r="J40" s="5" t="s">
        <v>100</v>
      </c>
      <c r="K40" s="5" t="s">
        <v>52</v>
      </c>
      <c r="L40" s="5" t="s">
        <v>51</v>
      </c>
      <c r="M40" s="5" t="s">
        <v>52</v>
      </c>
      <c r="N40" s="5"/>
      <c r="O40" s="5"/>
      <c r="P40" s="5"/>
      <c r="Q40" s="5"/>
      <c r="R40" s="15">
        <f>COUNTIFS(Table1[[#This Row],[27-Jan]:[5-May]],"E")/9</f>
        <v>0.66666666666666663</v>
      </c>
      <c r="S40" s="15">
        <f>Table1[[#This Row],[Average]]*5</f>
        <v>3.333333333333333</v>
      </c>
    </row>
    <row r="41" spans="1:19" ht="21">
      <c r="A41" s="2" t="s">
        <v>28</v>
      </c>
      <c r="B41" s="5" t="s">
        <v>51</v>
      </c>
      <c r="C41" s="5" t="s">
        <v>52</v>
      </c>
      <c r="D41" s="5" t="s">
        <v>51</v>
      </c>
      <c r="E41" s="5" t="s">
        <v>52</v>
      </c>
      <c r="F41" s="5" t="s">
        <v>51</v>
      </c>
      <c r="G41" s="5" t="s">
        <v>52</v>
      </c>
      <c r="H41" s="5" t="s">
        <v>52</v>
      </c>
      <c r="I41" s="5" t="s">
        <v>51</v>
      </c>
      <c r="J41" s="5" t="s">
        <v>100</v>
      </c>
      <c r="K41" s="5" t="s">
        <v>52</v>
      </c>
      <c r="L41" s="5" t="s">
        <v>52</v>
      </c>
      <c r="M41" s="5" t="s">
        <v>51</v>
      </c>
      <c r="N41" s="5"/>
      <c r="O41" s="5"/>
      <c r="P41" s="5"/>
      <c r="Q41" s="7" t="s">
        <v>54</v>
      </c>
      <c r="R41" s="15">
        <f>COUNTIFS(Table1[[#This Row],[27-Jan]:[5-May]],"E")/9</f>
        <v>0.66666666666666663</v>
      </c>
      <c r="S41" s="15">
        <f>Table1[[#This Row],[Average]]*5</f>
        <v>3.333333333333333</v>
      </c>
    </row>
    <row r="42" spans="1:19" ht="21">
      <c r="A42" s="2" t="s">
        <v>29</v>
      </c>
      <c r="B42" s="5" t="s">
        <v>51</v>
      </c>
      <c r="C42" s="5" t="s">
        <v>52</v>
      </c>
      <c r="D42" s="5" t="s">
        <v>51</v>
      </c>
      <c r="E42" s="5" t="s">
        <v>51</v>
      </c>
      <c r="F42" s="5" t="s">
        <v>52</v>
      </c>
      <c r="G42" s="5" t="s">
        <v>52</v>
      </c>
      <c r="H42" s="5" t="s">
        <v>52</v>
      </c>
      <c r="I42" s="5" t="s">
        <v>51</v>
      </c>
      <c r="J42" s="5" t="s">
        <v>100</v>
      </c>
      <c r="K42" s="5" t="s">
        <v>52</v>
      </c>
      <c r="L42" s="5" t="s">
        <v>51</v>
      </c>
      <c r="M42" s="5" t="s">
        <v>51</v>
      </c>
      <c r="N42" s="5"/>
      <c r="O42" s="5"/>
      <c r="P42" s="5"/>
      <c r="Q42" s="8" t="s">
        <v>55</v>
      </c>
      <c r="R42" s="15">
        <f>COUNTIFS(Table1[[#This Row],[27-Jan]:[5-May]],"E")/9</f>
        <v>0.55555555555555558</v>
      </c>
      <c r="S42" s="15">
        <f>Table1[[#This Row],[Average]]*5</f>
        <v>2.7777777777777777</v>
      </c>
    </row>
    <row r="43" spans="1:19" ht="21">
      <c r="A43" s="2" t="s">
        <v>30</v>
      </c>
      <c r="B43" s="5" t="s">
        <v>51</v>
      </c>
      <c r="C43" s="5" t="s">
        <v>52</v>
      </c>
      <c r="D43" s="5" t="s">
        <v>52</v>
      </c>
      <c r="E43" s="5" t="s">
        <v>52</v>
      </c>
      <c r="F43" s="5" t="s">
        <v>52</v>
      </c>
      <c r="G43" s="5" t="s">
        <v>52</v>
      </c>
      <c r="H43" s="5" t="s">
        <v>52</v>
      </c>
      <c r="I43" s="5" t="s">
        <v>51</v>
      </c>
      <c r="J43" s="5" t="s">
        <v>100</v>
      </c>
      <c r="K43" s="5" t="s">
        <v>52</v>
      </c>
      <c r="L43" s="5" t="s">
        <v>52</v>
      </c>
      <c r="M43" s="5" t="s">
        <v>51</v>
      </c>
      <c r="N43" s="5"/>
      <c r="O43" s="5"/>
      <c r="P43" s="5"/>
      <c r="Q43" s="8" t="s">
        <v>56</v>
      </c>
      <c r="R43" s="15">
        <f>COUNTIFS(Table1[[#This Row],[27-Jan]:[5-May]],"E")/9</f>
        <v>0.88888888888888884</v>
      </c>
      <c r="S43" s="15">
        <f>Table1[[#This Row],[Average]]*5</f>
        <v>4.4444444444444446</v>
      </c>
    </row>
    <row r="44" spans="1:19" ht="21">
      <c r="A44" s="2" t="s">
        <v>31</v>
      </c>
      <c r="B44" s="5" t="s">
        <v>51</v>
      </c>
      <c r="C44" s="5" t="s">
        <v>52</v>
      </c>
      <c r="D44" s="5" t="s">
        <v>51</v>
      </c>
      <c r="E44" s="5" t="s">
        <v>51</v>
      </c>
      <c r="F44" s="5" t="s">
        <v>52</v>
      </c>
      <c r="G44" s="5" t="s">
        <v>52</v>
      </c>
      <c r="H44" s="5" t="s">
        <v>52</v>
      </c>
      <c r="I44" s="5" t="s">
        <v>51</v>
      </c>
      <c r="J44" s="5" t="s">
        <v>100</v>
      </c>
      <c r="K44" s="5" t="s">
        <v>52</v>
      </c>
      <c r="L44" s="5" t="s">
        <v>51</v>
      </c>
      <c r="M44" s="5" t="s">
        <v>51</v>
      </c>
      <c r="N44" s="5"/>
      <c r="O44" s="5"/>
      <c r="P44" s="5"/>
      <c r="Q44" s="9" t="s">
        <v>57</v>
      </c>
      <c r="R44" s="15">
        <f>COUNTIFS(Table1[[#This Row],[27-Jan]:[5-May]],"E")/9</f>
        <v>0.55555555555555558</v>
      </c>
      <c r="S44" s="15">
        <f>Table1[[#This Row],[Average]]*5</f>
        <v>2.7777777777777777</v>
      </c>
    </row>
    <row r="45" spans="1:19" ht="41.4" customHeight="1">
      <c r="A45" s="2" t="s">
        <v>50</v>
      </c>
      <c r="B45" s="5" t="s">
        <v>51</v>
      </c>
      <c r="C45" s="5" t="s">
        <v>52</v>
      </c>
      <c r="D45" s="5" t="s">
        <v>52</v>
      </c>
      <c r="E45" s="5" t="s">
        <v>51</v>
      </c>
      <c r="F45" s="5" t="s">
        <v>52</v>
      </c>
      <c r="G45" s="5" t="s">
        <v>52</v>
      </c>
      <c r="H45" s="5" t="s">
        <v>52</v>
      </c>
      <c r="I45" s="5" t="s">
        <v>51</v>
      </c>
      <c r="J45" s="5" t="s">
        <v>100</v>
      </c>
      <c r="K45" s="5" t="s">
        <v>52</v>
      </c>
      <c r="L45" s="5" t="s">
        <v>51</v>
      </c>
      <c r="M45" s="5" t="s">
        <v>52</v>
      </c>
      <c r="N45" s="5"/>
      <c r="O45" s="5"/>
      <c r="P45" s="5"/>
      <c r="Q45" s="10" t="s">
        <v>58</v>
      </c>
      <c r="R45" s="15">
        <f>COUNTIFS(Table1[[#This Row],[27-Jan]:[5-May]],"E")/9</f>
        <v>0.77777777777777779</v>
      </c>
      <c r="S45" s="15">
        <f>Table1[[#This Row],[Average]]*5</f>
        <v>3.8888888888888888</v>
      </c>
    </row>
    <row r="46" spans="1:19" ht="21">
      <c r="A46" s="11" t="s">
        <v>108</v>
      </c>
      <c r="B46" s="14" t="s">
        <v>51</v>
      </c>
      <c r="C46" s="14" t="s">
        <v>51</v>
      </c>
      <c r="D46" s="14" t="s">
        <v>51</v>
      </c>
      <c r="E46" s="14" t="s">
        <v>51</v>
      </c>
      <c r="F46" s="14" t="s">
        <v>51</v>
      </c>
      <c r="G46" s="14" t="s">
        <v>51</v>
      </c>
      <c r="H46" s="14" t="s">
        <v>52</v>
      </c>
      <c r="I46" s="5" t="s">
        <v>51</v>
      </c>
      <c r="J46" s="5" t="s">
        <v>100</v>
      </c>
      <c r="K46" s="14" t="s">
        <v>52</v>
      </c>
      <c r="L46" s="14" t="s">
        <v>51</v>
      </c>
      <c r="M46" s="14" t="s">
        <v>51</v>
      </c>
      <c r="N46" s="14"/>
      <c r="O46" s="14"/>
      <c r="P46" s="14"/>
      <c r="Q46" s="14"/>
      <c r="R46" s="15">
        <f>COUNTIFS(Table1[[#This Row],[27-Jan]:[5-May]],"E")/9</f>
        <v>0.22222222222222221</v>
      </c>
      <c r="S46" s="15">
        <f>Table1[[#This Row],[Average]]*5</f>
        <v>1.1111111111111112</v>
      </c>
    </row>
  </sheetData>
  <conditionalFormatting sqref="B2:P46">
    <cfRule type="cellIs" dxfId="79" priority="5" operator="equal">
      <formula>"E"</formula>
    </cfRule>
    <cfRule type="cellIs" dxfId="78" priority="6" operator="equal">
      <formula>"A"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DD24-90A8-41C0-9259-3844984DA978}">
  <dimension ref="A1:W49"/>
  <sheetViews>
    <sheetView rightToLeft="1" workbookViewId="0">
      <selection activeCell="A9" sqref="A9"/>
    </sheetView>
  </sheetViews>
  <sheetFormatPr defaultRowHeight="14.4"/>
  <cols>
    <col min="1" max="1" width="37.21875" bestFit="1" customWidth="1"/>
    <col min="2" max="2" width="10.109375" bestFit="1" customWidth="1"/>
    <col min="3" max="3" width="9.21875" bestFit="1" customWidth="1"/>
    <col min="4" max="7" width="10.5546875" bestFit="1" customWidth="1"/>
    <col min="8" max="11" width="11" bestFit="1" customWidth="1"/>
    <col min="12" max="12" width="9.109375" bestFit="1" customWidth="1"/>
    <col min="13" max="15" width="10.44140625" bestFit="1" customWidth="1"/>
    <col min="16" max="16" width="10" bestFit="1" customWidth="1"/>
    <col min="17" max="17" width="10" customWidth="1"/>
    <col min="18" max="18" width="14.21875" bestFit="1" customWidth="1"/>
    <col min="20" max="20" width="20.77734375" bestFit="1" customWidth="1"/>
    <col min="21" max="21" width="14.21875" bestFit="1" customWidth="1"/>
    <col min="22" max="22" width="16" bestFit="1" customWidth="1"/>
  </cols>
  <sheetData>
    <row r="1" spans="1:23" ht="31.2">
      <c r="A1" s="3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102</v>
      </c>
      <c r="G1" s="4" t="s">
        <v>105</v>
      </c>
      <c r="H1" s="4" t="s">
        <v>107</v>
      </c>
      <c r="I1" s="4" t="s">
        <v>109</v>
      </c>
      <c r="J1" s="4" t="s">
        <v>43</v>
      </c>
      <c r="K1" s="4" t="s">
        <v>124</v>
      </c>
      <c r="L1" s="4" t="s">
        <v>126</v>
      </c>
      <c r="M1" s="4" t="s">
        <v>134</v>
      </c>
      <c r="N1" s="4" t="s">
        <v>135</v>
      </c>
      <c r="O1" s="4" t="s">
        <v>136</v>
      </c>
      <c r="P1" s="4" t="s">
        <v>137</v>
      </c>
      <c r="Q1" s="4" t="s">
        <v>111</v>
      </c>
      <c r="R1" s="13" t="s">
        <v>110</v>
      </c>
      <c r="S1" s="1" t="s">
        <v>112</v>
      </c>
      <c r="W1" t="s">
        <v>51</v>
      </c>
    </row>
    <row r="2" spans="1:23" ht="21">
      <c r="A2" s="2" t="s">
        <v>59</v>
      </c>
      <c r="B2" s="5" t="s">
        <v>51</v>
      </c>
      <c r="C2" s="5" t="s">
        <v>52</v>
      </c>
      <c r="D2" s="5" t="s">
        <v>52</v>
      </c>
      <c r="E2" s="5" t="s">
        <v>51</v>
      </c>
      <c r="F2" s="5" t="s">
        <v>52</v>
      </c>
      <c r="G2" s="5" t="s">
        <v>52</v>
      </c>
      <c r="H2" s="5" t="s">
        <v>52</v>
      </c>
      <c r="I2" s="5" t="s">
        <v>51</v>
      </c>
      <c r="J2" s="5" t="s">
        <v>100</v>
      </c>
      <c r="K2" s="5" t="s">
        <v>52</v>
      </c>
      <c r="L2" s="5" t="s">
        <v>52</v>
      </c>
      <c r="M2" s="5" t="s">
        <v>52</v>
      </c>
      <c r="N2" s="5"/>
      <c r="O2" s="5"/>
      <c r="P2" s="5"/>
      <c r="Q2" s="5"/>
      <c r="R2" s="15">
        <f>COUNTIFS(Table13[[#This Row],[27-Jan]:[10-Apr]],"E")/9</f>
        <v>0.88888888888888884</v>
      </c>
      <c r="S2" s="15">
        <f>Table13[[#This Row],[Average]]*5</f>
        <v>4.4444444444444446</v>
      </c>
      <c r="W2" t="s">
        <v>52</v>
      </c>
    </row>
    <row r="3" spans="1:23" ht="21">
      <c r="A3" s="2" t="s">
        <v>60</v>
      </c>
      <c r="B3" s="5" t="s">
        <v>51</v>
      </c>
      <c r="C3" s="5" t="s">
        <v>52</v>
      </c>
      <c r="D3" s="5" t="s">
        <v>52</v>
      </c>
      <c r="E3" s="5" t="s">
        <v>52</v>
      </c>
      <c r="F3" s="5" t="s">
        <v>52</v>
      </c>
      <c r="G3" s="5" t="s">
        <v>52</v>
      </c>
      <c r="H3" s="5" t="s">
        <v>52</v>
      </c>
      <c r="I3" s="5" t="s">
        <v>51</v>
      </c>
      <c r="J3" s="5" t="s">
        <v>100</v>
      </c>
      <c r="K3" s="5" t="s">
        <v>52</v>
      </c>
      <c r="L3" s="5" t="s">
        <v>52</v>
      </c>
      <c r="M3" s="5" t="s">
        <v>52</v>
      </c>
      <c r="N3" s="5"/>
      <c r="O3" s="5"/>
      <c r="P3" s="5"/>
      <c r="Q3" s="5"/>
      <c r="R3" s="15">
        <f>COUNTIFS(Table13[[#This Row],[27-Jan]:[10-Apr]],"E")/9</f>
        <v>1</v>
      </c>
      <c r="S3" s="15">
        <f>Table13[[#This Row],[Average]]*5</f>
        <v>5</v>
      </c>
    </row>
    <row r="4" spans="1:23" ht="21">
      <c r="A4" s="2" t="s">
        <v>139</v>
      </c>
      <c r="B4" s="5" t="s">
        <v>51</v>
      </c>
      <c r="C4" s="5" t="s">
        <v>52</v>
      </c>
      <c r="D4" s="5" t="s">
        <v>52</v>
      </c>
      <c r="E4" s="5" t="s">
        <v>51</v>
      </c>
      <c r="F4" s="5" t="s">
        <v>52</v>
      </c>
      <c r="G4" s="5" t="s">
        <v>51</v>
      </c>
      <c r="H4" s="5" t="s">
        <v>52</v>
      </c>
      <c r="I4" s="5" t="s">
        <v>51</v>
      </c>
      <c r="J4" s="5" t="s">
        <v>100</v>
      </c>
      <c r="K4" s="5" t="s">
        <v>51</v>
      </c>
      <c r="L4" s="5" t="s">
        <v>52</v>
      </c>
      <c r="M4" s="5" t="s">
        <v>52</v>
      </c>
      <c r="N4" s="5"/>
      <c r="O4" s="5"/>
      <c r="P4" s="5"/>
      <c r="Q4" s="5"/>
      <c r="R4" s="15">
        <f>COUNTIFS(Table13[[#This Row],[27-Jan]:[10-Apr]],"E")/9</f>
        <v>0.66666666666666663</v>
      </c>
      <c r="S4" s="15">
        <f>Table13[[#This Row],[Average]]*5</f>
        <v>3.333333333333333</v>
      </c>
    </row>
    <row r="5" spans="1:23" ht="21">
      <c r="A5" s="2" t="s">
        <v>61</v>
      </c>
      <c r="B5" s="5" t="s">
        <v>51</v>
      </c>
      <c r="C5" s="5" t="s">
        <v>52</v>
      </c>
      <c r="D5" s="5" t="s">
        <v>52</v>
      </c>
      <c r="E5" s="5" t="s">
        <v>51</v>
      </c>
      <c r="F5" s="5" t="s">
        <v>52</v>
      </c>
      <c r="G5" s="5" t="s">
        <v>52</v>
      </c>
      <c r="H5" s="5" t="s">
        <v>52</v>
      </c>
      <c r="I5" s="5" t="s">
        <v>51</v>
      </c>
      <c r="J5" s="5" t="s">
        <v>100</v>
      </c>
      <c r="K5" s="5" t="s">
        <v>52</v>
      </c>
      <c r="L5" s="5" t="s">
        <v>52</v>
      </c>
      <c r="M5" s="5" t="s">
        <v>52</v>
      </c>
      <c r="N5" s="5"/>
      <c r="O5" s="5"/>
      <c r="P5" s="5"/>
      <c r="Q5" s="5"/>
      <c r="R5" s="15">
        <f>COUNTIFS(Table13[[#This Row],[27-Jan]:[10-Apr]],"E")/9</f>
        <v>0.88888888888888884</v>
      </c>
      <c r="S5" s="15">
        <f>Table13[[#This Row],[Average]]*5</f>
        <v>4.4444444444444446</v>
      </c>
    </row>
    <row r="6" spans="1:23" ht="21">
      <c r="A6" s="2" t="s">
        <v>62</v>
      </c>
      <c r="B6" s="5" t="s">
        <v>51</v>
      </c>
      <c r="C6" s="5" t="s">
        <v>52</v>
      </c>
      <c r="D6" s="5" t="s">
        <v>52</v>
      </c>
      <c r="E6" s="5" t="s">
        <v>52</v>
      </c>
      <c r="F6" s="5" t="s">
        <v>52</v>
      </c>
      <c r="G6" s="5" t="s">
        <v>52</v>
      </c>
      <c r="H6" s="5" t="s">
        <v>52</v>
      </c>
      <c r="I6" s="5" t="s">
        <v>51</v>
      </c>
      <c r="J6" s="5" t="s">
        <v>100</v>
      </c>
      <c r="K6" s="5" t="s">
        <v>51</v>
      </c>
      <c r="L6" s="5" t="s">
        <v>52</v>
      </c>
      <c r="M6" s="5" t="s">
        <v>52</v>
      </c>
      <c r="N6" s="5"/>
      <c r="O6" s="5"/>
      <c r="P6" s="5"/>
      <c r="Q6" s="5"/>
      <c r="R6" s="15">
        <f>COUNTIFS(Table13[[#This Row],[27-Jan]:[10-Apr]],"E")/9</f>
        <v>0.88888888888888884</v>
      </c>
      <c r="S6" s="15">
        <f>Table13[[#This Row],[Average]]*5</f>
        <v>4.4444444444444446</v>
      </c>
    </row>
    <row r="7" spans="1:23" ht="21">
      <c r="A7" s="2" t="s">
        <v>63</v>
      </c>
      <c r="B7" s="5" t="s">
        <v>51</v>
      </c>
      <c r="C7" s="5" t="s">
        <v>51</v>
      </c>
      <c r="D7" s="5" t="s">
        <v>52</v>
      </c>
      <c r="E7" s="5" t="s">
        <v>52</v>
      </c>
      <c r="F7" s="5" t="s">
        <v>52</v>
      </c>
      <c r="G7" s="5" t="s">
        <v>52</v>
      </c>
      <c r="H7" s="5" t="s">
        <v>51</v>
      </c>
      <c r="I7" s="5" t="s">
        <v>51</v>
      </c>
      <c r="J7" s="5" t="s">
        <v>100</v>
      </c>
      <c r="K7" s="5" t="s">
        <v>52</v>
      </c>
      <c r="L7" s="5" t="s">
        <v>52</v>
      </c>
      <c r="M7" s="5" t="s">
        <v>52</v>
      </c>
      <c r="N7" s="5"/>
      <c r="O7" s="5"/>
      <c r="P7" s="5"/>
      <c r="Q7" s="5"/>
      <c r="R7" s="15">
        <f>COUNTIFS(Table13[[#This Row],[27-Jan]:[10-Apr]],"E")/9</f>
        <v>0.77777777777777779</v>
      </c>
      <c r="S7" s="15">
        <f>Table13[[#This Row],[Average]]*5</f>
        <v>3.8888888888888888</v>
      </c>
    </row>
    <row r="8" spans="1:23" ht="21">
      <c r="A8" s="2" t="s">
        <v>141</v>
      </c>
      <c r="B8" s="5" t="s">
        <v>51</v>
      </c>
      <c r="C8" s="5" t="s">
        <v>51</v>
      </c>
      <c r="D8" s="5" t="s">
        <v>52</v>
      </c>
      <c r="E8" s="5" t="s">
        <v>51</v>
      </c>
      <c r="F8" s="5" t="s">
        <v>52</v>
      </c>
      <c r="G8" s="5" t="s">
        <v>52</v>
      </c>
      <c r="H8" s="5" t="s">
        <v>52</v>
      </c>
      <c r="I8" s="5" t="s">
        <v>51</v>
      </c>
      <c r="J8" s="5" t="s">
        <v>100</v>
      </c>
      <c r="K8" s="5" t="s">
        <v>51</v>
      </c>
      <c r="L8" s="5" t="s">
        <v>52</v>
      </c>
      <c r="M8" s="5" t="s">
        <v>52</v>
      </c>
      <c r="N8" s="5"/>
      <c r="O8" s="5"/>
      <c r="P8" s="5"/>
      <c r="Q8" s="5"/>
      <c r="R8" s="15">
        <f>COUNTIFS(Table13[[#This Row],[27-Jan]:[10-Apr]],"E")/9</f>
        <v>0.66666666666666663</v>
      </c>
      <c r="S8" s="15">
        <f>Table13[[#This Row],[Average]]*5</f>
        <v>3.333333333333333</v>
      </c>
    </row>
    <row r="9" spans="1:23" ht="21">
      <c r="A9" s="2" t="s">
        <v>64</v>
      </c>
      <c r="B9" s="5" t="s">
        <v>51</v>
      </c>
      <c r="C9" s="5" t="s">
        <v>52</v>
      </c>
      <c r="D9" s="5" t="s">
        <v>52</v>
      </c>
      <c r="E9" s="5" t="s">
        <v>52</v>
      </c>
      <c r="F9" s="5" t="s">
        <v>52</v>
      </c>
      <c r="G9" s="5" t="s">
        <v>52</v>
      </c>
      <c r="H9" s="5" t="s">
        <v>52</v>
      </c>
      <c r="I9" s="5" t="s">
        <v>51</v>
      </c>
      <c r="J9" s="5" t="s">
        <v>100</v>
      </c>
      <c r="K9" s="5" t="s">
        <v>52</v>
      </c>
      <c r="L9" s="5" t="s">
        <v>52</v>
      </c>
      <c r="M9" s="5" t="s">
        <v>52</v>
      </c>
      <c r="N9" s="5"/>
      <c r="O9" s="5"/>
      <c r="P9" s="5"/>
      <c r="Q9" s="5"/>
      <c r="R9" s="15">
        <f>COUNTIFS(Table13[[#This Row],[27-Jan]:[10-Apr]],"E")/9</f>
        <v>1</v>
      </c>
      <c r="S9" s="15">
        <f>Table13[[#This Row],[Average]]*5</f>
        <v>5</v>
      </c>
    </row>
    <row r="10" spans="1:23" ht="21">
      <c r="A10" s="2" t="s">
        <v>129</v>
      </c>
      <c r="B10" s="5" t="s">
        <v>51</v>
      </c>
      <c r="C10" s="5" t="s">
        <v>52</v>
      </c>
      <c r="D10" s="5" t="s">
        <v>52</v>
      </c>
      <c r="E10" s="5" t="s">
        <v>51</v>
      </c>
      <c r="F10" s="5" t="s">
        <v>52</v>
      </c>
      <c r="G10" s="5" t="s">
        <v>52</v>
      </c>
      <c r="H10" s="5" t="s">
        <v>52</v>
      </c>
      <c r="I10" s="5" t="s">
        <v>51</v>
      </c>
      <c r="J10" s="5" t="s">
        <v>100</v>
      </c>
      <c r="K10" s="5" t="s">
        <v>52</v>
      </c>
      <c r="L10" s="5" t="s">
        <v>52</v>
      </c>
      <c r="M10" s="5" t="s">
        <v>52</v>
      </c>
      <c r="N10" s="5"/>
      <c r="O10" s="5"/>
      <c r="P10" s="5"/>
      <c r="Q10" s="5"/>
      <c r="R10" s="15">
        <f>COUNTIFS(Table13[[#This Row],[27-Jan]:[10-Apr]],"E")/9</f>
        <v>0.88888888888888884</v>
      </c>
      <c r="S10" s="15">
        <f>Table13[[#This Row],[Average]]*5</f>
        <v>4.4444444444444446</v>
      </c>
    </row>
    <row r="11" spans="1:23" ht="21">
      <c r="A11" s="2" t="s">
        <v>65</v>
      </c>
      <c r="B11" s="5" t="s">
        <v>51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51</v>
      </c>
      <c r="J11" s="5" t="s">
        <v>100</v>
      </c>
      <c r="K11" s="5" t="s">
        <v>52</v>
      </c>
      <c r="L11" s="5" t="s">
        <v>52</v>
      </c>
      <c r="M11" s="5" t="s">
        <v>52</v>
      </c>
      <c r="N11" s="5"/>
      <c r="O11" s="5"/>
      <c r="P11" s="5"/>
      <c r="Q11" s="5"/>
      <c r="R11" s="15">
        <f>COUNTIFS(Table13[[#This Row],[27-Jan]:[10-Apr]],"E")/9</f>
        <v>1</v>
      </c>
      <c r="S11" s="15">
        <f>Table13[[#This Row],[Average]]*5</f>
        <v>5</v>
      </c>
    </row>
    <row r="12" spans="1:23" ht="21">
      <c r="A12" s="2" t="s">
        <v>66</v>
      </c>
      <c r="B12" s="5" t="s">
        <v>51</v>
      </c>
      <c r="C12" s="5" t="s">
        <v>52</v>
      </c>
      <c r="D12" s="5" t="s">
        <v>52</v>
      </c>
      <c r="E12" s="5" t="s">
        <v>51</v>
      </c>
      <c r="F12" s="5" t="s">
        <v>52</v>
      </c>
      <c r="G12" s="5" t="s">
        <v>52</v>
      </c>
      <c r="H12" s="5" t="s">
        <v>52</v>
      </c>
      <c r="I12" s="5" t="s">
        <v>51</v>
      </c>
      <c r="J12" s="5" t="s">
        <v>100</v>
      </c>
      <c r="K12" s="5" t="s">
        <v>52</v>
      </c>
      <c r="L12" s="5" t="s">
        <v>52</v>
      </c>
      <c r="M12" s="5" t="s">
        <v>52</v>
      </c>
      <c r="N12" s="5"/>
      <c r="O12" s="5"/>
      <c r="P12" s="5"/>
      <c r="Q12" s="5"/>
      <c r="R12" s="15">
        <f>COUNTIFS(Table13[[#This Row],[27-Jan]:[10-Apr]],"E")/9</f>
        <v>0.88888888888888884</v>
      </c>
      <c r="S12" s="15">
        <f>Table13[[#This Row],[Average]]*5</f>
        <v>4.4444444444444446</v>
      </c>
    </row>
    <row r="13" spans="1:23" ht="21">
      <c r="A13" s="2" t="s">
        <v>67</v>
      </c>
      <c r="B13" s="5" t="s">
        <v>51</v>
      </c>
      <c r="C13" s="5" t="s">
        <v>52</v>
      </c>
      <c r="D13" s="5" t="s">
        <v>52</v>
      </c>
      <c r="E13" s="5" t="s">
        <v>52</v>
      </c>
      <c r="F13" s="5" t="s">
        <v>52</v>
      </c>
      <c r="G13" s="5" t="s">
        <v>52</v>
      </c>
      <c r="H13" s="5" t="s">
        <v>52</v>
      </c>
      <c r="I13" s="5" t="s">
        <v>51</v>
      </c>
      <c r="J13" s="5" t="s">
        <v>100</v>
      </c>
      <c r="K13" s="5" t="s">
        <v>52</v>
      </c>
      <c r="L13" s="5" t="s">
        <v>52</v>
      </c>
      <c r="M13" s="5" t="s">
        <v>52</v>
      </c>
      <c r="N13" s="5"/>
      <c r="O13" s="5"/>
      <c r="P13" s="5"/>
      <c r="Q13" s="5"/>
      <c r="R13" s="15">
        <f>COUNTIFS(Table13[[#This Row],[27-Jan]:[10-Apr]],"E")/9</f>
        <v>1</v>
      </c>
      <c r="S13" s="15">
        <f>Table13[[#This Row],[Average]]*5</f>
        <v>5</v>
      </c>
    </row>
    <row r="14" spans="1:23" ht="21">
      <c r="A14" s="2" t="s">
        <v>68</v>
      </c>
      <c r="B14" s="5" t="s">
        <v>51</v>
      </c>
      <c r="C14" s="5" t="s">
        <v>52</v>
      </c>
      <c r="D14" s="5" t="s">
        <v>52</v>
      </c>
      <c r="E14" s="5" t="s">
        <v>52</v>
      </c>
      <c r="F14" s="5" t="s">
        <v>52</v>
      </c>
      <c r="G14" s="5" t="s">
        <v>52</v>
      </c>
      <c r="H14" s="5" t="s">
        <v>52</v>
      </c>
      <c r="I14" s="5" t="s">
        <v>51</v>
      </c>
      <c r="J14" s="5" t="s">
        <v>100</v>
      </c>
      <c r="K14" s="5" t="s">
        <v>52</v>
      </c>
      <c r="L14" s="5" t="s">
        <v>52</v>
      </c>
      <c r="M14" s="5" t="s">
        <v>51</v>
      </c>
      <c r="N14" s="5"/>
      <c r="O14" s="5"/>
      <c r="P14" s="5"/>
      <c r="Q14" s="5"/>
      <c r="R14" s="15">
        <f>COUNTIFS(Table13[[#This Row],[27-Jan]:[10-Apr]],"E")/9</f>
        <v>0.88888888888888884</v>
      </c>
      <c r="S14" s="15">
        <f>Table13[[#This Row],[Average]]*5</f>
        <v>4.4444444444444446</v>
      </c>
    </row>
    <row r="15" spans="1:23" ht="21">
      <c r="A15" s="2" t="s">
        <v>69</v>
      </c>
      <c r="B15" s="5" t="s">
        <v>51</v>
      </c>
      <c r="C15" s="5" t="s">
        <v>52</v>
      </c>
      <c r="D15" s="5" t="s">
        <v>52</v>
      </c>
      <c r="E15" s="5" t="s">
        <v>52</v>
      </c>
      <c r="F15" s="5" t="s">
        <v>52</v>
      </c>
      <c r="G15" s="5" t="s">
        <v>52</v>
      </c>
      <c r="H15" s="5" t="s">
        <v>52</v>
      </c>
      <c r="I15" s="5" t="s">
        <v>51</v>
      </c>
      <c r="J15" s="5" t="s">
        <v>100</v>
      </c>
      <c r="K15" s="5" t="s">
        <v>52</v>
      </c>
      <c r="L15" s="5" t="s">
        <v>52</v>
      </c>
      <c r="M15" s="5" t="s">
        <v>52</v>
      </c>
      <c r="N15" s="5"/>
      <c r="O15" s="5"/>
      <c r="P15" s="5"/>
      <c r="Q15" s="5"/>
      <c r="R15" s="15">
        <f>COUNTIFS(Table13[[#This Row],[27-Jan]:[10-Apr]],"E")/9</f>
        <v>1</v>
      </c>
      <c r="S15" s="15">
        <f>Table13[[#This Row],[Average]]*5</f>
        <v>5</v>
      </c>
    </row>
    <row r="16" spans="1:23" ht="21">
      <c r="A16" s="2" t="s">
        <v>70</v>
      </c>
      <c r="B16" s="5" t="s">
        <v>51</v>
      </c>
      <c r="C16" s="5" t="s">
        <v>51</v>
      </c>
      <c r="D16" s="5" t="s">
        <v>52</v>
      </c>
      <c r="E16" s="5" t="s">
        <v>51</v>
      </c>
      <c r="F16" s="5" t="s">
        <v>52</v>
      </c>
      <c r="G16" s="5" t="s">
        <v>52</v>
      </c>
      <c r="H16" s="5" t="s">
        <v>52</v>
      </c>
      <c r="I16" s="5" t="s">
        <v>51</v>
      </c>
      <c r="J16" s="5" t="s">
        <v>100</v>
      </c>
      <c r="K16" s="5" t="s">
        <v>52</v>
      </c>
      <c r="L16" s="5" t="s">
        <v>52</v>
      </c>
      <c r="M16" s="5" t="s">
        <v>52</v>
      </c>
      <c r="N16" s="5"/>
      <c r="O16" s="5"/>
      <c r="P16" s="5"/>
      <c r="Q16" s="5"/>
      <c r="R16" s="15">
        <f>COUNTIFS(Table13[[#This Row],[27-Jan]:[10-Apr]],"E")/9</f>
        <v>0.77777777777777779</v>
      </c>
      <c r="S16" s="15">
        <f>Table13[[#This Row],[Average]]*5</f>
        <v>3.8888888888888888</v>
      </c>
    </row>
    <row r="17" spans="1:19" ht="21">
      <c r="A17" s="2" t="s">
        <v>71</v>
      </c>
      <c r="B17" s="5" t="s">
        <v>51</v>
      </c>
      <c r="C17" s="5" t="s">
        <v>52</v>
      </c>
      <c r="D17" s="5" t="s">
        <v>52</v>
      </c>
      <c r="E17" s="5" t="s">
        <v>51</v>
      </c>
      <c r="F17" s="5" t="s">
        <v>52</v>
      </c>
      <c r="G17" s="5" t="s">
        <v>52</v>
      </c>
      <c r="H17" s="5" t="s">
        <v>51</v>
      </c>
      <c r="I17" s="5" t="s">
        <v>51</v>
      </c>
      <c r="J17" s="5" t="s">
        <v>100</v>
      </c>
      <c r="K17" s="5" t="s">
        <v>51</v>
      </c>
      <c r="L17" s="5" t="s">
        <v>52</v>
      </c>
      <c r="M17" s="5" t="s">
        <v>51</v>
      </c>
      <c r="N17" s="5"/>
      <c r="O17" s="5"/>
      <c r="P17" s="5"/>
      <c r="Q17" s="5"/>
      <c r="R17" s="15">
        <f>COUNTIFS(Table13[[#This Row],[27-Jan]:[10-Apr]],"E")/9</f>
        <v>0.55555555555555558</v>
      </c>
      <c r="S17" s="15">
        <f>Table13[[#This Row],[Average]]*5</f>
        <v>2.7777777777777777</v>
      </c>
    </row>
    <row r="18" spans="1:19" ht="21">
      <c r="A18" s="2" t="s">
        <v>72</v>
      </c>
      <c r="B18" s="5" t="s">
        <v>51</v>
      </c>
      <c r="C18" s="5" t="s">
        <v>52</v>
      </c>
      <c r="D18" s="5" t="s">
        <v>52</v>
      </c>
      <c r="E18" s="5" t="s">
        <v>51</v>
      </c>
      <c r="F18" s="5" t="s">
        <v>52</v>
      </c>
      <c r="G18" s="5" t="s">
        <v>51</v>
      </c>
      <c r="H18" s="5" t="s">
        <v>51</v>
      </c>
      <c r="I18" s="5" t="s">
        <v>51</v>
      </c>
      <c r="J18" s="5" t="s">
        <v>100</v>
      </c>
      <c r="K18" s="5" t="s">
        <v>52</v>
      </c>
      <c r="L18" s="5" t="s">
        <v>52</v>
      </c>
      <c r="M18" s="5" t="s">
        <v>52</v>
      </c>
      <c r="N18" s="5"/>
      <c r="O18" s="5"/>
      <c r="P18" s="5"/>
      <c r="Q18" s="5"/>
      <c r="R18" s="15">
        <f>COUNTIFS(Table13[[#This Row],[27-Jan]:[10-Apr]],"E")/9</f>
        <v>0.66666666666666663</v>
      </c>
      <c r="S18" s="15">
        <f>Table13[[#This Row],[Average]]*5</f>
        <v>3.333333333333333</v>
      </c>
    </row>
    <row r="19" spans="1:19" ht="21">
      <c r="A19" s="2" t="s">
        <v>73</v>
      </c>
      <c r="B19" s="5" t="s">
        <v>51</v>
      </c>
      <c r="C19" s="5" t="s">
        <v>51</v>
      </c>
      <c r="D19" s="5" t="s">
        <v>52</v>
      </c>
      <c r="E19" s="5" t="s">
        <v>52</v>
      </c>
      <c r="F19" s="5" t="s">
        <v>52</v>
      </c>
      <c r="G19" s="5" t="s">
        <v>52</v>
      </c>
      <c r="H19" s="5" t="s">
        <v>52</v>
      </c>
      <c r="I19" s="5" t="s">
        <v>51</v>
      </c>
      <c r="J19" s="5" t="s">
        <v>100</v>
      </c>
      <c r="K19" s="5" t="s">
        <v>52</v>
      </c>
      <c r="L19" s="5" t="s">
        <v>52</v>
      </c>
      <c r="M19" s="5" t="s">
        <v>52</v>
      </c>
      <c r="N19" s="5"/>
      <c r="O19" s="5"/>
      <c r="P19" s="5"/>
      <c r="Q19" s="5"/>
      <c r="R19" s="15">
        <f>COUNTIFS(Table13[[#This Row],[27-Jan]:[10-Apr]],"E")/9</f>
        <v>0.88888888888888884</v>
      </c>
      <c r="S19" s="15">
        <f>Table13[[#This Row],[Average]]*5</f>
        <v>4.4444444444444446</v>
      </c>
    </row>
    <row r="20" spans="1:19" ht="21">
      <c r="A20" s="2" t="s">
        <v>74</v>
      </c>
      <c r="B20" s="5" t="s">
        <v>51</v>
      </c>
      <c r="C20" s="5" t="s">
        <v>52</v>
      </c>
      <c r="D20" s="5" t="s">
        <v>52</v>
      </c>
      <c r="E20" s="5" t="s">
        <v>51</v>
      </c>
      <c r="F20" s="5" t="s">
        <v>52</v>
      </c>
      <c r="G20" s="5" t="s">
        <v>52</v>
      </c>
      <c r="H20" s="5" t="s">
        <v>52</v>
      </c>
      <c r="I20" s="5" t="s">
        <v>51</v>
      </c>
      <c r="J20" s="5" t="s">
        <v>100</v>
      </c>
      <c r="K20" s="5" t="s">
        <v>52</v>
      </c>
      <c r="L20" s="5" t="s">
        <v>52</v>
      </c>
      <c r="M20" s="5" t="s">
        <v>52</v>
      </c>
      <c r="N20" s="5"/>
      <c r="O20" s="5"/>
      <c r="P20" s="5"/>
      <c r="Q20" s="5"/>
      <c r="R20" s="15">
        <f>COUNTIFS(Table13[[#This Row],[27-Jan]:[10-Apr]],"E")/9</f>
        <v>0.88888888888888884</v>
      </c>
      <c r="S20" s="15">
        <f>Table13[[#This Row],[Average]]*5</f>
        <v>4.4444444444444446</v>
      </c>
    </row>
    <row r="21" spans="1:19" ht="21">
      <c r="A21" s="2" t="s">
        <v>75</v>
      </c>
      <c r="B21" s="5" t="s">
        <v>51</v>
      </c>
      <c r="C21" s="5" t="s">
        <v>52</v>
      </c>
      <c r="D21" s="5" t="s">
        <v>51</v>
      </c>
      <c r="E21" s="5" t="s">
        <v>51</v>
      </c>
      <c r="F21" s="5" t="s">
        <v>52</v>
      </c>
      <c r="G21" s="5" t="s">
        <v>52</v>
      </c>
      <c r="H21" s="5" t="s">
        <v>52</v>
      </c>
      <c r="I21" s="5" t="s">
        <v>51</v>
      </c>
      <c r="J21" s="5" t="s">
        <v>100</v>
      </c>
      <c r="K21" s="5" t="s">
        <v>52</v>
      </c>
      <c r="L21" s="5" t="s">
        <v>52</v>
      </c>
      <c r="M21" s="5" t="s">
        <v>52</v>
      </c>
      <c r="N21" s="5"/>
      <c r="O21" s="5"/>
      <c r="P21" s="5"/>
      <c r="Q21" s="5"/>
      <c r="R21" s="15">
        <f>COUNTIFS(Table13[[#This Row],[27-Jan]:[10-Apr]],"E")/9</f>
        <v>0.77777777777777779</v>
      </c>
      <c r="S21" s="15">
        <f>Table13[[#This Row],[Average]]*5</f>
        <v>3.8888888888888888</v>
      </c>
    </row>
    <row r="22" spans="1:19" ht="21">
      <c r="A22" s="2" t="s">
        <v>104</v>
      </c>
      <c r="B22" s="5" t="s">
        <v>51</v>
      </c>
      <c r="C22" s="5" t="s">
        <v>51</v>
      </c>
      <c r="D22" s="5" t="s">
        <v>52</v>
      </c>
      <c r="E22" s="5" t="s">
        <v>52</v>
      </c>
      <c r="F22" s="5" t="s">
        <v>52</v>
      </c>
      <c r="G22" s="5" t="s">
        <v>52</v>
      </c>
      <c r="H22" s="5" t="s">
        <v>52</v>
      </c>
      <c r="I22" s="5" t="s">
        <v>51</v>
      </c>
      <c r="J22" s="5" t="s">
        <v>100</v>
      </c>
      <c r="K22" s="5" t="s">
        <v>52</v>
      </c>
      <c r="L22" s="5" t="s">
        <v>52</v>
      </c>
      <c r="M22" s="5" t="s">
        <v>52</v>
      </c>
      <c r="N22" s="5"/>
      <c r="O22" s="5"/>
      <c r="P22" s="5"/>
      <c r="Q22" s="5"/>
      <c r="R22" s="15">
        <f>COUNTIFS(Table13[[#This Row],[27-Jan]:[10-Apr]],"E")/9</f>
        <v>0.88888888888888884</v>
      </c>
      <c r="S22" s="15">
        <f>Table13[[#This Row],[Average]]*5</f>
        <v>4.4444444444444446</v>
      </c>
    </row>
    <row r="23" spans="1:19" ht="21">
      <c r="A23" s="2" t="s">
        <v>76</v>
      </c>
      <c r="B23" s="5" t="s">
        <v>51</v>
      </c>
      <c r="C23" s="5" t="s">
        <v>52</v>
      </c>
      <c r="D23" s="5" t="s">
        <v>52</v>
      </c>
      <c r="E23" s="5" t="s">
        <v>52</v>
      </c>
      <c r="F23" s="5" t="s">
        <v>52</v>
      </c>
      <c r="G23" s="5" t="s">
        <v>52</v>
      </c>
      <c r="H23" s="5" t="s">
        <v>51</v>
      </c>
      <c r="I23" s="5" t="s">
        <v>51</v>
      </c>
      <c r="J23" s="5" t="s">
        <v>100</v>
      </c>
      <c r="K23" s="5" t="s">
        <v>52</v>
      </c>
      <c r="L23" s="5" t="s">
        <v>52</v>
      </c>
      <c r="M23" s="5" t="s">
        <v>51</v>
      </c>
      <c r="N23" s="5"/>
      <c r="O23" s="5"/>
      <c r="P23" s="5"/>
      <c r="Q23" s="5"/>
      <c r="R23" s="15">
        <f>COUNTIFS(Table13[[#This Row],[27-Jan]:[10-Apr]],"E")/9</f>
        <v>0.77777777777777779</v>
      </c>
      <c r="S23" s="15">
        <f>Table13[[#This Row],[Average]]*5</f>
        <v>3.8888888888888888</v>
      </c>
    </row>
    <row r="24" spans="1:19" ht="21">
      <c r="A24" s="2" t="s">
        <v>77</v>
      </c>
      <c r="B24" s="5" t="s">
        <v>51</v>
      </c>
      <c r="C24" s="5" t="s">
        <v>52</v>
      </c>
      <c r="D24" s="5" t="s">
        <v>52</v>
      </c>
      <c r="E24" s="5" t="s">
        <v>51</v>
      </c>
      <c r="F24" s="5" t="s">
        <v>52</v>
      </c>
      <c r="G24" s="5" t="s">
        <v>52</v>
      </c>
      <c r="H24" s="5" t="s">
        <v>51</v>
      </c>
      <c r="I24" s="5" t="s">
        <v>51</v>
      </c>
      <c r="J24" s="5" t="s">
        <v>100</v>
      </c>
      <c r="K24" s="5" t="s">
        <v>51</v>
      </c>
      <c r="L24" s="5" t="s">
        <v>52</v>
      </c>
      <c r="M24" s="5" t="s">
        <v>52</v>
      </c>
      <c r="N24" s="5"/>
      <c r="O24" s="5"/>
      <c r="P24" s="5"/>
      <c r="Q24" s="5"/>
      <c r="R24" s="15">
        <f>COUNTIFS(Table13[[#This Row],[27-Jan]:[10-Apr]],"E")/9</f>
        <v>0.66666666666666663</v>
      </c>
      <c r="S24" s="15">
        <f>Table13[[#This Row],[Average]]*5</f>
        <v>3.333333333333333</v>
      </c>
    </row>
    <row r="25" spans="1:19" ht="21">
      <c r="A25" s="2" t="s">
        <v>78</v>
      </c>
      <c r="B25" s="5" t="s">
        <v>51</v>
      </c>
      <c r="C25" s="5" t="s">
        <v>52</v>
      </c>
      <c r="D25" s="5" t="s">
        <v>51</v>
      </c>
      <c r="E25" s="5" t="s">
        <v>51</v>
      </c>
      <c r="F25" s="5" t="s">
        <v>52</v>
      </c>
      <c r="G25" s="5" t="s">
        <v>52</v>
      </c>
      <c r="H25" s="5" t="s">
        <v>52</v>
      </c>
      <c r="I25" s="5" t="s">
        <v>51</v>
      </c>
      <c r="J25" s="5" t="s">
        <v>100</v>
      </c>
      <c r="K25" s="5" t="s">
        <v>52</v>
      </c>
      <c r="L25" s="5" t="s">
        <v>52</v>
      </c>
      <c r="M25" s="5" t="s">
        <v>52</v>
      </c>
      <c r="N25" s="5"/>
      <c r="O25" s="5"/>
      <c r="P25" s="5"/>
      <c r="Q25" s="5"/>
      <c r="R25" s="15">
        <f>COUNTIFS(Table13[[#This Row],[27-Jan]:[10-Apr]],"E")/9</f>
        <v>0.77777777777777779</v>
      </c>
      <c r="S25" s="15">
        <f>Table13[[#This Row],[Average]]*5</f>
        <v>3.8888888888888888</v>
      </c>
    </row>
    <row r="26" spans="1:19" ht="21">
      <c r="A26" s="2" t="s">
        <v>79</v>
      </c>
      <c r="B26" s="5" t="s">
        <v>51</v>
      </c>
      <c r="C26" s="5" t="s">
        <v>51</v>
      </c>
      <c r="D26" s="5" t="s">
        <v>52</v>
      </c>
      <c r="E26" s="5" t="s">
        <v>51</v>
      </c>
      <c r="F26" s="5" t="s">
        <v>52</v>
      </c>
      <c r="G26" s="5" t="s">
        <v>52</v>
      </c>
      <c r="H26" s="5" t="s">
        <v>51</v>
      </c>
      <c r="I26" s="5" t="s">
        <v>51</v>
      </c>
      <c r="J26" s="5" t="s">
        <v>100</v>
      </c>
      <c r="K26" s="5" t="s">
        <v>52</v>
      </c>
      <c r="L26" s="5" t="s">
        <v>52</v>
      </c>
      <c r="M26" s="5" t="s">
        <v>52</v>
      </c>
      <c r="N26" s="5"/>
      <c r="O26" s="5"/>
      <c r="P26" s="5"/>
      <c r="Q26" s="5"/>
      <c r="R26" s="15">
        <f>COUNTIFS(Table13[[#This Row],[27-Jan]:[10-Apr]],"E")/9</f>
        <v>0.66666666666666663</v>
      </c>
      <c r="S26" s="15">
        <f>Table13[[#This Row],[Average]]*5</f>
        <v>3.333333333333333</v>
      </c>
    </row>
    <row r="27" spans="1:19" ht="21">
      <c r="A27" s="2" t="s">
        <v>80</v>
      </c>
      <c r="B27" s="5" t="s">
        <v>51</v>
      </c>
      <c r="C27" s="5" t="s">
        <v>52</v>
      </c>
      <c r="D27" s="5" t="s">
        <v>52</v>
      </c>
      <c r="E27" s="5" t="s">
        <v>52</v>
      </c>
      <c r="F27" s="5" t="s">
        <v>52</v>
      </c>
      <c r="G27" s="5" t="s">
        <v>52</v>
      </c>
      <c r="H27" s="5" t="s">
        <v>52</v>
      </c>
      <c r="I27" s="5" t="s">
        <v>51</v>
      </c>
      <c r="J27" s="5" t="s">
        <v>100</v>
      </c>
      <c r="K27" s="5" t="s">
        <v>51</v>
      </c>
      <c r="L27" s="5" t="s">
        <v>52</v>
      </c>
      <c r="M27" s="5" t="s">
        <v>52</v>
      </c>
      <c r="N27" s="5"/>
      <c r="O27" s="5"/>
      <c r="P27" s="5"/>
      <c r="Q27" s="5"/>
      <c r="R27" s="15">
        <f>COUNTIFS(Table13[[#This Row],[27-Jan]:[10-Apr]],"E")/9</f>
        <v>0.88888888888888884</v>
      </c>
      <c r="S27" s="15">
        <f>Table13[[#This Row],[Average]]*5</f>
        <v>4.4444444444444446</v>
      </c>
    </row>
    <row r="28" spans="1:19" ht="21">
      <c r="A28" s="2" t="s">
        <v>130</v>
      </c>
      <c r="B28" s="5" t="s">
        <v>51</v>
      </c>
      <c r="C28" s="5" t="s">
        <v>52</v>
      </c>
      <c r="D28" s="5" t="s">
        <v>52</v>
      </c>
      <c r="E28" s="5" t="s">
        <v>52</v>
      </c>
      <c r="F28" s="5" t="s">
        <v>52</v>
      </c>
      <c r="G28" s="5" t="s">
        <v>52</v>
      </c>
      <c r="H28" s="5" t="s">
        <v>52</v>
      </c>
      <c r="I28" s="5" t="s">
        <v>51</v>
      </c>
      <c r="J28" s="5" t="s">
        <v>100</v>
      </c>
      <c r="K28" s="5" t="s">
        <v>52</v>
      </c>
      <c r="L28" s="5" t="s">
        <v>52</v>
      </c>
      <c r="M28" s="5" t="s">
        <v>51</v>
      </c>
      <c r="N28" s="5"/>
      <c r="O28" s="5"/>
      <c r="P28" s="5"/>
      <c r="Q28" s="5"/>
      <c r="R28" s="15">
        <f>COUNTIFS(Table13[[#This Row],[27-Jan]:[10-Apr]],"E")/9</f>
        <v>0.88888888888888884</v>
      </c>
      <c r="S28" s="15">
        <f>Table13[[#This Row],[Average]]*5</f>
        <v>4.4444444444444446</v>
      </c>
    </row>
    <row r="29" spans="1:19" ht="21">
      <c r="A29" s="2" t="s">
        <v>81</v>
      </c>
      <c r="B29" s="5" t="s">
        <v>51</v>
      </c>
      <c r="C29" s="5" t="s">
        <v>52</v>
      </c>
      <c r="D29" s="5" t="s">
        <v>52</v>
      </c>
      <c r="E29" s="5" t="s">
        <v>52</v>
      </c>
      <c r="F29" s="5" t="s">
        <v>52</v>
      </c>
      <c r="G29" s="5" t="s">
        <v>52</v>
      </c>
      <c r="H29" s="5" t="s">
        <v>52</v>
      </c>
      <c r="I29" s="5" t="s">
        <v>51</v>
      </c>
      <c r="J29" s="5" t="s">
        <v>100</v>
      </c>
      <c r="K29" s="5" t="s">
        <v>52</v>
      </c>
      <c r="L29" s="5" t="s">
        <v>52</v>
      </c>
      <c r="M29" s="5" t="s">
        <v>52</v>
      </c>
      <c r="N29" s="5"/>
      <c r="O29" s="5"/>
      <c r="P29" s="5"/>
      <c r="Q29" s="5"/>
      <c r="R29" s="15">
        <f>COUNTIFS(Table13[[#This Row],[27-Jan]:[10-Apr]],"E")/9</f>
        <v>1</v>
      </c>
      <c r="S29" s="15">
        <f>Table13[[#This Row],[Average]]*5</f>
        <v>5</v>
      </c>
    </row>
    <row r="30" spans="1:19" ht="21">
      <c r="A30" s="2" t="s">
        <v>82</v>
      </c>
      <c r="B30" s="5" t="s">
        <v>51</v>
      </c>
      <c r="C30" s="5" t="s">
        <v>52</v>
      </c>
      <c r="D30" s="5" t="s">
        <v>52</v>
      </c>
      <c r="E30" s="5" t="s">
        <v>52</v>
      </c>
      <c r="F30" s="5" t="s">
        <v>51</v>
      </c>
      <c r="G30" s="5" t="s">
        <v>52</v>
      </c>
      <c r="H30" s="5" t="s">
        <v>52</v>
      </c>
      <c r="I30" s="5" t="s">
        <v>51</v>
      </c>
      <c r="J30" s="5" t="s">
        <v>100</v>
      </c>
      <c r="K30" s="5" t="s">
        <v>52</v>
      </c>
      <c r="L30" s="5" t="s">
        <v>52</v>
      </c>
      <c r="M30" s="5" t="s">
        <v>52</v>
      </c>
      <c r="N30" s="5"/>
      <c r="O30" s="5"/>
      <c r="P30" s="5"/>
      <c r="Q30" s="5"/>
      <c r="R30" s="15">
        <f>COUNTIFS(Table13[[#This Row],[27-Jan]:[10-Apr]],"E")/9</f>
        <v>0.88888888888888884</v>
      </c>
      <c r="S30" s="15">
        <f>Table13[[#This Row],[Average]]*5</f>
        <v>4.4444444444444446</v>
      </c>
    </row>
    <row r="31" spans="1:19" ht="21">
      <c r="A31" s="2" t="s">
        <v>83</v>
      </c>
      <c r="B31" s="5" t="s">
        <v>51</v>
      </c>
      <c r="C31" s="5" t="s">
        <v>52</v>
      </c>
      <c r="D31" s="5" t="s">
        <v>52</v>
      </c>
      <c r="E31" s="5" t="s">
        <v>51</v>
      </c>
      <c r="F31" s="5" t="s">
        <v>52</v>
      </c>
      <c r="G31" s="5" t="s">
        <v>52</v>
      </c>
      <c r="H31" s="5" t="s">
        <v>51</v>
      </c>
      <c r="I31" s="5" t="s">
        <v>51</v>
      </c>
      <c r="J31" s="5" t="s">
        <v>100</v>
      </c>
      <c r="K31" s="5" t="s">
        <v>51</v>
      </c>
      <c r="L31" s="5" t="s">
        <v>52</v>
      </c>
      <c r="M31" s="5" t="s">
        <v>52</v>
      </c>
      <c r="N31" s="5"/>
      <c r="O31" s="5"/>
      <c r="P31" s="5"/>
      <c r="Q31" s="5"/>
      <c r="R31" s="15">
        <f>COUNTIFS(Table13[[#This Row],[27-Jan]:[10-Apr]],"E")/9</f>
        <v>0.66666666666666663</v>
      </c>
      <c r="S31" s="15">
        <f>Table13[[#This Row],[Average]]*5</f>
        <v>3.333333333333333</v>
      </c>
    </row>
    <row r="32" spans="1:19" ht="21">
      <c r="A32" s="2" t="s">
        <v>84</v>
      </c>
      <c r="B32" s="5" t="s">
        <v>51</v>
      </c>
      <c r="C32" s="5" t="s">
        <v>52</v>
      </c>
      <c r="D32" s="5" t="s">
        <v>52</v>
      </c>
      <c r="E32" s="5" t="s">
        <v>51</v>
      </c>
      <c r="F32" s="5" t="s">
        <v>52</v>
      </c>
      <c r="G32" s="5" t="s">
        <v>52</v>
      </c>
      <c r="H32" s="5" t="s">
        <v>52</v>
      </c>
      <c r="I32" s="5" t="s">
        <v>51</v>
      </c>
      <c r="J32" s="5" t="s">
        <v>100</v>
      </c>
      <c r="K32" s="5" t="s">
        <v>52</v>
      </c>
      <c r="L32" s="5" t="s">
        <v>51</v>
      </c>
      <c r="M32" s="5" t="s">
        <v>52</v>
      </c>
      <c r="N32" s="5"/>
      <c r="O32" s="5"/>
      <c r="P32" s="5"/>
      <c r="Q32" s="5"/>
      <c r="R32" s="15">
        <f>COUNTIFS(Table13[[#This Row],[27-Jan]:[10-Apr]],"E")/9</f>
        <v>0.77777777777777779</v>
      </c>
      <c r="S32" s="15">
        <f>Table13[[#This Row],[Average]]*5</f>
        <v>3.8888888888888888</v>
      </c>
    </row>
    <row r="33" spans="1:19" ht="21">
      <c r="A33" s="2" t="s">
        <v>85</v>
      </c>
      <c r="B33" s="5" t="s">
        <v>51</v>
      </c>
      <c r="C33" s="5" t="s">
        <v>52</v>
      </c>
      <c r="D33" s="5" t="s">
        <v>52</v>
      </c>
      <c r="E33" s="5" t="s">
        <v>51</v>
      </c>
      <c r="F33" s="5" t="s">
        <v>52</v>
      </c>
      <c r="G33" s="5" t="s">
        <v>52</v>
      </c>
      <c r="H33" s="5" t="s">
        <v>52</v>
      </c>
      <c r="I33" s="5" t="s">
        <v>51</v>
      </c>
      <c r="J33" s="5" t="s">
        <v>100</v>
      </c>
      <c r="K33" s="5" t="s">
        <v>52</v>
      </c>
      <c r="L33" s="5" t="s">
        <v>52</v>
      </c>
      <c r="M33" s="5" t="s">
        <v>52</v>
      </c>
      <c r="N33" s="5"/>
      <c r="O33" s="5"/>
      <c r="P33" s="5"/>
      <c r="Q33" s="5"/>
      <c r="R33" s="15">
        <f>COUNTIFS(Table13[[#This Row],[27-Jan]:[10-Apr]],"E")/9</f>
        <v>0.88888888888888884</v>
      </c>
      <c r="S33" s="15">
        <f>Table13[[#This Row],[Average]]*5</f>
        <v>4.4444444444444446</v>
      </c>
    </row>
    <row r="34" spans="1:19" ht="21">
      <c r="A34" s="2" t="s">
        <v>103</v>
      </c>
      <c r="B34" s="5" t="s">
        <v>51</v>
      </c>
      <c r="C34" s="5" t="s">
        <v>52</v>
      </c>
      <c r="D34" s="5" t="s">
        <v>52</v>
      </c>
      <c r="E34" s="5" t="s">
        <v>51</v>
      </c>
      <c r="F34" s="5" t="s">
        <v>52</v>
      </c>
      <c r="G34" s="5" t="s">
        <v>52</v>
      </c>
      <c r="H34" s="5" t="s">
        <v>52</v>
      </c>
      <c r="I34" s="5" t="s">
        <v>51</v>
      </c>
      <c r="J34" s="5" t="s">
        <v>100</v>
      </c>
      <c r="K34" s="5" t="s">
        <v>52</v>
      </c>
      <c r="L34" s="5" t="s">
        <v>52</v>
      </c>
      <c r="M34" s="5" t="s">
        <v>52</v>
      </c>
      <c r="N34" s="5"/>
      <c r="O34" s="5"/>
      <c r="P34" s="5"/>
      <c r="Q34" s="5"/>
      <c r="R34" s="15">
        <f>COUNTIFS(Table13[[#This Row],[27-Jan]:[10-Apr]],"E")/9</f>
        <v>0.88888888888888884</v>
      </c>
      <c r="S34" s="15">
        <f>Table13[[#This Row],[Average]]*5</f>
        <v>4.4444444444444446</v>
      </c>
    </row>
    <row r="35" spans="1:19" ht="21">
      <c r="A35" s="2" t="s">
        <v>131</v>
      </c>
      <c r="B35" s="5" t="s">
        <v>51</v>
      </c>
      <c r="C35" s="5" t="s">
        <v>52</v>
      </c>
      <c r="D35" s="5" t="s">
        <v>51</v>
      </c>
      <c r="E35" s="5" t="s">
        <v>51</v>
      </c>
      <c r="F35" s="5" t="s">
        <v>52</v>
      </c>
      <c r="G35" s="5" t="s">
        <v>52</v>
      </c>
      <c r="H35" s="5" t="s">
        <v>52</v>
      </c>
      <c r="I35" s="5" t="s">
        <v>51</v>
      </c>
      <c r="J35" s="5" t="s">
        <v>100</v>
      </c>
      <c r="K35" s="5" t="s">
        <v>52</v>
      </c>
      <c r="L35" s="5" t="s">
        <v>52</v>
      </c>
      <c r="M35" s="5" t="s">
        <v>51</v>
      </c>
      <c r="N35" s="5"/>
      <c r="O35" s="5"/>
      <c r="P35" s="5"/>
      <c r="Q35" s="5"/>
      <c r="R35" s="15">
        <f>COUNTIFS(Table13[[#This Row],[27-Jan]:[10-Apr]],"E")/9</f>
        <v>0.66666666666666663</v>
      </c>
      <c r="S35" s="15">
        <f>Table13[[#This Row],[Average]]*5</f>
        <v>3.333333333333333</v>
      </c>
    </row>
    <row r="36" spans="1:19" ht="21">
      <c r="A36" s="2" t="s">
        <v>86</v>
      </c>
      <c r="B36" s="5" t="s">
        <v>51</v>
      </c>
      <c r="C36" s="5" t="s">
        <v>52</v>
      </c>
      <c r="D36" s="5" t="s">
        <v>51</v>
      </c>
      <c r="E36" s="5" t="s">
        <v>52</v>
      </c>
      <c r="F36" s="5" t="s">
        <v>52</v>
      </c>
      <c r="G36" s="5" t="s">
        <v>52</v>
      </c>
      <c r="H36" s="5" t="s">
        <v>52</v>
      </c>
      <c r="I36" s="5" t="s">
        <v>51</v>
      </c>
      <c r="J36" s="5" t="s">
        <v>100</v>
      </c>
      <c r="K36" s="5" t="s">
        <v>52</v>
      </c>
      <c r="L36" s="5" t="s">
        <v>52</v>
      </c>
      <c r="M36" s="5" t="s">
        <v>52</v>
      </c>
      <c r="N36" s="5"/>
      <c r="O36" s="5"/>
      <c r="P36" s="5"/>
      <c r="Q36" s="5"/>
      <c r="R36" s="15">
        <f>COUNTIFS(Table13[[#This Row],[27-Jan]:[10-Apr]],"E")/9</f>
        <v>0.88888888888888884</v>
      </c>
      <c r="S36" s="15">
        <f>Table13[[#This Row],[Average]]*5</f>
        <v>4.4444444444444446</v>
      </c>
    </row>
    <row r="37" spans="1:19" ht="21">
      <c r="A37" s="2" t="s">
        <v>132</v>
      </c>
      <c r="B37" s="5" t="s">
        <v>51</v>
      </c>
      <c r="C37" s="5" t="s">
        <v>51</v>
      </c>
      <c r="D37" s="5" t="s">
        <v>51</v>
      </c>
      <c r="E37" s="5" t="s">
        <v>51</v>
      </c>
      <c r="F37" s="5" t="s">
        <v>52</v>
      </c>
      <c r="G37" s="5" t="s">
        <v>51</v>
      </c>
      <c r="H37" s="5" t="s">
        <v>52</v>
      </c>
      <c r="I37" s="5" t="s">
        <v>51</v>
      </c>
      <c r="J37" s="5" t="s">
        <v>100</v>
      </c>
      <c r="K37" s="5" t="s">
        <v>52</v>
      </c>
      <c r="L37" s="5" t="s">
        <v>52</v>
      </c>
      <c r="M37" s="5" t="s">
        <v>51</v>
      </c>
      <c r="N37" s="5"/>
      <c r="O37" s="5"/>
      <c r="P37" s="5"/>
      <c r="Q37" s="5"/>
      <c r="R37" s="15">
        <f>COUNTIFS(Table13[[#This Row],[27-Jan]:[10-Apr]],"E")/9</f>
        <v>0.44444444444444442</v>
      </c>
      <c r="S37" s="15">
        <f>Table13[[#This Row],[Average]]*5</f>
        <v>2.2222222222222223</v>
      </c>
    </row>
    <row r="38" spans="1:19" ht="21">
      <c r="A38" s="2" t="s">
        <v>87</v>
      </c>
      <c r="B38" s="5" t="s">
        <v>51</v>
      </c>
      <c r="C38" s="5" t="s">
        <v>52</v>
      </c>
      <c r="D38" s="5" t="s">
        <v>52</v>
      </c>
      <c r="E38" s="5" t="s">
        <v>52</v>
      </c>
      <c r="F38" s="5" t="s">
        <v>52</v>
      </c>
      <c r="G38" s="5" t="s">
        <v>52</v>
      </c>
      <c r="H38" s="5" t="s">
        <v>52</v>
      </c>
      <c r="I38" s="5" t="s">
        <v>51</v>
      </c>
      <c r="J38" s="5" t="s">
        <v>100</v>
      </c>
      <c r="K38" s="5" t="s">
        <v>52</v>
      </c>
      <c r="L38" s="5" t="s">
        <v>52</v>
      </c>
      <c r="M38" s="5" t="s">
        <v>52</v>
      </c>
      <c r="N38" s="5"/>
      <c r="O38" s="5"/>
      <c r="P38" s="5"/>
      <c r="Q38" s="5"/>
      <c r="R38" s="15">
        <f>COUNTIFS(Table13[[#This Row],[27-Jan]:[10-Apr]],"E")/9</f>
        <v>1</v>
      </c>
      <c r="S38" s="15">
        <f>Table13[[#This Row],[Average]]*5</f>
        <v>5</v>
      </c>
    </row>
    <row r="39" spans="1:19" ht="21">
      <c r="A39" s="2" t="s">
        <v>133</v>
      </c>
      <c r="B39" s="5" t="s">
        <v>51</v>
      </c>
      <c r="C39" s="5" t="s">
        <v>52</v>
      </c>
      <c r="D39" s="5" t="s">
        <v>52</v>
      </c>
      <c r="E39" s="5" t="s">
        <v>52</v>
      </c>
      <c r="F39" s="5" t="s">
        <v>52</v>
      </c>
      <c r="G39" s="5" t="s">
        <v>52</v>
      </c>
      <c r="H39" s="5" t="s">
        <v>52</v>
      </c>
      <c r="I39" s="5" t="s">
        <v>51</v>
      </c>
      <c r="J39" s="5" t="s">
        <v>100</v>
      </c>
      <c r="K39" s="5" t="s">
        <v>52</v>
      </c>
      <c r="L39" s="5" t="s">
        <v>52</v>
      </c>
      <c r="M39" s="5" t="s">
        <v>51</v>
      </c>
      <c r="N39" s="5"/>
      <c r="O39" s="5"/>
      <c r="P39" s="5"/>
      <c r="Q39" s="5"/>
      <c r="R39" s="15">
        <f>COUNTIFS(Table13[[#This Row],[27-Jan]:[10-Apr]],"E")/9</f>
        <v>0.88888888888888884</v>
      </c>
      <c r="S39" s="15">
        <f>Table13[[#This Row],[Average]]*5</f>
        <v>4.4444444444444446</v>
      </c>
    </row>
    <row r="40" spans="1:19" ht="21">
      <c r="A40" s="2" t="s">
        <v>88</v>
      </c>
      <c r="B40" s="5" t="s">
        <v>51</v>
      </c>
      <c r="C40" s="5" t="s">
        <v>52</v>
      </c>
      <c r="D40" s="5" t="s">
        <v>52</v>
      </c>
      <c r="E40" s="5" t="s">
        <v>52</v>
      </c>
      <c r="F40" s="5" t="s">
        <v>52</v>
      </c>
      <c r="G40" s="5" t="s">
        <v>52</v>
      </c>
      <c r="H40" s="5" t="s">
        <v>52</v>
      </c>
      <c r="I40" s="5" t="s">
        <v>51</v>
      </c>
      <c r="J40" s="5" t="s">
        <v>100</v>
      </c>
      <c r="K40" s="5" t="s">
        <v>52</v>
      </c>
      <c r="L40" s="5" t="s">
        <v>52</v>
      </c>
      <c r="M40" s="5" t="s">
        <v>52</v>
      </c>
      <c r="N40" s="5"/>
      <c r="O40" s="5"/>
      <c r="P40" s="5"/>
      <c r="Q40" s="5"/>
      <c r="R40" s="15">
        <f>COUNTIFS(Table13[[#This Row],[27-Jan]:[10-Apr]],"E")/9</f>
        <v>1</v>
      </c>
      <c r="S40" s="15">
        <f>Table13[[#This Row],[Average]]*5</f>
        <v>5</v>
      </c>
    </row>
    <row r="41" spans="1:19" ht="21">
      <c r="A41" s="2" t="s">
        <v>89</v>
      </c>
      <c r="B41" s="5" t="s">
        <v>51</v>
      </c>
      <c r="C41" s="5" t="s">
        <v>51</v>
      </c>
      <c r="D41" s="5" t="s">
        <v>52</v>
      </c>
      <c r="E41" s="5" t="s">
        <v>51</v>
      </c>
      <c r="F41" s="5" t="s">
        <v>52</v>
      </c>
      <c r="G41" s="5" t="s">
        <v>52</v>
      </c>
      <c r="H41" s="5" t="s">
        <v>52</v>
      </c>
      <c r="I41" s="5" t="s">
        <v>51</v>
      </c>
      <c r="J41" s="5" t="s">
        <v>100</v>
      </c>
      <c r="K41" s="5" t="s">
        <v>52</v>
      </c>
      <c r="L41" s="5" t="s">
        <v>52</v>
      </c>
      <c r="M41" s="5" t="s">
        <v>52</v>
      </c>
      <c r="N41" s="5"/>
      <c r="O41" s="5"/>
      <c r="P41" s="5"/>
      <c r="Q41" s="5"/>
      <c r="R41" s="15">
        <f>COUNTIFS(Table13[[#This Row],[27-Jan]:[10-Apr]],"E")/9</f>
        <v>0.77777777777777779</v>
      </c>
      <c r="S41" s="15">
        <f>Table13[[#This Row],[Average]]*5</f>
        <v>3.8888888888888888</v>
      </c>
    </row>
    <row r="42" spans="1:19" ht="21">
      <c r="A42" s="2" t="s">
        <v>90</v>
      </c>
      <c r="B42" s="5" t="s">
        <v>51</v>
      </c>
      <c r="C42" s="5" t="s">
        <v>52</v>
      </c>
      <c r="D42" s="5" t="s">
        <v>52</v>
      </c>
      <c r="E42" s="5" t="s">
        <v>51</v>
      </c>
      <c r="F42" s="5" t="s">
        <v>52</v>
      </c>
      <c r="G42" s="5" t="s">
        <v>52</v>
      </c>
      <c r="H42" s="5" t="s">
        <v>52</v>
      </c>
      <c r="I42" s="5" t="s">
        <v>51</v>
      </c>
      <c r="J42" s="5" t="s">
        <v>100</v>
      </c>
      <c r="K42" s="5" t="s">
        <v>52</v>
      </c>
      <c r="L42" s="5" t="s">
        <v>52</v>
      </c>
      <c r="M42" s="5" t="s">
        <v>52</v>
      </c>
      <c r="N42" s="5"/>
      <c r="O42" s="5"/>
      <c r="P42" s="5"/>
      <c r="Q42" s="5"/>
      <c r="R42" s="15">
        <f>COUNTIFS(Table13[[#This Row],[27-Jan]:[10-Apr]],"E")/9</f>
        <v>0.88888888888888884</v>
      </c>
      <c r="S42" s="15">
        <f>Table13[[#This Row],[Average]]*5</f>
        <v>4.4444444444444446</v>
      </c>
    </row>
    <row r="43" spans="1:19" ht="21">
      <c r="A43" s="2" t="s">
        <v>91</v>
      </c>
      <c r="B43" s="5" t="s">
        <v>51</v>
      </c>
      <c r="C43" s="5" t="s">
        <v>52</v>
      </c>
      <c r="D43" s="5" t="s">
        <v>52</v>
      </c>
      <c r="E43" s="5" t="s">
        <v>51</v>
      </c>
      <c r="F43" s="5" t="s">
        <v>52</v>
      </c>
      <c r="G43" s="5" t="s">
        <v>52</v>
      </c>
      <c r="H43" s="5" t="s">
        <v>52</v>
      </c>
      <c r="I43" s="5" t="s">
        <v>51</v>
      </c>
      <c r="J43" s="5" t="s">
        <v>100</v>
      </c>
      <c r="K43" s="5" t="s">
        <v>51</v>
      </c>
      <c r="L43" s="5" t="s">
        <v>52</v>
      </c>
      <c r="M43" s="5" t="s">
        <v>52</v>
      </c>
      <c r="N43" s="5"/>
      <c r="O43" s="5"/>
      <c r="P43" s="5"/>
      <c r="Q43" s="12" t="s">
        <v>98</v>
      </c>
      <c r="R43" s="15">
        <f>COUNTIFS(Table13[[#This Row],[27-Jan]:[10-Apr]],"E")/9</f>
        <v>0.77777777777777779</v>
      </c>
      <c r="S43" s="15">
        <f>Table13[[#This Row],[Average]]*5</f>
        <v>3.8888888888888888</v>
      </c>
    </row>
    <row r="44" spans="1:19" ht="21">
      <c r="A44" s="2" t="s">
        <v>92</v>
      </c>
      <c r="B44" s="5" t="s">
        <v>51</v>
      </c>
      <c r="C44" s="5" t="s">
        <v>52</v>
      </c>
      <c r="D44" s="5" t="s">
        <v>51</v>
      </c>
      <c r="E44" s="5" t="s">
        <v>52</v>
      </c>
      <c r="F44" s="5" t="s">
        <v>52</v>
      </c>
      <c r="G44" s="5" t="s">
        <v>51</v>
      </c>
      <c r="H44" s="5" t="s">
        <v>51</v>
      </c>
      <c r="I44" s="5" t="s">
        <v>51</v>
      </c>
      <c r="J44" s="5" t="s">
        <v>100</v>
      </c>
      <c r="K44" s="5" t="s">
        <v>52</v>
      </c>
      <c r="L44" s="5" t="s">
        <v>51</v>
      </c>
      <c r="M44" s="5" t="s">
        <v>51</v>
      </c>
      <c r="N44" s="5"/>
      <c r="O44" s="5"/>
      <c r="P44" s="5"/>
      <c r="Q44" s="12" t="s">
        <v>97</v>
      </c>
      <c r="R44" s="15">
        <f>COUNTIFS(Table13[[#This Row],[27-Jan]:[10-Apr]],"E")/9</f>
        <v>0.44444444444444442</v>
      </c>
      <c r="S44" s="15">
        <f>Table13[[#This Row],[Average]]*5</f>
        <v>2.2222222222222223</v>
      </c>
    </row>
    <row r="45" spans="1:19" ht="21">
      <c r="A45" s="11" t="s">
        <v>93</v>
      </c>
      <c r="B45" s="5" t="s">
        <v>51</v>
      </c>
      <c r="C45" s="5" t="s">
        <v>52</v>
      </c>
      <c r="D45" s="5" t="s">
        <v>52</v>
      </c>
      <c r="E45" s="5" t="s">
        <v>51</v>
      </c>
      <c r="F45" s="5" t="s">
        <v>52</v>
      </c>
      <c r="G45" s="5" t="s">
        <v>52</v>
      </c>
      <c r="H45" s="5" t="s">
        <v>51</v>
      </c>
      <c r="I45" s="5" t="s">
        <v>51</v>
      </c>
      <c r="J45" s="5" t="s">
        <v>100</v>
      </c>
      <c r="K45" s="5" t="s">
        <v>52</v>
      </c>
      <c r="L45" s="5" t="s">
        <v>52</v>
      </c>
      <c r="M45" s="5" t="s">
        <v>51</v>
      </c>
      <c r="N45" s="5"/>
      <c r="O45" s="5"/>
      <c r="P45" s="5"/>
      <c r="Q45" s="12" t="s">
        <v>97</v>
      </c>
      <c r="R45" s="15">
        <f>COUNTIFS(Table13[[#This Row],[27-Jan]:[10-Apr]],"E")/9</f>
        <v>0.66666666666666663</v>
      </c>
      <c r="S45" s="15">
        <f>Table13[[#This Row],[Average]]*5</f>
        <v>3.333333333333333</v>
      </c>
    </row>
    <row r="46" spans="1:19" ht="21">
      <c r="A46" s="11" t="s">
        <v>94</v>
      </c>
      <c r="B46" s="5" t="s">
        <v>51</v>
      </c>
      <c r="C46" s="5" t="s">
        <v>52</v>
      </c>
      <c r="D46" s="5" t="s">
        <v>52</v>
      </c>
      <c r="E46" s="5" t="s">
        <v>51</v>
      </c>
      <c r="F46" s="5" t="s">
        <v>52</v>
      </c>
      <c r="G46" s="5" t="s">
        <v>51</v>
      </c>
      <c r="H46" s="5" t="s">
        <v>52</v>
      </c>
      <c r="I46" s="5" t="s">
        <v>51</v>
      </c>
      <c r="J46" s="5" t="s">
        <v>100</v>
      </c>
      <c r="K46" s="5" t="s">
        <v>52</v>
      </c>
      <c r="L46" s="5" t="s">
        <v>52</v>
      </c>
      <c r="M46" s="5" t="s">
        <v>51</v>
      </c>
      <c r="N46" s="5"/>
      <c r="O46" s="5"/>
      <c r="P46" s="5"/>
      <c r="Q46" s="12" t="s">
        <v>97</v>
      </c>
      <c r="R46" s="15">
        <f>COUNTIFS(Table13[[#This Row],[27-Jan]:[10-Apr]],"E")/9</f>
        <v>0.66666666666666663</v>
      </c>
      <c r="S46" s="15">
        <f>Table13[[#This Row],[Average]]*5</f>
        <v>3.333333333333333</v>
      </c>
    </row>
    <row r="47" spans="1:19" s="6" customFormat="1" ht="85.8" customHeight="1" thickBot="1">
      <c r="A47" s="20" t="s">
        <v>95</v>
      </c>
      <c r="B47" s="5" t="s">
        <v>51</v>
      </c>
      <c r="C47" s="5" t="s">
        <v>52</v>
      </c>
      <c r="D47" s="5" t="s">
        <v>52</v>
      </c>
      <c r="E47" s="5" t="s">
        <v>51</v>
      </c>
      <c r="F47" s="5" t="s">
        <v>52</v>
      </c>
      <c r="G47" s="5" t="s">
        <v>52</v>
      </c>
      <c r="H47" s="5" t="s">
        <v>52</v>
      </c>
      <c r="I47" s="5" t="s">
        <v>51</v>
      </c>
      <c r="J47" s="5" t="s">
        <v>100</v>
      </c>
      <c r="K47" s="5" t="s">
        <v>51</v>
      </c>
      <c r="L47" s="5" t="s">
        <v>52</v>
      </c>
      <c r="M47" s="5" t="s">
        <v>52</v>
      </c>
      <c r="N47" s="5"/>
      <c r="O47" s="5"/>
      <c r="P47" s="5"/>
      <c r="Q47" s="21" t="s">
        <v>138</v>
      </c>
      <c r="R47" s="15">
        <f>COUNTIFS(Table13[[#This Row],[27-Jan]:[10-Apr]],"E")/9</f>
        <v>0.77777777777777779</v>
      </c>
      <c r="S47" s="15">
        <f>Table13[[#This Row],[Average]]*5</f>
        <v>3.8888888888888888</v>
      </c>
    </row>
    <row r="48" spans="1:19" ht="21">
      <c r="A48" s="11" t="s">
        <v>96</v>
      </c>
      <c r="B48" s="5" t="s">
        <v>51</v>
      </c>
      <c r="C48" s="5" t="s">
        <v>52</v>
      </c>
      <c r="D48" s="5" t="s">
        <v>52</v>
      </c>
      <c r="E48" s="5" t="s">
        <v>51</v>
      </c>
      <c r="F48" s="5" t="s">
        <v>52</v>
      </c>
      <c r="G48" s="5" t="s">
        <v>52</v>
      </c>
      <c r="H48" s="5" t="s">
        <v>51</v>
      </c>
      <c r="I48" s="5" t="s">
        <v>51</v>
      </c>
      <c r="J48" s="14"/>
      <c r="K48" s="14" t="s">
        <v>51</v>
      </c>
      <c r="L48" s="14" t="s">
        <v>52</v>
      </c>
      <c r="M48" s="14" t="s">
        <v>52</v>
      </c>
      <c r="N48" s="14"/>
      <c r="O48" s="14"/>
      <c r="P48" s="14"/>
      <c r="Q48" s="12" t="s">
        <v>99</v>
      </c>
      <c r="R48" s="15">
        <f>COUNTIFS(Table13[[#This Row],[27-Jan]:[10-Apr]],"E")/9</f>
        <v>0.66666666666666663</v>
      </c>
      <c r="S48" s="15">
        <f>Table13[[#This Row],[Average]]*5</f>
        <v>3.333333333333333</v>
      </c>
    </row>
    <row r="49" spans="1:19" ht="21">
      <c r="A49" s="11" t="s">
        <v>140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2"/>
      <c r="R49" s="17">
        <f>COUNTIFS(Table13[[#This Row],[27-Jan]:[10-Apr]],"E")/9</f>
        <v>0</v>
      </c>
      <c r="S49" s="17">
        <f>Table13[[#This Row],[Average]]*5</f>
        <v>0</v>
      </c>
    </row>
  </sheetData>
  <conditionalFormatting sqref="B2:Q47">
    <cfRule type="cellIs" dxfId="56" priority="7" operator="equal">
      <formula>"E"</formula>
    </cfRule>
    <cfRule type="cellIs" dxfId="55" priority="8" operator="equal">
      <formula>"A"</formula>
    </cfRule>
  </conditionalFormatting>
  <conditionalFormatting sqref="J48:P48">
    <cfRule type="cellIs" dxfId="54" priority="5" operator="equal">
      <formula>"E"</formula>
    </cfRule>
    <cfRule type="cellIs" dxfId="53" priority="6" operator="equal">
      <formula>"A"</formula>
    </cfRule>
  </conditionalFormatting>
  <conditionalFormatting sqref="B48:I48">
    <cfRule type="cellIs" dxfId="52" priority="3" operator="equal">
      <formula>"E"</formula>
    </cfRule>
    <cfRule type="cellIs" dxfId="51" priority="4" operator="equal">
      <formula>"A"</formula>
    </cfRule>
  </conditionalFormatting>
  <conditionalFormatting sqref="Q48">
    <cfRule type="cellIs" dxfId="50" priority="1" operator="equal">
      <formula>"E"</formula>
    </cfRule>
    <cfRule type="cellIs" dxfId="49" priority="2" operator="equal">
      <formula>"A"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0792-3D96-471F-A882-C75575983369}">
  <dimension ref="A1:L46"/>
  <sheetViews>
    <sheetView rightToLeft="1" workbookViewId="0">
      <selection activeCell="C5" sqref="C5"/>
    </sheetView>
  </sheetViews>
  <sheetFormatPr defaultRowHeight="14.4"/>
  <cols>
    <col min="1" max="1" width="8.44140625" bestFit="1" customWidth="1"/>
    <col min="2" max="2" width="38.21875" bestFit="1" customWidth="1"/>
    <col min="3" max="3" width="10.33203125" bestFit="1" customWidth="1"/>
    <col min="4" max="4" width="21.88671875" bestFit="1" customWidth="1"/>
    <col min="5" max="5" width="12.6640625" bestFit="1" customWidth="1"/>
    <col min="6" max="6" width="20.5546875" bestFit="1" customWidth="1"/>
    <col min="7" max="7" width="14.88671875" bestFit="1" customWidth="1"/>
    <col min="8" max="8" width="19.77734375" bestFit="1" customWidth="1"/>
    <col min="9" max="9" width="19.21875" bestFit="1" customWidth="1"/>
    <col min="10" max="10" width="19.33203125" bestFit="1" customWidth="1"/>
    <col min="11" max="11" width="17.44140625" bestFit="1" customWidth="1"/>
    <col min="12" max="12" width="19.109375" bestFit="1" customWidth="1"/>
  </cols>
  <sheetData>
    <row r="1" spans="1:12" ht="21">
      <c r="A1" s="16" t="s">
        <v>113</v>
      </c>
      <c r="B1" s="16" t="s">
        <v>114</v>
      </c>
      <c r="C1" s="16" t="s">
        <v>115</v>
      </c>
      <c r="D1" s="16" t="s">
        <v>116</v>
      </c>
      <c r="E1" s="16" t="s">
        <v>127</v>
      </c>
      <c r="F1" s="16" t="s">
        <v>117</v>
      </c>
      <c r="G1" s="16" t="s">
        <v>118</v>
      </c>
      <c r="H1" s="16" t="s">
        <v>119</v>
      </c>
      <c r="I1" s="16" t="s">
        <v>120</v>
      </c>
      <c r="J1" s="16" t="s">
        <v>121</v>
      </c>
      <c r="K1" s="16" t="s">
        <v>122</v>
      </c>
      <c r="L1" s="16" t="s">
        <v>123</v>
      </c>
    </row>
    <row r="2" spans="1:12" ht="21">
      <c r="A2" s="2">
        <v>1</v>
      </c>
      <c r="B2" s="2" t="str">
        <f>Table1[[#This Row],[ناڤ]]</f>
        <v>احمد عمر علي جاسم</v>
      </c>
      <c r="C2" s="18">
        <f>Table1[[#This Row],[Average]]</f>
        <v>0.66666666666666663</v>
      </c>
      <c r="D2" s="19">
        <f>Table3[[#This Row],[غیابات]]*5</f>
        <v>3.333333333333333</v>
      </c>
      <c r="E2" s="2">
        <v>2.5</v>
      </c>
      <c r="F2" s="2">
        <v>4</v>
      </c>
      <c r="G2" s="2"/>
      <c r="H2" s="2"/>
      <c r="I2" s="2">
        <v>7</v>
      </c>
      <c r="J2" s="2">
        <v>9</v>
      </c>
      <c r="K2" s="2"/>
      <c r="L2" s="2"/>
    </row>
    <row r="3" spans="1:12" ht="21">
      <c r="A3" s="2">
        <v>2</v>
      </c>
      <c r="B3" s="2" t="str">
        <f>Table1[[#This Row],[ناڤ]]</f>
        <v>ادارمحمد هاشم احمد</v>
      </c>
      <c r="C3" s="18">
        <f>Table1[[#This Row],[Average]]</f>
        <v>0.88888888888888884</v>
      </c>
      <c r="D3" s="19">
        <f>Table3[[#This Row],[غیابات]]*5</f>
        <v>4.4444444444444446</v>
      </c>
      <c r="E3" s="2">
        <v>4</v>
      </c>
      <c r="F3" s="2"/>
      <c r="G3" s="2"/>
      <c r="H3" s="2"/>
      <c r="I3" s="2">
        <v>6.5</v>
      </c>
      <c r="J3" s="2">
        <v>8</v>
      </c>
      <c r="K3" s="2"/>
      <c r="L3" s="2"/>
    </row>
    <row r="4" spans="1:12" ht="21">
      <c r="A4" s="2">
        <v>3</v>
      </c>
      <c r="B4" s="2" t="str">
        <f>Table1[[#This Row],[ناڤ]]</f>
        <v>اراز زهير محمد عمر</v>
      </c>
      <c r="C4" s="18">
        <f>Table1[[#This Row],[Average]]</f>
        <v>0.88888888888888884</v>
      </c>
      <c r="D4" s="19">
        <f>Table3[[#This Row],[غیابات]]*5</f>
        <v>4.4444444444444446</v>
      </c>
      <c r="E4" s="2">
        <v>5</v>
      </c>
      <c r="F4" s="2">
        <v>5</v>
      </c>
      <c r="G4" s="2"/>
      <c r="H4" s="2"/>
      <c r="I4" s="2">
        <v>10</v>
      </c>
      <c r="J4" s="2">
        <v>10</v>
      </c>
      <c r="K4" s="2"/>
      <c r="L4" s="2"/>
    </row>
    <row r="5" spans="1:12" ht="21">
      <c r="A5" s="2">
        <v>4</v>
      </c>
      <c r="B5" s="2" t="str">
        <f>Table1[[#This Row],[ناڤ]]</f>
        <v>اسراء سربست علي سالم</v>
      </c>
      <c r="C5" s="18">
        <f>Table1[[#This Row],[Average]]</f>
        <v>0.66666666666666663</v>
      </c>
      <c r="D5" s="19">
        <f>Table3[[#This Row],[غیابات]]*5</f>
        <v>3.333333333333333</v>
      </c>
      <c r="E5" s="2">
        <v>2</v>
      </c>
      <c r="F5" s="2"/>
      <c r="G5" s="2"/>
      <c r="H5" s="2"/>
      <c r="I5" s="2">
        <v>5.6</v>
      </c>
      <c r="J5" s="2">
        <v>8</v>
      </c>
      <c r="K5" s="2"/>
      <c r="L5" s="2"/>
    </row>
    <row r="6" spans="1:12" ht="21">
      <c r="A6" s="2">
        <v>5</v>
      </c>
      <c r="B6" s="2" t="str">
        <f>Table1[[#This Row],[ناڤ]]</f>
        <v>اڤاك ايشخان ارشاك يلدو</v>
      </c>
      <c r="C6" s="18">
        <f>Table1[[#This Row],[Average]]</f>
        <v>1</v>
      </c>
      <c r="D6" s="19">
        <f>Table3[[#This Row],[غیابات]]*5</f>
        <v>5</v>
      </c>
      <c r="E6" s="2">
        <v>5</v>
      </c>
      <c r="F6" s="2">
        <v>5</v>
      </c>
      <c r="G6" s="2"/>
      <c r="H6" s="2"/>
      <c r="I6" s="2">
        <v>10</v>
      </c>
      <c r="J6" s="2">
        <v>10</v>
      </c>
      <c r="K6" s="2"/>
      <c r="L6" s="2"/>
    </row>
    <row r="7" spans="1:12" ht="21">
      <c r="A7" s="2">
        <v>6</v>
      </c>
      <c r="B7" s="2" t="str">
        <f>Table1[[#This Row],[ناڤ]]</f>
        <v>انس همزة صديق سليم</v>
      </c>
      <c r="C7" s="18">
        <f>Table1[[#This Row],[Average]]</f>
        <v>0.77777777777777779</v>
      </c>
      <c r="D7" s="19">
        <f>Table3[[#This Row],[غیابات]]*5</f>
        <v>3.8888888888888888</v>
      </c>
      <c r="E7" s="2">
        <v>4</v>
      </c>
      <c r="F7" s="2">
        <v>3.5</v>
      </c>
      <c r="G7" s="2"/>
      <c r="H7" s="2"/>
      <c r="I7" s="2">
        <v>4.5</v>
      </c>
      <c r="J7" s="2">
        <v>8</v>
      </c>
      <c r="K7" s="2"/>
      <c r="L7" s="2"/>
    </row>
    <row r="8" spans="1:12" ht="21">
      <c r="A8" s="2">
        <v>7</v>
      </c>
      <c r="B8" s="2" t="str">
        <f>Table1[[#This Row],[ناڤ]]</f>
        <v>انهار محسن خالد يوسف</v>
      </c>
      <c r="C8" s="18">
        <f>Table1[[#This Row],[Average]]</f>
        <v>0.77777777777777779</v>
      </c>
      <c r="D8" s="19">
        <f>Table3[[#This Row],[غیابات]]*5</f>
        <v>3.8888888888888888</v>
      </c>
      <c r="E8" s="2">
        <v>3.5</v>
      </c>
      <c r="F8" s="2">
        <v>3.5</v>
      </c>
      <c r="G8" s="2"/>
      <c r="H8" s="2"/>
      <c r="I8" s="2">
        <v>7.6</v>
      </c>
      <c r="J8" s="2">
        <v>10</v>
      </c>
      <c r="K8" s="2"/>
      <c r="L8" s="2"/>
    </row>
    <row r="9" spans="1:12" ht="21">
      <c r="A9" s="2">
        <v>8</v>
      </c>
      <c r="B9" s="2" t="str">
        <f>Table1[[#This Row],[ناڤ]]</f>
        <v>ايمان امين يونس طه</v>
      </c>
      <c r="C9" s="18">
        <f>Table1[[#This Row],[Average]]</f>
        <v>0.66666666666666663</v>
      </c>
      <c r="D9" s="19">
        <f>Table3[[#This Row],[غیابات]]*5</f>
        <v>3.333333333333333</v>
      </c>
      <c r="E9" s="2">
        <v>4</v>
      </c>
      <c r="F9" s="2"/>
      <c r="G9" s="2"/>
      <c r="H9" s="2"/>
      <c r="I9" s="2">
        <v>6.3</v>
      </c>
      <c r="J9" s="2">
        <v>8</v>
      </c>
      <c r="K9" s="2"/>
      <c r="L9" s="2"/>
    </row>
    <row r="10" spans="1:12" ht="21">
      <c r="A10" s="2">
        <v>9</v>
      </c>
      <c r="B10" s="2" t="str">
        <f>Table1[[#This Row],[ناڤ]]</f>
        <v>بارين جميل يونس سيفدين</v>
      </c>
      <c r="C10" s="18">
        <f>Table1[[#This Row],[Average]]</f>
        <v>0.66666666666666663</v>
      </c>
      <c r="D10" s="19">
        <f>Table3[[#This Row],[غیابات]]*5</f>
        <v>3.333333333333333</v>
      </c>
      <c r="E10" s="2">
        <v>4.5</v>
      </c>
      <c r="F10" s="2"/>
      <c r="G10" s="2"/>
      <c r="H10" s="2"/>
      <c r="I10" s="2">
        <v>7.7</v>
      </c>
      <c r="J10" s="2">
        <v>10</v>
      </c>
      <c r="K10" s="2"/>
      <c r="L10" s="2"/>
    </row>
    <row r="11" spans="1:12" ht="21">
      <c r="A11" s="2">
        <v>10</v>
      </c>
      <c r="B11" s="2" t="str">
        <f>Table1[[#This Row],[ناڤ]]</f>
        <v>بةفرين عبدالحميد فضل الدين حبيب</v>
      </c>
      <c r="C11" s="18">
        <f>Table1[[#This Row],[Average]]</f>
        <v>0.66666666666666663</v>
      </c>
      <c r="D11" s="19">
        <f>Table3[[#This Row],[غیابات]]*5</f>
        <v>3.333333333333333</v>
      </c>
      <c r="E11" s="2">
        <v>2.5</v>
      </c>
      <c r="F11" s="2"/>
      <c r="G11" s="2"/>
      <c r="H11" s="2"/>
      <c r="I11" s="2">
        <v>5</v>
      </c>
      <c r="J11" s="2">
        <v>8</v>
      </c>
      <c r="K11" s="2"/>
      <c r="L11" s="2"/>
    </row>
    <row r="12" spans="1:12" ht="21">
      <c r="A12" s="2">
        <v>11</v>
      </c>
      <c r="B12" s="2" t="str">
        <f>Table1[[#This Row],[ناڤ]]</f>
        <v>بريسك كامل عزو عبدالله</v>
      </c>
      <c r="C12" s="18">
        <f>Table1[[#This Row],[Average]]</f>
        <v>0.77777777777777779</v>
      </c>
      <c r="D12" s="19">
        <f>Table3[[#This Row],[غیابات]]*5</f>
        <v>3.8888888888888888</v>
      </c>
      <c r="E12" s="2">
        <v>4</v>
      </c>
      <c r="F12" s="2"/>
      <c r="G12" s="2"/>
      <c r="H12" s="2"/>
      <c r="I12" s="2">
        <v>7.2</v>
      </c>
      <c r="J12" s="2">
        <v>7</v>
      </c>
      <c r="K12" s="2"/>
      <c r="L12" s="2"/>
    </row>
    <row r="13" spans="1:12" ht="21">
      <c r="A13" s="2">
        <v>12</v>
      </c>
      <c r="B13" s="2" t="str">
        <f>Table1[[#This Row],[ناڤ]]</f>
        <v>پينار فارس فرحان</v>
      </c>
      <c r="C13" s="18">
        <f>Table1[[#This Row],[Average]]</f>
        <v>0.55555555555555558</v>
      </c>
      <c r="D13" s="19">
        <f>Table3[[#This Row],[غیابات]]*5</f>
        <v>2.7777777777777777</v>
      </c>
      <c r="E13" s="2">
        <v>3.5</v>
      </c>
      <c r="F13" s="2"/>
      <c r="G13" s="2"/>
      <c r="H13" s="2"/>
      <c r="I13" s="2">
        <v>6.1</v>
      </c>
      <c r="J13" s="2">
        <v>9</v>
      </c>
      <c r="K13" s="2"/>
      <c r="L13" s="2"/>
    </row>
    <row r="14" spans="1:12" ht="21">
      <c r="A14" s="2">
        <v>13</v>
      </c>
      <c r="B14" s="2" t="str">
        <f>Table1[[#This Row],[ناڤ]]</f>
        <v>حمدي صديق عمر سعدالله</v>
      </c>
      <c r="C14" s="18">
        <f>Table1[[#This Row],[Average]]</f>
        <v>0.66666666666666663</v>
      </c>
      <c r="D14" s="19">
        <f>Table3[[#This Row],[غیابات]]*5</f>
        <v>3.333333333333333</v>
      </c>
      <c r="E14" s="2">
        <v>4.5</v>
      </c>
      <c r="F14" s="2">
        <v>4.5</v>
      </c>
      <c r="G14" s="2"/>
      <c r="H14" s="2"/>
      <c r="I14" s="2">
        <v>7.1</v>
      </c>
      <c r="J14" s="2">
        <v>10</v>
      </c>
      <c r="K14" s="2"/>
      <c r="L14" s="2"/>
    </row>
    <row r="15" spans="1:12" ht="21">
      <c r="A15" s="2">
        <v>14</v>
      </c>
      <c r="B15" s="2" t="str">
        <f>Table1[[#This Row],[ناڤ]]</f>
        <v>داستان محمد عبدالكريم كوخه رشيد</v>
      </c>
      <c r="C15" s="18">
        <f>Table1[[#This Row],[Average]]</f>
        <v>0.88888888888888884</v>
      </c>
      <c r="D15" s="19">
        <f>Table3[[#This Row],[غیابات]]*5</f>
        <v>4.4444444444444446</v>
      </c>
      <c r="E15" s="2">
        <v>4.5</v>
      </c>
      <c r="F15" s="2"/>
      <c r="G15" s="2"/>
      <c r="H15" s="2"/>
      <c r="I15" s="2">
        <v>7.2</v>
      </c>
      <c r="J15" s="2">
        <v>10</v>
      </c>
      <c r="K15" s="2"/>
      <c r="L15" s="2"/>
    </row>
    <row r="16" spans="1:12" ht="21">
      <c r="A16" s="2">
        <v>15</v>
      </c>
      <c r="B16" s="2" t="str">
        <f>Table1[[#This Row],[ناڤ]]</f>
        <v>دلژين مصطفى يوسف مصطفى</v>
      </c>
      <c r="C16" s="18">
        <f>Table1[[#This Row],[Average]]</f>
        <v>1</v>
      </c>
      <c r="D16" s="19">
        <f>Table3[[#This Row],[غیابات]]*5</f>
        <v>5</v>
      </c>
      <c r="E16" s="2">
        <v>4.5</v>
      </c>
      <c r="F16" s="2">
        <v>4.5</v>
      </c>
      <c r="G16" s="2"/>
      <c r="H16" s="2"/>
      <c r="I16" s="2">
        <v>6.4</v>
      </c>
      <c r="J16" s="2">
        <v>10</v>
      </c>
      <c r="K16" s="2"/>
      <c r="L16" s="2"/>
    </row>
    <row r="17" spans="1:12" ht="21">
      <c r="A17" s="2">
        <v>16</v>
      </c>
      <c r="B17" s="2" t="str">
        <f>Table1[[#This Row],[ناڤ]]</f>
        <v>دولت عبدالله عبدالرحمن عمر</v>
      </c>
      <c r="C17" s="18">
        <f>Table1[[#This Row],[Average]]</f>
        <v>0.55555555555555558</v>
      </c>
      <c r="D17" s="19">
        <f>Table3[[#This Row],[غیابات]]*5</f>
        <v>2.7777777777777777</v>
      </c>
      <c r="E17" s="2">
        <v>2</v>
      </c>
      <c r="F17" s="2"/>
      <c r="G17" s="2"/>
      <c r="H17" s="2"/>
      <c r="I17" s="2">
        <v>2.5</v>
      </c>
      <c r="J17" s="2">
        <v>7</v>
      </c>
      <c r="K17" s="2"/>
      <c r="L17" s="2"/>
    </row>
    <row r="18" spans="1:12" ht="21">
      <c r="A18" s="2">
        <v>17</v>
      </c>
      <c r="B18" s="2" t="str">
        <f>Table1[[#This Row],[ناڤ]]</f>
        <v>رامان محمد صبيح عبدالله</v>
      </c>
      <c r="C18" s="18">
        <f>Table1[[#This Row],[Average]]</f>
        <v>0.88888888888888884</v>
      </c>
      <c r="D18" s="19">
        <f>Table3[[#This Row],[غیابات]]*5</f>
        <v>4.4444444444444446</v>
      </c>
      <c r="E18" s="2">
        <v>4</v>
      </c>
      <c r="F18" s="2">
        <v>5</v>
      </c>
      <c r="G18" s="2"/>
      <c r="H18" s="2"/>
      <c r="I18" s="2">
        <v>4.5999999999999996</v>
      </c>
      <c r="J18" s="2">
        <v>10</v>
      </c>
      <c r="K18" s="2"/>
      <c r="L18" s="2"/>
    </row>
    <row r="19" spans="1:12" ht="21">
      <c r="A19" s="2">
        <v>18</v>
      </c>
      <c r="B19" s="2" t="str">
        <f>Table1[[#This Row],[ناڤ]]</f>
        <v>رحان شعبان صالح محو</v>
      </c>
      <c r="C19" s="18">
        <f>Table1[[#This Row],[Average]]</f>
        <v>0.77777777777777779</v>
      </c>
      <c r="D19" s="19">
        <f>Table3[[#This Row],[غیابات]]*5</f>
        <v>3.8888888888888888</v>
      </c>
      <c r="E19" s="2">
        <v>4.5</v>
      </c>
      <c r="F19" s="2"/>
      <c r="G19" s="2"/>
      <c r="H19" s="2"/>
      <c r="I19" s="2">
        <v>6.2</v>
      </c>
      <c r="J19" s="2">
        <v>8</v>
      </c>
      <c r="K19" s="2"/>
      <c r="L19" s="2"/>
    </row>
    <row r="20" spans="1:12" ht="21">
      <c r="A20" s="2">
        <v>19</v>
      </c>
      <c r="B20" s="2" t="str">
        <f>Table1[[#This Row],[ناڤ]]</f>
        <v>زكية صباح محمد كلو</v>
      </c>
      <c r="C20" s="18">
        <f>Table1[[#This Row],[Average]]</f>
        <v>0.77777777777777779</v>
      </c>
      <c r="D20" s="19">
        <f>Table3[[#This Row],[غیابات]]*5</f>
        <v>3.8888888888888888</v>
      </c>
      <c r="E20" s="2">
        <v>2</v>
      </c>
      <c r="F20" s="2"/>
      <c r="G20" s="2"/>
      <c r="H20" s="2"/>
      <c r="I20" s="2">
        <v>4.4000000000000004</v>
      </c>
      <c r="J20" s="2">
        <v>8</v>
      </c>
      <c r="K20" s="2"/>
      <c r="L20" s="2"/>
    </row>
    <row r="21" spans="1:12" ht="21">
      <c r="A21" s="2">
        <v>20</v>
      </c>
      <c r="B21" s="2" t="str">
        <f>Table1[[#This Row],[ناڤ]]</f>
        <v>سارة سردار صلاح الدين</v>
      </c>
      <c r="C21" s="18">
        <f>Table1[[#This Row],[Average]]</f>
        <v>0.88888888888888884</v>
      </c>
      <c r="D21" s="19">
        <f>Table3[[#This Row],[غیابات]]*5</f>
        <v>4.4444444444444446</v>
      </c>
      <c r="E21" s="2">
        <v>5</v>
      </c>
      <c r="F21" s="2">
        <v>3.5</v>
      </c>
      <c r="G21" s="2"/>
      <c r="H21" s="2"/>
      <c r="I21" s="2">
        <v>9.5</v>
      </c>
      <c r="J21" s="2">
        <v>10</v>
      </c>
      <c r="K21" s="2"/>
      <c r="L21" s="2"/>
    </row>
    <row r="22" spans="1:12" ht="21">
      <c r="A22" s="2">
        <v>21</v>
      </c>
      <c r="B22" s="2" t="str">
        <f>Table1[[#This Row],[ناڤ]]</f>
        <v>سالار عزيز احمد محمد</v>
      </c>
      <c r="C22" s="18">
        <f>Table1[[#This Row],[Average]]</f>
        <v>0.88888888888888884</v>
      </c>
      <c r="D22" s="19">
        <f>Table3[[#This Row],[غیابات]]*5</f>
        <v>4.4444444444444446</v>
      </c>
      <c r="E22" s="2">
        <v>4</v>
      </c>
      <c r="F22" s="2"/>
      <c r="G22" s="2"/>
      <c r="H22" s="2"/>
      <c r="I22" s="2">
        <v>5.5</v>
      </c>
      <c r="J22" s="2">
        <v>7</v>
      </c>
      <c r="K22" s="2"/>
      <c r="L22" s="2"/>
    </row>
    <row r="23" spans="1:12" ht="21">
      <c r="A23" s="2">
        <v>22</v>
      </c>
      <c r="B23" s="2" t="str">
        <f>Table1[[#This Row],[ناڤ]]</f>
        <v>سعيد زيور محمدسعيد احمد</v>
      </c>
      <c r="C23" s="18">
        <f>Table1[[#This Row],[Average]]</f>
        <v>0.33333333333333331</v>
      </c>
      <c r="D23" s="19">
        <f>Table3[[#This Row],[غیابات]]*5</f>
        <v>1.6666666666666665</v>
      </c>
      <c r="E23" s="2">
        <v>2.5</v>
      </c>
      <c r="F23" s="2"/>
      <c r="G23" s="2"/>
      <c r="H23" s="2"/>
      <c r="I23" s="2">
        <v>6.2</v>
      </c>
      <c r="J23" s="2">
        <v>8</v>
      </c>
      <c r="K23" s="2"/>
      <c r="L23" s="2"/>
    </row>
    <row r="24" spans="1:12" ht="21">
      <c r="A24" s="2">
        <v>23</v>
      </c>
      <c r="B24" s="2" t="str">
        <f>Table1[[#This Row],[ناڤ]]</f>
        <v>سوزدار هاشم سعدي سعدي</v>
      </c>
      <c r="C24" s="18">
        <f>Table1[[#This Row],[Average]]</f>
        <v>0.55555555555555558</v>
      </c>
      <c r="D24" s="19">
        <f>Table3[[#This Row],[غیابات]]*5</f>
        <v>2.7777777777777777</v>
      </c>
      <c r="E24" s="2">
        <v>4</v>
      </c>
      <c r="F24" s="2"/>
      <c r="G24" s="2"/>
      <c r="H24" s="2"/>
      <c r="I24" s="2">
        <v>7.7</v>
      </c>
      <c r="J24" s="2">
        <v>8</v>
      </c>
      <c r="K24" s="2"/>
      <c r="L24" s="2"/>
    </row>
    <row r="25" spans="1:12" ht="21">
      <c r="A25" s="2">
        <v>24</v>
      </c>
      <c r="B25" s="2" t="str">
        <f>Table1[[#This Row],[ناڤ]]</f>
        <v>سولين هشيار اسماعيل</v>
      </c>
      <c r="C25" s="18">
        <f>Table1[[#This Row],[Average]]</f>
        <v>1</v>
      </c>
      <c r="D25" s="19">
        <f>Table3[[#This Row],[غیابات]]*5</f>
        <v>5</v>
      </c>
      <c r="E25" s="2">
        <v>5</v>
      </c>
      <c r="F25" s="2">
        <v>4.5</v>
      </c>
      <c r="G25" s="2"/>
      <c r="H25" s="2"/>
      <c r="I25" s="2">
        <v>9</v>
      </c>
      <c r="J25" s="2">
        <v>10</v>
      </c>
      <c r="K25" s="2"/>
      <c r="L25" s="2"/>
    </row>
    <row r="26" spans="1:12" ht="21">
      <c r="A26" s="2">
        <v>25</v>
      </c>
      <c r="B26" s="2" t="str">
        <f>Table1[[#This Row],[ناڤ]]</f>
        <v>عبدالرحمن يونس صالح ابراهيم</v>
      </c>
      <c r="C26" s="18">
        <f>Table1[[#This Row],[Average]]</f>
        <v>0.55555555555555558</v>
      </c>
      <c r="D26" s="19">
        <f>Table3[[#This Row],[غیابات]]*5</f>
        <v>2.7777777777777777</v>
      </c>
      <c r="E26" s="2">
        <v>3</v>
      </c>
      <c r="F26" s="2">
        <v>2.5</v>
      </c>
      <c r="G26" s="2"/>
      <c r="H26" s="2"/>
      <c r="I26" s="2">
        <v>5</v>
      </c>
      <c r="J26" s="2">
        <v>8</v>
      </c>
      <c r="K26" s="2"/>
      <c r="L26" s="2"/>
    </row>
    <row r="27" spans="1:12" ht="21">
      <c r="A27" s="2">
        <v>26</v>
      </c>
      <c r="B27" s="2" t="str">
        <f>Table1[[#This Row],[ناڤ]]</f>
        <v>علي حسين علي عباس</v>
      </c>
      <c r="C27" s="18">
        <f>Table1[[#This Row],[Average]]</f>
        <v>0.77777777777777779</v>
      </c>
      <c r="D27" s="19">
        <f>Table3[[#This Row],[غیابات]]*5</f>
        <v>3.8888888888888888</v>
      </c>
      <c r="E27" s="2">
        <v>4</v>
      </c>
      <c r="F27" s="2">
        <v>3</v>
      </c>
      <c r="G27" s="2"/>
      <c r="H27" s="2"/>
      <c r="I27" s="2">
        <v>6.3</v>
      </c>
      <c r="J27" s="2">
        <v>10</v>
      </c>
      <c r="K27" s="2"/>
      <c r="L27" s="2"/>
    </row>
    <row r="28" spans="1:12" ht="21">
      <c r="A28" s="2">
        <v>27</v>
      </c>
      <c r="B28" s="2" t="str">
        <f>Table1[[#This Row],[ناڤ]]</f>
        <v>كفى فتاح حسين مصطفى</v>
      </c>
      <c r="C28" s="18">
        <f>Table1[[#This Row],[Average]]</f>
        <v>0.77777777777777779</v>
      </c>
      <c r="D28" s="19">
        <f>Table3[[#This Row],[غیابات]]*5</f>
        <v>3.8888888888888888</v>
      </c>
      <c r="E28" s="2"/>
      <c r="F28" s="2"/>
      <c r="G28" s="2"/>
      <c r="H28" s="2"/>
      <c r="I28" s="2"/>
      <c r="J28" s="2"/>
      <c r="K28" s="2"/>
      <c r="L28" s="2"/>
    </row>
    <row r="29" spans="1:12" ht="21">
      <c r="A29" s="2">
        <v>28</v>
      </c>
      <c r="B29" s="2" t="str">
        <f>Table1[[#This Row],[ناڤ]]</f>
        <v>لولاف احسان حليم حسن</v>
      </c>
      <c r="C29" s="18">
        <f>Table1[[#This Row],[Average]]</f>
        <v>0.66666666666666663</v>
      </c>
      <c r="D29" s="19">
        <f>Table3[[#This Row],[غیابات]]*5</f>
        <v>3.333333333333333</v>
      </c>
      <c r="E29" s="2">
        <v>4</v>
      </c>
      <c r="F29" s="2">
        <v>2.5</v>
      </c>
      <c r="G29" s="2"/>
      <c r="H29" s="2"/>
      <c r="I29" s="2">
        <v>6</v>
      </c>
      <c r="J29" s="2">
        <v>8</v>
      </c>
      <c r="K29" s="2"/>
      <c r="L29" s="2"/>
    </row>
    <row r="30" spans="1:12" ht="21">
      <c r="A30" s="2">
        <v>29</v>
      </c>
      <c r="B30" s="2" t="str">
        <f>Table1[[#This Row],[ناڤ]]</f>
        <v>محمد جميل كلش اسماعيل</v>
      </c>
      <c r="C30" s="18">
        <f>Table1[[#This Row],[Average]]</f>
        <v>0.55555555555555558</v>
      </c>
      <c r="D30" s="19">
        <f>Table3[[#This Row],[غیابات]]*5</f>
        <v>2.7777777777777777</v>
      </c>
      <c r="E30" s="2">
        <v>0</v>
      </c>
      <c r="F30" s="2"/>
      <c r="G30" s="2"/>
      <c r="H30" s="2"/>
      <c r="I30" s="2">
        <v>5.5</v>
      </c>
      <c r="J30" s="2">
        <v>8</v>
      </c>
      <c r="K30" s="2"/>
      <c r="L30" s="2"/>
    </row>
    <row r="31" spans="1:12" ht="21">
      <c r="A31" s="2">
        <v>30</v>
      </c>
      <c r="B31" s="2" t="str">
        <f>Table1[[#This Row],[ناڤ]]</f>
        <v>محمود شوكت خليل مجيد</v>
      </c>
      <c r="C31" s="18">
        <f>Table1[[#This Row],[Average]]</f>
        <v>0.44444444444444442</v>
      </c>
      <c r="D31" s="19">
        <f>Table3[[#This Row],[غیابات]]*5</f>
        <v>2.2222222222222223</v>
      </c>
      <c r="E31" s="2">
        <v>1</v>
      </c>
      <c r="F31" s="2"/>
      <c r="G31" s="2"/>
      <c r="H31" s="2"/>
      <c r="I31" s="2">
        <v>5</v>
      </c>
      <c r="J31" s="2">
        <v>8</v>
      </c>
      <c r="K31" s="2"/>
      <c r="L31" s="2"/>
    </row>
    <row r="32" spans="1:12" ht="21">
      <c r="A32" s="2">
        <v>31</v>
      </c>
      <c r="B32" s="2" t="str">
        <f>Table1[[#This Row],[ناڤ]]</f>
        <v>مروان محمود كري شاهين</v>
      </c>
      <c r="C32" s="18">
        <f>Table1[[#This Row],[Average]]</f>
        <v>0.77777777777777779</v>
      </c>
      <c r="D32" s="19">
        <f>Table3[[#This Row],[غیابات]]*5</f>
        <v>3.8888888888888888</v>
      </c>
      <c r="E32" s="2">
        <v>4</v>
      </c>
      <c r="F32" s="2"/>
      <c r="G32" s="2"/>
      <c r="H32" s="2"/>
      <c r="I32" s="2">
        <v>6.3</v>
      </c>
      <c r="J32" s="2">
        <v>8</v>
      </c>
      <c r="K32" s="2"/>
      <c r="L32" s="2"/>
    </row>
    <row r="33" spans="1:12" ht="21">
      <c r="A33" s="2">
        <v>32</v>
      </c>
      <c r="B33" s="2" t="str">
        <f>Table1[[#This Row],[ناڤ]]</f>
        <v>مريم يوارش ايو وردة</v>
      </c>
      <c r="C33" s="18">
        <f>Table1[[#This Row],[Average]]</f>
        <v>0.55555555555555558</v>
      </c>
      <c r="D33" s="19">
        <f>Table3[[#This Row],[غیابات]]*5</f>
        <v>2.7777777777777777</v>
      </c>
      <c r="E33" s="2">
        <v>4</v>
      </c>
      <c r="F33" s="2"/>
      <c r="G33" s="2"/>
      <c r="H33" s="2"/>
      <c r="I33" s="2">
        <v>6.4</v>
      </c>
      <c r="J33" s="2">
        <v>9</v>
      </c>
      <c r="K33" s="2"/>
      <c r="L33" s="2"/>
    </row>
    <row r="34" spans="1:12" ht="21">
      <c r="A34" s="2">
        <v>33</v>
      </c>
      <c r="B34" s="2" t="str">
        <f>Table1[[#This Row],[ناڤ]]</f>
        <v>مينا دلوڤان سعيد قاسم</v>
      </c>
      <c r="C34" s="18">
        <f>Table1[[#This Row],[Average]]</f>
        <v>0.88888888888888884</v>
      </c>
      <c r="D34" s="19">
        <f>Table3[[#This Row],[غیابات]]*5</f>
        <v>4.4444444444444446</v>
      </c>
      <c r="E34" s="2">
        <v>4</v>
      </c>
      <c r="F34" s="2">
        <v>2.5</v>
      </c>
      <c r="G34" s="2"/>
      <c r="H34" s="2"/>
      <c r="I34" s="2">
        <v>4.7</v>
      </c>
      <c r="J34" s="2">
        <v>7</v>
      </c>
      <c r="K34" s="2"/>
      <c r="L34" s="2"/>
    </row>
    <row r="35" spans="1:12" ht="21">
      <c r="A35" s="2">
        <v>34</v>
      </c>
      <c r="B35" s="2" t="str">
        <f>Table1[[#This Row],[ناڤ]]</f>
        <v>نادرة سليمان علي يحيى</v>
      </c>
      <c r="C35" s="18">
        <f>Table1[[#This Row],[Average]]</f>
        <v>1</v>
      </c>
      <c r="D35" s="19">
        <f>Table3[[#This Row],[غیابات]]*5</f>
        <v>5</v>
      </c>
      <c r="E35" s="2">
        <v>5</v>
      </c>
      <c r="F35" s="2">
        <v>4.5</v>
      </c>
      <c r="G35" s="2"/>
      <c r="H35" s="2"/>
      <c r="I35" s="2">
        <v>6.5</v>
      </c>
      <c r="J35" s="2">
        <v>10</v>
      </c>
      <c r="K35" s="2"/>
      <c r="L35" s="2"/>
    </row>
    <row r="36" spans="1:12" ht="21">
      <c r="A36" s="2">
        <v>35</v>
      </c>
      <c r="B36" s="2" t="str">
        <f>Table1[[#This Row],[ناڤ]]</f>
        <v>نيرگز هشيار احمد يوسف</v>
      </c>
      <c r="C36" s="18">
        <f>Table1[[#This Row],[Average]]</f>
        <v>1</v>
      </c>
      <c r="D36" s="19">
        <f>Table3[[#This Row],[غیابات]]*5</f>
        <v>5</v>
      </c>
      <c r="E36" s="2">
        <v>5</v>
      </c>
      <c r="F36" s="2"/>
      <c r="G36" s="2"/>
      <c r="H36" s="2"/>
      <c r="I36" s="2">
        <v>7.1</v>
      </c>
      <c r="J36" s="2">
        <v>10</v>
      </c>
      <c r="K36" s="2"/>
      <c r="L36" s="2"/>
    </row>
    <row r="37" spans="1:12" ht="21">
      <c r="A37" s="2">
        <v>36</v>
      </c>
      <c r="B37" s="2" t="str">
        <f>Table1[[#This Row],[ناڤ]]</f>
        <v>هديل صادق سيتو كاظم</v>
      </c>
      <c r="C37" s="18">
        <f>Table1[[#This Row],[Average]]</f>
        <v>0.66666666666666663</v>
      </c>
      <c r="D37" s="19">
        <f>Table3[[#This Row],[غیابات]]*5</f>
        <v>3.333333333333333</v>
      </c>
      <c r="E37" s="2"/>
      <c r="F37" s="2">
        <v>4</v>
      </c>
      <c r="G37" s="2"/>
      <c r="H37" s="2"/>
      <c r="I37" s="2">
        <v>7.6</v>
      </c>
      <c r="J37" s="2">
        <v>8</v>
      </c>
      <c r="K37" s="2"/>
      <c r="L37" s="2"/>
    </row>
    <row r="38" spans="1:12" ht="21">
      <c r="A38" s="2">
        <v>37</v>
      </c>
      <c r="B38" s="2" t="str">
        <f>Table1[[#This Row],[ناڤ]]</f>
        <v>هوزان قاسم حسين فندي</v>
      </c>
      <c r="C38" s="18">
        <f>Table1[[#This Row],[Average]]</f>
        <v>0.66666666666666663</v>
      </c>
      <c r="D38" s="19">
        <f>Table3[[#This Row],[غیابات]]*5</f>
        <v>3.333333333333333</v>
      </c>
      <c r="E38" s="2">
        <v>3</v>
      </c>
      <c r="F38" s="2">
        <v>3.5</v>
      </c>
      <c r="G38" s="2"/>
      <c r="H38" s="2"/>
      <c r="I38" s="2">
        <v>4.2</v>
      </c>
      <c r="J38" s="2">
        <v>8</v>
      </c>
      <c r="K38" s="2"/>
      <c r="L38" s="2"/>
    </row>
    <row r="39" spans="1:12" ht="21">
      <c r="A39" s="2">
        <v>38</v>
      </c>
      <c r="B39" s="2" t="str">
        <f>Table1[[#This Row],[ناڤ]]</f>
        <v>هونر سالم مصطفى شاهين</v>
      </c>
      <c r="C39" s="18">
        <f>Table1[[#This Row],[Average]]</f>
        <v>0.55555555555555558</v>
      </c>
      <c r="D39" s="19">
        <f>Table3[[#This Row],[غیابات]]*5</f>
        <v>2.7777777777777777</v>
      </c>
      <c r="E39" s="2">
        <v>4</v>
      </c>
      <c r="F39" s="2">
        <v>3.5</v>
      </c>
      <c r="G39" s="2"/>
      <c r="H39" s="2"/>
      <c r="I39" s="2">
        <v>4.8</v>
      </c>
      <c r="J39" s="2">
        <v>10</v>
      </c>
      <c r="K39" s="2"/>
      <c r="L39" s="2"/>
    </row>
    <row r="40" spans="1:12" ht="21">
      <c r="A40" s="2">
        <v>39</v>
      </c>
      <c r="B40" s="2" t="str">
        <f>Table1[[#This Row],[ناڤ]]</f>
        <v>ئوميد حسام محمدطاهر يوسف</v>
      </c>
      <c r="C40" s="18">
        <f>Table1[[#This Row],[Average]]</f>
        <v>0.66666666666666663</v>
      </c>
      <c r="D40" s="19">
        <f>Table3[[#This Row],[غیابات]]*5</f>
        <v>3.333333333333333</v>
      </c>
      <c r="E40" s="2">
        <v>4</v>
      </c>
      <c r="F40" s="2">
        <v>3.5</v>
      </c>
      <c r="G40" s="2"/>
      <c r="H40" s="2"/>
      <c r="I40" s="2">
        <v>6.5</v>
      </c>
      <c r="J40" s="2">
        <v>9</v>
      </c>
      <c r="K40" s="2"/>
      <c r="L40" s="2"/>
    </row>
    <row r="41" spans="1:12" ht="21">
      <c r="A41" s="2">
        <v>40</v>
      </c>
      <c r="B41" s="2" t="str">
        <f>Table1[[#This Row],[ناڤ]]</f>
        <v>لاوندعبدالكريم عبدالله محمد</v>
      </c>
      <c r="C41" s="18">
        <f>Table1[[#This Row],[Average]]</f>
        <v>0.66666666666666663</v>
      </c>
      <c r="D41" s="19">
        <f>Table3[[#This Row],[غیابات]]*5</f>
        <v>3.333333333333333</v>
      </c>
      <c r="E41" s="2">
        <v>4</v>
      </c>
      <c r="F41" s="2">
        <v>4.5</v>
      </c>
      <c r="G41" s="2"/>
      <c r="H41" s="2"/>
      <c r="I41" s="2">
        <v>4.2</v>
      </c>
      <c r="J41" s="2">
        <v>10</v>
      </c>
      <c r="K41" s="2"/>
      <c r="L41" s="2"/>
    </row>
    <row r="42" spans="1:12" ht="21">
      <c r="A42" s="2">
        <v>41</v>
      </c>
      <c r="B42" s="2" t="str">
        <f>Table1[[#This Row],[ناڤ]]</f>
        <v>اياز نايف ابراهيم حسن</v>
      </c>
      <c r="C42" s="18">
        <f>Table1[[#This Row],[Average]]</f>
        <v>0.55555555555555558</v>
      </c>
      <c r="D42" s="19">
        <f>Table3[[#This Row],[غیابات]]*5</f>
        <v>2.7777777777777777</v>
      </c>
      <c r="E42" s="2">
        <v>2</v>
      </c>
      <c r="F42" s="2">
        <v>3.5</v>
      </c>
      <c r="G42" s="2"/>
      <c r="H42" s="2"/>
      <c r="I42" s="2">
        <v>3.9</v>
      </c>
      <c r="J42" s="2">
        <v>8</v>
      </c>
      <c r="K42" s="2"/>
      <c r="L42" s="2"/>
    </row>
    <row r="43" spans="1:12" ht="21">
      <c r="A43" s="2">
        <v>42</v>
      </c>
      <c r="B43" s="2" t="str">
        <f>Table1[[#This Row],[ناڤ]]</f>
        <v>زانا جسيم ابراهيم تمر</v>
      </c>
      <c r="C43" s="18">
        <f>Table1[[#This Row],[Average]]</f>
        <v>0.88888888888888884</v>
      </c>
      <c r="D43" s="19">
        <f>Table3[[#This Row],[غیابات]]*5</f>
        <v>4.4444444444444446</v>
      </c>
      <c r="E43" s="2">
        <v>4</v>
      </c>
      <c r="F43" s="2"/>
      <c r="G43" s="2"/>
      <c r="H43" s="2"/>
      <c r="I43" s="2">
        <v>4.7</v>
      </c>
      <c r="J43" s="2">
        <v>8</v>
      </c>
      <c r="K43" s="2"/>
      <c r="L43" s="2"/>
    </row>
    <row r="44" spans="1:12" ht="21">
      <c r="A44" s="2">
        <v>43</v>
      </c>
      <c r="B44" s="2" t="str">
        <f>Table1[[#This Row],[ناڤ]]</f>
        <v>علي حسين علي امين</v>
      </c>
      <c r="C44" s="18">
        <f>Table1[[#This Row],[Average]]</f>
        <v>0.55555555555555558</v>
      </c>
      <c r="D44" s="19">
        <f>Table3[[#This Row],[غیابات]]*5</f>
        <v>2.7777777777777777</v>
      </c>
      <c r="E44" s="2">
        <v>2.5</v>
      </c>
      <c r="F44" s="2">
        <v>3.5</v>
      </c>
      <c r="G44" s="2"/>
      <c r="H44" s="2"/>
      <c r="I44" s="2">
        <v>3.7</v>
      </c>
      <c r="J44" s="2">
        <v>8</v>
      </c>
      <c r="K44" s="2"/>
      <c r="L44" s="2"/>
    </row>
    <row r="45" spans="1:12" ht="21">
      <c r="A45" s="2">
        <v>44</v>
      </c>
      <c r="B45" s="2" t="str">
        <f>Table1[[#This Row],[ناڤ]]</f>
        <v>هةژيڤان عبدالعزيز حاجي صالح</v>
      </c>
      <c r="C45" s="18">
        <f>Table1[[#This Row],[Average]]</f>
        <v>0.77777777777777779</v>
      </c>
      <c r="D45" s="19">
        <f>Table3[[#This Row],[غیابات]]*5</f>
        <v>3.8888888888888888</v>
      </c>
      <c r="E45" s="2">
        <v>3.5</v>
      </c>
      <c r="F45" s="2">
        <v>3.5</v>
      </c>
      <c r="G45" s="2"/>
      <c r="H45" s="2"/>
      <c r="I45" s="2">
        <v>6</v>
      </c>
      <c r="J45" s="2">
        <v>6</v>
      </c>
      <c r="K45" s="2"/>
      <c r="L45" s="2"/>
    </row>
    <row r="46" spans="1:12" ht="21">
      <c r="A46" s="2">
        <v>45</v>
      </c>
      <c r="B46" s="2" t="str">
        <f>Table1[[#This Row],[ناڤ]]</f>
        <v>زيلان يونس رمضان حسو</v>
      </c>
      <c r="C46" s="18">
        <f>Table1[[#This Row],[Average]]</f>
        <v>0.22222222222222221</v>
      </c>
      <c r="D46" s="19">
        <f>Table3[[#This Row],[غیابات]]*5</f>
        <v>1.1111111111111112</v>
      </c>
      <c r="E46" s="2">
        <v>1</v>
      </c>
      <c r="F46" s="2">
        <v>3.5</v>
      </c>
      <c r="G46" s="2"/>
      <c r="H46" s="2"/>
      <c r="I46" s="2">
        <v>2.7</v>
      </c>
      <c r="J46" s="2">
        <v>7</v>
      </c>
      <c r="K46" s="2"/>
      <c r="L4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07A0-BE21-4F81-99D6-0E46C82098DE}">
  <dimension ref="A1:L49"/>
  <sheetViews>
    <sheetView rightToLeft="1" tabSelected="1" topLeftCell="B1" workbookViewId="0">
      <selection activeCell="J4" sqref="J4"/>
    </sheetView>
  </sheetViews>
  <sheetFormatPr defaultRowHeight="14.4"/>
  <cols>
    <col min="1" max="1" width="8.44140625" bestFit="1" customWidth="1"/>
    <col min="2" max="2" width="33.5546875" bestFit="1" customWidth="1"/>
    <col min="3" max="3" width="10.33203125" bestFit="1" customWidth="1"/>
    <col min="4" max="4" width="21.88671875" bestFit="1" customWidth="1"/>
    <col min="5" max="5" width="12.6640625" bestFit="1" customWidth="1"/>
    <col min="6" max="6" width="20.5546875" bestFit="1" customWidth="1"/>
    <col min="7" max="7" width="14.88671875" bestFit="1" customWidth="1"/>
    <col min="8" max="8" width="19.77734375" bestFit="1" customWidth="1"/>
    <col min="9" max="9" width="19.21875" bestFit="1" customWidth="1"/>
    <col min="10" max="10" width="19.33203125" bestFit="1" customWidth="1"/>
    <col min="11" max="11" width="17.44140625" bestFit="1" customWidth="1"/>
    <col min="12" max="12" width="19.109375" bestFit="1" customWidth="1"/>
  </cols>
  <sheetData>
    <row r="1" spans="1:12" ht="21">
      <c r="A1" s="16" t="s">
        <v>113</v>
      </c>
      <c r="B1" s="16" t="s">
        <v>114</v>
      </c>
      <c r="C1" s="16" t="s">
        <v>115</v>
      </c>
      <c r="D1" s="16" t="s">
        <v>116</v>
      </c>
      <c r="E1" s="16" t="s">
        <v>127</v>
      </c>
      <c r="F1" s="16" t="s">
        <v>117</v>
      </c>
      <c r="G1" s="16" t="s">
        <v>118</v>
      </c>
      <c r="H1" s="16" t="s">
        <v>119</v>
      </c>
      <c r="I1" s="16" t="s">
        <v>120</v>
      </c>
      <c r="J1" s="16" t="s">
        <v>121</v>
      </c>
      <c r="K1" s="16" t="s">
        <v>122</v>
      </c>
      <c r="L1" s="16" t="s">
        <v>123</v>
      </c>
    </row>
    <row r="2" spans="1:12" ht="21">
      <c r="A2" s="2">
        <v>1</v>
      </c>
      <c r="B2" s="2" t="str">
        <f>Table13[[#This Row],[ناڤ]]</f>
        <v>اسوان غسان وليد مصطفى</v>
      </c>
      <c r="C2" s="18">
        <f>Table13[[#This Row],[Average]]</f>
        <v>0.88888888888888884</v>
      </c>
      <c r="D2" s="19">
        <f>Table35[[#This Row],[غیابات]]*5</f>
        <v>4.4444444444444446</v>
      </c>
      <c r="E2" s="2">
        <v>4.5</v>
      </c>
      <c r="F2" s="2"/>
      <c r="G2" s="2"/>
      <c r="H2" s="2"/>
      <c r="I2" s="2">
        <v>6.5</v>
      </c>
      <c r="J2" s="2">
        <v>8</v>
      </c>
      <c r="K2" s="2"/>
      <c r="L2" s="2"/>
    </row>
    <row r="3" spans="1:12" ht="21">
      <c r="A3" s="2">
        <v>2</v>
      </c>
      <c r="B3" s="2" t="str">
        <f>Table13[[#This Row],[ناڤ]]</f>
        <v>الند وحيد احمد سعيد</v>
      </c>
      <c r="C3" s="18">
        <f>Table13[[#This Row],[Average]]</f>
        <v>1</v>
      </c>
      <c r="D3" s="19">
        <f>Table35[[#This Row],[غیابات]]*5</f>
        <v>5</v>
      </c>
      <c r="E3" s="2">
        <v>4</v>
      </c>
      <c r="F3" s="2"/>
      <c r="G3" s="2"/>
      <c r="H3" s="2"/>
      <c r="I3" s="2">
        <v>5.5</v>
      </c>
      <c r="J3" s="2">
        <v>8</v>
      </c>
      <c r="K3" s="2"/>
      <c r="L3" s="2"/>
    </row>
    <row r="4" spans="1:12" ht="21">
      <c r="A4" s="2">
        <v>3</v>
      </c>
      <c r="B4" s="2" t="str">
        <f>Table13[[#This Row],[ناڤ]]</f>
        <v>بروژ ريال عبدالله احمد</v>
      </c>
      <c r="C4" s="18">
        <f>Table13[[#This Row],[Average]]</f>
        <v>0.66666666666666663</v>
      </c>
      <c r="D4" s="19">
        <f>Table35[[#This Row],[غیابات]]*5</f>
        <v>3.333333333333333</v>
      </c>
      <c r="E4" s="2">
        <v>3.5</v>
      </c>
      <c r="F4" s="2">
        <v>4</v>
      </c>
      <c r="G4" s="2"/>
      <c r="H4" s="2"/>
      <c r="I4" s="2">
        <v>5.2</v>
      </c>
      <c r="J4" s="2">
        <v>9</v>
      </c>
      <c r="K4" s="2"/>
      <c r="L4" s="2"/>
    </row>
    <row r="5" spans="1:12" ht="21">
      <c r="A5" s="2">
        <v>4</v>
      </c>
      <c r="B5" s="2" t="str">
        <f>Table13[[#This Row],[ناڤ]]</f>
        <v>بهدين صالح اسماعيل عمر</v>
      </c>
      <c r="C5" s="18">
        <f>Table13[[#This Row],[Average]]</f>
        <v>0.88888888888888884</v>
      </c>
      <c r="D5" s="19">
        <f>Table35[[#This Row],[غیابات]]*5</f>
        <v>4.4444444444444446</v>
      </c>
      <c r="E5" s="2">
        <v>3</v>
      </c>
      <c r="F5" s="2">
        <v>3.5</v>
      </c>
      <c r="G5" s="2"/>
      <c r="H5" s="2"/>
      <c r="I5" s="2">
        <v>5.7</v>
      </c>
      <c r="J5" s="2">
        <v>8</v>
      </c>
      <c r="K5" s="2"/>
      <c r="L5" s="2"/>
    </row>
    <row r="6" spans="1:12" ht="21">
      <c r="A6" s="2">
        <v>5</v>
      </c>
      <c r="B6" s="2" t="str">
        <f>Table13[[#This Row],[ناڤ]]</f>
        <v>بهية محمد عبدالله علي</v>
      </c>
      <c r="C6" s="18">
        <f>Table13[[#This Row],[Average]]</f>
        <v>0.88888888888888884</v>
      </c>
      <c r="D6" s="19">
        <f>Table35[[#This Row],[غیابات]]*5</f>
        <v>4.4444444444444446</v>
      </c>
      <c r="E6" s="2">
        <v>3</v>
      </c>
      <c r="F6" s="2"/>
      <c r="G6" s="2"/>
      <c r="H6" s="2"/>
      <c r="I6" s="2">
        <v>5.4</v>
      </c>
      <c r="J6" s="2">
        <v>7</v>
      </c>
      <c r="K6" s="2"/>
      <c r="L6" s="2"/>
    </row>
    <row r="7" spans="1:12" ht="21">
      <c r="A7" s="2">
        <v>6</v>
      </c>
      <c r="B7" s="2" t="str">
        <f>Table13[[#This Row],[ناڤ]]</f>
        <v>جليلة زكى احمد عبدالرحمن</v>
      </c>
      <c r="C7" s="18">
        <f>Table13[[#This Row],[Average]]</f>
        <v>0.77777777777777779</v>
      </c>
      <c r="D7" s="19">
        <f>Table35[[#This Row],[غیابات]]*5</f>
        <v>3.8888888888888888</v>
      </c>
      <c r="E7" s="2">
        <v>4</v>
      </c>
      <c r="F7" s="2"/>
      <c r="G7" s="2"/>
      <c r="H7" s="2"/>
      <c r="I7" s="2">
        <v>7.1</v>
      </c>
      <c r="J7" s="2">
        <v>8</v>
      </c>
      <c r="K7" s="2"/>
      <c r="L7" s="2"/>
    </row>
    <row r="8" spans="1:12" ht="21">
      <c r="A8" s="2">
        <v>7</v>
      </c>
      <c r="B8" s="2" t="str">
        <f>Table13[[#This Row],[ناڤ]]</f>
        <v>دلشير چياي سليم احمد</v>
      </c>
      <c r="C8" s="18">
        <f>Table13[[#This Row],[Average]]</f>
        <v>0.66666666666666663</v>
      </c>
      <c r="D8" s="19">
        <f>Table35[[#This Row],[غیابات]]*5</f>
        <v>3.333333333333333</v>
      </c>
      <c r="E8" s="2">
        <v>5</v>
      </c>
      <c r="F8" s="2"/>
      <c r="G8" s="2"/>
      <c r="H8" s="2"/>
      <c r="I8" s="2">
        <v>6</v>
      </c>
      <c r="J8" s="2">
        <v>7</v>
      </c>
      <c r="K8" s="2"/>
      <c r="L8" s="2"/>
    </row>
    <row r="9" spans="1:12" ht="21">
      <c r="A9" s="2">
        <v>8</v>
      </c>
      <c r="B9" s="2" t="str">
        <f>Table13[[#This Row],[ناڤ]]</f>
        <v>دلين امين حسن تمر</v>
      </c>
      <c r="C9" s="18">
        <f>Table13[[#This Row],[Average]]</f>
        <v>1</v>
      </c>
      <c r="D9" s="19">
        <f>Table35[[#This Row],[غیابات]]*5</f>
        <v>5</v>
      </c>
      <c r="E9" s="2">
        <v>2.5</v>
      </c>
      <c r="F9" s="2"/>
      <c r="G9" s="2"/>
      <c r="H9" s="2"/>
      <c r="I9" s="2">
        <v>6.4</v>
      </c>
      <c r="J9" s="2">
        <v>8</v>
      </c>
      <c r="K9" s="2"/>
      <c r="L9" s="2"/>
    </row>
    <row r="10" spans="1:12" ht="21">
      <c r="A10" s="2">
        <v>9</v>
      </c>
      <c r="B10" s="2" t="str">
        <f>Table13[[#This Row],[ناڤ]]</f>
        <v>ژين هشيار محمد سليم رشيد</v>
      </c>
      <c r="C10" s="18">
        <f>Table13[[#This Row],[Average]]</f>
        <v>0.88888888888888884</v>
      </c>
      <c r="D10" s="19">
        <f>Table35[[#This Row],[غیابات]]*5</f>
        <v>4.4444444444444446</v>
      </c>
      <c r="E10" s="2">
        <v>4.5</v>
      </c>
      <c r="F10" s="2"/>
      <c r="G10" s="2"/>
      <c r="H10" s="2"/>
      <c r="I10" s="2">
        <v>6</v>
      </c>
      <c r="J10" s="2">
        <v>6</v>
      </c>
      <c r="K10" s="2"/>
      <c r="L10" s="2"/>
    </row>
    <row r="11" spans="1:12" ht="21">
      <c r="A11" s="2">
        <v>10</v>
      </c>
      <c r="B11" s="2" t="str">
        <f>Table13[[#This Row],[ناڤ]]</f>
        <v>ريناس حميد درويش</v>
      </c>
      <c r="C11" s="18">
        <f>Table13[[#This Row],[Average]]</f>
        <v>1</v>
      </c>
      <c r="D11" s="19">
        <f>Table35[[#This Row],[غیابات]]*5</f>
        <v>5</v>
      </c>
      <c r="E11" s="2">
        <v>5</v>
      </c>
      <c r="F11" s="2">
        <v>4.5</v>
      </c>
      <c r="G11" s="2"/>
      <c r="H11" s="2"/>
      <c r="I11" s="2">
        <v>7.9</v>
      </c>
      <c r="J11" s="2">
        <v>10</v>
      </c>
      <c r="K11" s="2"/>
      <c r="L11" s="2"/>
    </row>
    <row r="12" spans="1:12" ht="21">
      <c r="A12" s="2">
        <v>11</v>
      </c>
      <c r="B12" s="2" t="str">
        <f>Table13[[#This Row],[ناڤ]]</f>
        <v>رضوان صالح خليل شاهين</v>
      </c>
      <c r="C12" s="18">
        <f>Table13[[#This Row],[Average]]</f>
        <v>0.88888888888888884</v>
      </c>
      <c r="D12" s="19">
        <f>Table35[[#This Row],[غیابات]]*5</f>
        <v>4.4444444444444446</v>
      </c>
      <c r="E12" s="2">
        <v>4.5</v>
      </c>
      <c r="F12" s="2">
        <v>4</v>
      </c>
      <c r="G12" s="2"/>
      <c r="H12" s="2"/>
      <c r="I12" s="2">
        <v>7.3</v>
      </c>
      <c r="J12" s="2">
        <v>8</v>
      </c>
      <c r="K12" s="2"/>
      <c r="L12" s="2"/>
    </row>
    <row r="13" spans="1:12" ht="21">
      <c r="A13" s="2">
        <v>12</v>
      </c>
      <c r="B13" s="2" t="str">
        <f>Table13[[#This Row],[ناڤ]]</f>
        <v>زيندان حميد عبدالرحيم سليمان</v>
      </c>
      <c r="C13" s="18">
        <f>Table13[[#This Row],[Average]]</f>
        <v>1</v>
      </c>
      <c r="D13" s="19">
        <f>Table35[[#This Row],[غیابات]]*5</f>
        <v>5</v>
      </c>
      <c r="E13" s="2">
        <v>5</v>
      </c>
      <c r="F13" s="2">
        <v>4</v>
      </c>
      <c r="G13" s="2"/>
      <c r="H13" s="2"/>
      <c r="I13" s="2">
        <v>7.8</v>
      </c>
      <c r="J13" s="2">
        <v>8</v>
      </c>
      <c r="K13" s="2"/>
      <c r="L13" s="2"/>
    </row>
    <row r="14" spans="1:12" ht="21">
      <c r="A14" s="2">
        <v>13</v>
      </c>
      <c r="B14" s="2" t="str">
        <f>Table13[[#This Row],[ناڤ]]</f>
        <v>سدى كاضم عبدالرحيم سليمان</v>
      </c>
      <c r="C14" s="18">
        <f>Table13[[#This Row],[Average]]</f>
        <v>0.88888888888888884</v>
      </c>
      <c r="D14" s="19">
        <f>Table35[[#This Row],[غیابات]]*5</f>
        <v>4.4444444444444446</v>
      </c>
      <c r="E14" s="2">
        <v>4</v>
      </c>
      <c r="F14" s="2"/>
      <c r="G14" s="2"/>
      <c r="H14" s="2"/>
      <c r="I14" s="2">
        <v>6.4</v>
      </c>
      <c r="J14" s="2">
        <v>7</v>
      </c>
      <c r="K14" s="2"/>
      <c r="L14" s="2"/>
    </row>
    <row r="15" spans="1:12" ht="21">
      <c r="A15" s="2">
        <v>14</v>
      </c>
      <c r="B15" s="2" t="str">
        <f>Table13[[#This Row],[ناڤ]]</f>
        <v>سرا  ْ احمد محمود علي</v>
      </c>
      <c r="C15" s="18">
        <f>Table13[[#This Row],[Average]]</f>
        <v>1</v>
      </c>
      <c r="D15" s="19">
        <f>Table35[[#This Row],[غیابات]]*5</f>
        <v>5</v>
      </c>
      <c r="E15" s="2">
        <v>4.5</v>
      </c>
      <c r="F15" s="2"/>
      <c r="G15" s="2"/>
      <c r="H15" s="2"/>
      <c r="I15" s="2">
        <v>6.6</v>
      </c>
      <c r="J15" s="2">
        <v>8</v>
      </c>
      <c r="K15" s="2"/>
      <c r="L15" s="2"/>
    </row>
    <row r="16" spans="1:12" ht="21">
      <c r="A16" s="2">
        <v>15</v>
      </c>
      <c r="B16" s="2" t="str">
        <f>Table13[[#This Row],[ناڤ]]</f>
        <v>سعدية ميكائيل حجي توكل</v>
      </c>
      <c r="C16" s="18">
        <f>Table13[[#This Row],[Average]]</f>
        <v>0.77777777777777779</v>
      </c>
      <c r="D16" s="19">
        <f>Table35[[#This Row],[غیابات]]*5</f>
        <v>3.8888888888888888</v>
      </c>
      <c r="E16" s="2">
        <v>3.5</v>
      </c>
      <c r="F16" s="2"/>
      <c r="G16" s="2"/>
      <c r="H16" s="2"/>
      <c r="I16" s="2">
        <v>5.2</v>
      </c>
      <c r="J16" s="2">
        <v>7</v>
      </c>
      <c r="K16" s="2"/>
      <c r="L16" s="2"/>
    </row>
    <row r="17" spans="1:12" ht="21">
      <c r="A17" s="2">
        <v>16</v>
      </c>
      <c r="B17" s="2" t="str">
        <f>Table13[[#This Row],[ناڤ]]</f>
        <v>سوزان صلاح الدين عبدالحميد</v>
      </c>
      <c r="C17" s="18">
        <f>Table13[[#This Row],[Average]]</f>
        <v>0.55555555555555558</v>
      </c>
      <c r="D17" s="19">
        <f>Table35[[#This Row],[غیابات]]*5</f>
        <v>2.7777777777777777</v>
      </c>
      <c r="E17" s="2">
        <v>5</v>
      </c>
      <c r="F17" s="2"/>
      <c r="G17" s="2"/>
      <c r="H17" s="2"/>
      <c r="I17" s="2">
        <v>6.9</v>
      </c>
      <c r="J17" s="2">
        <v>7</v>
      </c>
      <c r="K17" s="2"/>
      <c r="L17" s="2"/>
    </row>
    <row r="18" spans="1:12" ht="21">
      <c r="A18" s="2">
        <v>17</v>
      </c>
      <c r="B18" s="2" t="str">
        <f>Table13[[#This Row],[ناڤ]]</f>
        <v>سيداد هاشم ابراهيم عبدالله</v>
      </c>
      <c r="C18" s="18">
        <f>Table13[[#This Row],[Average]]</f>
        <v>0.66666666666666663</v>
      </c>
      <c r="D18" s="19">
        <f>Table35[[#This Row],[غیابات]]*5</f>
        <v>3.333333333333333</v>
      </c>
      <c r="E18" s="2">
        <v>4</v>
      </c>
      <c r="F18" s="2">
        <v>3.5</v>
      </c>
      <c r="G18" s="2"/>
      <c r="H18" s="2"/>
      <c r="I18" s="2">
        <v>6.9</v>
      </c>
      <c r="J18" s="2">
        <v>10</v>
      </c>
      <c r="K18" s="2"/>
      <c r="L18" s="2"/>
    </row>
    <row r="19" spans="1:12" ht="21">
      <c r="A19" s="2">
        <v>18</v>
      </c>
      <c r="B19" s="2" t="str">
        <f>Table13[[#This Row],[ناڤ]]</f>
        <v>سيدرة عبدالستار علي عبداللة</v>
      </c>
      <c r="C19" s="18">
        <f>Table13[[#This Row],[Average]]</f>
        <v>0.88888888888888884</v>
      </c>
      <c r="D19" s="19">
        <f>Table35[[#This Row],[غیابات]]*5</f>
        <v>4.4444444444444446</v>
      </c>
      <c r="E19" s="2">
        <v>4.5</v>
      </c>
      <c r="F19" s="2"/>
      <c r="G19" s="2"/>
      <c r="H19" s="2"/>
      <c r="I19" s="2">
        <v>6.1</v>
      </c>
      <c r="J19" s="2">
        <v>9</v>
      </c>
      <c r="K19" s="2"/>
      <c r="L19" s="2"/>
    </row>
    <row r="20" spans="1:12" ht="21">
      <c r="A20" s="2">
        <v>19</v>
      </c>
      <c r="B20" s="2" t="str">
        <f>Table13[[#This Row],[ناڤ]]</f>
        <v>سيران روبار احمد محمد</v>
      </c>
      <c r="C20" s="18">
        <f>Table13[[#This Row],[Average]]</f>
        <v>0.88888888888888884</v>
      </c>
      <c r="D20" s="19">
        <f>Table35[[#This Row],[غیابات]]*5</f>
        <v>4.4444444444444446</v>
      </c>
      <c r="E20" s="2">
        <v>4.5</v>
      </c>
      <c r="F20" s="2">
        <v>3.5</v>
      </c>
      <c r="G20" s="2"/>
      <c r="H20" s="2"/>
      <c r="I20" s="2">
        <v>5.7</v>
      </c>
      <c r="J20" s="2">
        <v>9</v>
      </c>
      <c r="K20" s="2"/>
      <c r="L20" s="2"/>
    </row>
    <row r="21" spans="1:12" ht="21">
      <c r="A21" s="2">
        <v>20</v>
      </c>
      <c r="B21" s="2" t="str">
        <f>Table13[[#This Row],[ناڤ]]</f>
        <v>شكريه حسين صالح مصطفى</v>
      </c>
      <c r="C21" s="18">
        <f>Table13[[#This Row],[Average]]</f>
        <v>0.77777777777777779</v>
      </c>
      <c r="D21" s="19">
        <f>Table35[[#This Row],[غیابات]]*5</f>
        <v>3.8888888888888888</v>
      </c>
      <c r="E21" s="2">
        <v>4.5</v>
      </c>
      <c r="F21" s="2"/>
      <c r="G21" s="2"/>
      <c r="H21" s="2"/>
      <c r="I21" s="2">
        <v>6.1</v>
      </c>
      <c r="J21" s="2">
        <v>5</v>
      </c>
      <c r="K21" s="2"/>
      <c r="L21" s="2"/>
    </row>
    <row r="22" spans="1:12" ht="21">
      <c r="A22" s="2">
        <v>21</v>
      </c>
      <c r="B22" s="2" t="str">
        <f>Table13[[#This Row],[ناڤ]]</f>
        <v>گازى صلاح رمضان ابراهيم</v>
      </c>
      <c r="C22" s="18">
        <f>Table13[[#This Row],[Average]]</f>
        <v>0.88888888888888884</v>
      </c>
      <c r="D22" s="19">
        <f>Table35[[#This Row],[غیابات]]*5</f>
        <v>4.4444444444444446</v>
      </c>
      <c r="E22" s="2">
        <v>3.5</v>
      </c>
      <c r="F22" s="2"/>
      <c r="G22" s="2"/>
      <c r="H22" s="2"/>
      <c r="I22" s="2">
        <v>5.9</v>
      </c>
      <c r="J22" s="2">
        <v>9</v>
      </c>
      <c r="K22" s="2"/>
      <c r="L22" s="2"/>
    </row>
    <row r="23" spans="1:12" ht="21">
      <c r="A23" s="2">
        <v>22</v>
      </c>
      <c r="B23" s="2" t="str">
        <f>Table13[[#This Row],[ناڤ]]</f>
        <v>عائشة شاهين حسن عبدي</v>
      </c>
      <c r="C23" s="18">
        <f>Table13[[#This Row],[Average]]</f>
        <v>0.77777777777777779</v>
      </c>
      <c r="D23" s="19">
        <f>Table35[[#This Row],[غیابات]]*5</f>
        <v>3.8888888888888888</v>
      </c>
      <c r="E23" s="2">
        <v>4</v>
      </c>
      <c r="F23" s="2"/>
      <c r="G23" s="2"/>
      <c r="H23" s="2"/>
      <c r="I23" s="2">
        <v>6.1</v>
      </c>
      <c r="J23" s="2">
        <v>7</v>
      </c>
      <c r="K23" s="2"/>
      <c r="L23" s="2"/>
    </row>
    <row r="24" spans="1:12" ht="21">
      <c r="A24" s="2">
        <v>23</v>
      </c>
      <c r="B24" s="2" t="str">
        <f>Table13[[#This Row],[ناڤ]]</f>
        <v>عائيشة رجب شين</v>
      </c>
      <c r="C24" s="18">
        <f>Table13[[#This Row],[Average]]</f>
        <v>0.66666666666666663</v>
      </c>
      <c r="D24" s="19">
        <f>Table35[[#This Row],[غیابات]]*5</f>
        <v>3.333333333333333</v>
      </c>
      <c r="E24" s="2">
        <v>4</v>
      </c>
      <c r="F24" s="2"/>
      <c r="G24" s="2"/>
      <c r="H24" s="2"/>
      <c r="I24" s="2">
        <v>5.7</v>
      </c>
      <c r="J24" s="2">
        <v>6</v>
      </c>
      <c r="K24" s="2"/>
      <c r="L24" s="2"/>
    </row>
    <row r="25" spans="1:12" ht="21">
      <c r="A25" s="2">
        <v>24</v>
      </c>
      <c r="B25" s="2" t="str">
        <f>Table13[[#This Row],[ناڤ]]</f>
        <v>علي سردار مصطفى احمد</v>
      </c>
      <c r="C25" s="18">
        <f>Table13[[#This Row],[Average]]</f>
        <v>0.77777777777777779</v>
      </c>
      <c r="D25" s="19">
        <f>Table35[[#This Row],[غیابات]]*5</f>
        <v>3.8888888888888888</v>
      </c>
      <c r="E25" s="2">
        <v>4.5</v>
      </c>
      <c r="F25" s="2">
        <v>4</v>
      </c>
      <c r="G25" s="2"/>
      <c r="H25" s="2"/>
      <c r="I25" s="2">
        <v>7.1</v>
      </c>
      <c r="J25" s="2">
        <v>10</v>
      </c>
      <c r="K25" s="2"/>
      <c r="L25" s="2"/>
    </row>
    <row r="26" spans="1:12" ht="21">
      <c r="A26" s="2">
        <v>25</v>
      </c>
      <c r="B26" s="2" t="str">
        <f>Table13[[#This Row],[ناڤ]]</f>
        <v>عمر ميكائيل حسن ابراهيم</v>
      </c>
      <c r="C26" s="18">
        <f>Table13[[#This Row],[Average]]</f>
        <v>0.66666666666666663</v>
      </c>
      <c r="D26" s="19">
        <f>Table35[[#This Row],[غیابات]]*5</f>
        <v>3.333333333333333</v>
      </c>
      <c r="E26" s="2">
        <v>4</v>
      </c>
      <c r="F26" s="2"/>
      <c r="G26" s="2"/>
      <c r="H26" s="2"/>
      <c r="I26" s="2">
        <v>7.3</v>
      </c>
      <c r="J26" s="2">
        <v>9</v>
      </c>
      <c r="K26" s="2"/>
      <c r="L26" s="2"/>
    </row>
    <row r="27" spans="1:12" ht="21">
      <c r="A27" s="2">
        <v>26</v>
      </c>
      <c r="B27" s="2" t="str">
        <f>Table13[[#This Row],[ناڤ]]</f>
        <v>فاطمة عمر حامد ابوزيد</v>
      </c>
      <c r="C27" s="18">
        <f>Table13[[#This Row],[Average]]</f>
        <v>0.88888888888888884</v>
      </c>
      <c r="D27" s="19">
        <f>Table35[[#This Row],[غیابات]]*5</f>
        <v>4.4444444444444446</v>
      </c>
      <c r="E27" s="2">
        <v>5</v>
      </c>
      <c r="F27" s="2"/>
      <c r="G27" s="2"/>
      <c r="H27" s="2"/>
      <c r="I27" s="2">
        <v>10</v>
      </c>
      <c r="J27" s="2">
        <v>6</v>
      </c>
      <c r="K27" s="2"/>
      <c r="L27" s="2"/>
    </row>
    <row r="28" spans="1:12" ht="21">
      <c r="A28" s="2">
        <v>27</v>
      </c>
      <c r="B28" s="2" t="str">
        <f>Table13[[#This Row],[ناڤ]]</f>
        <v>كةڤين نافع نعمت عباس</v>
      </c>
      <c r="C28" s="18">
        <f>Table13[[#This Row],[Average]]</f>
        <v>0.88888888888888884</v>
      </c>
      <c r="D28" s="19">
        <f>Table35[[#This Row],[غیابات]]*5</f>
        <v>4.4444444444444446</v>
      </c>
      <c r="E28" s="2">
        <v>2</v>
      </c>
      <c r="F28" s="2">
        <v>4</v>
      </c>
      <c r="G28" s="2"/>
      <c r="H28" s="2"/>
      <c r="I28" s="2">
        <v>4.5</v>
      </c>
      <c r="J28" s="2">
        <v>5</v>
      </c>
      <c r="K28" s="2"/>
      <c r="L28" s="2"/>
    </row>
    <row r="29" spans="1:12" ht="21">
      <c r="A29" s="2">
        <v>28</v>
      </c>
      <c r="B29" s="2" t="str">
        <f>Table13[[#This Row],[ناڤ]]</f>
        <v>محمد سعود عبد مصطفى</v>
      </c>
      <c r="C29" s="18">
        <f>Table13[[#This Row],[Average]]</f>
        <v>1</v>
      </c>
      <c r="D29" s="19">
        <f>Table35[[#This Row],[غیابات]]*5</f>
        <v>5</v>
      </c>
      <c r="E29" s="2">
        <v>4</v>
      </c>
      <c r="F29" s="2"/>
      <c r="G29" s="2"/>
      <c r="H29" s="2"/>
      <c r="I29" s="2">
        <v>6.4</v>
      </c>
      <c r="J29" s="2">
        <v>8</v>
      </c>
      <c r="K29" s="2"/>
      <c r="L29" s="2"/>
    </row>
    <row r="30" spans="1:12" ht="21">
      <c r="A30" s="2">
        <v>29</v>
      </c>
      <c r="B30" s="2" t="str">
        <f>Table13[[#This Row],[ناڤ]]</f>
        <v>ميدى رمضان حسين ابابكر</v>
      </c>
      <c r="C30" s="18">
        <f>Table13[[#This Row],[Average]]</f>
        <v>0.88888888888888884</v>
      </c>
      <c r="D30" s="19">
        <f>Table35[[#This Row],[غیابات]]*5</f>
        <v>4.4444444444444446</v>
      </c>
      <c r="E30" s="2">
        <v>4</v>
      </c>
      <c r="F30" s="2"/>
      <c r="G30" s="2"/>
      <c r="H30" s="2"/>
      <c r="I30" s="2">
        <v>5.4</v>
      </c>
      <c r="J30" s="2">
        <v>8</v>
      </c>
      <c r="K30" s="2"/>
      <c r="L30" s="2"/>
    </row>
    <row r="31" spans="1:12" ht="21">
      <c r="A31" s="2">
        <v>30</v>
      </c>
      <c r="B31" s="2" t="str">
        <f>Table13[[#This Row],[ناڤ]]</f>
        <v>نازين جاسم عزيز</v>
      </c>
      <c r="C31" s="18">
        <f>Table13[[#This Row],[Average]]</f>
        <v>0.66666666666666663</v>
      </c>
      <c r="D31" s="19">
        <f>Table35[[#This Row],[غیابات]]*5</f>
        <v>3.333333333333333</v>
      </c>
      <c r="E31" s="2">
        <v>4.5</v>
      </c>
      <c r="F31" s="2"/>
      <c r="G31" s="2"/>
      <c r="H31" s="2"/>
      <c r="I31" s="2">
        <v>6.9</v>
      </c>
      <c r="J31" s="2">
        <v>8</v>
      </c>
      <c r="K31" s="2"/>
      <c r="L31" s="2"/>
    </row>
    <row r="32" spans="1:12" ht="21">
      <c r="A32" s="2">
        <v>31</v>
      </c>
      <c r="B32" s="2" t="str">
        <f>Table13[[#This Row],[ناڤ]]</f>
        <v>نورا عيسى محمد حسن</v>
      </c>
      <c r="C32" s="18">
        <f>Table13[[#This Row],[Average]]</f>
        <v>0.77777777777777779</v>
      </c>
      <c r="D32" s="19">
        <f>Table35[[#This Row],[غیابات]]*5</f>
        <v>3.8888888888888888</v>
      </c>
      <c r="E32" s="2">
        <v>4.5</v>
      </c>
      <c r="F32" s="2"/>
      <c r="G32" s="2"/>
      <c r="H32" s="2"/>
      <c r="I32" s="2">
        <v>6.4</v>
      </c>
      <c r="J32" s="2">
        <v>8</v>
      </c>
      <c r="K32" s="2"/>
      <c r="L32" s="2"/>
    </row>
    <row r="33" spans="1:12" ht="21">
      <c r="A33" s="2">
        <v>32</v>
      </c>
      <c r="B33" s="2" t="str">
        <f>Table13[[#This Row],[ناڤ]]</f>
        <v>هةردةوان كيوان عمرفقي محمد</v>
      </c>
      <c r="C33" s="18">
        <f>Table13[[#This Row],[Average]]</f>
        <v>0.88888888888888884</v>
      </c>
      <c r="D33" s="19">
        <f>Table35[[#This Row],[غیابات]]*5</f>
        <v>4.4444444444444446</v>
      </c>
      <c r="E33" s="2">
        <v>4.5</v>
      </c>
      <c r="F33" s="2">
        <v>4.5</v>
      </c>
      <c r="G33" s="2"/>
      <c r="H33" s="2"/>
      <c r="I33" s="2">
        <v>6.3</v>
      </c>
      <c r="J33" s="2">
        <v>10</v>
      </c>
      <c r="K33" s="2"/>
      <c r="L33" s="2"/>
    </row>
    <row r="34" spans="1:12" ht="21">
      <c r="A34" s="2">
        <v>33</v>
      </c>
      <c r="B34" s="2" t="str">
        <f>Table13[[#This Row],[ناڤ]]</f>
        <v xml:space="preserve">هةڤال خالد عمر       </v>
      </c>
      <c r="C34" s="18">
        <f>Table13[[#This Row],[Average]]</f>
        <v>0.88888888888888884</v>
      </c>
      <c r="D34" s="19">
        <f>Table35[[#This Row],[غیابات]]*5</f>
        <v>4.4444444444444446</v>
      </c>
      <c r="E34" s="2">
        <v>4</v>
      </c>
      <c r="F34" s="2"/>
      <c r="G34" s="2"/>
      <c r="H34" s="2"/>
      <c r="I34" s="2">
        <v>7.2</v>
      </c>
      <c r="J34" s="2">
        <v>8</v>
      </c>
      <c r="K34" s="2"/>
      <c r="L34" s="2"/>
    </row>
    <row r="35" spans="1:12" ht="21">
      <c r="A35" s="2">
        <v>34</v>
      </c>
      <c r="B35" s="2" t="str">
        <f>Table13[[#This Row],[ناڤ]]</f>
        <v>هژي تحسين محمدسليم سليمان</v>
      </c>
      <c r="C35" s="18">
        <f>Table13[[#This Row],[Average]]</f>
        <v>0.66666666666666663</v>
      </c>
      <c r="D35" s="19">
        <f>Table35[[#This Row],[غیابات]]*5</f>
        <v>3.333333333333333</v>
      </c>
      <c r="E35" s="2">
        <v>5</v>
      </c>
      <c r="F35" s="2"/>
      <c r="G35" s="2"/>
      <c r="H35" s="2"/>
      <c r="I35" s="2">
        <v>6.7</v>
      </c>
      <c r="J35" s="2">
        <v>7</v>
      </c>
      <c r="K35" s="2"/>
      <c r="L35" s="2"/>
    </row>
    <row r="36" spans="1:12" ht="21">
      <c r="A36" s="2">
        <v>35</v>
      </c>
      <c r="B36" s="2" t="str">
        <f>Table13[[#This Row],[ناڤ]]</f>
        <v>هريم شاهين عمر عمر</v>
      </c>
      <c r="C36" s="18">
        <f>Table13[[#This Row],[Average]]</f>
        <v>0.88888888888888884</v>
      </c>
      <c r="D36" s="19">
        <f>Table35[[#This Row],[غیابات]]*5</f>
        <v>4.4444444444444446</v>
      </c>
      <c r="E36" s="2">
        <v>4</v>
      </c>
      <c r="F36" s="2"/>
      <c r="G36" s="2"/>
      <c r="H36" s="2"/>
      <c r="I36" s="2">
        <v>6.2</v>
      </c>
      <c r="J36" s="2">
        <v>8</v>
      </c>
      <c r="K36" s="2"/>
      <c r="L36" s="2"/>
    </row>
    <row r="37" spans="1:12" ht="21">
      <c r="A37" s="2">
        <v>36</v>
      </c>
      <c r="B37" s="2" t="str">
        <f>Table13[[#This Row],[ناڤ]]</f>
        <v>هڤال عبدالكريم مصطو مصطو</v>
      </c>
      <c r="C37" s="18">
        <f>Table13[[#This Row],[Average]]</f>
        <v>0.44444444444444442</v>
      </c>
      <c r="D37" s="19">
        <f>Table35[[#This Row],[غیابات]]*5</f>
        <v>2.2222222222222223</v>
      </c>
      <c r="E37" s="2">
        <v>1</v>
      </c>
      <c r="F37" s="2">
        <v>3</v>
      </c>
      <c r="G37" s="2"/>
      <c r="H37" s="2"/>
      <c r="I37" s="2">
        <v>5.4</v>
      </c>
      <c r="J37" s="2">
        <v>8</v>
      </c>
      <c r="K37" s="2"/>
      <c r="L37" s="2"/>
    </row>
    <row r="38" spans="1:12" ht="21">
      <c r="A38" s="2">
        <v>37</v>
      </c>
      <c r="B38" s="2" t="str">
        <f>Table13[[#This Row],[ناڤ]]</f>
        <v>هكار طيار عبدي سيفو</v>
      </c>
      <c r="C38" s="18">
        <f>Table13[[#This Row],[Average]]</f>
        <v>1</v>
      </c>
      <c r="D38" s="19">
        <f>Table35[[#This Row],[غیابات]]*5</f>
        <v>5</v>
      </c>
      <c r="E38" s="2">
        <v>4.5</v>
      </c>
      <c r="F38" s="2"/>
      <c r="G38" s="2"/>
      <c r="H38" s="2"/>
      <c r="I38" s="2">
        <v>5.8</v>
      </c>
      <c r="J38" s="2">
        <v>7</v>
      </c>
      <c r="K38" s="2"/>
      <c r="L38" s="2"/>
    </row>
    <row r="39" spans="1:12" ht="21">
      <c r="A39" s="2">
        <v>38</v>
      </c>
      <c r="B39" s="2" t="str">
        <f>Table13[[#This Row],[ناڤ]]</f>
        <v>هوژين صديق عبدالله يوسف</v>
      </c>
      <c r="C39" s="18">
        <f>Table13[[#This Row],[Average]]</f>
        <v>0.88888888888888884</v>
      </c>
      <c r="D39" s="19">
        <f>Table35[[#This Row],[غیابات]]*5</f>
        <v>4.4444444444444446</v>
      </c>
      <c r="E39" s="2">
        <v>4</v>
      </c>
      <c r="F39" s="2"/>
      <c r="G39" s="2"/>
      <c r="H39" s="2"/>
      <c r="I39" s="2">
        <v>5.3</v>
      </c>
      <c r="J39" s="2">
        <v>8</v>
      </c>
      <c r="K39" s="2"/>
      <c r="L39" s="2"/>
    </row>
    <row r="40" spans="1:12" ht="21">
      <c r="A40" s="2">
        <v>39</v>
      </c>
      <c r="B40" s="2" t="str">
        <f>Table13[[#This Row],[ناڤ]]</f>
        <v>هونر هشيار يوسف سليمان</v>
      </c>
      <c r="C40" s="18">
        <f>Table13[[#This Row],[Average]]</f>
        <v>1</v>
      </c>
      <c r="D40" s="19">
        <f>Table35[[#This Row],[غیابات]]*5</f>
        <v>5</v>
      </c>
      <c r="E40" s="2">
        <v>5</v>
      </c>
      <c r="F40" s="2">
        <v>4</v>
      </c>
      <c r="G40" s="2"/>
      <c r="H40" s="2"/>
      <c r="I40" s="2">
        <v>8.6</v>
      </c>
      <c r="J40" s="2">
        <v>10</v>
      </c>
      <c r="K40" s="2"/>
      <c r="L40" s="2"/>
    </row>
    <row r="41" spans="1:12" ht="21">
      <c r="A41" s="2">
        <v>40</v>
      </c>
      <c r="B41" s="2" t="str">
        <f>Table13[[#This Row],[ناڤ]]</f>
        <v>هيفان احسان ويسي حاجى</v>
      </c>
      <c r="C41" s="18">
        <f>Table13[[#This Row],[Average]]</f>
        <v>0.77777777777777779</v>
      </c>
      <c r="D41" s="19">
        <f>Table35[[#This Row],[غیابات]]*5</f>
        <v>3.8888888888888888</v>
      </c>
      <c r="E41" s="2">
        <v>4</v>
      </c>
      <c r="F41" s="2"/>
      <c r="G41" s="2"/>
      <c r="H41" s="2"/>
      <c r="I41" s="2">
        <v>6.5</v>
      </c>
      <c r="J41" s="2">
        <v>5</v>
      </c>
      <c r="K41" s="2"/>
      <c r="L41" s="2"/>
    </row>
    <row r="42" spans="1:12" ht="21">
      <c r="A42" s="2">
        <v>41</v>
      </c>
      <c r="B42" s="2" t="str">
        <f>Table13[[#This Row],[ناڤ]]</f>
        <v>هيلان عزالدين شجي علي</v>
      </c>
      <c r="C42" s="18">
        <f>Table13[[#This Row],[Average]]</f>
        <v>0.88888888888888884</v>
      </c>
      <c r="D42" s="19">
        <f>Table35[[#This Row],[غیابات]]*5</f>
        <v>4.4444444444444446</v>
      </c>
      <c r="E42" s="2">
        <v>4</v>
      </c>
      <c r="F42" s="2"/>
      <c r="G42" s="2"/>
      <c r="H42" s="2"/>
      <c r="I42" s="2">
        <v>5.5</v>
      </c>
      <c r="J42" s="2">
        <v>8</v>
      </c>
      <c r="K42" s="2"/>
      <c r="L42" s="2"/>
    </row>
    <row r="43" spans="1:12" ht="21">
      <c r="A43" s="2">
        <v>42</v>
      </c>
      <c r="B43" s="2" t="str">
        <f>Table13[[#This Row],[ناڤ]]</f>
        <v>احمد كةس احمد ملا</v>
      </c>
      <c r="C43" s="18">
        <f>Table13[[#This Row],[Average]]</f>
        <v>0.77777777777777779</v>
      </c>
      <c r="D43" s="19">
        <f>Table35[[#This Row],[غیابات]]*5</f>
        <v>3.8888888888888888</v>
      </c>
      <c r="E43" s="2">
        <v>5</v>
      </c>
      <c r="F43" s="2"/>
      <c r="G43" s="2"/>
      <c r="H43" s="2"/>
      <c r="I43" s="2">
        <v>6.5</v>
      </c>
      <c r="J43" s="2">
        <v>10</v>
      </c>
      <c r="K43" s="2"/>
      <c r="L43" s="2"/>
    </row>
    <row r="44" spans="1:12" ht="21">
      <c r="A44" s="2">
        <v>43</v>
      </c>
      <c r="B44" s="2" t="str">
        <f>Table13[[#This Row],[ناڤ]]</f>
        <v>ئازاد صلاح ابراهيم علي</v>
      </c>
      <c r="C44" s="18">
        <f>Table13[[#This Row],[Average]]</f>
        <v>0.44444444444444442</v>
      </c>
      <c r="D44" s="19">
        <f>Table35[[#This Row],[غیابات]]*5</f>
        <v>2.2222222222222223</v>
      </c>
      <c r="E44" s="2">
        <v>4.5</v>
      </c>
      <c r="F44" s="2"/>
      <c r="G44" s="2"/>
      <c r="H44" s="2"/>
      <c r="I44" s="2">
        <v>5</v>
      </c>
      <c r="J44" s="2">
        <v>10</v>
      </c>
      <c r="K44" s="2"/>
      <c r="L44" s="2"/>
    </row>
    <row r="45" spans="1:12" ht="21">
      <c r="A45" s="2">
        <v>44</v>
      </c>
      <c r="B45" s="2" t="str">
        <f>Table13[[#This Row],[ناڤ]]</f>
        <v>رشيد شمس الدين احمد قرطاس</v>
      </c>
      <c r="C45" s="18">
        <f>Table13[[#This Row],[Average]]</f>
        <v>0.66666666666666663</v>
      </c>
      <c r="D45" s="19">
        <f>Table35[[#This Row],[غیابات]]*5</f>
        <v>3.333333333333333</v>
      </c>
      <c r="E45" s="2">
        <v>3</v>
      </c>
      <c r="F45" s="2"/>
      <c r="G45" s="2"/>
      <c r="H45" s="2"/>
      <c r="I45" s="2">
        <v>4.5999999999999996</v>
      </c>
      <c r="J45" s="2">
        <v>8</v>
      </c>
      <c r="K45" s="2"/>
      <c r="L45" s="2"/>
    </row>
    <row r="46" spans="1:12" ht="21">
      <c r="A46" s="2">
        <v>45</v>
      </c>
      <c r="B46" s="2" t="str">
        <f>Table13[[#This Row],[ناڤ]]</f>
        <v>سعد زائد محمد سعيد</v>
      </c>
      <c r="C46" s="18">
        <f>Table13[[#This Row],[Average]]</f>
        <v>0.66666666666666663</v>
      </c>
      <c r="D46" s="19">
        <f>Table35[[#This Row],[غیابات]]*5</f>
        <v>3.333333333333333</v>
      </c>
      <c r="E46" s="2">
        <v>4</v>
      </c>
      <c r="F46" s="2"/>
      <c r="G46" s="2"/>
      <c r="H46" s="2"/>
      <c r="I46" s="2">
        <v>5.4</v>
      </c>
      <c r="J46" s="2">
        <v>5</v>
      </c>
      <c r="K46" s="2"/>
      <c r="L46" s="2"/>
    </row>
    <row r="47" spans="1:12" ht="21">
      <c r="A47" s="2">
        <v>46</v>
      </c>
      <c r="B47" s="2" t="str">
        <f>Table13[[#This Row],[ناڤ]]</f>
        <v>درويش فارس نايف جردو</v>
      </c>
      <c r="C47" s="18">
        <f>Table13[[#This Row],[Average]]</f>
        <v>0.77777777777777779</v>
      </c>
      <c r="D47" s="19">
        <f>Table35[[#This Row],[غیابات]]*5</f>
        <v>3.8888888888888888</v>
      </c>
      <c r="E47" s="2">
        <v>1</v>
      </c>
      <c r="F47" s="2"/>
      <c r="G47" s="2"/>
      <c r="H47" s="2"/>
      <c r="I47" s="2">
        <v>3.9</v>
      </c>
      <c r="J47" s="2">
        <v>7</v>
      </c>
      <c r="K47" s="2"/>
      <c r="L47" s="2"/>
    </row>
    <row r="48" spans="1:12" ht="21">
      <c r="A48" s="2">
        <v>47</v>
      </c>
      <c r="B48" s="2" t="str">
        <f>Table13[[#This Row],[ناڤ]]</f>
        <v>ساهر شكر خضر مراد</v>
      </c>
      <c r="C48" s="18">
        <f>Table13[[#This Row],[Average]]</f>
        <v>0.66666666666666663</v>
      </c>
      <c r="D48" s="19">
        <f>Table35[[#This Row],[غیابات]]*5</f>
        <v>3.333333333333333</v>
      </c>
      <c r="E48" s="23">
        <v>3.5</v>
      </c>
      <c r="F48" s="23"/>
      <c r="G48" s="23"/>
      <c r="H48" s="23"/>
      <c r="I48" s="23">
        <v>3.9</v>
      </c>
      <c r="J48" s="2">
        <v>7</v>
      </c>
      <c r="K48" s="2"/>
      <c r="L48" s="2"/>
    </row>
    <row r="49" spans="1:12" ht="21">
      <c r="A49" s="2">
        <v>48</v>
      </c>
      <c r="B49" s="24" t="str">
        <f>Table13[[#This Row],[ناڤ]]</f>
        <v>پەروەر شعبان علی</v>
      </c>
      <c r="C49" s="18">
        <f>Table13[[#This Row],[Average]]</f>
        <v>0</v>
      </c>
      <c r="D49" s="19">
        <f>Table35[[#This Row],[غیابات]]*5</f>
        <v>0</v>
      </c>
      <c r="E49" s="2">
        <v>4</v>
      </c>
      <c r="F49" s="2"/>
      <c r="G49" s="2"/>
      <c r="H49" s="2"/>
      <c r="I49" s="2">
        <v>6.2</v>
      </c>
      <c r="J49" s="2"/>
      <c r="K49" s="2"/>
      <c r="L49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</vt:lpstr>
      <vt:lpstr>GB</vt:lpstr>
      <vt:lpstr>GA Marks</vt:lpstr>
      <vt:lpstr>GB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Yousif Garabet</dc:creator>
  <cp:lastModifiedBy>Yousif Garabet</cp:lastModifiedBy>
  <dcterms:created xsi:type="dcterms:W3CDTF">2015-06-05T18:17:20Z</dcterms:created>
  <dcterms:modified xsi:type="dcterms:W3CDTF">2022-04-16T15:35:25Z</dcterms:modified>
</cp:coreProperties>
</file>