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21 - 22\UoZ\Mobile Application\Theory\"/>
    </mc:Choice>
  </mc:AlternateContent>
  <xr:revisionPtr revIDLastSave="0" documentId="13_ncr:1_{5D9F883E-BE20-40B8-8E07-022B92C343A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CTS=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" i="1" l="1"/>
  <c r="E23" i="1"/>
  <c r="E24" i="1" s="1"/>
  <c r="D22" i="1"/>
  <c r="D21" i="1"/>
  <c r="D18" i="1"/>
  <c r="D19" i="1" s="1"/>
  <c r="D17" i="1"/>
  <c r="D16" i="1"/>
  <c r="D15" i="1"/>
  <c r="D14" i="1"/>
  <c r="D11" i="1"/>
  <c r="D10" i="1"/>
  <c r="D9" i="1"/>
  <c r="D8" i="1"/>
  <c r="B7" i="1"/>
  <c r="D7" i="1" s="1"/>
  <c r="B6" i="1"/>
  <c r="D6" i="1" s="1"/>
  <c r="B5" i="1"/>
  <c r="D5" i="1" s="1"/>
  <c r="G2" i="1"/>
  <c r="D12" i="1" l="1"/>
  <c r="D23" i="1"/>
  <c r="D25" i="1"/>
  <c r="D26" i="1" s="1"/>
  <c r="D27" i="1" s="1"/>
  <c r="F2" i="1" s="1"/>
</calcChain>
</file>

<file path=xl/sharedStrings.xml><?xml version="1.0" encoding="utf-8"?>
<sst xmlns="http://schemas.openxmlformats.org/spreadsheetml/2006/main" count="55" uniqueCount="52">
  <si>
    <t>Course Title</t>
  </si>
  <si>
    <t>Code</t>
  </si>
  <si>
    <t>Theoretical/Week</t>
  </si>
  <si>
    <t>Practical/Week</t>
  </si>
  <si>
    <t>Tutorial/Week</t>
  </si>
  <si>
    <t>ECTS</t>
  </si>
  <si>
    <t>Grade</t>
  </si>
  <si>
    <t>Contact hours and study time (before and after)</t>
  </si>
  <si>
    <t>Numbers</t>
  </si>
  <si>
    <t>Duration</t>
  </si>
  <si>
    <t>Total Workload</t>
  </si>
  <si>
    <t>Grades</t>
  </si>
  <si>
    <t>Module Hours (Per-Week)</t>
  </si>
  <si>
    <t>Laboratory (Per-Week)</t>
  </si>
  <si>
    <t>Tutorial (Per-Week)</t>
  </si>
  <si>
    <t>Presentations or Seminar (Per-Semester)</t>
  </si>
  <si>
    <t>Field Work  (Per-Semester)</t>
  </si>
  <si>
    <t>Self-Study (Preparation)  (Per-Week)</t>
  </si>
  <si>
    <t>Other  (Per-Semester)</t>
  </si>
  <si>
    <t>Total (or Average)</t>
  </si>
  <si>
    <t>not less than 10%</t>
  </si>
  <si>
    <t>Assignments &amp; self / Semester</t>
  </si>
  <si>
    <t>Homework</t>
  </si>
  <si>
    <t xml:space="preserve">Assignments </t>
  </si>
  <si>
    <t xml:space="preserve">Project </t>
  </si>
  <si>
    <t>Quizzes</t>
  </si>
  <si>
    <t>Report</t>
  </si>
  <si>
    <t>Total</t>
  </si>
  <si>
    <t>not less than 20%</t>
  </si>
  <si>
    <t>Assessment &amp; Exam Preperation / Semester</t>
  </si>
  <si>
    <t>Mid-Terms (Examination Time Factor + Examination Prep. Time Factor)</t>
  </si>
  <si>
    <t>Fixed</t>
  </si>
  <si>
    <t>Final (Examination Time Factor + Examination Prep. Time Factor)</t>
  </si>
  <si>
    <t>Total assessment and preparation for exam</t>
  </si>
  <si>
    <t xml:space="preserve">Total Workload / 25(hs) </t>
  </si>
  <si>
    <t>ECTS Credit</t>
  </si>
  <si>
    <t>Total Grade</t>
  </si>
  <si>
    <t>Workload calculation sheet "ECTS"</t>
  </si>
  <si>
    <t>Before you use the calculation sheet remember to save the document on your own computer</t>
  </si>
  <si>
    <t>The protected cells are marked with dots</t>
  </si>
  <si>
    <t>1. Fill in amount of lecture hours (C2)</t>
  </si>
  <si>
    <t>2. Fill in amount of lab hours (D2)</t>
  </si>
  <si>
    <t>3. Fill in amount of tutorial hours (E2)</t>
  </si>
  <si>
    <t>4. Fill in amount of presentation/seminar hours (B8)</t>
  </si>
  <si>
    <t>5. Fill in amount of field days (B9). Remember that a full day FiledWork is 10 hours</t>
  </si>
  <si>
    <t>6. Fill in amount of hours required Self-Study cell (B10)/week.</t>
  </si>
  <si>
    <t>7. Fill in amount of Homwork- Howmany (B14)</t>
  </si>
  <si>
    <t>7. Fill in amount of Assignments  - Howmany (B15)</t>
  </si>
  <si>
    <t>8. Fill in amount of Project - (B16)</t>
  </si>
  <si>
    <t>9. Fill in amount of Quizzes (B17)</t>
  </si>
  <si>
    <t>10. Fill in amount of Report (B18)</t>
  </si>
  <si>
    <t>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</si>
</sst>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9E5"/>
      </patternFill>
    </fill>
    <fill>
      <patternFill patternType="solid">
        <fgColor rgb="FFFFFFFF"/>
        <bgColor rgb="FFFFF9E5"/>
      </patternFill>
    </fill>
    <fill>
      <patternFill patternType="solid">
        <fgColor rgb="FFF0E3C0"/>
        <bgColor rgb="FFFFF2CC"/>
      </patternFill>
    </fill>
    <fill>
      <patternFill patternType="solid">
        <fgColor rgb="FFF8CBAD"/>
        <bgColor rgb="FFE9BFA3"/>
      </patternFill>
    </fill>
    <fill>
      <patternFill patternType="solid">
        <fgColor rgb="FFE9BFA3"/>
        <bgColor rgb="FFF8CBAD"/>
      </patternFill>
    </fill>
    <fill>
      <patternFill patternType="solid">
        <fgColor rgb="FFF0F000"/>
        <bgColor rgb="FF99CC00"/>
      </patternFill>
    </fill>
    <fill>
      <patternFill patternType="solid">
        <fgColor rgb="FFBDD7EE"/>
        <bgColor rgb="FFB2CAE0"/>
      </patternFill>
    </fill>
    <fill>
      <patternFill patternType="solid">
        <fgColor rgb="FFB2CAE0"/>
        <bgColor rgb="FFBDD7EE"/>
      </patternFill>
    </fill>
    <fill>
      <patternFill patternType="solid">
        <fgColor rgb="FFC5E0B4"/>
        <bgColor rgb="FFB9D2A9"/>
      </patternFill>
    </fill>
    <fill>
      <patternFill patternType="solid">
        <fgColor rgb="FFB9D2A9"/>
        <bgColor rgb="FFA9D18E"/>
      </patternFill>
    </fill>
    <fill>
      <patternFill patternType="solid">
        <fgColor rgb="FFC060F0"/>
        <bgColor rgb="FFF07578"/>
      </patternFill>
    </fill>
    <fill>
      <patternFill patternType="solid">
        <fgColor rgb="FFF07578"/>
        <bgColor rgb="FFFF6600"/>
      </patternFill>
    </fill>
    <fill>
      <patternFill patternType="solid">
        <fgColor rgb="FFF0F0F0"/>
        <bgColor rgb="FFFFF9E5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72">
    <xf numFmtId="0" fontId="0" fillId="0" borderId="0" xfId="0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</xf>
    <xf numFmtId="9" fontId="2" fillId="4" borderId="6" xfId="0" applyNumberFormat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2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11" xfId="0" applyFont="1" applyFill="1" applyBorder="1" applyAlignment="1"/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5" borderId="12" xfId="0" applyFont="1" applyFill="1" applyBorder="1" applyAlignment="1" applyProtection="1">
      <alignment horizontal="center"/>
      <protection locked="0"/>
    </xf>
    <xf numFmtId="9" fontId="1" fillId="6" borderId="14" xfId="0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/>
    <xf numFmtId="0" fontId="2" fillId="5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8" borderId="11" xfId="0" applyFont="1" applyFill="1" applyBorder="1" applyAlignment="1"/>
    <xf numFmtId="0" fontId="1" fillId="8" borderId="12" xfId="0" applyFont="1" applyFill="1" applyBorder="1" applyAlignment="1" applyProtection="1">
      <alignment horizontal="center"/>
      <protection locked="0"/>
    </xf>
    <xf numFmtId="0" fontId="1" fillId="9" borderId="12" xfId="0" applyFont="1" applyFill="1" applyBorder="1" applyAlignment="1">
      <alignment horizontal="center"/>
    </xf>
    <xf numFmtId="9" fontId="1" fillId="8" borderId="14" xfId="1" applyFont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/>
    <xf numFmtId="0" fontId="2" fillId="8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1" fillId="10" borderId="11" xfId="0" applyFont="1" applyFill="1" applyBorder="1" applyAlignment="1">
      <alignment vertical="center" wrapText="1"/>
    </xf>
    <xf numFmtId="0" fontId="1" fillId="10" borderId="12" xfId="0" applyFont="1" applyFill="1" applyBorder="1" applyAlignment="1" applyProtection="1">
      <alignment horizontal="center"/>
      <protection locked="0"/>
    </xf>
    <xf numFmtId="0" fontId="1" fillId="11" borderId="12" xfId="0" applyFont="1" applyFill="1" applyBorder="1" applyAlignment="1" applyProtection="1">
      <alignment horizontal="center"/>
    </xf>
    <xf numFmtId="9" fontId="2" fillId="11" borderId="10" xfId="0" applyNumberFormat="1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/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 applyProtection="1">
      <alignment horizontal="center"/>
    </xf>
    <xf numFmtId="0" fontId="1" fillId="3" borderId="0" xfId="0" applyFont="1" applyFill="1" applyBorder="1" applyAlignment="1"/>
    <xf numFmtId="9" fontId="3" fillId="12" borderId="10" xfId="0" applyNumberFormat="1" applyFont="1" applyFill="1" applyBorder="1" applyAlignment="1" applyProtection="1">
      <alignment horizontal="center" vertical="center"/>
    </xf>
    <xf numFmtId="0" fontId="2" fillId="13" borderId="17" xfId="0" applyFont="1" applyFill="1" applyBorder="1" applyAlignment="1" applyProtection="1">
      <alignment horizontal="center"/>
    </xf>
    <xf numFmtId="0" fontId="2" fillId="14" borderId="17" xfId="0" applyFont="1" applyFill="1" applyBorder="1" applyAlignment="1" applyProtection="1">
      <alignment horizontal="center"/>
    </xf>
    <xf numFmtId="9" fontId="3" fillId="14" borderId="0" xfId="0" applyNumberFormat="1" applyFont="1" applyFill="1" applyAlignment="1" applyProtection="1">
      <alignment horizontal="center" vertical="center"/>
    </xf>
    <xf numFmtId="0" fontId="4" fillId="0" borderId="0" xfId="0" applyFont="1" applyProtection="1"/>
    <xf numFmtId="0" fontId="0" fillId="0" borderId="0" xfId="0" applyProtection="1">
      <protection locked="0"/>
    </xf>
    <xf numFmtId="0" fontId="0" fillId="0" borderId="0" xfId="0" applyFont="1" applyProtection="1"/>
    <xf numFmtId="0" fontId="0" fillId="0" borderId="0" xfId="0" applyFont="1" applyAlignment="1" applyProtection="1"/>
    <xf numFmtId="0" fontId="5" fillId="0" borderId="0" xfId="0" applyFont="1" applyProtection="1"/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/>
    <xf numFmtId="0" fontId="5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1" fillId="3" borderId="16" xfId="0" applyFont="1" applyFill="1" applyBorder="1" applyAlignment="1"/>
    <xf numFmtId="0" fontId="1" fillId="2" borderId="17" xfId="0" applyFont="1" applyFill="1" applyBorder="1" applyAlignment="1"/>
    <xf numFmtId="0" fontId="2" fillId="2" borderId="1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0F0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CAE0"/>
      <rgbColor rgb="FF808080"/>
      <rgbColor rgb="FFB9D2A9"/>
      <rgbColor rgb="FF993366"/>
      <rgbColor rgb="FFFFF9E5"/>
      <rgbColor rgb="FFF0F0F0"/>
      <rgbColor rgb="FF660066"/>
      <rgbColor rgb="FFF07578"/>
      <rgbColor rgb="FF0066CC"/>
      <rgbColor rgb="FFBDD7EE"/>
      <rgbColor rgb="FF000080"/>
      <rgbColor rgb="FFFF00FF"/>
      <rgbColor rgb="FFF0E3C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2CC"/>
      <rgbColor rgb="FF9DC3E6"/>
      <rgbColor rgb="FFF4B183"/>
      <rgbColor rgb="FFC060F0"/>
      <rgbColor rgb="FFF8CBAD"/>
      <rgbColor rgb="FF3366FF"/>
      <rgbColor rgb="FF33CCCC"/>
      <rgbColor rgb="FF99CC00"/>
      <rgbColor rgb="FFE9BFA3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'ECTS='!$A$4</c:f>
              <c:strCache>
                <c:ptCount val="1"/>
                <c:pt idx="0">
                  <c:v>Contact hours and study time (before and after)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'ECTS='!$D$25</c:f>
              <c:numCache>
                <c:formatCode>General</c:formatCode>
                <c:ptCount val="1"/>
                <c:pt idx="0">
                  <c:v>164</c:v>
                </c:pt>
              </c:numCache>
            </c:numRef>
          </c:cat>
          <c:val>
            <c:numRef>
              <c:f>'ECTS='!$D$12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3C9-9075-1649722B5958}"/>
            </c:ext>
          </c:extLst>
        </c:ser>
        <c:ser>
          <c:idx val="1"/>
          <c:order val="1"/>
          <c:tx>
            <c:strRef>
              <c:f>'ECTS='!$A$13</c:f>
              <c:strCache>
                <c:ptCount val="1"/>
                <c:pt idx="0">
                  <c:v>Assignments &amp; self / Semester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'ECTS='!$D$25</c:f>
              <c:numCache>
                <c:formatCode>General</c:formatCode>
                <c:ptCount val="1"/>
                <c:pt idx="0">
                  <c:v>164</c:v>
                </c:pt>
              </c:numCache>
            </c:numRef>
          </c:cat>
          <c:val>
            <c:numRef>
              <c:f>'ECTS='!$D$19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8-43C9-9075-1649722B5958}"/>
            </c:ext>
          </c:extLst>
        </c:ser>
        <c:ser>
          <c:idx val="2"/>
          <c:order val="2"/>
          <c:tx>
            <c:strRef>
              <c:f>'ECTS='!$A$20</c:f>
              <c:strCache>
                <c:ptCount val="1"/>
                <c:pt idx="0">
                  <c:v>Assessment &amp; Exam Preperation / Semester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'ECTS='!$D$25</c:f>
              <c:numCache>
                <c:formatCode>General</c:formatCode>
                <c:ptCount val="1"/>
                <c:pt idx="0">
                  <c:v>164</c:v>
                </c:pt>
              </c:numCache>
            </c:numRef>
          </c:cat>
          <c:val>
            <c:numRef>
              <c:f>'ECTS='!$D$23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8-43C9-9075-1649722B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56790"/>
        <c:axId val="73503921"/>
      </c:barChart>
      <c:catAx>
        <c:axId val="945567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FF9E5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503921"/>
        <c:crosses val="autoZero"/>
        <c:auto val="1"/>
        <c:lblAlgn val="ctr"/>
        <c:lblOffset val="100"/>
        <c:noMultiLvlLbl val="0"/>
      </c:catAx>
      <c:valAx>
        <c:axId val="73503921"/>
        <c:scaling>
          <c:orientation val="minMax"/>
          <c:max val="15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56790"/>
        <c:crosses val="autoZero"/>
        <c:crossBetween val="between"/>
        <c:majorUnit val="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67680</xdr:colOff>
      <xdr:row>0</xdr:row>
      <xdr:rowOff>0</xdr:rowOff>
    </xdr:from>
    <xdr:to>
      <xdr:col>11</xdr:col>
      <xdr:colOff>50400</xdr:colOff>
      <xdr:row>28</xdr:row>
      <xdr:rowOff>109440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441720</xdr:colOff>
      <xdr:row>14</xdr:row>
      <xdr:rowOff>63000</xdr:rowOff>
    </xdr:from>
    <xdr:to>
      <xdr:col>10</xdr:col>
      <xdr:colOff>1478520</xdr:colOff>
      <xdr:row>14</xdr:row>
      <xdr:rowOff>69120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0141920" y="2863080"/>
          <a:ext cx="4094280" cy="6120"/>
        </a:xfrm>
        <a:prstGeom prst="line">
          <a:avLst/>
        </a:prstGeom>
        <a:ln w="25560">
          <a:solidFill>
            <a:srgbClr val="FF0000"/>
          </a:solidFill>
          <a:prstDash val="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433080</xdr:colOff>
      <xdr:row>10</xdr:row>
      <xdr:rowOff>20880</xdr:rowOff>
    </xdr:from>
    <xdr:to>
      <xdr:col>10</xdr:col>
      <xdr:colOff>1478520</xdr:colOff>
      <xdr:row>10</xdr:row>
      <xdr:rowOff>32400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133280" y="2021040"/>
          <a:ext cx="4102920" cy="11520"/>
        </a:xfrm>
        <a:prstGeom prst="line">
          <a:avLst/>
        </a:prstGeom>
        <a:ln w="25560">
          <a:solidFill>
            <a:srgbClr val="FF0000"/>
          </a:solidFill>
          <a:prstDash val="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450360</xdr:colOff>
      <xdr:row>5</xdr:row>
      <xdr:rowOff>155880</xdr:rowOff>
    </xdr:from>
    <xdr:to>
      <xdr:col>10</xdr:col>
      <xdr:colOff>1426320</xdr:colOff>
      <xdr:row>5</xdr:row>
      <xdr:rowOff>167400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150560" y="1155960"/>
          <a:ext cx="4033440" cy="11520"/>
        </a:xfrm>
        <a:prstGeom prst="line">
          <a:avLst/>
        </a:prstGeom>
        <a:ln w="25560">
          <a:solidFill>
            <a:srgbClr val="FF0000"/>
          </a:solidFill>
          <a:prstDash val="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424440</xdr:colOff>
      <xdr:row>1</xdr:row>
      <xdr:rowOff>82440</xdr:rowOff>
    </xdr:from>
    <xdr:to>
      <xdr:col>10</xdr:col>
      <xdr:colOff>1400040</xdr:colOff>
      <xdr:row>1</xdr:row>
      <xdr:rowOff>93960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124640" y="282240"/>
          <a:ext cx="4033080" cy="11520"/>
        </a:xfrm>
        <a:prstGeom prst="line">
          <a:avLst/>
        </a:prstGeom>
        <a:ln w="25560">
          <a:solidFill>
            <a:srgbClr val="FF0000"/>
          </a:solidFill>
          <a:prstDash val="dash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686520</xdr:colOff>
      <xdr:row>14</xdr:row>
      <xdr:rowOff>71640</xdr:rowOff>
    </xdr:from>
    <xdr:to>
      <xdr:col>10</xdr:col>
      <xdr:colOff>1469160</xdr:colOff>
      <xdr:row>15</xdr:row>
      <xdr:rowOff>95760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444200" y="2871720"/>
          <a:ext cx="782640" cy="224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3 ECTS  	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677880</xdr:colOff>
      <xdr:row>10</xdr:row>
      <xdr:rowOff>41400</xdr:rowOff>
    </xdr:from>
    <xdr:to>
      <xdr:col>10</xdr:col>
      <xdr:colOff>1460520</xdr:colOff>
      <xdr:row>11</xdr:row>
      <xdr:rowOff>65880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435560" y="2041560"/>
          <a:ext cx="782640" cy="224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4 ECTS  	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651960</xdr:colOff>
      <xdr:row>5</xdr:row>
      <xdr:rowOff>176400</xdr:rowOff>
    </xdr:from>
    <xdr:to>
      <xdr:col>10</xdr:col>
      <xdr:colOff>1434600</xdr:colOff>
      <xdr:row>7</xdr:row>
      <xdr:rowOff>4235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409640" y="1176480"/>
          <a:ext cx="782640" cy="224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5 ECTS  	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651960</xdr:colOff>
      <xdr:row>1</xdr:row>
      <xdr:rowOff>102960</xdr:rowOff>
    </xdr:from>
    <xdr:to>
      <xdr:col>10</xdr:col>
      <xdr:colOff>1434600</xdr:colOff>
      <xdr:row>2</xdr:row>
      <xdr:rowOff>127080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3409640" y="302760"/>
          <a:ext cx="782640" cy="224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6 ECTS  	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topLeftCell="A7" zoomScale="120" zoomScaleNormal="100" workbookViewId="0">
      <selection activeCell="B21" sqref="B21"/>
    </sheetView>
  </sheetViews>
  <sheetFormatPr defaultColWidth="14.44140625" defaultRowHeight="13.2" x14ac:dyDescent="0.25"/>
  <cols>
    <col min="1" max="1" width="43" customWidth="1"/>
    <col min="5" max="5" width="20" style="1" customWidth="1"/>
    <col min="6" max="6" width="16.6640625" style="1" customWidth="1"/>
    <col min="11" max="11" width="22.6640625" customWidth="1"/>
  </cols>
  <sheetData>
    <row r="1" spans="1:27" ht="15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I1" s="6"/>
      <c r="J1" s="6"/>
      <c r="K1" s="6"/>
    </row>
    <row r="2" spans="1:27" ht="15.75" customHeight="1" x14ac:dyDescent="0.25">
      <c r="A2" s="7" t="s">
        <v>51</v>
      </c>
      <c r="B2" s="8"/>
      <c r="C2" s="8">
        <v>2</v>
      </c>
      <c r="D2" s="8">
        <v>2</v>
      </c>
      <c r="E2" s="9">
        <v>1</v>
      </c>
      <c r="F2" s="10">
        <f>D27</f>
        <v>6</v>
      </c>
      <c r="G2" s="11">
        <f>E28</f>
        <v>1.03</v>
      </c>
    </row>
    <row r="3" spans="1:27" ht="15.75" customHeight="1" x14ac:dyDescent="0.25">
      <c r="A3" s="12"/>
      <c r="B3" s="12"/>
      <c r="C3" s="12"/>
      <c r="D3" s="12"/>
      <c r="E3" s="13"/>
      <c r="F3" s="13"/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 s="14" t="s">
        <v>7</v>
      </c>
      <c r="B4" s="15" t="s">
        <v>8</v>
      </c>
      <c r="C4" s="16" t="s">
        <v>9</v>
      </c>
      <c r="D4" s="16" t="s">
        <v>10</v>
      </c>
      <c r="E4" s="17" t="s">
        <v>11</v>
      </c>
      <c r="G4" s="18"/>
    </row>
    <row r="5" spans="1:27" ht="15.75" customHeight="1" x14ac:dyDescent="0.25">
      <c r="A5" s="19" t="s">
        <v>12</v>
      </c>
      <c r="B5" s="20">
        <f>C2</f>
        <v>2</v>
      </c>
      <c r="C5" s="20">
        <v>17</v>
      </c>
      <c r="D5" s="20">
        <f t="shared" ref="D5:D11" si="0">B5*C5</f>
        <v>34</v>
      </c>
      <c r="E5" s="21"/>
      <c r="G5" s="18"/>
    </row>
    <row r="6" spans="1:27" ht="15.75" customHeight="1" x14ac:dyDescent="0.25">
      <c r="A6" s="22" t="s">
        <v>13</v>
      </c>
      <c r="B6" s="20">
        <f>D2</f>
        <v>2</v>
      </c>
      <c r="C6" s="20">
        <v>17</v>
      </c>
      <c r="D6" s="20">
        <f t="shared" si="0"/>
        <v>34</v>
      </c>
      <c r="E6" s="23"/>
      <c r="G6" s="18"/>
    </row>
    <row r="7" spans="1:27" s="24" customFormat="1" ht="15.75" customHeight="1" x14ac:dyDescent="0.25">
      <c r="A7" s="22" t="s">
        <v>14</v>
      </c>
      <c r="B7" s="20">
        <f>E2</f>
        <v>1</v>
      </c>
      <c r="C7" s="20">
        <v>8</v>
      </c>
      <c r="D7" s="20">
        <f t="shared" si="0"/>
        <v>8</v>
      </c>
      <c r="E7" s="23"/>
      <c r="F7" s="1"/>
      <c r="G7" s="18"/>
    </row>
    <row r="8" spans="1:27" ht="15.75" customHeight="1" x14ac:dyDescent="0.25">
      <c r="A8" s="19" t="s">
        <v>15</v>
      </c>
      <c r="B8" s="25">
        <v>2</v>
      </c>
      <c r="C8" s="20">
        <v>2</v>
      </c>
      <c r="D8" s="20">
        <f t="shared" si="0"/>
        <v>4</v>
      </c>
      <c r="E8" s="23"/>
      <c r="G8" s="18"/>
    </row>
    <row r="9" spans="1:27" ht="15.75" customHeight="1" x14ac:dyDescent="0.25">
      <c r="A9" s="19" t="s">
        <v>16</v>
      </c>
      <c r="B9" s="25">
        <v>2</v>
      </c>
      <c r="C9" s="20">
        <v>3</v>
      </c>
      <c r="D9" s="20">
        <f t="shared" si="0"/>
        <v>6</v>
      </c>
      <c r="E9" s="26"/>
      <c r="G9" s="18"/>
    </row>
    <row r="10" spans="1:27" ht="15.75" customHeight="1" x14ac:dyDescent="0.25">
      <c r="A10" s="19" t="s">
        <v>17</v>
      </c>
      <c r="B10" s="25">
        <v>2</v>
      </c>
      <c r="C10" s="20">
        <v>17</v>
      </c>
      <c r="D10" s="20">
        <f t="shared" si="0"/>
        <v>34</v>
      </c>
      <c r="E10" s="23"/>
      <c r="G10" s="18"/>
    </row>
    <row r="11" spans="1:27" ht="15.75" customHeight="1" x14ac:dyDescent="0.25">
      <c r="A11" s="19" t="s">
        <v>18</v>
      </c>
      <c r="B11" s="25"/>
      <c r="C11" s="25"/>
      <c r="D11" s="20">
        <f t="shared" si="0"/>
        <v>0</v>
      </c>
      <c r="E11" s="27"/>
      <c r="G11" s="18"/>
    </row>
    <row r="12" spans="1:27" ht="15.75" customHeight="1" x14ac:dyDescent="0.25">
      <c r="A12" s="28" t="s">
        <v>19</v>
      </c>
      <c r="B12" s="29"/>
      <c r="C12" s="29"/>
      <c r="D12" s="30">
        <f>SUM(D5:D11)</f>
        <v>120</v>
      </c>
      <c r="E12" s="31">
        <v>0.1</v>
      </c>
      <c r="F12" s="32" t="s">
        <v>20</v>
      </c>
      <c r="G12" s="18"/>
    </row>
    <row r="13" spans="1:27" ht="15.75" customHeight="1" x14ac:dyDescent="0.25">
      <c r="A13" s="33" t="s">
        <v>21</v>
      </c>
      <c r="B13" s="34"/>
      <c r="C13" s="34"/>
      <c r="D13" s="34"/>
      <c r="E13" s="35"/>
      <c r="F13" s="36"/>
      <c r="G13" s="18"/>
    </row>
    <row r="14" spans="1:27" ht="15.75" customHeight="1" x14ac:dyDescent="0.25">
      <c r="A14" s="37" t="s">
        <v>22</v>
      </c>
      <c r="B14" s="38">
        <v>0</v>
      </c>
      <c r="C14" s="39">
        <v>1</v>
      </c>
      <c r="D14" s="39">
        <f>B14*C14</f>
        <v>0</v>
      </c>
      <c r="E14" s="40">
        <v>0</v>
      </c>
      <c r="F14" s="36"/>
      <c r="G14" s="18"/>
    </row>
    <row r="15" spans="1:27" s="24" customFormat="1" ht="15.75" customHeight="1" x14ac:dyDescent="0.25">
      <c r="A15" s="37" t="s">
        <v>23</v>
      </c>
      <c r="B15" s="38">
        <v>2</v>
      </c>
      <c r="C15" s="39">
        <v>4</v>
      </c>
      <c r="D15" s="39">
        <f>C15*B15</f>
        <v>8</v>
      </c>
      <c r="E15" s="40">
        <v>0.04</v>
      </c>
      <c r="F15" s="36"/>
      <c r="G15" s="18"/>
    </row>
    <row r="16" spans="1:27" ht="15.75" customHeight="1" x14ac:dyDescent="0.25">
      <c r="A16" s="37" t="s">
        <v>24</v>
      </c>
      <c r="B16" s="38">
        <v>1</v>
      </c>
      <c r="C16" s="39">
        <v>8</v>
      </c>
      <c r="D16" s="39">
        <f>B16*C16</f>
        <v>8</v>
      </c>
      <c r="E16" s="40">
        <v>0.1</v>
      </c>
      <c r="F16" s="36"/>
      <c r="G16" s="18"/>
    </row>
    <row r="17" spans="1:7" ht="15.75" customHeight="1" x14ac:dyDescent="0.25">
      <c r="A17" s="37" t="s">
        <v>25</v>
      </c>
      <c r="B17" s="38">
        <v>1</v>
      </c>
      <c r="C17" s="39">
        <v>1</v>
      </c>
      <c r="D17" s="39">
        <f>B17*C17</f>
        <v>1</v>
      </c>
      <c r="E17" s="40">
        <v>0.03</v>
      </c>
      <c r="F17" s="36"/>
      <c r="G17" s="18"/>
    </row>
    <row r="18" spans="1:7" ht="15.75" customHeight="1" x14ac:dyDescent="0.25">
      <c r="A18" s="37" t="s">
        <v>26</v>
      </c>
      <c r="B18" s="38">
        <v>1</v>
      </c>
      <c r="C18" s="39">
        <v>2</v>
      </c>
      <c r="D18" s="39">
        <f>B18*C18</f>
        <v>2</v>
      </c>
      <c r="E18" s="40">
        <v>0.03</v>
      </c>
      <c r="F18" s="36"/>
      <c r="G18" s="18"/>
    </row>
    <row r="19" spans="1:7" ht="15.75" customHeight="1" x14ac:dyDescent="0.25">
      <c r="A19" s="41" t="s">
        <v>27</v>
      </c>
      <c r="B19" s="42"/>
      <c r="C19" s="42"/>
      <c r="D19" s="43">
        <f>SUM(D14:D18)</f>
        <v>19</v>
      </c>
      <c r="E19" s="44">
        <v>0.2</v>
      </c>
      <c r="F19" s="32" t="s">
        <v>28</v>
      </c>
      <c r="G19" s="18"/>
    </row>
    <row r="20" spans="1:7" ht="15.75" customHeight="1" x14ac:dyDescent="0.25">
      <c r="A20" s="45" t="s">
        <v>29</v>
      </c>
      <c r="B20" s="46"/>
      <c r="C20" s="46"/>
      <c r="D20" s="46"/>
      <c r="E20" s="47"/>
      <c r="F20" s="36"/>
      <c r="G20" s="18"/>
    </row>
    <row r="21" spans="1:7" ht="26.4" x14ac:dyDescent="0.25">
      <c r="A21" s="48" t="s">
        <v>30</v>
      </c>
      <c r="B21" s="49">
        <v>1</v>
      </c>
      <c r="C21" s="50">
        <v>8</v>
      </c>
      <c r="D21" s="50">
        <f>B21*C21</f>
        <v>8</v>
      </c>
      <c r="E21" s="51">
        <v>0.2</v>
      </c>
      <c r="F21" s="32" t="s">
        <v>31</v>
      </c>
      <c r="G21" s="18"/>
    </row>
    <row r="22" spans="1:7" ht="26.4" x14ac:dyDescent="0.25">
      <c r="A22" s="48" t="s">
        <v>32</v>
      </c>
      <c r="B22" s="49">
        <v>1</v>
      </c>
      <c r="C22" s="50">
        <v>17</v>
      </c>
      <c r="D22" s="50">
        <f>B22*C22</f>
        <v>17</v>
      </c>
      <c r="E22" s="51">
        <v>0.5</v>
      </c>
      <c r="F22" s="32" t="s">
        <v>31</v>
      </c>
      <c r="G22" s="18"/>
    </row>
    <row r="23" spans="1:7" ht="15.75" customHeight="1" x14ac:dyDescent="0.25">
      <c r="A23" s="52" t="s">
        <v>33</v>
      </c>
      <c r="B23" s="53"/>
      <c r="C23" s="53"/>
      <c r="D23" s="54">
        <f>SUM(D21:D22)</f>
        <v>25</v>
      </c>
      <c r="E23" s="51">
        <f>SUM(E21:E22)</f>
        <v>0.7</v>
      </c>
      <c r="F23" s="36"/>
    </row>
    <row r="24" spans="1:7" s="24" customFormat="1" ht="15.75" customHeight="1" x14ac:dyDescent="0.25">
      <c r="A24" s="69"/>
      <c r="B24" s="69"/>
      <c r="C24" s="69"/>
      <c r="D24" s="55"/>
      <c r="E24" s="56">
        <f>E23+E19+E12</f>
        <v>0.99999999999999989</v>
      </c>
      <c r="F24" s="32" t="s">
        <v>31</v>
      </c>
    </row>
    <row r="25" spans="1:7" ht="15.75" customHeight="1" x14ac:dyDescent="0.25">
      <c r="A25" s="70" t="s">
        <v>10</v>
      </c>
      <c r="B25" s="70"/>
      <c r="C25" s="70"/>
      <c r="D25" s="57">
        <f>D23+D19+D12</f>
        <v>164</v>
      </c>
    </row>
    <row r="26" spans="1:7" ht="15.75" customHeight="1" x14ac:dyDescent="0.25">
      <c r="A26" s="70" t="s">
        <v>34</v>
      </c>
      <c r="B26" s="70"/>
      <c r="C26" s="70"/>
      <c r="D26" s="58">
        <f>D25/27</f>
        <v>6.0740740740740744</v>
      </c>
    </row>
    <row r="27" spans="1:7" ht="15.75" customHeight="1" x14ac:dyDescent="0.25">
      <c r="A27" s="70" t="s">
        <v>35</v>
      </c>
      <c r="B27" s="70"/>
      <c r="C27" s="70"/>
      <c r="D27" s="58">
        <f>ROUND(D26,0)</f>
        <v>6</v>
      </c>
      <c r="G27" s="18"/>
    </row>
    <row r="28" spans="1:7" ht="15.75" customHeight="1" x14ac:dyDescent="0.25">
      <c r="A28" s="71" t="s">
        <v>36</v>
      </c>
      <c r="B28" s="71"/>
      <c r="C28" s="71"/>
      <c r="D28" s="71"/>
      <c r="E28" s="59">
        <f>E22+E21+E17+E19+E12</f>
        <v>1.03</v>
      </c>
    </row>
    <row r="31" spans="1:7" ht="15.75" customHeight="1" x14ac:dyDescent="0.3">
      <c r="A31" s="60" t="s">
        <v>37</v>
      </c>
      <c r="B31" s="61"/>
      <c r="C31" s="61"/>
    </row>
    <row r="32" spans="1:7" ht="15.75" customHeight="1" x14ac:dyDescent="0.25">
      <c r="A32" s="62" t="s">
        <v>38</v>
      </c>
      <c r="B32" s="61"/>
      <c r="C32" s="61"/>
    </row>
    <row r="33" spans="1:7" ht="15.75" customHeight="1" x14ac:dyDescent="0.25">
      <c r="A33" s="62" t="s">
        <v>39</v>
      </c>
    </row>
    <row r="34" spans="1:7" ht="15.75" customHeight="1" x14ac:dyDescent="0.25">
      <c r="A34" s="63"/>
    </row>
    <row r="35" spans="1:7" ht="15.75" customHeight="1" x14ac:dyDescent="0.25">
      <c r="A35" s="64" t="s">
        <v>40</v>
      </c>
      <c r="B35" s="61"/>
      <c r="C35" s="61"/>
      <c r="D35" s="61"/>
      <c r="E35" s="65"/>
      <c r="F35" s="65"/>
      <c r="G35" s="61"/>
    </row>
    <row r="36" spans="1:7" s="24" customFormat="1" ht="15.75" customHeight="1" x14ac:dyDescent="0.25">
      <c r="A36" s="64" t="s">
        <v>41</v>
      </c>
      <c r="B36" s="61"/>
      <c r="C36" s="61"/>
      <c r="D36" s="61"/>
      <c r="E36" s="65"/>
      <c r="F36" s="65"/>
      <c r="G36" s="61"/>
    </row>
    <row r="37" spans="1:7" ht="15.75" customHeight="1" x14ac:dyDescent="0.25">
      <c r="A37" s="66" t="s">
        <v>42</v>
      </c>
      <c r="B37" s="61"/>
      <c r="C37" s="61"/>
      <c r="D37" s="61"/>
      <c r="E37" s="65"/>
      <c r="F37" s="65"/>
      <c r="G37" s="61"/>
    </row>
    <row r="38" spans="1:7" ht="15.75" customHeight="1" x14ac:dyDescent="0.25">
      <c r="A38" s="64" t="s">
        <v>43</v>
      </c>
      <c r="B38" s="61"/>
      <c r="C38" s="61"/>
      <c r="D38" s="61"/>
      <c r="E38" s="65"/>
      <c r="F38" s="65"/>
      <c r="G38" s="61"/>
    </row>
    <row r="39" spans="1:7" ht="15.75" customHeight="1" x14ac:dyDescent="0.25">
      <c r="A39" s="64" t="s">
        <v>44</v>
      </c>
      <c r="B39" s="61"/>
      <c r="C39" s="61"/>
      <c r="D39" s="61"/>
      <c r="E39" s="65"/>
      <c r="F39" s="65"/>
      <c r="G39" s="61"/>
    </row>
    <row r="40" spans="1:7" ht="15.75" customHeight="1" x14ac:dyDescent="0.25">
      <c r="A40" s="64" t="s">
        <v>45</v>
      </c>
      <c r="B40" s="61"/>
      <c r="C40" s="61"/>
      <c r="D40" s="61"/>
      <c r="E40" s="65"/>
      <c r="F40" s="65"/>
      <c r="G40" s="61"/>
    </row>
    <row r="41" spans="1:7" ht="15.75" customHeight="1" x14ac:dyDescent="0.25">
      <c r="A41" s="64" t="s">
        <v>46</v>
      </c>
      <c r="B41" s="61"/>
      <c r="C41" s="61"/>
      <c r="D41" s="61"/>
      <c r="E41" s="65"/>
      <c r="F41" s="65"/>
      <c r="G41" s="61"/>
    </row>
    <row r="42" spans="1:7" s="24" customFormat="1" ht="15.75" customHeight="1" x14ac:dyDescent="0.25">
      <c r="A42" s="64" t="s">
        <v>47</v>
      </c>
      <c r="B42" s="61"/>
      <c r="C42" s="61"/>
      <c r="D42" s="61"/>
      <c r="E42" s="65"/>
      <c r="F42" s="65"/>
      <c r="G42" s="61"/>
    </row>
    <row r="43" spans="1:7" s="24" customFormat="1" ht="15.75" customHeight="1" x14ac:dyDescent="0.25">
      <c r="A43" s="64" t="s">
        <v>48</v>
      </c>
      <c r="B43" s="61"/>
      <c r="C43" s="61"/>
      <c r="D43" s="61"/>
      <c r="E43" s="65"/>
      <c r="F43" s="65"/>
      <c r="G43" s="61"/>
    </row>
    <row r="44" spans="1:7" s="24" customFormat="1" ht="15.75" customHeight="1" x14ac:dyDescent="0.25">
      <c r="A44" s="64" t="s">
        <v>49</v>
      </c>
      <c r="B44" s="61"/>
      <c r="C44" s="61"/>
      <c r="D44" s="61"/>
      <c r="E44" s="65"/>
      <c r="F44" s="65"/>
      <c r="G44" s="61"/>
    </row>
    <row r="45" spans="1:7" s="24" customFormat="1" ht="15.75" customHeight="1" x14ac:dyDescent="0.25">
      <c r="A45" s="64" t="s">
        <v>50</v>
      </c>
      <c r="B45" s="61"/>
      <c r="C45" s="61"/>
      <c r="D45" s="61"/>
      <c r="E45" s="65"/>
      <c r="F45" s="65"/>
      <c r="G45" s="61"/>
    </row>
    <row r="46" spans="1:7" ht="15.75" customHeight="1" x14ac:dyDescent="0.25">
      <c r="A46" s="67"/>
      <c r="B46" s="61"/>
      <c r="C46" s="61"/>
      <c r="D46" s="61"/>
      <c r="E46" s="65"/>
      <c r="F46" s="65"/>
      <c r="G46" s="61"/>
    </row>
    <row r="47" spans="1:7" ht="15.75" customHeight="1" x14ac:dyDescent="0.25">
      <c r="A47" s="68"/>
      <c r="B47" s="61"/>
      <c r="C47" s="61"/>
      <c r="D47" s="61"/>
      <c r="E47" s="65"/>
      <c r="F47" s="65"/>
      <c r="G47" s="61"/>
    </row>
    <row r="48" spans="1:7" ht="15.75" customHeight="1" x14ac:dyDescent="0.25">
      <c r="A48" s="68"/>
      <c r="B48" s="61"/>
      <c r="C48" s="61"/>
      <c r="D48" s="61"/>
      <c r="E48" s="65"/>
      <c r="F48" s="65"/>
      <c r="G48" s="61"/>
    </row>
    <row r="49" spans="1:7" ht="15.75" customHeight="1" x14ac:dyDescent="0.25">
      <c r="A49" s="68"/>
      <c r="B49" s="61"/>
      <c r="C49" s="61"/>
      <c r="D49" s="61"/>
      <c r="E49" s="65"/>
      <c r="F49" s="65"/>
      <c r="G49" s="61"/>
    </row>
    <row r="50" spans="1:7" ht="15.75" customHeight="1" x14ac:dyDescent="0.25">
      <c r="A50" s="68"/>
      <c r="B50" s="61"/>
      <c r="C50" s="61"/>
      <c r="D50" s="61"/>
      <c r="E50" s="65"/>
      <c r="F50" s="65"/>
      <c r="G50" s="61"/>
    </row>
  </sheetData>
  <sheetProtection algorithmName="SHA-512" hashValue="7EBDWfCAPGS+kxIlTZQNgJV2jqiGxVgZ4cG0B8dCFdR9uPEVJV7ILl8/RCWTCOuTAf4AalpkqnEHUI2c0CXlYg==" saltValue="4HxUUv5Vv2gT1rFF3plsKw==" spinCount="100000" sheet="1" objects="1" scenarios="1"/>
  <mergeCells count="5">
    <mergeCell ref="A24:C24"/>
    <mergeCell ref="A25:C25"/>
    <mergeCell ref="A26:C26"/>
    <mergeCell ref="A27:C27"/>
    <mergeCell ref="A28:D2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ECTS=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YT M</dc:creator>
  <dc:description/>
  <cp:lastModifiedBy>Yousif Garabet</cp:lastModifiedBy>
  <cp:revision>2</cp:revision>
  <dcterms:created xsi:type="dcterms:W3CDTF">2018-09-22T14:51:49Z</dcterms:created>
  <dcterms:modified xsi:type="dcterms:W3CDTF">2022-05-04T08:12:51Z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