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youssef.fathy\Downloads\ESLSCA-University\"/>
    </mc:Choice>
  </mc:AlternateContent>
  <xr:revisionPtr revIDLastSave="0" documentId="13_ncr:1_{66D73EA2-CDEA-45B5-9E57-E277DAEF603D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Column and Bar Char" sheetId="1" r:id="rId1"/>
    <sheet name="Line and area  Chart" sheetId="2" r:id="rId2"/>
    <sheet name="Pie Chart" sheetId="3" r:id="rId3"/>
    <sheet name="IF" sheetId="12" r:id="rId4"/>
    <sheet name="Vlookup" sheetId="13" r:id="rId5"/>
    <sheet name="Customer List" sheetId="14" r:id="rId6"/>
  </sheets>
  <externalReferences>
    <externalReference r:id="rId7"/>
    <externalReference r:id="rId8"/>
    <externalReference r:id="rId9"/>
  </externalReferences>
  <definedNames>
    <definedName name="_xlcn.WorksheetConnection_T9A2C161" localSheetId="3" hidden="1">#REF!</definedName>
    <definedName name="_xlcn.WorksheetConnection_T9A2C161" localSheetId="4" hidden="1">#REF!</definedName>
    <definedName name="_xlcn.WorksheetConnection_T9A2C161" hidden="1">#REF!</definedName>
    <definedName name="applist">INDEX(([1]INDEX!$A$37:$A$51,[1]INDEX!$B$37:$B$51,[1]INDEX!$C$37:$C$51),,,[1]INDEX!$I$36)</definedName>
    <definedName name="Category">[2]Sheet3!$I$5:$I$21</definedName>
    <definedName name="Choose_Division" localSheetId="3">CHOOSE(#REF!,'[1]from to'!#REF!,'[1]from to'!#REF!)</definedName>
    <definedName name="Choose_Division" localSheetId="4">CHOOSE(#REF!,'[1]from to'!#REF!,'[1]from to'!#REF!)</definedName>
    <definedName name="Choose_Division">CHOOSE(#REF!,[1]!data_py[Line],[1]!data_current[Line])</definedName>
    <definedName name="Choose_Revenue" localSheetId="3">CHOOSE(#REF!,'[1]from to'!#REF!,'[1]from to'!#REF!)</definedName>
    <definedName name="Choose_Revenue" localSheetId="4">CHOOSE(#REF!,'[1]from to'!#REF!,'[1]from to'!#REF!)</definedName>
    <definedName name="Choose_Revenue">CHOOSE(#REF!,[1]!data_py[Revenue],[1]!data_current[Revenue])</definedName>
    <definedName name="combo">[1]ComboDepList!$N$4:INDEX([1]ComboDepList!$N$4:$N$18,MATCH("zzzzzzzz",[1]ComboDepList!$N$4:$N$18,1))</definedName>
    <definedName name="date_new" localSheetId="3">INDEX(#REF!,MATCH(#REF!,#REF!,0)):INDEX(#REF!,MATCH(#REF!,#REF!,0))</definedName>
    <definedName name="date_new" localSheetId="4">INDEX(#REF!,MATCH(#REF!,#REF!,0)):INDEX(#REF!,MATCH(#REF!,#REF!,0))</definedName>
    <definedName name="date_new">INDEX(#REF!,MATCH(#REF!,#REF!,0)):INDEX(#REF!,MATCH(#REF!,#REF!,0))</definedName>
    <definedName name="Gov">[2]Sheet3!$H$5:$H$21</definedName>
    <definedName name="Group1Data">#REF!</definedName>
    <definedName name="Jan">"[Globe HR Simulation sheet July 2020.xlsx]Feb Salary"</definedName>
    <definedName name="mnth">#REF!</definedName>
    <definedName name="Months">[2]Sheet3!$F$5:$F$21</definedName>
    <definedName name="myapp">INDEX('[1]from to 2'!$A$2:$A$41,MATCH('[1]from to 2'!$F$3,'[1]from to 2'!$A$2:$A$41,0)):INDEX('[1]from to 2'!$A$2:$A$41,MATCH('[1]from to 2'!$F$4,'[1]from to 2'!$A$2:$A$41,0))</definedName>
    <definedName name="mydate" localSheetId="3">INDEX(#REF!,MATCH(#REF!,#REF!,0)):INDEX(#REF!,MATCH(#REF!,#REF!,0))</definedName>
    <definedName name="mydate" localSheetId="4">INDEX(#REF!,MATCH(#REF!,#REF!,0)):INDEX(#REF!,MATCH(#REF!,#REF!,0))</definedName>
    <definedName name="mydate">INDEX(#REF!,MATCH(#REF!,#REF!,0)):INDEX(#REF!,MATCH(#REF!,#REF!,0))</definedName>
    <definedName name="myrev">INDEX('[1]from to 2'!$B$2:$B$41,MATCH('[1]from to 2'!$F$3,'[1]from to 2'!$A$2:$A$41,0)):INDEX('[1]from to 2'!$B$2:$B$41,MATCH('[1]from to 2'!$F$4,'[1]from to 2'!$A$2:$A$41,0))</definedName>
    <definedName name="myvalue" localSheetId="3">INDEX(#REF!,MATCH(#REF!,#REF!,0)):INDEX(#REF!,MATCH(#REF!,#REF!,0))</definedName>
    <definedName name="myvalue" localSheetId="4">INDEX(#REF!,MATCH(#REF!,#REF!,0)):INDEX(#REF!,MATCH(#REF!,#REF!,0))</definedName>
    <definedName name="myvalue">INDEX(#REF!,MATCH(#REF!,#REF!,0)):INDEX(#REF!,MATCH(#REF!,#REF!,0))</definedName>
    <definedName name="Operation">'[3]Sort Columns '!#REF!</definedName>
    <definedName name="price_new" localSheetId="3">INDEX(#REF!,MATCH(#REF!,#REF!,0)):INDEX(#REF!,MATCH(#REF!,#REF!,0))</definedName>
    <definedName name="price_new" localSheetId="4">INDEX(#REF!,MATCH(#REF!,#REF!,0)):INDEX(#REF!,MATCH(#REF!,#REF!,0))</definedName>
    <definedName name="price_new">INDEX(#REF!,MATCH(#REF!,#REF!,0)):INDEX(#REF!,MATCH(#REF!,#REF!,0))</definedName>
    <definedName name="Product">[2]Sheet3!$J$5:$J$21</definedName>
    <definedName name="Product_new">INDEX('[1]from to 2'!$A$2:$A$41,MATCH('[1]from to 2'!$F$3,'[1]from to 2'!$A$2:$A$41,0)):INDEX('[1]from to 2'!$A$2:$A$41,MATCH('[1]from to 2'!$F$4,'[1]from to 2'!$A$2:$A$41,0))</definedName>
    <definedName name="Region">[2]Sheet3!$G$5:$G$21</definedName>
    <definedName name="Revenue_new">INDEX('[1]from to 2'!$B$2:$B$41,MATCH('[1]from to 2'!$F$3,'[1]from to 2'!$A$2:$A$41,0)):INDEX('[1]from to 2'!$B$2:$B$41,MATCH('[1]from to 2'!$F$4,'[1]from to 2'!$A$2:$A$41,0))</definedName>
    <definedName name="sales">#REF!</definedName>
    <definedName name="target2">'[3]Sort Columns 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13" l="1"/>
  <c r="N13" i="13"/>
  <c r="N14" i="13"/>
  <c r="N15" i="13"/>
  <c r="N16" i="13"/>
  <c r="N11" i="13"/>
  <c r="N8" i="13"/>
  <c r="N5" i="13"/>
  <c r="V2" i="12"/>
  <c r="Y2" i="12"/>
  <c r="V3" i="12"/>
  <c r="V4" i="12"/>
  <c r="V5" i="12"/>
  <c r="V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" i="12"/>
  <c r="U5" i="12"/>
  <c r="C23" i="13"/>
  <c r="C24" i="13"/>
  <c r="C25" i="13"/>
  <c r="C26" i="13"/>
  <c r="C22" i="13"/>
  <c r="K14" i="13"/>
  <c r="K13" i="13"/>
  <c r="K12" i="13"/>
  <c r="K11" i="13"/>
  <c r="K9" i="13"/>
  <c r="K6" i="13"/>
  <c r="H22" i="12"/>
  <c r="H21" i="12"/>
  <c r="U20" i="12"/>
  <c r="H20" i="12"/>
  <c r="U19" i="12"/>
  <c r="H19" i="12"/>
  <c r="U18" i="12"/>
  <c r="H18" i="12"/>
  <c r="U17" i="12"/>
  <c r="H17" i="12"/>
  <c r="U16" i="12"/>
  <c r="H16" i="12"/>
  <c r="U15" i="12"/>
  <c r="H15" i="12"/>
  <c r="U14" i="12"/>
  <c r="H14" i="12"/>
  <c r="U13" i="12"/>
  <c r="H13" i="12"/>
  <c r="U12" i="12"/>
  <c r="H12" i="12"/>
  <c r="U11" i="12"/>
  <c r="H11" i="12"/>
  <c r="U10" i="12"/>
  <c r="H10" i="12"/>
  <c r="U9" i="12"/>
  <c r="H9" i="12"/>
  <c r="U8" i="12"/>
  <c r="H8" i="12"/>
  <c r="U7" i="12"/>
  <c r="H7" i="12"/>
  <c r="U6" i="12"/>
  <c r="H6" i="12"/>
  <c r="H5" i="12"/>
  <c r="U4" i="12"/>
  <c r="H4" i="12"/>
  <c r="U3" i="12"/>
  <c r="H3" i="12"/>
  <c r="U2" i="12"/>
  <c r="H2" i="12"/>
  <c r="Z2" i="12" l="1"/>
</calcChain>
</file>

<file path=xl/sharedStrings.xml><?xml version="1.0" encoding="utf-8"?>
<sst xmlns="http://schemas.openxmlformats.org/spreadsheetml/2006/main" count="216" uniqueCount="119">
  <si>
    <t>Product 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</si>
  <si>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</si>
  <si>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</si>
  <si>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</si>
  <si>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</si>
  <si>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</si>
  <si>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</si>
  <si>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</si>
  <si>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</si>
  <si>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</si>
  <si>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</si>
  <si>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</si>
  <si>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</si>
  <si>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Q1</t>
  </si>
  <si>
    <t>Q2</t>
  </si>
  <si>
    <t>Q3</t>
  </si>
  <si>
    <t>Q4</t>
  </si>
  <si>
    <t>Month</t>
  </si>
  <si>
    <t>Quantity Sold</t>
  </si>
  <si>
    <t>Laptops</t>
  </si>
  <si>
    <t>Desktops</t>
  </si>
  <si>
    <t>SmartPhone</t>
  </si>
  <si>
    <t>SmartWatch</t>
  </si>
  <si>
    <t>Tvs Sales</t>
  </si>
  <si>
    <t>Sales</t>
  </si>
  <si>
    <t>Emp name</t>
  </si>
  <si>
    <t>Department</t>
  </si>
  <si>
    <t>Years of Experience</t>
  </si>
  <si>
    <t>number of working days this month</t>
  </si>
  <si>
    <t>Promotion Statue</t>
  </si>
  <si>
    <t>Salary</t>
  </si>
  <si>
    <t>Bonus</t>
  </si>
  <si>
    <t>Total</t>
  </si>
  <si>
    <t>ProductKey</t>
  </si>
  <si>
    <t>ProductName</t>
  </si>
  <si>
    <t>ProductColor</t>
  </si>
  <si>
    <t>Quantity</t>
  </si>
  <si>
    <t>ProductPrice</t>
  </si>
  <si>
    <t>Sub Total</t>
  </si>
  <si>
    <t>Ali Ahmed Ehsaid</t>
  </si>
  <si>
    <t>Marketing</t>
  </si>
  <si>
    <t>Sport-100 Helmet, Red</t>
  </si>
  <si>
    <t>Red</t>
  </si>
  <si>
    <t>Ahmed Mohamed</t>
  </si>
  <si>
    <t>Sport-100 Helmet, Black</t>
  </si>
  <si>
    <t>Black</t>
  </si>
  <si>
    <t>Samy Nabil Saad</t>
  </si>
  <si>
    <t>HR</t>
  </si>
  <si>
    <t>Mountain Bike Socks, M</t>
  </si>
  <si>
    <t>White</t>
  </si>
  <si>
    <t>Hany Mahfoz</t>
  </si>
  <si>
    <t>Mountain Bike Socks, L</t>
  </si>
  <si>
    <t>Hosam Ali Ahmed</t>
  </si>
  <si>
    <t>Sport-100 Helmet, Blue</t>
  </si>
  <si>
    <t>Blue</t>
  </si>
  <si>
    <t>Aymen Hosny</t>
  </si>
  <si>
    <t>AWC Logo Cap</t>
  </si>
  <si>
    <t>Multi</t>
  </si>
  <si>
    <t xml:space="preserve">Ramy Saber </t>
  </si>
  <si>
    <t>Long-Sleeve Logo Jersey, S</t>
  </si>
  <si>
    <t>Waled Ahmed Mansour</t>
  </si>
  <si>
    <t>Long-Sleeve Logo Jersey, M</t>
  </si>
  <si>
    <t xml:space="preserve">Sameh Armya </t>
  </si>
  <si>
    <t>Long-Sleeve Logo Jersey, L</t>
  </si>
  <si>
    <t>Mohamed Metwally</t>
  </si>
  <si>
    <t>Long-Sleeve Logo Jersey, XL</t>
  </si>
  <si>
    <t xml:space="preserve">mohamed ahmed </t>
  </si>
  <si>
    <t>Road-150 Red, 62</t>
  </si>
  <si>
    <t>Esraa Mahmoud Bahrawi</t>
  </si>
  <si>
    <t>Road-150 Red, 44</t>
  </si>
  <si>
    <t>Mohamed ELMihy</t>
  </si>
  <si>
    <t>Road-150 Red, 48</t>
  </si>
  <si>
    <t>Belal Ahmed Saiid</t>
  </si>
  <si>
    <t>Road-150 Red, 52</t>
  </si>
  <si>
    <t>Omar khaled El-Shreif</t>
  </si>
  <si>
    <t>Road-150 Red, 56</t>
  </si>
  <si>
    <t>Mohamed Abd El Aziz</t>
  </si>
  <si>
    <t>Road-450 Red, 58</t>
  </si>
  <si>
    <t>Ahmed Moustafa Seliha</t>
  </si>
  <si>
    <t>Road-450 Red, 60</t>
  </si>
  <si>
    <t>Esraa essam mohamed</t>
  </si>
  <si>
    <t>Road-450 Red, 44</t>
  </si>
  <si>
    <t>Ahmed Mokhtar Yehia</t>
  </si>
  <si>
    <t>Road-450 Red, 48</t>
  </si>
  <si>
    <t>Osama Mahmoud Mansour</t>
  </si>
  <si>
    <t xml:space="preserve">Amr Mohamed </t>
  </si>
  <si>
    <t>Customer Code</t>
  </si>
  <si>
    <t>Customer name</t>
  </si>
  <si>
    <t>Age</t>
  </si>
  <si>
    <t>Class</t>
  </si>
  <si>
    <t>Address</t>
  </si>
  <si>
    <t>Class A</t>
  </si>
  <si>
    <t>Cairo</t>
  </si>
  <si>
    <t>Alex</t>
  </si>
  <si>
    <t>Class C</t>
  </si>
  <si>
    <t>Giza</t>
  </si>
  <si>
    <t>Class B</t>
  </si>
  <si>
    <t>Assuit</t>
  </si>
  <si>
    <t>Aswan</t>
  </si>
  <si>
    <t>Menya</t>
  </si>
  <si>
    <t>Customer Name</t>
  </si>
  <si>
    <t>Sohag</t>
  </si>
  <si>
    <t>anwar gamal</t>
  </si>
  <si>
    <t>christine kamal</t>
  </si>
  <si>
    <t>hany girges</t>
  </si>
  <si>
    <t>karim besher</t>
  </si>
  <si>
    <t>mai helmy</t>
  </si>
  <si>
    <t>Names</t>
  </si>
  <si>
    <t>aya lotfy</t>
  </si>
  <si>
    <t>hisham shafik</t>
  </si>
  <si>
    <t>mina jony</t>
  </si>
  <si>
    <t>moahmed khaled</t>
  </si>
  <si>
    <t>monika ehab</t>
  </si>
  <si>
    <t>department</t>
  </si>
  <si>
    <t>salary</t>
  </si>
  <si>
    <t>sales department promotion</t>
  </si>
  <si>
    <t>T2*0.8</t>
  </si>
  <si>
    <t>T2*0.85</t>
  </si>
  <si>
    <t>T2*0.9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</si>
</sst>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2">
    <font>
      <sz val="11"/>
      <color theme="1"/>
      <name val="Tw Cen MT"/>
      <family val="2"/>
      <charset val="178"/>
      <scheme val="minor"/>
    </font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sz val="11"/>
      <color theme="1"/>
      <name val="Tw Cen MT"/>
      <family val="2"/>
      <charset val="178"/>
      <scheme val="minor"/>
    </font>
    <font>
      <b/>
      <sz val="12"/>
      <color theme="1"/>
      <name val="Tw Cen MT"/>
      <family val="2"/>
      <scheme val="minor"/>
    </font>
    <font>
      <sz val="10"/>
      <name val="Arial"/>
      <family val="2"/>
    </font>
    <font>
      <b/>
      <sz val="16"/>
      <color theme="0"/>
      <name val="Tw Cen MT"/>
      <family val="2"/>
      <scheme val="minor"/>
    </font>
    <font>
      <b/>
      <sz val="12"/>
      <color theme="0"/>
      <name val="Century Gothic"/>
      <family val="2"/>
    </font>
    <font>
      <b/>
      <sz val="11"/>
      <color theme="0"/>
      <name val="Century Gothic"/>
      <family val="2"/>
    </font>
    <font>
      <b/>
      <sz val="12"/>
      <color theme="1"/>
      <name val="Tw Cen MT"/>
      <family val="2"/>
      <charset val="178"/>
      <scheme val="minor"/>
    </font>
    <font>
      <b/>
      <sz val="11"/>
      <color theme="0"/>
      <name val="Tw Cen MT"/>
      <family val="2"/>
      <scheme val="minor"/>
    </font>
    <font>
      <sz val="12"/>
      <color theme="1"/>
      <name val="Tw Cen MT"/>
      <family val="2"/>
      <charset val="178"/>
      <scheme val="minor"/>
    </font>
    <font>
      <b/>
      <sz val="12"/>
      <color theme="1"/>
      <name val="Century Gothic"/>
      <family val="2"/>
    </font>
    <font>
      <sz val="8"/>
      <name val="Tw Cen MT"/>
      <family val="2"/>
      <charset val="178"/>
      <scheme val="minor"/>
    </font>
    <font>
      <b/>
      <sz val="12"/>
      <color theme="0"/>
      <name val="Tw Cen MT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0"/>
      <color theme="1"/>
      <name val="Century Gothic"/>
      <family val="2"/>
    </font>
    <font>
      <sz val="14"/>
      <color theme="1"/>
      <name val="Tw Cen MT"/>
      <family val="2"/>
      <scheme val="minor"/>
    </font>
    <font>
      <sz val="14"/>
      <name val="Century Gothic"/>
      <family val="2"/>
    </font>
    <font>
      <sz val="14"/>
      <color theme="0"/>
      <name val="Tw Cen MT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rgb="FFC00000"/>
      </left>
      <right style="dashed">
        <color rgb="FFC00000"/>
      </right>
      <top/>
      <bottom/>
      <diagonal/>
    </border>
    <border>
      <left/>
      <right/>
      <top/>
      <bottom style="dashed">
        <color rgb="FF002060"/>
      </bottom>
      <diagonal/>
    </border>
    <border>
      <left/>
      <right/>
      <top style="dashed">
        <color rgb="FF002060"/>
      </top>
      <bottom style="dashed">
        <color rgb="FF002060"/>
      </bottom>
      <diagonal/>
    </border>
    <border>
      <left/>
      <right/>
      <top style="dashed">
        <color rgb="FF002060"/>
      </top>
      <bottom style="thick">
        <color rgb="FF00206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7" tint="0.79998168889431442"/>
      </left>
      <right style="thin">
        <color theme="7" tint="0.79998168889431442"/>
      </right>
      <top style="thin">
        <color theme="7" tint="0.79998168889431442"/>
      </top>
      <bottom style="thin">
        <color theme="7" tint="0.79998168889431442"/>
      </bottom>
      <diagonal/>
    </border>
  </borders>
  <cellStyleXfs count="9">
    <xf numFmtId="0" fontId="0" fillId="0" borderId="0"/>
    <xf numFmtId="0" fontId="6" fillId="0" borderId="0"/>
    <xf numFmtId="0" fontId="4" fillId="0" borderId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55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0" fillId="0" borderId="0" xfId="0" applyNumberFormat="1"/>
    <xf numFmtId="0" fontId="8" fillId="3" borderId="1" xfId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44" fontId="12" fillId="0" borderId="1" xfId="5" applyFont="1" applyBorder="1"/>
    <xf numFmtId="0" fontId="13" fillId="0" borderId="1" xfId="0" applyFont="1" applyBorder="1"/>
    <xf numFmtId="0" fontId="8" fillId="2" borderId="1" xfId="0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44" fontId="12" fillId="0" borderId="1" xfId="5" applyFont="1" applyBorder="1" applyAlignment="1">
      <alignment horizontal="center" vertical="center"/>
    </xf>
    <xf numFmtId="0" fontId="15" fillId="4" borderId="4" xfId="7" applyFont="1" applyFill="1" applyBorder="1" applyAlignment="1">
      <alignment horizontal="center" vertical="center"/>
    </xf>
    <xf numFmtId="0" fontId="15" fillId="4" borderId="4" xfId="7" applyFont="1" applyFill="1" applyBorder="1" applyAlignment="1">
      <alignment horizontal="center" vertical="center" wrapText="1"/>
    </xf>
    <xf numFmtId="0" fontId="2" fillId="0" borderId="0" xfId="7"/>
    <xf numFmtId="0" fontId="16" fillId="0" borderId="0" xfId="7" applyFont="1"/>
    <xf numFmtId="0" fontId="16" fillId="0" borderId="5" xfId="7" applyFont="1" applyBorder="1" applyAlignment="1">
      <alignment vertical="center" wrapText="1"/>
    </xf>
    <xf numFmtId="0" fontId="16" fillId="0" borderId="0" xfId="7" applyFont="1" applyAlignment="1">
      <alignment vertical="center" wrapText="1"/>
    </xf>
    <xf numFmtId="0" fontId="2" fillId="5" borderId="0" xfId="7" applyFill="1"/>
    <xf numFmtId="164" fontId="0" fillId="0" borderId="0" xfId="8" applyNumberFormat="1" applyFont="1"/>
    <xf numFmtId="164" fontId="2" fillId="0" borderId="0" xfId="7" applyNumberFormat="1"/>
    <xf numFmtId="164" fontId="0" fillId="6" borderId="0" xfId="8" applyNumberFormat="1" applyFont="1" applyFill="1"/>
    <xf numFmtId="0" fontId="0" fillId="0" borderId="5" xfId="7" applyFont="1" applyBorder="1" applyAlignment="1">
      <alignment horizontal="center" vertical="center"/>
    </xf>
    <xf numFmtId="3" fontId="0" fillId="0" borderId="5" xfId="7" applyNumberFormat="1" applyFont="1" applyBorder="1" applyAlignment="1">
      <alignment horizontal="center" vertical="center"/>
    </xf>
    <xf numFmtId="0" fontId="16" fillId="0" borderId="5" xfId="7" applyFont="1" applyBorder="1" applyAlignment="1">
      <alignment horizontal="center" vertical="center"/>
    </xf>
    <xf numFmtId="0" fontId="16" fillId="7" borderId="0" xfId="7" applyFont="1" applyFill="1"/>
    <xf numFmtId="9" fontId="16" fillId="0" borderId="0" xfId="7" applyNumberFormat="1" applyFont="1"/>
    <xf numFmtId="0" fontId="2" fillId="0" borderId="0" xfId="7" quotePrefix="1"/>
    <xf numFmtId="0" fontId="0" fillId="0" borderId="6" xfId="7" applyFont="1" applyBorder="1" applyAlignment="1">
      <alignment horizontal="center" vertical="center"/>
    </xf>
    <xf numFmtId="3" fontId="0" fillId="0" borderId="6" xfId="7" applyNumberFormat="1" applyFont="1" applyBorder="1" applyAlignment="1">
      <alignment horizontal="center" vertical="center"/>
    </xf>
    <xf numFmtId="0" fontId="16" fillId="0" borderId="6" xfId="7" applyFont="1" applyBorder="1" applyAlignment="1">
      <alignment vertical="center" wrapText="1"/>
    </xf>
    <xf numFmtId="0" fontId="16" fillId="0" borderId="7" xfId="7" applyFont="1" applyBorder="1" applyAlignment="1">
      <alignment vertical="center" wrapText="1"/>
    </xf>
    <xf numFmtId="0" fontId="9" fillId="8" borderId="0" xfId="7" applyFont="1" applyFill="1" applyAlignment="1">
      <alignment horizontal="center" vertical="center"/>
    </xf>
    <xf numFmtId="0" fontId="17" fillId="0" borderId="5" xfId="7" applyFont="1" applyBorder="1" applyAlignment="1">
      <alignment horizontal="center" vertical="center"/>
    </xf>
    <xf numFmtId="0" fontId="16" fillId="0" borderId="5" xfId="7" applyFont="1" applyBorder="1" applyAlignment="1">
      <alignment horizontal="center"/>
    </xf>
    <xf numFmtId="0" fontId="16" fillId="0" borderId="5" xfId="7" applyFont="1" applyBorder="1"/>
    <xf numFmtId="0" fontId="17" fillId="0" borderId="6" xfId="7" applyFont="1" applyBorder="1" applyAlignment="1">
      <alignment horizontal="center" vertical="center"/>
    </xf>
    <xf numFmtId="0" fontId="16" fillId="0" borderId="6" xfId="7" applyFont="1" applyBorder="1" applyAlignment="1">
      <alignment horizontal="center"/>
    </xf>
    <xf numFmtId="0" fontId="16" fillId="0" borderId="6" xfId="7" applyFont="1" applyBorder="1"/>
    <xf numFmtId="0" fontId="15" fillId="8" borderId="0" xfId="7" applyFont="1" applyFill="1" applyAlignment="1">
      <alignment horizontal="center" vertical="center"/>
    </xf>
    <xf numFmtId="0" fontId="2" fillId="0" borderId="8" xfId="7" applyBorder="1" applyAlignment="1">
      <alignment horizontal="center"/>
    </xf>
    <xf numFmtId="0" fontId="2" fillId="0" borderId="0" xfId="7" applyAlignment="1">
      <alignment horizontal="center"/>
    </xf>
    <xf numFmtId="0" fontId="17" fillId="0" borderId="7" xfId="7" applyFont="1" applyBorder="1" applyAlignment="1">
      <alignment horizontal="center" vertical="center"/>
    </xf>
    <xf numFmtId="0" fontId="16" fillId="0" borderId="7" xfId="7" applyFont="1" applyBorder="1" applyAlignment="1">
      <alignment horizontal="center"/>
    </xf>
    <xf numFmtId="0" fontId="16" fillId="0" borderId="7" xfId="7" applyFont="1" applyBorder="1"/>
    <xf numFmtId="0" fontId="18" fillId="0" borderId="0" xfId="7" applyFont="1" applyAlignment="1">
      <alignment vertical="center" wrapText="1"/>
    </xf>
    <xf numFmtId="0" fontId="9" fillId="0" borderId="0" xfId="7" applyFont="1" applyAlignment="1">
      <alignment horizontal="center" vertical="center"/>
    </xf>
    <xf numFmtId="164" fontId="0" fillId="0" borderId="0" xfId="6" applyNumberFormat="1" applyFont="1"/>
    <xf numFmtId="0" fontId="0" fillId="9" borderId="0" xfId="0" applyFill="1"/>
    <xf numFmtId="0" fontId="19" fillId="0" borderId="0" xfId="7" applyFont="1"/>
    <xf numFmtId="0" fontId="20" fillId="0" borderId="9" xfId="0" applyFont="1" applyBorder="1"/>
    <xf numFmtId="0" fontId="21" fillId="10" borderId="0" xfId="7" applyFont="1" applyFill="1"/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2" fontId="16" fillId="0" borderId="0" xfId="7" applyNumberFormat="1" applyFont="1"/>
    <xf numFmtId="0" fontId="1" fillId="0" borderId="8" xfId="7" applyFont="1" applyBorder="1"/>
  </cellXfs>
  <cellStyles count="9">
    <cellStyle name="Comma" xfId="6" builtinId="3"/>
    <cellStyle name="Comma 2" xfId="8" xr:uid="{D0272740-4E4A-4D02-B1BB-32F5E8B9BE0C}"/>
    <cellStyle name="Currency" xfId="5" builtinId="4"/>
    <cellStyle name="Normal" xfId="0" builtinId="0"/>
    <cellStyle name="Normal 2" xfId="2" xr:uid="{00000000-0005-0000-0000-000002000000}"/>
    <cellStyle name="Normal 2 2" xfId="7" xr:uid="{4DBB9E67-71F7-4549-893E-D54854B030C6}"/>
    <cellStyle name="Normal 3" xfId="1" xr:uid="{00000000-0005-0000-0000-000003000000}"/>
    <cellStyle name="Percent 2" xfId="3" xr:uid="{00000000-0005-0000-0000-000004000000}"/>
    <cellStyle name="Percent 3" xfId="4" xr:uid="{00000000-0005-0000-0000-000005000000}"/>
  </cellStyles>
  <dxfs count="0"/>
  <tableStyles count="0" defaultTableStyle="TableStyleMedium2" defaultPivotStyle="PivotStyleLight16"/>
  <colors>
    <mruColors>
      <color rgb="FFFF9933"/>
      <color rgb="FF66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0</xdr:row>
      <xdr:rowOff>285751</xdr:rowOff>
    </xdr:from>
    <xdr:to>
      <xdr:col>13</xdr:col>
      <xdr:colOff>473074</xdr:colOff>
      <xdr:row>5</xdr:row>
      <xdr:rowOff>161926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E001461-F58C-49CD-8454-9E744268F3E4}"/>
            </a:ext>
          </a:extLst>
        </xdr:cNvPr>
        <xdr:cNvSpPr/>
      </xdr:nvSpPr>
      <xdr:spPr>
        <a:xfrm>
          <a:off x="10243185" y="285751"/>
          <a:ext cx="2368549" cy="152971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1"/>
          <a:r>
            <a:rPr lang="en-US" sz="1400">
              <a:solidFill>
                <a:sysClr val="windowText" lastClr="000000"/>
              </a:solidFill>
            </a:rPr>
            <a:t>Years of Experience Greater than or equal</a:t>
          </a:r>
          <a:r>
            <a:rPr lang="en-US" sz="1400" baseline="0">
              <a:solidFill>
                <a:sysClr val="windowText" lastClr="000000"/>
              </a:solidFill>
            </a:rPr>
            <a:t> to 5 --&gt; </a:t>
          </a:r>
          <a:r>
            <a:rPr lang="en-US" sz="1400" baseline="0">
              <a:solidFill>
                <a:srgbClr val="FF0000"/>
              </a:solidFill>
            </a:rPr>
            <a:t>Promotion</a:t>
          </a:r>
          <a:r>
            <a:rPr lang="en-US" sz="1400" baseline="0">
              <a:solidFill>
                <a:sysClr val="windowText" lastClr="000000"/>
              </a:solidFill>
            </a:rPr>
            <a:t> </a:t>
          </a:r>
          <a:br>
            <a:rPr lang="en-US" sz="1400" baseline="0">
              <a:solidFill>
                <a:sysClr val="windowText" lastClr="000000"/>
              </a:solidFill>
            </a:rPr>
          </a:br>
          <a:r>
            <a:rPr lang="en-US" sz="1400" baseline="0">
              <a:solidFill>
                <a:sysClr val="windowText" lastClr="000000"/>
              </a:solidFill>
            </a:rPr>
            <a:t>Otherwise --&gt; </a:t>
          </a:r>
          <a:r>
            <a:rPr lang="en-US" sz="1400" baseline="0">
              <a:solidFill>
                <a:srgbClr val="FF0000"/>
              </a:solidFill>
            </a:rPr>
            <a:t>Not</a:t>
          </a:r>
          <a:r>
            <a:rPr lang="en-US" sz="1400" baseline="0">
              <a:solidFill>
                <a:sysClr val="windowText" lastClr="000000"/>
              </a:solidFill>
            </a:rPr>
            <a:t> </a:t>
          </a:r>
          <a:r>
            <a:rPr lang="en-US" sz="1400" baseline="0">
              <a:solidFill>
                <a:srgbClr val="FF0000"/>
              </a:solidFill>
            </a:rPr>
            <a:t>Yet</a:t>
          </a:r>
          <a:endParaRPr 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581025</xdr:colOff>
      <xdr:row>6</xdr:row>
      <xdr:rowOff>152401</xdr:rowOff>
    </xdr:from>
    <xdr:to>
      <xdr:col>13</xdr:col>
      <xdr:colOff>511174</xdr:colOff>
      <xdr:row>12</xdr:row>
      <xdr:rowOff>38101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428FA20-4407-4481-ABA3-19F2A975645A}"/>
            </a:ext>
          </a:extLst>
        </xdr:cNvPr>
        <xdr:cNvSpPr/>
      </xdr:nvSpPr>
      <xdr:spPr>
        <a:xfrm>
          <a:off x="10281285" y="2080261"/>
          <a:ext cx="2368549" cy="157734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1"/>
          <a:r>
            <a:rPr lang="en-US" sz="1400">
              <a:solidFill>
                <a:sysClr val="windowText" lastClr="000000"/>
              </a:solidFill>
            </a:rPr>
            <a:t>Number</a:t>
          </a:r>
          <a:r>
            <a:rPr lang="en-US" sz="1400" baseline="0">
              <a:solidFill>
                <a:sysClr val="windowText" lastClr="000000"/>
              </a:solidFill>
            </a:rPr>
            <a:t> of working days this month Greater than 18 --&gt; </a:t>
          </a:r>
          <a:r>
            <a:rPr lang="en-US" sz="1400" baseline="0">
              <a:solidFill>
                <a:srgbClr val="FF0000"/>
              </a:solidFill>
            </a:rPr>
            <a:t>Salary and bonus</a:t>
          </a:r>
          <a:br>
            <a:rPr lang="en-US" sz="1400" baseline="0">
              <a:solidFill>
                <a:sysClr val="windowText" lastClr="000000"/>
              </a:solidFill>
            </a:rPr>
          </a:br>
          <a:r>
            <a:rPr lang="en-US" sz="1400" baseline="0">
              <a:solidFill>
                <a:sysClr val="windowText" lastClr="000000"/>
              </a:solidFill>
            </a:rPr>
            <a:t>Otherwise --&gt; </a:t>
          </a:r>
          <a:r>
            <a:rPr lang="en-US" sz="1400" baseline="0">
              <a:solidFill>
                <a:srgbClr val="FF0000"/>
              </a:solidFill>
            </a:rPr>
            <a:t>Just Salary</a:t>
          </a:r>
          <a:endParaRPr 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24</xdr:col>
      <xdr:colOff>144448</xdr:colOff>
      <xdr:row>6</xdr:row>
      <xdr:rowOff>6379</xdr:rowOff>
    </xdr:from>
    <xdr:to>
      <xdr:col>30</xdr:col>
      <xdr:colOff>198781</xdr:colOff>
      <xdr:row>9</xdr:row>
      <xdr:rowOff>264050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6FF3C9C-0B55-431F-A202-913DFB335FDE}"/>
            </a:ext>
          </a:extLst>
        </xdr:cNvPr>
        <xdr:cNvSpPr/>
      </xdr:nvSpPr>
      <xdr:spPr>
        <a:xfrm>
          <a:off x="23697868" y="1934239"/>
          <a:ext cx="5007333" cy="1126351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ar-EG" sz="1400"/>
            <a:t>ان</a:t>
          </a:r>
          <a:r>
            <a:rPr lang="ar-EG" sz="1400" baseline="0"/>
            <a:t> كانت الكمية اكبر من او تساوى 11 قم بعمل خصم 20% على اجمالى العملية</a:t>
          </a:r>
        </a:p>
        <a:p>
          <a:pPr algn="r" rtl="1"/>
          <a:r>
            <a:rPr lang="ar-EG" sz="1400" baseline="0"/>
            <a:t>ان كانت الكمية اكبر من او تساوى 8 قم بعمل خصم 15% على اجمالى العملية</a:t>
          </a:r>
        </a:p>
        <a:p>
          <a:pPr algn="r" rtl="1"/>
          <a:r>
            <a:rPr lang="ar-EG" sz="1400" baseline="0"/>
            <a:t>ان كانت الكمية اكبر من او تساوى 5 قم بعمل خصم 10% على اجمالى العملية </a:t>
          </a:r>
        </a:p>
        <a:p>
          <a:pPr algn="r" rtl="1"/>
          <a:r>
            <a:rPr lang="ar-EG" sz="1400" baseline="0"/>
            <a:t>ان كانت الكمية اقل من 5 لا تقم بعمل اى خصم على اجمالى العملية</a:t>
          </a:r>
          <a:endParaRPr lang="en-US" sz="1400"/>
        </a:p>
      </xdr:txBody>
    </xdr:sp>
    <xdr:clientData/>
  </xdr:twoCellAnchor>
  <xdr:twoCellAnchor>
    <xdr:from>
      <xdr:col>9</xdr:col>
      <xdr:colOff>599661</xdr:colOff>
      <xdr:row>12</xdr:row>
      <xdr:rowOff>153230</xdr:rowOff>
    </xdr:from>
    <xdr:to>
      <xdr:col>13</xdr:col>
      <xdr:colOff>529810</xdr:colOff>
      <xdr:row>18</xdr:row>
      <xdr:rowOff>42657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CBC66C5-ABFB-400D-8E84-C2CC71EA3BAB}"/>
            </a:ext>
          </a:extLst>
        </xdr:cNvPr>
        <xdr:cNvSpPr/>
      </xdr:nvSpPr>
      <xdr:spPr>
        <a:xfrm>
          <a:off x="10299921" y="3772730"/>
          <a:ext cx="2368549" cy="1535347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1"/>
          <a:r>
            <a:rPr lang="en-US" sz="1400">
              <a:solidFill>
                <a:sysClr val="windowText" lastClr="000000"/>
              </a:solidFill>
            </a:rPr>
            <a:t>Years of Experience Greater than or equal</a:t>
          </a:r>
          <a:r>
            <a:rPr lang="en-US" sz="1400" baseline="0">
              <a:solidFill>
                <a:sysClr val="windowText" lastClr="000000"/>
              </a:solidFill>
            </a:rPr>
            <a:t> to 5 in sales department only  --&gt; </a:t>
          </a:r>
          <a:r>
            <a:rPr lang="en-US" sz="1400" baseline="0">
              <a:solidFill>
                <a:srgbClr val="FF0000"/>
              </a:solidFill>
            </a:rPr>
            <a:t>Promotion</a:t>
          </a:r>
          <a:r>
            <a:rPr lang="en-US" sz="1400" baseline="0">
              <a:solidFill>
                <a:sysClr val="windowText" lastClr="000000"/>
              </a:solidFill>
            </a:rPr>
            <a:t> </a:t>
          </a:r>
          <a:br>
            <a:rPr lang="en-US" sz="1400" baseline="0">
              <a:solidFill>
                <a:sysClr val="windowText" lastClr="000000"/>
              </a:solidFill>
            </a:rPr>
          </a:br>
          <a:r>
            <a:rPr lang="en-US" sz="1400" baseline="0">
              <a:solidFill>
                <a:sysClr val="windowText" lastClr="000000"/>
              </a:solidFill>
            </a:rPr>
            <a:t>Otherwise --&gt; </a:t>
          </a:r>
          <a:r>
            <a:rPr lang="en-US" sz="1400" baseline="0">
              <a:solidFill>
                <a:srgbClr val="FF0000"/>
              </a:solidFill>
            </a:rPr>
            <a:t>Not</a:t>
          </a:r>
          <a:r>
            <a:rPr lang="en-US" sz="1400" baseline="0">
              <a:solidFill>
                <a:sysClr val="windowText" lastClr="000000"/>
              </a:solidFill>
            </a:rPr>
            <a:t> </a:t>
          </a:r>
          <a:r>
            <a:rPr lang="en-US" sz="1400" baseline="0">
              <a:solidFill>
                <a:srgbClr val="FF0000"/>
              </a:solidFill>
            </a:rPr>
            <a:t>Yet</a:t>
          </a:r>
          <a:endParaRPr lang="en-US" sz="1400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na%20Mourad/Desktop/Files/from%20t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na/Downloads/02.%20Sales%20Dashboad%20Star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Eslsca\Lecture%203\Advanced%20Tools%20and%20formulas.xlsx" TargetMode="External"/><Relationship Id="rId1" Type="http://schemas.openxmlformats.org/officeDocument/2006/relationships/externalLinkPath" Target="file:///D:\Eslsca\Lecture%203\Advanced%20Tools%20and%20formul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SUMIFS"/>
      <sheetName val="Large_Small"/>
      <sheetName val="Row_Column"/>
      <sheetName val="Choose"/>
      <sheetName val="GetPivotData"/>
      <sheetName val="INDIRECT"/>
      <sheetName val="Data_2018"/>
      <sheetName val="Data_2019"/>
      <sheetName val="FormControls"/>
      <sheetName val="ComboDepList"/>
      <sheetName val="Stacked "/>
      <sheetName val="Error Bar"/>
      <sheetName val="From to "/>
      <sheetName val="from to 2"/>
      <sheetName val="Fixed Target"/>
      <sheetName val="Icons 1"/>
      <sheetName val="Icons 2"/>
      <sheetName val="Map"/>
      <sheetName val="from to"/>
    </sheetNames>
    <sheetDataSet>
      <sheetData sheetId="0">
        <row r="36">
          <cell r="I36">
            <v>2</v>
          </cell>
        </row>
        <row r="37">
          <cell r="A37" t="str">
            <v>WenCaL</v>
          </cell>
          <cell r="B37" t="str">
            <v>Fightrr</v>
          </cell>
          <cell r="C37" t="str">
            <v>Commuta</v>
          </cell>
        </row>
        <row r="38">
          <cell r="A38" t="str">
            <v>Blend</v>
          </cell>
          <cell r="B38" t="str">
            <v>Kryptis</v>
          </cell>
          <cell r="C38" t="str">
            <v>Infic</v>
          </cell>
        </row>
        <row r="39">
          <cell r="A39" t="str">
            <v>Voltage</v>
          </cell>
          <cell r="B39" t="str">
            <v>Perino</v>
          </cell>
          <cell r="C39" t="str">
            <v>Accord</v>
          </cell>
        </row>
        <row r="40">
          <cell r="A40" t="str">
            <v>Inkly</v>
          </cell>
          <cell r="B40" t="str">
            <v>Five Labs</v>
          </cell>
          <cell r="C40" t="str">
            <v>Misty Wash</v>
          </cell>
        </row>
        <row r="41">
          <cell r="A41" t="str">
            <v>Sleops</v>
          </cell>
          <cell r="B41" t="str">
            <v>Twistrr</v>
          </cell>
          <cell r="C41" t="str">
            <v>Twenty20</v>
          </cell>
        </row>
        <row r="42">
          <cell r="A42" t="str">
            <v>Kind Ape</v>
          </cell>
          <cell r="B42" t="str">
            <v>Hackrr</v>
          </cell>
          <cell r="C42" t="str">
            <v>Tanox</v>
          </cell>
        </row>
        <row r="43">
          <cell r="A43" t="str">
            <v>Pet Feed</v>
          </cell>
          <cell r="B43" t="str">
            <v>Pes</v>
          </cell>
          <cell r="C43" t="str">
            <v>Minor Liar</v>
          </cell>
        </row>
        <row r="44">
          <cell r="A44" t="str">
            <v>Right Product</v>
          </cell>
          <cell r="B44" t="str">
            <v>Baden</v>
          </cell>
          <cell r="C44" t="str">
            <v>Mosquit</v>
          </cell>
        </row>
        <row r="45">
          <cell r="A45" t="str">
            <v>Mirrrr</v>
          </cell>
          <cell r="B45" t="str">
            <v>Jellyfish</v>
          </cell>
          <cell r="C45" t="str">
            <v>Atmos</v>
          </cell>
        </row>
        <row r="46">
          <cell r="A46" t="str">
            <v>Halotot</v>
          </cell>
          <cell r="B46" t="str">
            <v>Aviatrr</v>
          </cell>
          <cell r="C46" t="str">
            <v>Scrap</v>
          </cell>
        </row>
        <row r="47">
          <cell r="A47" t="str">
            <v>Flowrrr</v>
          </cell>
          <cell r="B47" t="str">
            <v>deRamblr</v>
          </cell>
          <cell r="C47" t="str">
            <v>Motocyco</v>
          </cell>
        </row>
        <row r="48">
          <cell r="A48" t="str">
            <v>Silvrr</v>
          </cell>
          <cell r="B48" t="str">
            <v>Arcade</v>
          </cell>
          <cell r="C48" t="str">
            <v>Amplefio</v>
          </cell>
        </row>
        <row r="49">
          <cell r="A49" t="str">
            <v>Dasring</v>
          </cell>
          <cell r="B49" t="str">
            <v/>
          </cell>
          <cell r="C49" t="str">
            <v>Strex</v>
          </cell>
        </row>
        <row r="50">
          <cell r="A50" t="str">
            <v>Rehire</v>
          </cell>
          <cell r="B50" t="str">
            <v/>
          </cell>
          <cell r="C50" t="str">
            <v/>
          </cell>
        </row>
        <row r="51">
          <cell r="A51" t="str">
            <v>Didactic</v>
          </cell>
          <cell r="B51" t="str">
            <v/>
          </cell>
          <cell r="C51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>
        <row r="4">
          <cell r="N4" t="str">
            <v>Commuta</v>
          </cell>
        </row>
        <row r="5">
          <cell r="N5" t="str">
            <v>Infic</v>
          </cell>
        </row>
        <row r="6">
          <cell r="N6" t="str">
            <v>Accord</v>
          </cell>
        </row>
        <row r="7">
          <cell r="N7" t="str">
            <v>Misty Wash</v>
          </cell>
        </row>
        <row r="8">
          <cell r="N8" t="str">
            <v>Twenty20</v>
          </cell>
        </row>
        <row r="9">
          <cell r="N9" t="str">
            <v>Tanox</v>
          </cell>
        </row>
        <row r="10">
          <cell r="N10" t="str">
            <v>Minor Liar</v>
          </cell>
        </row>
        <row r="11">
          <cell r="N11" t="str">
            <v>Mosquit</v>
          </cell>
        </row>
        <row r="12">
          <cell r="N12" t="str">
            <v>Atmos</v>
          </cell>
        </row>
        <row r="13">
          <cell r="N13" t="str">
            <v>Scrap</v>
          </cell>
        </row>
        <row r="14">
          <cell r="N14" t="str">
            <v>Motocyco</v>
          </cell>
        </row>
        <row r="15">
          <cell r="N15" t="str">
            <v>Amplefio</v>
          </cell>
        </row>
        <row r="16">
          <cell r="N16" t="str">
            <v>Strex</v>
          </cell>
        </row>
        <row r="17">
          <cell r="N17">
            <v>0</v>
          </cell>
        </row>
        <row r="18">
          <cell r="N18">
            <v>0</v>
          </cell>
        </row>
      </sheetData>
      <sheetData sheetId="11" refreshError="1"/>
      <sheetData sheetId="12" refreshError="1"/>
      <sheetData sheetId="13">
        <row r="2">
          <cell r="A2">
            <v>42409</v>
          </cell>
        </row>
      </sheetData>
      <sheetData sheetId="14">
        <row r="2">
          <cell r="A2" t="str">
            <v>WenCaL</v>
          </cell>
          <cell r="B2">
            <v>14432</v>
          </cell>
        </row>
        <row r="3">
          <cell r="A3" t="str">
            <v>Blend</v>
          </cell>
          <cell r="B3">
            <v>17990</v>
          </cell>
          <cell r="F3" t="str">
            <v>WenCaL</v>
          </cell>
        </row>
        <row r="4">
          <cell r="A4" t="str">
            <v>Voltage</v>
          </cell>
          <cell r="B4">
            <v>15117</v>
          </cell>
          <cell r="F4" t="str">
            <v>Voltage</v>
          </cell>
        </row>
        <row r="5">
          <cell r="A5" t="str">
            <v>Inkly</v>
          </cell>
          <cell r="B5">
            <v>11154</v>
          </cell>
        </row>
        <row r="6">
          <cell r="A6" t="str">
            <v>Sleops</v>
          </cell>
          <cell r="B6">
            <v>11022</v>
          </cell>
        </row>
        <row r="7">
          <cell r="A7" t="str">
            <v>Kind Ape</v>
          </cell>
          <cell r="B7">
            <v>8905</v>
          </cell>
        </row>
        <row r="8">
          <cell r="A8" t="str">
            <v>Pet Feed</v>
          </cell>
          <cell r="B8">
            <v>16735</v>
          </cell>
        </row>
        <row r="9">
          <cell r="A9" t="str">
            <v>Right App</v>
          </cell>
          <cell r="B9">
            <v>3635</v>
          </cell>
        </row>
        <row r="10">
          <cell r="A10" t="str">
            <v>Mirrrr</v>
          </cell>
          <cell r="B10">
            <v>15627</v>
          </cell>
        </row>
        <row r="11">
          <cell r="A11" t="str">
            <v>Halotot</v>
          </cell>
          <cell r="B11">
            <v>7270</v>
          </cell>
        </row>
        <row r="12">
          <cell r="A12" t="str">
            <v>Flowrrr</v>
          </cell>
          <cell r="B12">
            <v>5955</v>
          </cell>
        </row>
        <row r="13">
          <cell r="A13" t="str">
            <v>Silvrr</v>
          </cell>
          <cell r="B13">
            <v>7666</v>
          </cell>
        </row>
        <row r="14">
          <cell r="A14" t="str">
            <v>Dasring</v>
          </cell>
          <cell r="B14">
            <v>10857</v>
          </cell>
        </row>
        <row r="15">
          <cell r="A15" t="str">
            <v>Rehire</v>
          </cell>
          <cell r="B15">
            <v>9873</v>
          </cell>
        </row>
        <row r="16">
          <cell r="A16" t="str">
            <v>Didactic</v>
          </cell>
          <cell r="B16">
            <v>6405</v>
          </cell>
        </row>
        <row r="17">
          <cell r="A17" t="str">
            <v>Fightrr</v>
          </cell>
          <cell r="B17">
            <v>11649</v>
          </cell>
        </row>
        <row r="18">
          <cell r="A18" t="str">
            <v>Kryptis</v>
          </cell>
          <cell r="B18">
            <v>7718</v>
          </cell>
        </row>
        <row r="19">
          <cell r="A19" t="str">
            <v>Perino</v>
          </cell>
          <cell r="B19">
            <v>15033</v>
          </cell>
        </row>
        <row r="20">
          <cell r="A20" t="str">
            <v>Five Labs</v>
          </cell>
          <cell r="B20">
            <v>21579</v>
          </cell>
        </row>
        <row r="21">
          <cell r="A21" t="str">
            <v>Twistrr</v>
          </cell>
          <cell r="B21">
            <v>27210.600000000002</v>
          </cell>
        </row>
        <row r="22">
          <cell r="A22" t="str">
            <v>Hackrr</v>
          </cell>
          <cell r="B22">
            <v>18700.5</v>
          </cell>
        </row>
        <row r="23">
          <cell r="A23" t="str">
            <v>Pes</v>
          </cell>
          <cell r="B23">
            <v>45315.9</v>
          </cell>
        </row>
        <row r="24">
          <cell r="A24" t="str">
            <v>Baden</v>
          </cell>
          <cell r="B24">
            <v>35980</v>
          </cell>
        </row>
        <row r="25">
          <cell r="A25" t="str">
            <v>Jellyfish</v>
          </cell>
          <cell r="B25">
            <v>7657</v>
          </cell>
        </row>
        <row r="26">
          <cell r="A26" t="str">
            <v>Aviatrr</v>
          </cell>
          <cell r="B26">
            <v>8126</v>
          </cell>
        </row>
        <row r="27">
          <cell r="A27" t="str">
            <v>deRamblr</v>
          </cell>
          <cell r="B27">
            <v>5272</v>
          </cell>
        </row>
        <row r="28">
          <cell r="A28" t="str">
            <v>Arcade</v>
          </cell>
          <cell r="B28">
            <v>6375</v>
          </cell>
        </row>
        <row r="29">
          <cell r="A29" t="str">
            <v>Commuta</v>
          </cell>
          <cell r="B29">
            <v>6353</v>
          </cell>
        </row>
        <row r="30">
          <cell r="A30" t="str">
            <v>Infic</v>
          </cell>
          <cell r="B30">
            <v>12373</v>
          </cell>
        </row>
        <row r="31">
          <cell r="A31" t="str">
            <v>Accord</v>
          </cell>
          <cell r="B31">
            <v>17760</v>
          </cell>
        </row>
        <row r="32">
          <cell r="A32" t="str">
            <v>Misty Wash</v>
          </cell>
          <cell r="B32">
            <v>30399.599999999999</v>
          </cell>
        </row>
        <row r="33">
          <cell r="A33" t="str">
            <v>Twenty20</v>
          </cell>
          <cell r="B33">
            <v>20400</v>
          </cell>
        </row>
        <row r="34">
          <cell r="A34" t="str">
            <v>Tanox</v>
          </cell>
          <cell r="B34">
            <v>21088</v>
          </cell>
        </row>
        <row r="35">
          <cell r="A35" t="str">
            <v>Minor Liar</v>
          </cell>
          <cell r="B35">
            <v>23736.9</v>
          </cell>
        </row>
        <row r="36">
          <cell r="A36" t="str">
            <v>Mosquit</v>
          </cell>
          <cell r="B36">
            <v>6302</v>
          </cell>
        </row>
        <row r="37">
          <cell r="A37" t="str">
            <v>Atmos</v>
          </cell>
          <cell r="B37">
            <v>10675</v>
          </cell>
        </row>
        <row r="38">
          <cell r="A38" t="str">
            <v>Scrap</v>
          </cell>
          <cell r="B38">
            <v>13307</v>
          </cell>
        </row>
        <row r="39">
          <cell r="A39" t="str">
            <v>Motocyco</v>
          </cell>
          <cell r="B39">
            <v>11182</v>
          </cell>
        </row>
        <row r="40">
          <cell r="A40" t="str">
            <v>Amplefio</v>
          </cell>
          <cell r="B40">
            <v>8250</v>
          </cell>
        </row>
        <row r="41">
          <cell r="A41" t="str">
            <v>Strex</v>
          </cell>
          <cell r="B41">
            <v>8152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ata"/>
      <sheetName val="Sheet2"/>
      <sheetName val="Sheet3"/>
    </sheetNames>
    <sheetDataSet>
      <sheetData sheetId="0"/>
      <sheetData sheetId="1"/>
      <sheetData sheetId="2"/>
      <sheetData sheetId="3">
        <row r="5">
          <cell r="F5" t="str">
            <v>All</v>
          </cell>
          <cell r="G5" t="str">
            <v>All</v>
          </cell>
          <cell r="H5" t="str">
            <v>All</v>
          </cell>
          <cell r="I5" t="str">
            <v>All</v>
          </cell>
          <cell r="J5" t="str">
            <v>All</v>
          </cell>
        </row>
        <row r="6">
          <cell r="F6" t="str">
            <v>Jan</v>
          </cell>
          <cell r="G6" t="str">
            <v>Cairo</v>
          </cell>
          <cell r="H6" t="str">
            <v>Giza</v>
          </cell>
          <cell r="I6" t="str">
            <v>Accessories</v>
          </cell>
          <cell r="J6" t="str">
            <v>Keyboard + Mouse</v>
          </cell>
        </row>
        <row r="7">
          <cell r="F7" t="str">
            <v>Feb</v>
          </cell>
          <cell r="G7" t="str">
            <v>Delta</v>
          </cell>
          <cell r="H7" t="str">
            <v>Cairo</v>
          </cell>
          <cell r="I7" t="str">
            <v>Electronic</v>
          </cell>
          <cell r="J7" t="str">
            <v>Headphone</v>
          </cell>
        </row>
        <row r="8">
          <cell r="F8" t="str">
            <v>Mar</v>
          </cell>
          <cell r="G8" t="str">
            <v>Upper Egypt</v>
          </cell>
          <cell r="H8" t="str">
            <v>Mansoura</v>
          </cell>
          <cell r="I8" t="str">
            <v>Software</v>
          </cell>
          <cell r="J8" t="str">
            <v>Fast Charger</v>
          </cell>
        </row>
        <row r="9">
          <cell r="F9" t="str">
            <v>Apr</v>
          </cell>
          <cell r="G9" t="str">
            <v>Alex</v>
          </cell>
          <cell r="H9" t="str">
            <v>Sharkia</v>
          </cell>
          <cell r="I9" t="str">
            <v>Handsets</v>
          </cell>
          <cell r="J9" t="str">
            <v>TV</v>
          </cell>
        </row>
        <row r="10">
          <cell r="F10" t="str">
            <v>May</v>
          </cell>
          <cell r="G10">
            <v>0</v>
          </cell>
          <cell r="H10" t="str">
            <v>Minia</v>
          </cell>
          <cell r="J10" t="str">
            <v>Microwave</v>
          </cell>
        </row>
        <row r="11">
          <cell r="F11" t="str">
            <v>Jun</v>
          </cell>
          <cell r="G11">
            <v>0</v>
          </cell>
          <cell r="H11" t="str">
            <v>Qena</v>
          </cell>
          <cell r="J11" t="str">
            <v>Refrigerator</v>
          </cell>
        </row>
        <row r="12">
          <cell r="F12" t="str">
            <v>Jul</v>
          </cell>
          <cell r="H12" t="str">
            <v>Asyuit</v>
          </cell>
          <cell r="J12" t="str">
            <v>Washing Machine</v>
          </cell>
        </row>
        <row r="13">
          <cell r="F13" t="str">
            <v>Aug</v>
          </cell>
          <cell r="H13" t="str">
            <v>Souhag</v>
          </cell>
          <cell r="J13" t="str">
            <v>Vacuum Machine</v>
          </cell>
        </row>
        <row r="14">
          <cell r="F14" t="str">
            <v>Sep</v>
          </cell>
          <cell r="H14" t="str">
            <v>Tanta</v>
          </cell>
          <cell r="J14" t="str">
            <v>MS Office</v>
          </cell>
        </row>
        <row r="15">
          <cell r="F15" t="str">
            <v>Oct</v>
          </cell>
          <cell r="H15" t="str">
            <v>Menoufia</v>
          </cell>
          <cell r="J15" t="str">
            <v>Antivirus</v>
          </cell>
        </row>
        <row r="16">
          <cell r="F16" t="str">
            <v>Nov</v>
          </cell>
          <cell r="H16" t="str">
            <v>Fayoum</v>
          </cell>
          <cell r="J16" t="str">
            <v>Video Editing</v>
          </cell>
        </row>
        <row r="17">
          <cell r="F17" t="str">
            <v>Dec</v>
          </cell>
          <cell r="H17" t="str">
            <v>Alexandria</v>
          </cell>
          <cell r="J17" t="str">
            <v>Lenovo</v>
          </cell>
        </row>
        <row r="18">
          <cell r="J18" t="str">
            <v>LG</v>
          </cell>
        </row>
        <row r="19">
          <cell r="J19" t="str">
            <v>Apple</v>
          </cell>
        </row>
        <row r="20">
          <cell r="J20" t="str">
            <v>MS Windows</v>
          </cell>
        </row>
        <row r="21">
          <cell r="J21" t="str">
            <v>Graphics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plit Columns"/>
      <sheetName val="Merge Columns"/>
      <sheetName val="Remove Spaces"/>
      <sheetName val="Change Case"/>
      <sheetName val="Remove Duplicates"/>
      <sheetName val="Sort rows "/>
      <sheetName val="Sort Columns "/>
      <sheetName val="Filter"/>
      <sheetName val="SparkLines"/>
      <sheetName val="Data Validation"/>
      <sheetName val="HyperLinks"/>
      <sheetName val="Protection"/>
      <sheetName val="Goal Seek"/>
      <sheetName val="Goal Seek 2"/>
      <sheetName val="SumIF and Avgif"/>
      <sheetName val="SumifTrick"/>
      <sheetName val="Counti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showGridLines="0" zoomScale="115" zoomScaleNormal="115" workbookViewId="0">
      <selection activeCell="C11" sqref="C11"/>
    </sheetView>
  </sheetViews>
  <sheetFormatPr defaultRowHeight="13.8"/>
  <cols>
    <col min="1" max="1" width="19.3984375" customWidth="1"/>
    <col min="2" max="2" width="19.19921875" customWidth="1"/>
    <col min="3" max="3" width="20.69921875" customWidth="1"/>
  </cols>
  <sheetData>
    <row r="1" spans="1:3" ht="14.25" customHeight="1">
      <c r="C1" s="3"/>
    </row>
    <row r="2" spans="1:3" ht="15">
      <c r="A2" s="8" t="s">
        <v>0</v>
      </c>
      <c r="B2" s="9" t="s">
        <v>24</v>
      </c>
      <c r="C2" s="3"/>
    </row>
    <row r="3" spans="1:3" ht="15.6">
      <c r="A3" s="7" t="s">
        <v>19</v>
      </c>
      <c r="B3" s="6">
        <v>38062</v>
      </c>
      <c r="C3" s="3"/>
    </row>
    <row r="4" spans="1:3" ht="15.6">
      <c r="A4" s="7" t="s">
        <v>20</v>
      </c>
      <c r="B4" s="6">
        <v>39750</v>
      </c>
      <c r="C4" s="3"/>
    </row>
    <row r="5" spans="1:3" ht="15.6">
      <c r="A5" s="7" t="s">
        <v>21</v>
      </c>
      <c r="B5" s="6">
        <v>28890</v>
      </c>
      <c r="C5" s="3"/>
    </row>
    <row r="6" spans="1:3" ht="15.6">
      <c r="A6" s="7" t="s">
        <v>22</v>
      </c>
      <c r="B6" s="6">
        <v>35437</v>
      </c>
    </row>
  </sheetData>
  <phoneticPr fontId="1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3"/>
  <sheetViews>
    <sheetView showGridLines="0" workbookViewId="0">
      <selection activeCell="C3" sqref="C3"/>
    </sheetView>
  </sheetViews>
  <sheetFormatPr defaultRowHeight="13.8"/>
  <cols>
    <col min="1" max="1" width="13.3984375" customWidth="1"/>
    <col min="2" max="2" width="16.69921875" customWidth="1"/>
    <col min="3" max="3" width="10.3984375" customWidth="1"/>
  </cols>
  <sheetData>
    <row r="2" spans="2:14" ht="20.25" customHeight="1">
      <c r="B2" s="5" t="s">
        <v>17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</row>
    <row r="3" spans="2:14" ht="21.75" customHeight="1">
      <c r="B3" s="5" t="s">
        <v>18</v>
      </c>
      <c r="C3" s="2">
        <v>66</v>
      </c>
      <c r="D3" s="2">
        <v>70</v>
      </c>
      <c r="E3" s="2">
        <v>80</v>
      </c>
      <c r="F3" s="2">
        <v>90</v>
      </c>
      <c r="G3" s="2">
        <v>50</v>
      </c>
      <c r="H3" s="2">
        <v>60</v>
      </c>
      <c r="I3" s="2">
        <v>20</v>
      </c>
      <c r="J3" s="2">
        <v>90</v>
      </c>
      <c r="K3" s="2">
        <v>45</v>
      </c>
      <c r="L3" s="2">
        <v>50</v>
      </c>
      <c r="M3" s="2">
        <v>80</v>
      </c>
      <c r="N3" s="2">
        <v>100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2:E8"/>
  <sheetViews>
    <sheetView showGridLines="0" topLeftCell="A4" workbookViewId="0">
      <selection activeCell="E5" sqref="E5:E8"/>
    </sheetView>
  </sheetViews>
  <sheetFormatPr defaultRowHeight="13.8"/>
  <cols>
    <col min="4" max="4" width="12.8984375" customWidth="1"/>
    <col min="5" max="5" width="14" customWidth="1"/>
  </cols>
  <sheetData>
    <row r="2" spans="4:5" ht="34.5" customHeight="1"/>
    <row r="3" spans="4:5" ht="24.75" customHeight="1"/>
    <row r="4" spans="4:5" ht="24" customHeight="1">
      <c r="D4" s="51" t="s">
        <v>23</v>
      </c>
      <c r="E4" s="52"/>
    </row>
    <row r="5" spans="4:5" ht="26.25" customHeight="1">
      <c r="D5" s="1" t="s">
        <v>13</v>
      </c>
      <c r="E5" s="10">
        <v>32693</v>
      </c>
    </row>
    <row r="6" spans="4:5" ht="23.25" customHeight="1">
      <c r="D6" s="1" t="s">
        <v>14</v>
      </c>
      <c r="E6" s="10">
        <v>28766</v>
      </c>
    </row>
    <row r="7" spans="4:5" ht="21.75" customHeight="1">
      <c r="D7" s="1" t="s">
        <v>15</v>
      </c>
      <c r="E7" s="10">
        <v>43375</v>
      </c>
    </row>
    <row r="8" spans="4:5" ht="25.5" customHeight="1">
      <c r="D8" s="1" t="s">
        <v>16</v>
      </c>
      <c r="E8" s="10">
        <v>30141</v>
      </c>
    </row>
  </sheetData>
  <mergeCells count="1">
    <mergeCell ref="D4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A842B-C2B3-4D8F-B291-9CA0A853F20F}">
  <dimension ref="A1:AE23"/>
  <sheetViews>
    <sheetView showGridLines="0" topLeftCell="R1" zoomScale="120" zoomScaleNormal="120" workbookViewId="0">
      <selection activeCell="Z4" sqref="Z4"/>
    </sheetView>
  </sheetViews>
  <sheetFormatPr defaultRowHeight="13.8"/>
  <cols>
    <col min="1" max="1" width="30.296875" style="13" customWidth="1"/>
    <col min="2" max="2" width="17" style="13" customWidth="1"/>
    <col min="3" max="3" width="14" style="13" customWidth="1"/>
    <col min="4" max="5" width="20.69921875" style="13" customWidth="1"/>
    <col min="6" max="6" width="14.09765625" style="13" customWidth="1"/>
    <col min="7" max="7" width="11.796875" style="13" customWidth="1"/>
    <col min="8" max="8" width="8.09765625" style="13" customWidth="1"/>
    <col min="9" max="9" width="14.59765625" style="13" bestFit="1" customWidth="1"/>
    <col min="10" max="13" width="8.796875" style="13"/>
    <col min="14" max="15" width="8.796875" style="14"/>
    <col min="16" max="16" width="11.19921875" style="14" bestFit="1" customWidth="1"/>
    <col min="17" max="17" width="25.5" style="14" bestFit="1" customWidth="1"/>
    <col min="18" max="18" width="16.19921875" style="14" customWidth="1"/>
    <col min="19" max="19" width="13.59765625" style="14" customWidth="1"/>
    <col min="20" max="20" width="17.5" style="14" customWidth="1"/>
    <col min="21" max="21" width="19.59765625" style="14" customWidth="1"/>
    <col min="22" max="22" width="13.59765625" style="14" customWidth="1"/>
    <col min="23" max="23" width="8.796875" style="14"/>
    <col min="24" max="24" width="8.59765625" style="14" customWidth="1"/>
    <col min="25" max="27" width="8.796875" style="14"/>
    <col min="28" max="28" width="8.796875" style="13"/>
    <col min="29" max="29" width="17" style="13" customWidth="1"/>
    <col min="30" max="30" width="16" style="13" customWidth="1"/>
    <col min="31" max="16384" width="8.796875" style="13"/>
  </cols>
  <sheetData>
    <row r="1" spans="1:31" ht="44.25" customHeight="1">
      <c r="A1" s="11" t="s">
        <v>25</v>
      </c>
      <c r="B1" s="11" t="s">
        <v>26</v>
      </c>
      <c r="C1" s="12" t="s">
        <v>27</v>
      </c>
      <c r="D1" s="12" t="s">
        <v>28</v>
      </c>
      <c r="E1" s="12" t="s">
        <v>115</v>
      </c>
      <c r="F1" s="12" t="s">
        <v>29</v>
      </c>
      <c r="G1" s="11" t="s">
        <v>30</v>
      </c>
      <c r="H1" s="11" t="s">
        <v>31</v>
      </c>
      <c r="I1" s="11" t="s">
        <v>32</v>
      </c>
      <c r="P1" s="11" t="s">
        <v>33</v>
      </c>
      <c r="Q1" s="11" t="s">
        <v>34</v>
      </c>
      <c r="R1" s="11" t="s">
        <v>35</v>
      </c>
      <c r="S1" s="11" t="s">
        <v>36</v>
      </c>
      <c r="T1" s="11" t="s">
        <v>37</v>
      </c>
      <c r="U1" s="11" t="s">
        <v>38</v>
      </c>
      <c r="V1" s="11" t="s">
        <v>32</v>
      </c>
      <c r="AC1" s="14"/>
      <c r="AD1" s="14"/>
    </row>
    <row r="2" spans="1:31" ht="21.75" customHeight="1">
      <c r="A2" s="15" t="s">
        <v>39</v>
      </c>
      <c r="B2" s="15" t="s">
        <v>40</v>
      </c>
      <c r="C2" s="15">
        <v>3</v>
      </c>
      <c r="D2" s="16">
        <v>23</v>
      </c>
      <c r="E2" s="16" t="str">
        <f>IF(AND(C2&gt;=5,B2="Sales"),"Promotion","Not Yet")</f>
        <v>Not Yet</v>
      </c>
      <c r="F2" s="17" t="str">
        <f>IF(C2&gt;=5,"Promotion","Not Yet")</f>
        <v>Not Yet</v>
      </c>
      <c r="G2" s="18">
        <v>3498</v>
      </c>
      <c r="H2" s="19">
        <f>G2*10%</f>
        <v>349.8</v>
      </c>
      <c r="I2" s="20" t="str">
        <f>IF(D2&gt;18,"Salary and Bonus","Just Salary")</f>
        <v>Salary and Bonus</v>
      </c>
      <c r="P2" s="21">
        <v>214</v>
      </c>
      <c r="Q2" s="21" t="s">
        <v>41</v>
      </c>
      <c r="R2" s="21" t="s">
        <v>42</v>
      </c>
      <c r="S2" s="21">
        <v>12</v>
      </c>
      <c r="T2" s="22">
        <v>34.99</v>
      </c>
      <c r="U2" s="23">
        <f>S2*T2</f>
        <v>419.88</v>
      </c>
      <c r="V2" s="53">
        <f>IF(S2&gt;=11,U2*0.8,IF(S2&gt;=8,U2*0.85,IF(S2&gt;=5,U2*0.9,U2)))</f>
        <v>335.904</v>
      </c>
      <c r="Y2" s="14">
        <f>U2*20%</f>
        <v>83.975999999999999</v>
      </c>
      <c r="Z2" s="24">
        <f>U2-Y2</f>
        <v>335.904</v>
      </c>
      <c r="AC2" s="14"/>
      <c r="AD2" s="25"/>
      <c r="AE2" s="26"/>
    </row>
    <row r="3" spans="1:31" ht="21.75" customHeight="1">
      <c r="A3" s="15" t="s">
        <v>43</v>
      </c>
      <c r="B3" s="15" t="s">
        <v>24</v>
      </c>
      <c r="C3" s="15">
        <v>10</v>
      </c>
      <c r="D3" s="16">
        <v>22</v>
      </c>
      <c r="E3" s="16" t="str">
        <f t="shared" ref="E3:E22" si="0">IF(AND(C3&gt;=5,B3="Sales"),"Promotion","Not Yet")</f>
        <v>Promotion</v>
      </c>
      <c r="F3" s="17" t="str">
        <f t="shared" ref="F3:F22" si="1">IF(C3&gt;=5,"Promotion","Not Yet")</f>
        <v>Promotion</v>
      </c>
      <c r="G3" s="18">
        <v>3327</v>
      </c>
      <c r="H3" s="19">
        <f t="shared" ref="H3:H22" si="2">G3*10%</f>
        <v>332.70000000000005</v>
      </c>
      <c r="I3" s="20" t="str">
        <f t="shared" ref="I3:I22" si="3">IF(D3&gt;18,"Salary and Bonus","Just Salary")</f>
        <v>Salary and Bonus</v>
      </c>
      <c r="P3" s="27">
        <v>215</v>
      </c>
      <c r="Q3" s="27" t="s">
        <v>44</v>
      </c>
      <c r="R3" s="27" t="s">
        <v>45</v>
      </c>
      <c r="S3" s="27">
        <v>6</v>
      </c>
      <c r="T3" s="28">
        <v>100</v>
      </c>
      <c r="U3" s="23">
        <f t="shared" ref="U3:U20" si="4">S3*T3</f>
        <v>600</v>
      </c>
      <c r="V3" s="53">
        <f t="shared" ref="V3:V20" si="5">IF(S3&gt;=11,U3*0.8,IF(S3&gt;=8,U3*0.85,IF(S3&gt;=5,U3*0.9,U3)))</f>
        <v>540</v>
      </c>
      <c r="AC3" s="14"/>
      <c r="AD3" s="25"/>
    </row>
    <row r="4" spans="1:31" ht="21.75" customHeight="1">
      <c r="A4" s="15" t="s">
        <v>46</v>
      </c>
      <c r="B4" s="15" t="s">
        <v>47</v>
      </c>
      <c r="C4" s="15">
        <v>3</v>
      </c>
      <c r="D4" s="16">
        <v>12</v>
      </c>
      <c r="E4" s="16" t="str">
        <f t="shared" si="0"/>
        <v>Not Yet</v>
      </c>
      <c r="F4" s="17" t="str">
        <f t="shared" si="1"/>
        <v>Not Yet</v>
      </c>
      <c r="G4" s="18">
        <v>4212</v>
      </c>
      <c r="H4" s="19">
        <f t="shared" si="2"/>
        <v>421.20000000000005</v>
      </c>
      <c r="I4" s="20" t="str">
        <f t="shared" si="3"/>
        <v>Just Salary</v>
      </c>
      <c r="P4" s="27">
        <v>218</v>
      </c>
      <c r="Q4" s="27" t="s">
        <v>48</v>
      </c>
      <c r="R4" s="27" t="s">
        <v>49</v>
      </c>
      <c r="S4" s="27">
        <v>9</v>
      </c>
      <c r="T4" s="28">
        <v>9.5</v>
      </c>
      <c r="U4" s="23">
        <f t="shared" si="4"/>
        <v>85.5</v>
      </c>
      <c r="V4" s="53">
        <f t="shared" si="5"/>
        <v>72.674999999999997</v>
      </c>
      <c r="AC4" s="14"/>
      <c r="AD4" s="25"/>
    </row>
    <row r="5" spans="1:31" ht="21.75" customHeight="1">
      <c r="A5" s="15" t="s">
        <v>50</v>
      </c>
      <c r="B5" s="15" t="s">
        <v>40</v>
      </c>
      <c r="C5" s="15">
        <v>4</v>
      </c>
      <c r="D5" s="16">
        <v>17</v>
      </c>
      <c r="E5" s="16" t="str">
        <f t="shared" si="0"/>
        <v>Not Yet</v>
      </c>
      <c r="F5" s="17" t="str">
        <f t="shared" si="1"/>
        <v>Not Yet</v>
      </c>
      <c r="G5" s="18">
        <v>4178</v>
      </c>
      <c r="H5" s="19">
        <f t="shared" si="2"/>
        <v>417.8</v>
      </c>
      <c r="I5" s="20" t="str">
        <f t="shared" si="3"/>
        <v>Just Salary</v>
      </c>
      <c r="P5" s="27">
        <v>219</v>
      </c>
      <c r="Q5" s="27" t="s">
        <v>51</v>
      </c>
      <c r="R5" s="27" t="s">
        <v>49</v>
      </c>
      <c r="S5" s="27">
        <v>5</v>
      </c>
      <c r="T5" s="28">
        <v>9.5</v>
      </c>
      <c r="U5" s="23">
        <f t="shared" si="4"/>
        <v>47.5</v>
      </c>
      <c r="V5" s="53">
        <f t="shared" si="5"/>
        <v>42.75</v>
      </c>
      <c r="AC5" s="14"/>
      <c r="AD5" s="14"/>
    </row>
    <row r="6" spans="1:31" ht="21.75" customHeight="1">
      <c r="A6" s="15" t="s">
        <v>52</v>
      </c>
      <c r="B6" s="15" t="s">
        <v>24</v>
      </c>
      <c r="C6" s="15">
        <v>7</v>
      </c>
      <c r="D6" s="16">
        <v>14</v>
      </c>
      <c r="E6" s="16" t="str">
        <f t="shared" si="0"/>
        <v>Promotion</v>
      </c>
      <c r="F6" s="17" t="str">
        <f t="shared" si="1"/>
        <v>Promotion</v>
      </c>
      <c r="G6" s="18">
        <v>4926</v>
      </c>
      <c r="H6" s="19">
        <f t="shared" si="2"/>
        <v>492.6</v>
      </c>
      <c r="I6" s="20" t="str">
        <f t="shared" si="3"/>
        <v>Just Salary</v>
      </c>
      <c r="P6" s="27">
        <v>220</v>
      </c>
      <c r="Q6" s="27" t="s">
        <v>53</v>
      </c>
      <c r="R6" s="27" t="s">
        <v>54</v>
      </c>
      <c r="S6" s="27">
        <v>2</v>
      </c>
      <c r="T6" s="28">
        <v>33.644199999999998</v>
      </c>
      <c r="U6" s="23">
        <f t="shared" si="4"/>
        <v>67.288399999999996</v>
      </c>
      <c r="V6" s="53">
        <f t="shared" si="5"/>
        <v>67.288399999999996</v>
      </c>
      <c r="AC6" s="14"/>
      <c r="AD6" s="25"/>
    </row>
    <row r="7" spans="1:31" ht="25.2" customHeight="1">
      <c r="A7" s="15" t="s">
        <v>55</v>
      </c>
      <c r="B7" s="15" t="s">
        <v>47</v>
      </c>
      <c r="C7" s="15">
        <v>5</v>
      </c>
      <c r="D7" s="16">
        <v>18</v>
      </c>
      <c r="E7" s="16" t="str">
        <f t="shared" si="0"/>
        <v>Not Yet</v>
      </c>
      <c r="F7" s="17" t="str">
        <f t="shared" si="1"/>
        <v>Promotion</v>
      </c>
      <c r="G7" s="18">
        <v>4938</v>
      </c>
      <c r="H7" s="19">
        <f t="shared" si="2"/>
        <v>493.8</v>
      </c>
      <c r="I7" s="20" t="str">
        <f t="shared" si="3"/>
        <v>Just Salary</v>
      </c>
      <c r="P7" s="27">
        <v>223</v>
      </c>
      <c r="Q7" s="27" t="s">
        <v>56</v>
      </c>
      <c r="R7" s="27" t="s">
        <v>57</v>
      </c>
      <c r="S7" s="27">
        <v>6</v>
      </c>
      <c r="T7" s="28">
        <v>8.6441999999999997</v>
      </c>
      <c r="U7" s="23">
        <f t="shared" si="4"/>
        <v>51.865200000000002</v>
      </c>
      <c r="V7" s="53">
        <f t="shared" si="5"/>
        <v>46.67868</v>
      </c>
      <c r="X7" s="14" t="s">
        <v>116</v>
      </c>
    </row>
    <row r="8" spans="1:31" ht="21.75" customHeight="1">
      <c r="A8" s="15" t="s">
        <v>58</v>
      </c>
      <c r="B8" s="15" t="s">
        <v>40</v>
      </c>
      <c r="C8" s="15">
        <v>5</v>
      </c>
      <c r="D8" s="16">
        <v>21</v>
      </c>
      <c r="E8" s="16" t="str">
        <f t="shared" si="0"/>
        <v>Not Yet</v>
      </c>
      <c r="F8" s="17" t="str">
        <f t="shared" si="1"/>
        <v>Promotion</v>
      </c>
      <c r="G8" s="18">
        <v>4446</v>
      </c>
      <c r="H8" s="19">
        <f t="shared" si="2"/>
        <v>444.6</v>
      </c>
      <c r="I8" s="20" t="str">
        <f t="shared" si="3"/>
        <v>Salary and Bonus</v>
      </c>
      <c r="P8" s="27">
        <v>226</v>
      </c>
      <c r="Q8" s="27" t="s">
        <v>59</v>
      </c>
      <c r="R8" s="27" t="s">
        <v>57</v>
      </c>
      <c r="S8" s="27">
        <v>10</v>
      </c>
      <c r="T8" s="28">
        <v>48.067300000000003</v>
      </c>
      <c r="U8" s="23">
        <f t="shared" si="4"/>
        <v>480.673</v>
      </c>
      <c r="V8" s="53">
        <f t="shared" si="5"/>
        <v>408.57204999999999</v>
      </c>
      <c r="X8" s="14" t="s">
        <v>117</v>
      </c>
    </row>
    <row r="9" spans="1:31" ht="21.75" customHeight="1">
      <c r="A9" s="15" t="s">
        <v>60</v>
      </c>
      <c r="B9" s="15" t="s">
        <v>24</v>
      </c>
      <c r="C9" s="15">
        <v>1</v>
      </c>
      <c r="D9" s="16">
        <v>13</v>
      </c>
      <c r="E9" s="16" t="str">
        <f t="shared" si="0"/>
        <v>Not Yet</v>
      </c>
      <c r="F9" s="17" t="str">
        <f t="shared" si="1"/>
        <v>Not Yet</v>
      </c>
      <c r="G9" s="18">
        <v>3800</v>
      </c>
      <c r="H9" s="19">
        <f t="shared" si="2"/>
        <v>380</v>
      </c>
      <c r="I9" s="20" t="str">
        <f t="shared" si="3"/>
        <v>Just Salary</v>
      </c>
      <c r="P9" s="27">
        <v>229</v>
      </c>
      <c r="Q9" s="27" t="s">
        <v>61</v>
      </c>
      <c r="R9" s="27" t="s">
        <v>57</v>
      </c>
      <c r="S9" s="27">
        <v>1</v>
      </c>
      <c r="T9" s="28">
        <v>48.067300000000003</v>
      </c>
      <c r="U9" s="23">
        <f t="shared" si="4"/>
        <v>48.067300000000003</v>
      </c>
      <c r="V9" s="53">
        <f t="shared" si="5"/>
        <v>48.067300000000003</v>
      </c>
      <c r="X9" s="14" t="s">
        <v>118</v>
      </c>
    </row>
    <row r="10" spans="1:31" ht="21.75" customHeight="1">
      <c r="A10" s="15" t="s">
        <v>62</v>
      </c>
      <c r="B10" s="15" t="s">
        <v>47</v>
      </c>
      <c r="C10" s="15">
        <v>8</v>
      </c>
      <c r="D10" s="16">
        <v>17</v>
      </c>
      <c r="E10" s="16" t="str">
        <f t="shared" si="0"/>
        <v>Not Yet</v>
      </c>
      <c r="F10" s="17" t="str">
        <f t="shared" si="1"/>
        <v>Promotion</v>
      </c>
      <c r="G10" s="18">
        <v>4126</v>
      </c>
      <c r="H10" s="19">
        <f t="shared" si="2"/>
        <v>412.6</v>
      </c>
      <c r="I10" s="20" t="str">
        <f t="shared" si="3"/>
        <v>Just Salary</v>
      </c>
      <c r="P10" s="27">
        <v>232</v>
      </c>
      <c r="Q10" s="27" t="s">
        <v>63</v>
      </c>
      <c r="R10" s="27" t="s">
        <v>57</v>
      </c>
      <c r="S10" s="27">
        <v>1</v>
      </c>
      <c r="T10" s="28">
        <v>48.067300000000003</v>
      </c>
      <c r="U10" s="23">
        <f t="shared" si="4"/>
        <v>48.067300000000003</v>
      </c>
      <c r="V10" s="53">
        <f t="shared" si="5"/>
        <v>48.067300000000003</v>
      </c>
    </row>
    <row r="11" spans="1:31" ht="21.75" customHeight="1">
      <c r="A11" s="15" t="s">
        <v>64</v>
      </c>
      <c r="B11" s="15" t="s">
        <v>40</v>
      </c>
      <c r="C11" s="15">
        <v>10</v>
      </c>
      <c r="D11" s="16">
        <v>18</v>
      </c>
      <c r="E11" s="16" t="str">
        <f t="shared" si="0"/>
        <v>Not Yet</v>
      </c>
      <c r="F11" s="17" t="str">
        <f t="shared" si="1"/>
        <v>Promotion</v>
      </c>
      <c r="G11" s="18">
        <v>3328</v>
      </c>
      <c r="H11" s="19">
        <f t="shared" si="2"/>
        <v>332.8</v>
      </c>
      <c r="I11" s="20" t="str">
        <f t="shared" si="3"/>
        <v>Just Salary</v>
      </c>
      <c r="P11" s="27">
        <v>235</v>
      </c>
      <c r="Q11" s="27" t="s">
        <v>65</v>
      </c>
      <c r="R11" s="27" t="s">
        <v>57</v>
      </c>
      <c r="S11" s="27">
        <v>6</v>
      </c>
      <c r="T11" s="28">
        <v>48.067300000000003</v>
      </c>
      <c r="U11" s="23">
        <f t="shared" si="4"/>
        <v>288.40380000000005</v>
      </c>
      <c r="V11" s="53">
        <f t="shared" si="5"/>
        <v>259.56342000000006</v>
      </c>
    </row>
    <row r="12" spans="1:31" ht="21.75" customHeight="1">
      <c r="A12" s="29" t="s">
        <v>66</v>
      </c>
      <c r="B12" s="15" t="s">
        <v>24</v>
      </c>
      <c r="C12" s="15">
        <v>10</v>
      </c>
      <c r="D12" s="16">
        <v>13</v>
      </c>
      <c r="E12" s="16" t="str">
        <f t="shared" si="0"/>
        <v>Promotion</v>
      </c>
      <c r="F12" s="17" t="str">
        <f t="shared" si="1"/>
        <v>Promotion</v>
      </c>
      <c r="G12" s="18">
        <v>3526</v>
      </c>
      <c r="H12" s="19">
        <f t="shared" si="2"/>
        <v>352.6</v>
      </c>
      <c r="I12" s="20" t="str">
        <f t="shared" si="3"/>
        <v>Just Salary</v>
      </c>
      <c r="P12" s="27">
        <v>310</v>
      </c>
      <c r="Q12" s="27" t="s">
        <v>67</v>
      </c>
      <c r="R12" s="27" t="s">
        <v>42</v>
      </c>
      <c r="S12" s="27">
        <v>1</v>
      </c>
      <c r="T12" s="28">
        <v>3578.27</v>
      </c>
      <c r="U12" s="23">
        <f t="shared" si="4"/>
        <v>3578.27</v>
      </c>
      <c r="V12" s="53">
        <f t="shared" si="5"/>
        <v>3578.27</v>
      </c>
    </row>
    <row r="13" spans="1:31" ht="21.75" customHeight="1">
      <c r="A13" s="29" t="s">
        <v>68</v>
      </c>
      <c r="B13" s="15" t="s">
        <v>47</v>
      </c>
      <c r="C13" s="15">
        <v>6</v>
      </c>
      <c r="D13" s="16">
        <v>23</v>
      </c>
      <c r="E13" s="16" t="str">
        <f t="shared" si="0"/>
        <v>Not Yet</v>
      </c>
      <c r="F13" s="17" t="str">
        <f t="shared" si="1"/>
        <v>Promotion</v>
      </c>
      <c r="G13" s="18">
        <v>2553</v>
      </c>
      <c r="H13" s="19">
        <f t="shared" si="2"/>
        <v>255.3</v>
      </c>
      <c r="I13" s="20" t="str">
        <f t="shared" si="3"/>
        <v>Salary and Bonus</v>
      </c>
      <c r="P13" s="27">
        <v>311</v>
      </c>
      <c r="Q13" s="27" t="s">
        <v>69</v>
      </c>
      <c r="R13" s="27" t="s">
        <v>42</v>
      </c>
      <c r="S13" s="27">
        <v>1</v>
      </c>
      <c r="T13" s="28">
        <v>3578.27</v>
      </c>
      <c r="U13" s="23">
        <f t="shared" si="4"/>
        <v>3578.27</v>
      </c>
      <c r="V13" s="53">
        <f t="shared" si="5"/>
        <v>3578.27</v>
      </c>
    </row>
    <row r="14" spans="1:31" ht="21.75" customHeight="1">
      <c r="A14" s="29" t="s">
        <v>70</v>
      </c>
      <c r="B14" s="15" t="s">
        <v>40</v>
      </c>
      <c r="C14" s="15">
        <v>10</v>
      </c>
      <c r="D14" s="16">
        <v>14</v>
      </c>
      <c r="E14" s="16" t="str">
        <f t="shared" si="0"/>
        <v>Not Yet</v>
      </c>
      <c r="F14" s="17" t="str">
        <f t="shared" si="1"/>
        <v>Promotion</v>
      </c>
      <c r="G14" s="18">
        <v>4153</v>
      </c>
      <c r="H14" s="19">
        <f t="shared" si="2"/>
        <v>415.3</v>
      </c>
      <c r="I14" s="20" t="str">
        <f t="shared" si="3"/>
        <v>Just Salary</v>
      </c>
      <c r="P14" s="27">
        <v>312</v>
      </c>
      <c r="Q14" s="27" t="s">
        <v>71</v>
      </c>
      <c r="R14" s="27" t="s">
        <v>42</v>
      </c>
      <c r="S14" s="27">
        <v>4</v>
      </c>
      <c r="T14" s="28">
        <v>3578.27</v>
      </c>
      <c r="U14" s="23">
        <f t="shared" si="4"/>
        <v>14313.08</v>
      </c>
      <c r="V14" s="53">
        <f t="shared" si="5"/>
        <v>14313.08</v>
      </c>
    </row>
    <row r="15" spans="1:31" ht="21.75" customHeight="1">
      <c r="A15" s="29" t="s">
        <v>72</v>
      </c>
      <c r="B15" s="15" t="s">
        <v>24</v>
      </c>
      <c r="C15" s="15">
        <v>1</v>
      </c>
      <c r="D15" s="16">
        <v>22</v>
      </c>
      <c r="E15" s="16" t="str">
        <f t="shared" si="0"/>
        <v>Not Yet</v>
      </c>
      <c r="F15" s="17" t="str">
        <f t="shared" si="1"/>
        <v>Not Yet</v>
      </c>
      <c r="G15" s="18">
        <v>4267</v>
      </c>
      <c r="H15" s="19">
        <f t="shared" si="2"/>
        <v>426.70000000000005</v>
      </c>
      <c r="I15" s="20" t="str">
        <f t="shared" si="3"/>
        <v>Salary and Bonus</v>
      </c>
      <c r="P15" s="27">
        <v>313</v>
      </c>
      <c r="Q15" s="27" t="s">
        <v>73</v>
      </c>
      <c r="R15" s="27" t="s">
        <v>42</v>
      </c>
      <c r="S15" s="27">
        <v>5</v>
      </c>
      <c r="T15" s="28">
        <v>3578.27</v>
      </c>
      <c r="U15" s="23">
        <f t="shared" si="4"/>
        <v>17891.349999999999</v>
      </c>
      <c r="V15" s="53">
        <f t="shared" si="5"/>
        <v>16102.214999999998</v>
      </c>
    </row>
    <row r="16" spans="1:31" ht="21.75" customHeight="1">
      <c r="A16" s="29" t="s">
        <v>74</v>
      </c>
      <c r="B16" s="15" t="s">
        <v>47</v>
      </c>
      <c r="C16" s="15">
        <v>4</v>
      </c>
      <c r="D16" s="16">
        <v>18</v>
      </c>
      <c r="E16" s="16" t="str">
        <f t="shared" si="0"/>
        <v>Not Yet</v>
      </c>
      <c r="F16" s="17" t="str">
        <f t="shared" si="1"/>
        <v>Not Yet</v>
      </c>
      <c r="G16" s="18">
        <v>4469</v>
      </c>
      <c r="H16" s="19">
        <f t="shared" si="2"/>
        <v>446.90000000000003</v>
      </c>
      <c r="I16" s="20" t="str">
        <f t="shared" si="3"/>
        <v>Just Salary</v>
      </c>
      <c r="P16" s="27">
        <v>314</v>
      </c>
      <c r="Q16" s="27" t="s">
        <v>75</v>
      </c>
      <c r="R16" s="27" t="s">
        <v>42</v>
      </c>
      <c r="S16" s="27">
        <v>10</v>
      </c>
      <c r="T16" s="28">
        <v>3578.27</v>
      </c>
      <c r="U16" s="23">
        <f t="shared" si="4"/>
        <v>35782.699999999997</v>
      </c>
      <c r="V16" s="53">
        <f t="shared" si="5"/>
        <v>30415.294999999998</v>
      </c>
    </row>
    <row r="17" spans="1:22" ht="21.75" customHeight="1">
      <c r="A17" s="29" t="s">
        <v>76</v>
      </c>
      <c r="B17" s="15" t="s">
        <v>40</v>
      </c>
      <c r="C17" s="15">
        <v>4</v>
      </c>
      <c r="D17" s="16">
        <v>23</v>
      </c>
      <c r="E17" s="16" t="str">
        <f t="shared" si="0"/>
        <v>Not Yet</v>
      </c>
      <c r="F17" s="17" t="str">
        <f t="shared" si="1"/>
        <v>Not Yet</v>
      </c>
      <c r="G17" s="18">
        <v>4078</v>
      </c>
      <c r="H17" s="19">
        <f t="shared" si="2"/>
        <v>407.8</v>
      </c>
      <c r="I17" s="20" t="str">
        <f t="shared" si="3"/>
        <v>Salary and Bonus</v>
      </c>
      <c r="P17" s="27">
        <v>315</v>
      </c>
      <c r="Q17" s="27" t="s">
        <v>77</v>
      </c>
      <c r="R17" s="27" t="s">
        <v>42</v>
      </c>
      <c r="S17" s="27">
        <v>5</v>
      </c>
      <c r="T17" s="28">
        <v>1457.99</v>
      </c>
      <c r="U17" s="23">
        <f t="shared" si="4"/>
        <v>7289.95</v>
      </c>
      <c r="V17" s="53">
        <f t="shared" si="5"/>
        <v>6560.9549999999999</v>
      </c>
    </row>
    <row r="18" spans="1:22" ht="21.75" customHeight="1">
      <c r="A18" s="29" t="s">
        <v>78</v>
      </c>
      <c r="B18" s="15" t="s">
        <v>24</v>
      </c>
      <c r="C18" s="15">
        <v>3</v>
      </c>
      <c r="D18" s="16">
        <v>19</v>
      </c>
      <c r="E18" s="16" t="str">
        <f t="shared" si="0"/>
        <v>Not Yet</v>
      </c>
      <c r="F18" s="17" t="str">
        <f t="shared" si="1"/>
        <v>Not Yet</v>
      </c>
      <c r="G18" s="18">
        <v>4691</v>
      </c>
      <c r="H18" s="19">
        <f t="shared" si="2"/>
        <v>469.1</v>
      </c>
      <c r="I18" s="20" t="str">
        <f t="shared" si="3"/>
        <v>Salary and Bonus</v>
      </c>
      <c r="P18" s="27">
        <v>316</v>
      </c>
      <c r="Q18" s="27" t="s">
        <v>79</v>
      </c>
      <c r="R18" s="27" t="s">
        <v>42</v>
      </c>
      <c r="S18" s="27">
        <v>2</v>
      </c>
      <c r="T18" s="28">
        <v>1457.99</v>
      </c>
      <c r="U18" s="23">
        <f t="shared" si="4"/>
        <v>2915.98</v>
      </c>
      <c r="V18" s="53">
        <f t="shared" si="5"/>
        <v>2915.98</v>
      </c>
    </row>
    <row r="19" spans="1:22" ht="21.75" customHeight="1">
      <c r="A19" s="29" t="s">
        <v>80</v>
      </c>
      <c r="B19" s="15" t="s">
        <v>47</v>
      </c>
      <c r="C19" s="15">
        <v>5</v>
      </c>
      <c r="D19" s="16">
        <v>13</v>
      </c>
      <c r="E19" s="16" t="str">
        <f t="shared" si="0"/>
        <v>Not Yet</v>
      </c>
      <c r="F19" s="17" t="str">
        <f t="shared" si="1"/>
        <v>Promotion</v>
      </c>
      <c r="G19" s="18">
        <v>3077</v>
      </c>
      <c r="H19" s="19">
        <f t="shared" si="2"/>
        <v>307.70000000000005</v>
      </c>
      <c r="I19" s="20" t="str">
        <f t="shared" si="3"/>
        <v>Just Salary</v>
      </c>
      <c r="P19" s="27">
        <v>317</v>
      </c>
      <c r="Q19" s="27" t="s">
        <v>81</v>
      </c>
      <c r="R19" s="27" t="s">
        <v>42</v>
      </c>
      <c r="S19" s="27">
        <v>3</v>
      </c>
      <c r="T19" s="28">
        <v>1457.99</v>
      </c>
      <c r="U19" s="23">
        <f t="shared" si="4"/>
        <v>4373.97</v>
      </c>
      <c r="V19" s="53">
        <f t="shared" si="5"/>
        <v>4373.97</v>
      </c>
    </row>
    <row r="20" spans="1:22" ht="21.75" customHeight="1">
      <c r="A20" s="29" t="s">
        <v>82</v>
      </c>
      <c r="B20" s="15" t="s">
        <v>40</v>
      </c>
      <c r="C20" s="15">
        <v>2</v>
      </c>
      <c r="D20" s="16">
        <v>21</v>
      </c>
      <c r="E20" s="16" t="str">
        <f t="shared" si="0"/>
        <v>Not Yet</v>
      </c>
      <c r="F20" s="17" t="str">
        <f t="shared" si="1"/>
        <v>Not Yet</v>
      </c>
      <c r="G20" s="18">
        <v>3283</v>
      </c>
      <c r="H20" s="19">
        <f t="shared" si="2"/>
        <v>328.3</v>
      </c>
      <c r="I20" s="20" t="str">
        <f t="shared" si="3"/>
        <v>Salary and Bonus</v>
      </c>
      <c r="P20" s="27">
        <v>318</v>
      </c>
      <c r="Q20" s="27" t="s">
        <v>83</v>
      </c>
      <c r="R20" s="27" t="s">
        <v>42</v>
      </c>
      <c r="S20" s="27">
        <v>9</v>
      </c>
      <c r="T20" s="28">
        <v>1457.99</v>
      </c>
      <c r="U20" s="23">
        <f t="shared" si="4"/>
        <v>13121.91</v>
      </c>
      <c r="V20" s="53">
        <f t="shared" si="5"/>
        <v>11153.6235</v>
      </c>
    </row>
    <row r="21" spans="1:22" ht="21.75" customHeight="1">
      <c r="A21" s="29" t="s">
        <v>84</v>
      </c>
      <c r="B21" s="15" t="s">
        <v>24</v>
      </c>
      <c r="C21" s="15">
        <v>4</v>
      </c>
      <c r="D21" s="16">
        <v>16</v>
      </c>
      <c r="E21" s="16" t="str">
        <f t="shared" si="0"/>
        <v>Not Yet</v>
      </c>
      <c r="F21" s="17" t="str">
        <f t="shared" si="1"/>
        <v>Not Yet</v>
      </c>
      <c r="G21" s="18">
        <v>4932</v>
      </c>
      <c r="H21" s="19">
        <f t="shared" si="2"/>
        <v>493.20000000000005</v>
      </c>
      <c r="I21" s="20" t="str">
        <f t="shared" si="3"/>
        <v>Just Salary</v>
      </c>
    </row>
    <row r="22" spans="1:22" ht="14.4" thickBot="1">
      <c r="A22" s="30" t="s">
        <v>85</v>
      </c>
      <c r="B22" s="15" t="s">
        <v>47</v>
      </c>
      <c r="C22" s="15">
        <v>6</v>
      </c>
      <c r="D22" s="16">
        <v>15</v>
      </c>
      <c r="E22" s="16" t="str">
        <f t="shared" si="0"/>
        <v>Not Yet</v>
      </c>
      <c r="F22" s="17" t="str">
        <f t="shared" si="1"/>
        <v>Promotion</v>
      </c>
      <c r="G22" s="18">
        <v>4799</v>
      </c>
      <c r="H22" s="19">
        <f t="shared" si="2"/>
        <v>479.90000000000003</v>
      </c>
      <c r="I22" s="20" t="str">
        <f t="shared" si="3"/>
        <v>Just Salary</v>
      </c>
    </row>
    <row r="23" spans="1:22" ht="14.4" thickTop="1"/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9A279-65B1-4814-ACD2-67BF7DF47D09}">
  <dimension ref="B1:N26"/>
  <sheetViews>
    <sheetView showGridLines="0" tabSelected="1" topLeftCell="B1" zoomScaleNormal="100" workbookViewId="0">
      <selection activeCell="C22" sqref="C22"/>
    </sheetView>
  </sheetViews>
  <sheetFormatPr defaultRowHeight="13.8"/>
  <cols>
    <col min="1" max="1" width="8.796875" style="13"/>
    <col min="2" max="2" width="18.5" style="13" bestFit="1" customWidth="1"/>
    <col min="3" max="3" width="30.5" style="13" customWidth="1"/>
    <col min="4" max="4" width="13" style="13" customWidth="1"/>
    <col min="5" max="5" width="9" style="13" customWidth="1"/>
    <col min="6" max="6" width="10.796875" style="13" customWidth="1"/>
    <col min="7" max="7" width="16.59765625" style="13" customWidth="1"/>
    <col min="8" max="9" width="8.796875" style="13"/>
    <col min="10" max="10" width="21.296875" style="13" hidden="1" customWidth="1"/>
    <col min="11" max="11" width="21.8984375" style="13" hidden="1" customWidth="1"/>
    <col min="12" max="12" width="10.69921875" style="13" customWidth="1"/>
    <col min="13" max="13" width="27.09765625" style="13" customWidth="1"/>
    <col min="14" max="14" width="21" style="13" customWidth="1"/>
    <col min="15" max="16384" width="8.796875" style="13"/>
  </cols>
  <sheetData>
    <row r="1" spans="2:14" ht="39.6" customHeight="1"/>
    <row r="2" spans="2:14" ht="23.25" customHeight="1">
      <c r="B2" s="31" t="s">
        <v>86</v>
      </c>
      <c r="C2" s="31" t="s">
        <v>87</v>
      </c>
      <c r="D2" s="31" t="s">
        <v>88</v>
      </c>
      <c r="E2" s="31" t="s">
        <v>89</v>
      </c>
      <c r="F2" s="31" t="s">
        <v>90</v>
      </c>
      <c r="G2" s="31" t="s">
        <v>30</v>
      </c>
    </row>
    <row r="3" spans="2:14" ht="21.75" customHeight="1">
      <c r="B3" s="32">
        <v>101</v>
      </c>
      <c r="C3" s="15" t="s">
        <v>64</v>
      </c>
      <c r="D3" s="33">
        <v>45</v>
      </c>
      <c r="E3" s="34" t="s">
        <v>91</v>
      </c>
      <c r="F3" s="34" t="s">
        <v>92</v>
      </c>
      <c r="G3" s="34">
        <v>2150</v>
      </c>
    </row>
    <row r="4" spans="2:14" ht="21.75" customHeight="1">
      <c r="B4" s="35">
        <v>102</v>
      </c>
      <c r="C4" s="29" t="s">
        <v>66</v>
      </c>
      <c r="D4" s="36">
        <v>26</v>
      </c>
      <c r="E4" s="37" t="s">
        <v>91</v>
      </c>
      <c r="F4" s="37" t="s">
        <v>93</v>
      </c>
      <c r="G4" s="34">
        <v>976</v>
      </c>
      <c r="M4" s="31" t="s">
        <v>86</v>
      </c>
      <c r="N4" s="31" t="s">
        <v>88</v>
      </c>
    </row>
    <row r="5" spans="2:14" ht="21.75" customHeight="1">
      <c r="B5" s="35">
        <v>103</v>
      </c>
      <c r="C5" s="29" t="s">
        <v>68</v>
      </c>
      <c r="D5" s="36">
        <v>45</v>
      </c>
      <c r="E5" s="37" t="s">
        <v>94</v>
      </c>
      <c r="F5" s="37" t="s">
        <v>95</v>
      </c>
      <c r="G5" s="34">
        <v>285</v>
      </c>
      <c r="J5" s="38" t="s">
        <v>86</v>
      </c>
      <c r="K5" s="38" t="s">
        <v>90</v>
      </c>
      <c r="M5" s="39">
        <v>105</v>
      </c>
      <c r="N5" s="39">
        <f>VLOOKUP(M5,B:G,3,FALSE)</f>
        <v>28</v>
      </c>
    </row>
    <row r="6" spans="2:14" ht="21.75" customHeight="1">
      <c r="B6" s="35">
        <v>104</v>
      </c>
      <c r="C6" s="29" t="s">
        <v>70</v>
      </c>
      <c r="D6" s="36">
        <v>45</v>
      </c>
      <c r="E6" s="37" t="s">
        <v>96</v>
      </c>
      <c r="F6" s="37" t="s">
        <v>97</v>
      </c>
      <c r="G6" s="34">
        <v>1941</v>
      </c>
      <c r="J6" s="13">
        <v>103</v>
      </c>
      <c r="K6" s="40" t="str">
        <f>VLOOKUP(J6,B2:G14,5,0)</f>
        <v>Giza</v>
      </c>
    </row>
    <row r="7" spans="2:14" ht="21.75" customHeight="1">
      <c r="B7" s="35">
        <v>105</v>
      </c>
      <c r="C7" s="29" t="s">
        <v>72</v>
      </c>
      <c r="D7" s="36">
        <v>28</v>
      </c>
      <c r="E7" s="37" t="s">
        <v>91</v>
      </c>
      <c r="F7" s="37" t="s">
        <v>98</v>
      </c>
      <c r="G7" s="34">
        <v>321</v>
      </c>
      <c r="M7" s="31" t="s">
        <v>87</v>
      </c>
      <c r="N7" s="31" t="s">
        <v>90</v>
      </c>
    </row>
    <row r="8" spans="2:14" ht="21.75" customHeight="1">
      <c r="B8" s="35">
        <v>106</v>
      </c>
      <c r="C8" s="29" t="s">
        <v>74</v>
      </c>
      <c r="D8" s="36">
        <v>44</v>
      </c>
      <c r="E8" s="37" t="s">
        <v>91</v>
      </c>
      <c r="F8" s="37" t="s">
        <v>99</v>
      </c>
      <c r="G8" s="34">
        <v>654</v>
      </c>
      <c r="J8" s="38" t="s">
        <v>100</v>
      </c>
      <c r="K8" s="38" t="s">
        <v>88</v>
      </c>
      <c r="M8" s="54" t="s">
        <v>80</v>
      </c>
      <c r="N8" s="39" t="str">
        <f>VLOOKUP(M8,C:G,4,0)</f>
        <v>Sohag</v>
      </c>
    </row>
    <row r="9" spans="2:14" ht="24" customHeight="1">
      <c r="B9" s="35">
        <v>107</v>
      </c>
      <c r="C9" s="29" t="s">
        <v>76</v>
      </c>
      <c r="D9" s="36">
        <v>31</v>
      </c>
      <c r="E9" s="37" t="s">
        <v>94</v>
      </c>
      <c r="F9" s="37" t="s">
        <v>92</v>
      </c>
      <c r="G9" s="34">
        <v>1513</v>
      </c>
      <c r="J9" s="29" t="s">
        <v>78</v>
      </c>
      <c r="K9" s="13">
        <f>VLOOKUP(J9,C2:G14,2,0)</f>
        <v>32</v>
      </c>
    </row>
    <row r="10" spans="2:14" ht="21.75" customHeight="1">
      <c r="B10" s="35">
        <v>108</v>
      </c>
      <c r="C10" s="29" t="s">
        <v>78</v>
      </c>
      <c r="D10" s="36">
        <v>32</v>
      </c>
      <c r="E10" s="37" t="s">
        <v>96</v>
      </c>
      <c r="F10" s="37" t="s">
        <v>92</v>
      </c>
      <c r="G10" s="34">
        <v>508</v>
      </c>
      <c r="J10" s="38" t="s">
        <v>86</v>
      </c>
      <c r="K10" s="31" t="s">
        <v>87</v>
      </c>
      <c r="M10" s="31" t="s">
        <v>87</v>
      </c>
      <c r="N10" s="31" t="s">
        <v>30</v>
      </c>
    </row>
    <row r="11" spans="2:14" ht="21.75" customHeight="1">
      <c r="B11" s="35">
        <v>109</v>
      </c>
      <c r="C11" s="29" t="s">
        <v>80</v>
      </c>
      <c r="D11" s="36">
        <v>38</v>
      </c>
      <c r="E11" s="37" t="s">
        <v>94</v>
      </c>
      <c r="F11" s="37" t="s">
        <v>101</v>
      </c>
      <c r="G11" s="34">
        <v>157</v>
      </c>
      <c r="J11" s="32">
        <v>101</v>
      </c>
      <c r="K11" s="13" t="str">
        <f>VLOOKUP(J11,$B$2:$C$14,2,0)</f>
        <v>Mohamed Metwally</v>
      </c>
      <c r="M11" s="29" t="s">
        <v>80</v>
      </c>
      <c r="N11" s="13">
        <f>VLOOKUP(M11,$C$3:$G$14,5,0)</f>
        <v>157</v>
      </c>
    </row>
    <row r="12" spans="2:14" ht="21.75" customHeight="1">
      <c r="B12" s="35">
        <v>110</v>
      </c>
      <c r="C12" s="29" t="s">
        <v>82</v>
      </c>
      <c r="D12" s="36">
        <v>42</v>
      </c>
      <c r="E12" s="37" t="s">
        <v>94</v>
      </c>
      <c r="F12" s="37" t="s">
        <v>93</v>
      </c>
      <c r="G12" s="34">
        <v>1755</v>
      </c>
      <c r="J12" s="35">
        <v>104</v>
      </c>
      <c r="K12" s="13" t="str">
        <f>VLOOKUP(J12,$B$2:$C$14,2,0)</f>
        <v>Mohamed ELMihy</v>
      </c>
      <c r="M12" s="29" t="s">
        <v>84</v>
      </c>
      <c r="N12" s="13">
        <f t="shared" ref="N12:N16" si="0">VLOOKUP(M12,$C$3:$G$14,5,0)</f>
        <v>1036</v>
      </c>
    </row>
    <row r="13" spans="2:14" ht="27" customHeight="1">
      <c r="B13" s="35">
        <v>111</v>
      </c>
      <c r="C13" s="29" t="s">
        <v>84</v>
      </c>
      <c r="D13" s="36">
        <v>41</v>
      </c>
      <c r="E13" s="37" t="s">
        <v>96</v>
      </c>
      <c r="F13" s="37" t="s">
        <v>98</v>
      </c>
      <c r="G13" s="34">
        <v>1036</v>
      </c>
      <c r="J13" s="35">
        <v>108</v>
      </c>
      <c r="K13" s="13" t="str">
        <f>VLOOKUP(J13,$B$2:$C$14,2,0)</f>
        <v>Ahmed Moustafa Seliha</v>
      </c>
      <c r="M13" s="29" t="s">
        <v>70</v>
      </c>
      <c r="N13" s="13">
        <f t="shared" si="0"/>
        <v>1941</v>
      </c>
    </row>
    <row r="14" spans="2:14" ht="30.6" customHeight="1" thickBot="1">
      <c r="B14" s="41">
        <v>112</v>
      </c>
      <c r="C14" s="30" t="s">
        <v>85</v>
      </c>
      <c r="D14" s="42">
        <v>36</v>
      </c>
      <c r="E14" s="43" t="s">
        <v>96</v>
      </c>
      <c r="F14" s="43" t="s">
        <v>93</v>
      </c>
      <c r="G14" s="34">
        <v>1657</v>
      </c>
      <c r="J14" s="35">
        <v>102</v>
      </c>
      <c r="K14" s="13" t="str">
        <f>VLOOKUP(J14,$B$2:$C$14,2,0)</f>
        <v xml:space="preserve">mohamed ahmed </v>
      </c>
      <c r="M14" s="29" t="s">
        <v>74</v>
      </c>
      <c r="N14" s="13">
        <f t="shared" si="0"/>
        <v>654</v>
      </c>
    </row>
    <row r="15" spans="2:14" ht="14.4" thickTop="1">
      <c r="C15" s="16"/>
      <c r="G15" s="14"/>
      <c r="M15" s="29" t="s">
        <v>66</v>
      </c>
      <c r="N15" s="13">
        <f t="shared" si="0"/>
        <v>976</v>
      </c>
    </row>
    <row r="16" spans="2:14" ht="20.399999999999999" customHeight="1">
      <c r="M16" s="15" t="s">
        <v>64</v>
      </c>
      <c r="N16" s="13">
        <f t="shared" si="0"/>
        <v>2150</v>
      </c>
    </row>
    <row r="18" spans="2:13">
      <c r="M18" s="44"/>
    </row>
    <row r="21" spans="2:13" ht="18">
      <c r="B21" s="50" t="s">
        <v>107</v>
      </c>
      <c r="C21" s="50" t="s">
        <v>30</v>
      </c>
    </row>
    <row r="22" spans="2:13" ht="18">
      <c r="B22" s="49" t="s">
        <v>102</v>
      </c>
      <c r="C22" s="48">
        <f>_xlfn.XLOOKUP(B22,'Customer List'!B:B,'Customer List'!D:D,,0)</f>
        <v>21918</v>
      </c>
      <c r="E22" s="45"/>
    </row>
    <row r="23" spans="2:13" ht="18">
      <c r="B23" s="49" t="s">
        <v>103</v>
      </c>
      <c r="C23" s="48">
        <f>_xlfn.XLOOKUP(B23,'Customer List'!B:B,'Customer List'!D:D,,0)</f>
        <v>23793</v>
      </c>
    </row>
    <row r="24" spans="2:13" ht="18">
      <c r="B24" s="49" t="s">
        <v>104</v>
      </c>
      <c r="C24" s="48">
        <f>_xlfn.XLOOKUP(B24,'Customer List'!B:B,'Customer List'!D:D,,0)</f>
        <v>16937</v>
      </c>
    </row>
    <row r="25" spans="2:13" ht="18">
      <c r="B25" s="49" t="s">
        <v>105</v>
      </c>
      <c r="C25" s="48">
        <f>_xlfn.XLOOKUP(B25,'Customer List'!B:B,'Customer List'!D:D,,0)</f>
        <v>19862</v>
      </c>
    </row>
    <row r="26" spans="2:13" ht="18">
      <c r="B26" s="49" t="s">
        <v>106</v>
      </c>
      <c r="C26" s="48">
        <f>_xlfn.XLOOKUP(B26,'Customer List'!B:B,'Customer List'!D:D,,0)</f>
        <v>22378</v>
      </c>
    </row>
  </sheetData>
  <dataValidations count="2">
    <dataValidation type="list" allowBlank="1" showInputMessage="1" showErrorMessage="1" sqref="J6 M5" xr:uid="{1EF05EAF-6599-4278-A8EE-B5FCB0998491}">
      <formula1>$B$3:$B$14</formula1>
    </dataValidation>
    <dataValidation type="list" allowBlank="1" showInputMessage="1" showErrorMessage="1" sqref="J9 M8" xr:uid="{1737BC8A-B9A0-4B6F-8641-462D0857ECBF}">
      <formula1>$C$3:$C$14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98624-A659-47E2-A134-EEE792A68C82}">
  <dimension ref="B2:D12"/>
  <sheetViews>
    <sheetView workbookViewId="0">
      <selection activeCell="C3" sqref="C3"/>
    </sheetView>
  </sheetViews>
  <sheetFormatPr defaultRowHeight="13.8"/>
  <cols>
    <col min="2" max="2" width="16.69921875" bestFit="1" customWidth="1"/>
    <col min="3" max="3" width="14.296875" customWidth="1"/>
    <col min="4" max="4" width="9.69921875" bestFit="1" customWidth="1"/>
  </cols>
  <sheetData>
    <row r="2" spans="2:4">
      <c r="B2" s="47" t="s">
        <v>107</v>
      </c>
      <c r="C2" s="47" t="s">
        <v>113</v>
      </c>
      <c r="D2" s="47" t="s">
        <v>114</v>
      </c>
    </row>
    <row r="3" spans="2:4">
      <c r="B3" t="s">
        <v>102</v>
      </c>
      <c r="C3" t="s">
        <v>47</v>
      </c>
      <c r="D3" s="46">
        <v>21918</v>
      </c>
    </row>
    <row r="4" spans="2:4">
      <c r="B4" t="s">
        <v>108</v>
      </c>
      <c r="C4" t="s">
        <v>47</v>
      </c>
      <c r="D4" s="46">
        <v>24893</v>
      </c>
    </row>
    <row r="5" spans="2:4">
      <c r="B5" t="s">
        <v>103</v>
      </c>
      <c r="C5" t="s">
        <v>47</v>
      </c>
      <c r="D5" s="46">
        <v>23793</v>
      </c>
    </row>
    <row r="6" spans="2:4">
      <c r="B6" t="s">
        <v>104</v>
      </c>
      <c r="C6" t="s">
        <v>47</v>
      </c>
      <c r="D6" s="46">
        <v>16937</v>
      </c>
    </row>
    <row r="7" spans="2:4">
      <c r="B7" t="s">
        <v>109</v>
      </c>
      <c r="C7" t="s">
        <v>47</v>
      </c>
      <c r="D7" s="46">
        <v>22233</v>
      </c>
    </row>
    <row r="8" spans="2:4">
      <c r="B8" t="s">
        <v>105</v>
      </c>
      <c r="C8" t="s">
        <v>24</v>
      </c>
      <c r="D8" s="46">
        <v>19862</v>
      </c>
    </row>
    <row r="9" spans="2:4">
      <c r="B9" t="s">
        <v>106</v>
      </c>
      <c r="C9" t="s">
        <v>24</v>
      </c>
      <c r="D9" s="46">
        <v>22378</v>
      </c>
    </row>
    <row r="10" spans="2:4">
      <c r="B10" t="s">
        <v>110</v>
      </c>
      <c r="C10" t="s">
        <v>24</v>
      </c>
      <c r="D10" s="46">
        <v>22520</v>
      </c>
    </row>
    <row r="11" spans="2:4">
      <c r="B11" t="s">
        <v>111</v>
      </c>
      <c r="C11" t="s">
        <v>24</v>
      </c>
      <c r="D11" s="46">
        <v>19308</v>
      </c>
    </row>
    <row r="12" spans="2:4">
      <c r="B12" t="s">
        <v>112</v>
      </c>
      <c r="C12" t="s">
        <v>24</v>
      </c>
      <c r="D12" s="46">
        <v>19763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Column and Bar Char</vt:lpstr>
      <vt:lpstr>Line and area  Chart</vt:lpstr>
      <vt:lpstr>Pie Chart</vt:lpstr>
      <vt:lpstr>IF</vt:lpstr>
      <vt:lpstr>Vlookup</vt:lpstr>
      <vt:lpstr>Customer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</dc:creator>
  <cp:lastModifiedBy>Youssef Fathy</cp:lastModifiedBy>
  <dcterms:created xsi:type="dcterms:W3CDTF">2018-10-26T09:49:14Z</dcterms:created>
  <dcterms:modified xsi:type="dcterms:W3CDTF">2025-02-15T12:55:44Z</dcterms:modified>
</cp:coreProperties>
</file>