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cyril\Downloads\"/>
    </mc:Choice>
  </mc:AlternateContent>
  <xr:revisionPtr revIDLastSave="0" documentId="13_ncr:1_{5FF06A30-2475-4CD8-A4AD-BAB86C438B91}" xr6:coauthVersionLast="47" xr6:coauthVersionMax="47" xr10:uidLastSave="{00000000-0000-0000-0000-000000000000}"/>
  <bookViews>
    <workbookView xWindow="-120" yWindow="-120" windowWidth="27870" windowHeight="16440" activeTab="1" xr2:uid="{00000000-000D-0000-FFFF-FFFF00000000}"/>
  </bookViews>
  <sheets>
    <sheet name="Taches récurrentes" sheetId="1" r:id="rId1"/>
    <sheet name="Tach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2" l="1"/>
  <c r="P16" i="1"/>
  <c r="P17" i="1"/>
  <c r="P39" i="1"/>
  <c r="P38" i="1"/>
  <c r="P10" i="1"/>
  <c r="P11" i="1"/>
  <c r="P12" i="1"/>
  <c r="P13" i="1"/>
  <c r="P14" i="1"/>
  <c r="P15" i="1"/>
  <c r="P9" i="1"/>
  <c r="P32" i="1"/>
  <c r="P33" i="1"/>
  <c r="P34" i="1"/>
  <c r="P35" i="1"/>
  <c r="P36" i="1"/>
  <c r="P37" i="1"/>
  <c r="P31" i="1"/>
  <c r="U12" i="2"/>
  <c r="V22" i="2"/>
  <c r="U22" i="2" s="1"/>
  <c r="U24" i="2"/>
  <c r="U25" i="2"/>
  <c r="U26" i="2"/>
  <c r="U28" i="2"/>
  <c r="U18" i="2"/>
  <c r="U19" i="2"/>
  <c r="U20" i="2"/>
  <c r="U21" i="2"/>
  <c r="U23" i="2"/>
  <c r="U17" i="2"/>
  <c r="U7" i="2"/>
  <c r="U8" i="2"/>
  <c r="U10" i="2"/>
  <c r="U11" i="2"/>
  <c r="U13" i="2"/>
  <c r="U14" i="2"/>
  <c r="U15" i="2"/>
  <c r="U16" i="2"/>
  <c r="U9" i="2"/>
  <c r="P23" i="1" l="1"/>
  <c r="P45" i="1"/>
  <c r="X33" i="2"/>
  <c r="M48" i="2" s="1"/>
  <c r="Q48" i="2" s="1"/>
  <c r="N48" i="2" l="1"/>
  <c r="R48" i="2" s="1"/>
  <c r="S48" i="2" s="1"/>
  <c r="O48" i="2" l="1"/>
</calcChain>
</file>

<file path=xl/sharedStrings.xml><?xml version="1.0" encoding="utf-8"?>
<sst xmlns="http://schemas.openxmlformats.org/spreadsheetml/2006/main" count="378" uniqueCount="128">
  <si>
    <t>Compte rendu</t>
  </si>
  <si>
    <t>REUNIONS</t>
  </si>
  <si>
    <t>ID</t>
  </si>
  <si>
    <t>Responsable</t>
  </si>
  <si>
    <t xml:space="preserve">Date limite </t>
  </si>
  <si>
    <t>Priorité</t>
  </si>
  <si>
    <t>Etats d'avancement</t>
  </si>
  <si>
    <t>Commentaires</t>
  </si>
  <si>
    <t xml:space="preserve">Date  </t>
  </si>
  <si>
    <t>0_1</t>
  </si>
  <si>
    <t>PARNET Cyril</t>
  </si>
  <si>
    <t>1_1</t>
  </si>
  <si>
    <t>Cyril &amp; Baddredine abs</t>
  </si>
  <si>
    <t>0_2</t>
  </si>
  <si>
    <t>KASMI Baddredine</t>
  </si>
  <si>
    <t>1_2</t>
  </si>
  <si>
    <t>Youssef abs</t>
  </si>
  <si>
    <t>0_3</t>
  </si>
  <si>
    <t>DOUZI Youssef</t>
  </si>
  <si>
    <t>1_3</t>
  </si>
  <si>
    <t>1_4</t>
  </si>
  <si>
    <t>1_5</t>
  </si>
  <si>
    <t>1_6</t>
  </si>
  <si>
    <t>1_7</t>
  </si>
  <si>
    <t>1_8</t>
  </si>
  <si>
    <t>Répetition soutenance</t>
  </si>
  <si>
    <t>1_9</t>
  </si>
  <si>
    <t>Tableau des taches</t>
  </si>
  <si>
    <t>Matrice RACI</t>
  </si>
  <si>
    <t>Cyril</t>
  </si>
  <si>
    <t>Nasserdine</t>
  </si>
  <si>
    <t>Badreddine</t>
  </si>
  <si>
    <t>Redouane</t>
  </si>
  <si>
    <t>Mouhamadou</t>
  </si>
  <si>
    <t>Youssef</t>
  </si>
  <si>
    <t>Se documenter sur les Systéme industriels</t>
  </si>
  <si>
    <t>2_1</t>
  </si>
  <si>
    <t>Tous</t>
  </si>
  <si>
    <t>Forte</t>
  </si>
  <si>
    <t>Prépartation présentation</t>
  </si>
  <si>
    <t>Responsible</t>
  </si>
  <si>
    <t>2_2</t>
  </si>
  <si>
    <t>2_3</t>
  </si>
  <si>
    <t>Informed</t>
  </si>
  <si>
    <t>Accountable</t>
  </si>
  <si>
    <t>2_4</t>
  </si>
  <si>
    <t>2_5</t>
  </si>
  <si>
    <t>2_6</t>
  </si>
  <si>
    <t>2_7</t>
  </si>
  <si>
    <t>2_8</t>
  </si>
  <si>
    <t>2_9</t>
  </si>
  <si>
    <t>2_10</t>
  </si>
  <si>
    <t>Non commencé</t>
  </si>
  <si>
    <t>En cours</t>
  </si>
  <si>
    <t>Terminé</t>
  </si>
  <si>
    <t>Ajournée</t>
  </si>
  <si>
    <t>A supprimer</t>
  </si>
  <si>
    <t>Jour Homme</t>
  </si>
  <si>
    <t>Préparer la présentation 1</t>
  </si>
  <si>
    <t>Préparer la présentation 2</t>
  </si>
  <si>
    <t>Se documenter sur les Normes,Standard et réferentiel</t>
  </si>
  <si>
    <t>Préparer la présentation 3</t>
  </si>
  <si>
    <t>Mise en commun des parties pour la cohérence</t>
  </si>
  <si>
    <t>Point final sur la présentation + rappel des simulateurs</t>
  </si>
  <si>
    <t>REUNIONS - (Only) equipe</t>
  </si>
  <si>
    <t>0_4</t>
  </si>
  <si>
    <t>0_5</t>
  </si>
  <si>
    <t>0_6</t>
  </si>
  <si>
    <t>0_7</t>
  </si>
  <si>
    <t>0_8</t>
  </si>
  <si>
    <t>Etablissement du plan et répartition des tâches / Revue compte rendu</t>
  </si>
  <si>
    <t>Abs</t>
  </si>
  <si>
    <t>Jour Homme (en h)</t>
  </si>
  <si>
    <t>Recherche sur les simulateurs (Avancé)</t>
  </si>
  <si>
    <t>Afiss, Redouane</t>
  </si>
  <si>
    <t>²</t>
  </si>
  <si>
    <t>Baddredine abs</t>
  </si>
  <si>
    <t>BERREBIHA Nasserdine</t>
  </si>
  <si>
    <t>Mise au point sur les simulateurs et attribution des simulateurs / Revu du compte rendu</t>
  </si>
  <si>
    <t>YABDA Redouane</t>
  </si>
  <si>
    <t>DIA Mouhamadou Afiss</t>
  </si>
  <si>
    <t>Livrable Professeur</t>
  </si>
  <si>
    <t>3_1</t>
  </si>
  <si>
    <t>3_2</t>
  </si>
  <si>
    <t>ACTION</t>
  </si>
  <si>
    <t>Mise a dispotition du document type pour les compte rendus</t>
  </si>
  <si>
    <t>M.AGOPIAN</t>
  </si>
  <si>
    <t>Mise a dispotition du document type pour les taches individuelles</t>
  </si>
  <si>
    <t>6/23/2025 + 13h30</t>
  </si>
  <si>
    <t>Préparer la présentation 4_bis</t>
  </si>
  <si>
    <t>Youssef &amp; Baddredine abs</t>
  </si>
  <si>
    <t>Discussion sur la décision finale des simulateurs</t>
  </si>
  <si>
    <t>Établir des niveau de classification</t>
  </si>
  <si>
    <t>2_11</t>
  </si>
  <si>
    <t>2_12</t>
  </si>
  <si>
    <t>2_13</t>
  </si>
  <si>
    <t>2_14</t>
  </si>
  <si>
    <t>Moyen</t>
  </si>
  <si>
    <t>16/06/2025</t>
  </si>
  <si>
    <t>Faire un document détaillant les attaques</t>
  </si>
  <si>
    <t>16/06/2026</t>
  </si>
  <si>
    <t>Fort</t>
  </si>
  <si>
    <t>Affiner les présentations sur l'attaque avec Simulateur</t>
  </si>
  <si>
    <t>16/06/2027</t>
  </si>
  <si>
    <t>Soutenance</t>
  </si>
  <si>
    <t>Se documenter sur les Attaques des Systéme industriels</t>
  </si>
  <si>
    <t>Faible</t>
  </si>
  <si>
    <t>Présentation des attaque sur simulateur</t>
  </si>
  <si>
    <t>Exploration sur les simulateurs (Debut)</t>
  </si>
  <si>
    <t>18/6/2025</t>
  </si>
  <si>
    <t>Mise en point d'excel des taches + Révue du plan pour la soutenance</t>
  </si>
  <si>
    <t>Mise en commun du travail pour informer le group</t>
  </si>
  <si>
    <t>Durée (en H)</t>
  </si>
  <si>
    <t>Somme</t>
  </si>
  <si>
    <t>2 versions</t>
  </si>
  <si>
    <t>2 version, Regression</t>
  </si>
  <si>
    <t>Membre Présent</t>
  </si>
  <si>
    <t>SOMME</t>
  </si>
  <si>
    <t>TOTAL HEURE HOMME</t>
  </si>
  <si>
    <t>Taches Récurrente</t>
  </si>
  <si>
    <t>TOTAL</t>
  </si>
  <si>
    <t>JOUR HOMME</t>
  </si>
  <si>
    <t>Taches / Action</t>
  </si>
  <si>
    <t>Préparer la soutenance</t>
  </si>
  <si>
    <t>20/6/2025</t>
  </si>
  <si>
    <t>22/6/2025</t>
  </si>
  <si>
    <t>Rassemblement pour la répartission des taches soutenances</t>
  </si>
  <si>
    <t>Rassemblement pour voir ou tout le monde on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</si>
</sst>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40"/>
      <color theme="0"/>
      <name val="Aptos Narrow"/>
      <family val="2"/>
      <scheme val="minor"/>
    </font>
    <font>
      <sz val="40"/>
      <color rgb="FFFFFFFF"/>
      <name val="Algerian"/>
    </font>
    <font>
      <sz val="20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scheme val="major"/>
    </font>
    <font>
      <sz val="8"/>
      <name val="Aptos Narrow"/>
      <family val="2"/>
      <scheme val="minor"/>
    </font>
    <font>
      <sz val="40"/>
      <color rgb="FFFFFFFF"/>
      <name val="Algerian"/>
      <family val="5"/>
    </font>
    <font>
      <sz val="11"/>
      <color theme="1"/>
      <name val="Aptos Display"/>
      <family val="2"/>
      <scheme val="major"/>
    </font>
    <font>
      <sz val="24"/>
      <color theme="1"/>
      <name val="Aptos Narrow"/>
      <family val="2"/>
      <scheme val="minor"/>
    </font>
    <font>
      <sz val="11"/>
      <color theme="0"/>
      <name val="Aptos Display"/>
      <family val="2"/>
      <scheme val="major"/>
    </font>
    <font>
      <sz val="24"/>
      <color theme="2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0" borderId="2" xfId="0" applyNumberFormat="1" applyBorder="1"/>
    <xf numFmtId="0" fontId="0" fillId="0" borderId="9" xfId="0" applyBorder="1"/>
    <xf numFmtId="0" fontId="6" fillId="7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3" fillId="7" borderId="0" xfId="0" applyFont="1" applyFill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1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/>
    <xf numFmtId="0" fontId="3" fillId="2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45"/>
  <sheetViews>
    <sheetView topLeftCell="H1" zoomScale="85" zoomScaleNormal="85" workbookViewId="0">
      <selection activeCell="N43" sqref="N43"/>
    </sheetView>
  </sheetViews>
  <sheetFormatPr baseColWidth="10" defaultColWidth="9.140625" defaultRowHeight="15" x14ac:dyDescent="0.25"/>
  <cols>
    <col min="3" max="3" width="10.140625" bestFit="1" customWidth="1"/>
    <col min="4" max="4" width="24.140625" bestFit="1" customWidth="1"/>
    <col min="5" max="5" width="19.140625" bestFit="1" customWidth="1"/>
    <col min="6" max="6" width="17" bestFit="1" customWidth="1"/>
    <col min="7" max="7" width="28.85546875" bestFit="1" customWidth="1"/>
    <col min="8" max="8" width="35.140625" customWidth="1"/>
    <col min="9" max="9" width="31.7109375" customWidth="1"/>
    <col min="12" max="12" width="20.42578125" bestFit="1" customWidth="1"/>
    <col min="13" max="13" width="28.5703125" bestFit="1" customWidth="1"/>
    <col min="14" max="14" width="89" bestFit="1" customWidth="1"/>
    <col min="15" max="15" width="18.85546875" bestFit="1" customWidth="1"/>
    <col min="16" max="16" width="27.42578125" bestFit="1" customWidth="1"/>
    <col min="17" max="17" width="23.85546875" bestFit="1" customWidth="1"/>
  </cols>
  <sheetData>
    <row r="4" spans="3:17" ht="15" customHeight="1" x14ac:dyDescent="0.25">
      <c r="C4" s="71" t="s">
        <v>0</v>
      </c>
      <c r="D4" s="71"/>
      <c r="E4" s="71"/>
      <c r="F4" s="71"/>
      <c r="G4" s="71"/>
      <c r="H4" s="71"/>
      <c r="I4" s="32"/>
      <c r="K4" s="71" t="s">
        <v>1</v>
      </c>
      <c r="L4" s="71"/>
      <c r="M4" s="71"/>
      <c r="N4" s="71"/>
      <c r="O4" s="71"/>
    </row>
    <row r="5" spans="3:17" ht="15" customHeight="1" x14ac:dyDescent="0.25">
      <c r="C5" s="71"/>
      <c r="D5" s="71"/>
      <c r="E5" s="71"/>
      <c r="F5" s="71"/>
      <c r="G5" s="71"/>
      <c r="H5" s="71"/>
      <c r="I5" s="32"/>
      <c r="K5" s="71"/>
      <c r="L5" s="71"/>
      <c r="M5" s="71"/>
      <c r="N5" s="71"/>
      <c r="O5" s="71"/>
    </row>
    <row r="6" spans="3:17" ht="15" customHeight="1" x14ac:dyDescent="0.25">
      <c r="C6" s="71"/>
      <c r="D6" s="71"/>
      <c r="E6" s="71"/>
      <c r="F6" s="71"/>
      <c r="G6" s="71"/>
      <c r="H6" s="71"/>
      <c r="I6" s="32"/>
      <c r="K6" s="71"/>
      <c r="L6" s="71"/>
      <c r="M6" s="71"/>
      <c r="N6" s="71"/>
      <c r="O6" s="71"/>
    </row>
    <row r="7" spans="3:17" ht="15" customHeight="1" x14ac:dyDescent="0.25">
      <c r="C7" s="71"/>
      <c r="D7" s="71"/>
      <c r="E7" s="71"/>
      <c r="F7" s="71"/>
      <c r="G7" s="71"/>
      <c r="H7" s="71"/>
      <c r="I7" s="32"/>
      <c r="K7" s="71"/>
      <c r="L7" s="71"/>
      <c r="M7" s="71"/>
      <c r="N7" s="71"/>
      <c r="O7" s="71"/>
    </row>
    <row r="8" spans="3:17" ht="24" x14ac:dyDescent="0.25">
      <c r="C8" s="27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K8" s="27" t="s">
        <v>2</v>
      </c>
      <c r="L8" s="3" t="s">
        <v>8</v>
      </c>
      <c r="M8" s="3" t="s">
        <v>6</v>
      </c>
      <c r="N8" s="3" t="s">
        <v>7</v>
      </c>
      <c r="O8" s="3" t="s">
        <v>112</v>
      </c>
      <c r="P8" s="56" t="s">
        <v>72</v>
      </c>
      <c r="Q8" s="24" t="s">
        <v>116</v>
      </c>
    </row>
    <row r="9" spans="3:17" x14ac:dyDescent="0.25">
      <c r="C9" s="30" t="s">
        <v>9</v>
      </c>
      <c r="D9" s="2" t="s">
        <v>10</v>
      </c>
      <c r="E9" s="8">
        <v>45785</v>
      </c>
      <c r="F9" s="2"/>
      <c r="G9" s="6"/>
      <c r="H9" s="11" t="s">
        <v>114</v>
      </c>
      <c r="K9" s="28" t="s">
        <v>11</v>
      </c>
      <c r="L9" s="8">
        <v>45783</v>
      </c>
      <c r="M9" s="6"/>
      <c r="N9" s="2" t="s">
        <v>12</v>
      </c>
      <c r="O9" s="31">
        <v>2</v>
      </c>
      <c r="P9" s="57">
        <f>PRODUCT(O9,Q9)</f>
        <v>8</v>
      </c>
      <c r="Q9" s="57">
        <v>4</v>
      </c>
    </row>
    <row r="10" spans="3:17" x14ac:dyDescent="0.25">
      <c r="C10" s="30" t="s">
        <v>13</v>
      </c>
      <c r="D10" s="2" t="s">
        <v>14</v>
      </c>
      <c r="E10" s="8">
        <v>45792</v>
      </c>
      <c r="F10" s="2"/>
      <c r="G10" s="6"/>
      <c r="H10" s="2"/>
      <c r="K10" s="29" t="s">
        <v>15</v>
      </c>
      <c r="L10" s="8">
        <v>45790</v>
      </c>
      <c r="M10" s="6"/>
      <c r="N10" s="2" t="s">
        <v>16</v>
      </c>
      <c r="O10" s="31">
        <v>3</v>
      </c>
      <c r="P10" s="39">
        <f t="shared" ref="P10:P17" si="0">PRODUCT(O10,Q10)</f>
        <v>15</v>
      </c>
      <c r="Q10" s="39">
        <v>5</v>
      </c>
    </row>
    <row r="11" spans="3:17" x14ac:dyDescent="0.25">
      <c r="C11" s="30" t="s">
        <v>17</v>
      </c>
      <c r="D11" s="2" t="s">
        <v>18</v>
      </c>
      <c r="E11" s="8">
        <v>45799</v>
      </c>
      <c r="F11" s="2"/>
      <c r="G11" s="6"/>
      <c r="H11" s="2"/>
      <c r="K11" s="29" t="s">
        <v>19</v>
      </c>
      <c r="L11" s="8">
        <v>45797</v>
      </c>
      <c r="M11" s="6"/>
      <c r="N11" s="2"/>
      <c r="O11" s="31">
        <v>3.25</v>
      </c>
      <c r="P11" s="39">
        <f t="shared" si="0"/>
        <v>19.5</v>
      </c>
      <c r="Q11" s="39">
        <v>6</v>
      </c>
    </row>
    <row r="12" spans="3:17" x14ac:dyDescent="0.25">
      <c r="C12" s="30" t="s">
        <v>65</v>
      </c>
      <c r="D12" s="2" t="s">
        <v>77</v>
      </c>
      <c r="E12" s="8">
        <v>45807</v>
      </c>
      <c r="F12" s="2"/>
      <c r="G12" s="6"/>
      <c r="H12" s="11" t="s">
        <v>114</v>
      </c>
      <c r="K12" s="29" t="s">
        <v>20</v>
      </c>
      <c r="L12" s="8">
        <v>45804</v>
      </c>
      <c r="M12" s="6"/>
      <c r="N12" s="2"/>
      <c r="O12" s="31">
        <v>3.25</v>
      </c>
      <c r="P12" s="39">
        <f t="shared" si="0"/>
        <v>19.5</v>
      </c>
      <c r="Q12" s="39">
        <v>6</v>
      </c>
    </row>
    <row r="13" spans="3:17" x14ac:dyDescent="0.25">
      <c r="C13" s="30" t="s">
        <v>66</v>
      </c>
      <c r="D13" s="2" t="s">
        <v>79</v>
      </c>
      <c r="E13" s="8">
        <v>45814</v>
      </c>
      <c r="F13" s="2"/>
      <c r="G13" s="6"/>
      <c r="H13" s="29" t="s">
        <v>115</v>
      </c>
      <c r="K13" s="29" t="s">
        <v>21</v>
      </c>
      <c r="L13" s="8">
        <v>45811</v>
      </c>
      <c r="M13" s="6"/>
      <c r="N13" s="2" t="s">
        <v>76</v>
      </c>
      <c r="O13" s="31">
        <v>1.75</v>
      </c>
      <c r="P13" s="39">
        <f t="shared" si="0"/>
        <v>8.75</v>
      </c>
      <c r="Q13" s="39">
        <v>5</v>
      </c>
    </row>
    <row r="14" spans="3:17" x14ac:dyDescent="0.25">
      <c r="C14" s="30" t="s">
        <v>67</v>
      </c>
      <c r="D14" s="41" t="s">
        <v>80</v>
      </c>
      <c r="E14" s="8">
        <v>45821</v>
      </c>
      <c r="F14" s="2"/>
      <c r="G14" s="6"/>
      <c r="H14" s="2"/>
      <c r="K14" s="29" t="s">
        <v>22</v>
      </c>
      <c r="L14" s="8">
        <v>45818</v>
      </c>
      <c r="M14" s="6"/>
      <c r="N14" s="2" t="s">
        <v>90</v>
      </c>
      <c r="O14" s="31">
        <v>2</v>
      </c>
      <c r="P14" s="39">
        <f t="shared" si="0"/>
        <v>8</v>
      </c>
      <c r="Q14" s="39">
        <v>4</v>
      </c>
    </row>
    <row r="15" spans="3:17" x14ac:dyDescent="0.25">
      <c r="C15" s="30" t="s">
        <v>68</v>
      </c>
      <c r="D15" s="2" t="s">
        <v>14</v>
      </c>
      <c r="E15" s="8">
        <v>45827</v>
      </c>
      <c r="F15" s="2"/>
      <c r="G15" s="7"/>
      <c r="H15" s="2"/>
      <c r="K15" s="29" t="s">
        <v>23</v>
      </c>
      <c r="L15" s="8">
        <v>45824</v>
      </c>
      <c r="M15" s="6"/>
      <c r="N15" s="2" t="s">
        <v>16</v>
      </c>
      <c r="O15" s="31">
        <v>1</v>
      </c>
      <c r="P15" s="39">
        <f t="shared" si="0"/>
        <v>5</v>
      </c>
      <c r="Q15" s="39">
        <v>5</v>
      </c>
    </row>
    <row r="16" spans="3:17" x14ac:dyDescent="0.25">
      <c r="C16" s="30" t="s">
        <v>69</v>
      </c>
      <c r="D16" s="2"/>
      <c r="E16" s="8">
        <v>45835</v>
      </c>
      <c r="F16" s="2"/>
      <c r="G16" s="60"/>
      <c r="H16" s="2"/>
      <c r="K16" s="29" t="s">
        <v>24</v>
      </c>
      <c r="L16" s="44" t="s">
        <v>88</v>
      </c>
      <c r="M16" s="79"/>
      <c r="N16" s="2" t="s">
        <v>25</v>
      </c>
      <c r="O16" s="31"/>
      <c r="P16" s="39">
        <f t="shared" si="0"/>
        <v>0</v>
      </c>
      <c r="Q16" s="39"/>
    </row>
    <row r="17" spans="3:20" x14ac:dyDescent="0.25">
      <c r="C17" s="30"/>
      <c r="D17" s="2"/>
      <c r="E17" s="8"/>
      <c r="F17" s="9"/>
      <c r="G17" s="10"/>
      <c r="H17" s="1"/>
      <c r="K17" s="29" t="s">
        <v>26</v>
      </c>
      <c r="L17" s="8">
        <v>45833</v>
      </c>
      <c r="M17" s="7"/>
      <c r="N17" s="2" t="s">
        <v>104</v>
      </c>
      <c r="O17" s="31"/>
      <c r="P17" s="39">
        <f t="shared" si="0"/>
        <v>0</v>
      </c>
      <c r="Q17" s="51"/>
    </row>
    <row r="18" spans="3:20" x14ac:dyDescent="0.25">
      <c r="C18" s="30"/>
      <c r="D18" s="2"/>
      <c r="E18" s="2"/>
      <c r="F18" s="2"/>
      <c r="G18" s="2"/>
      <c r="H18" s="2"/>
      <c r="K18" s="2"/>
      <c r="L18" s="2"/>
      <c r="M18" s="2"/>
      <c r="N18" s="2"/>
      <c r="O18" s="25"/>
      <c r="P18" s="26"/>
      <c r="Q18" s="51"/>
      <c r="T18" t="s">
        <v>75</v>
      </c>
    </row>
    <row r="19" spans="3:20" x14ac:dyDescent="0.25">
      <c r="C19" s="30"/>
      <c r="D19" s="2"/>
      <c r="E19" s="2"/>
      <c r="F19" s="2"/>
      <c r="G19" s="2"/>
      <c r="H19" s="2"/>
      <c r="K19" s="2"/>
      <c r="L19" s="2"/>
      <c r="M19" s="2"/>
      <c r="N19" s="2"/>
      <c r="O19" s="25"/>
      <c r="P19" s="26"/>
      <c r="Q19" s="51"/>
    </row>
    <row r="20" spans="3:20" x14ac:dyDescent="0.25">
      <c r="C20" s="30"/>
      <c r="D20" s="2"/>
      <c r="E20" s="2"/>
      <c r="F20" s="2"/>
      <c r="G20" s="2"/>
      <c r="H20" s="2"/>
      <c r="K20" s="2"/>
      <c r="L20" s="2"/>
      <c r="M20" s="2"/>
      <c r="N20" s="2"/>
      <c r="O20" s="25"/>
      <c r="P20" s="26"/>
      <c r="Q20" s="51"/>
    </row>
    <row r="21" spans="3:20" x14ac:dyDescent="0.25">
      <c r="C21" s="30"/>
      <c r="D21" s="2"/>
      <c r="E21" s="2"/>
      <c r="F21" s="2"/>
      <c r="G21" s="2"/>
      <c r="H21" s="2"/>
      <c r="K21" s="2"/>
      <c r="L21" s="2"/>
      <c r="M21" s="2"/>
      <c r="N21" s="2"/>
      <c r="O21" s="25"/>
      <c r="P21" s="26"/>
      <c r="Q21" s="51"/>
    </row>
    <row r="22" spans="3:20" x14ac:dyDescent="0.25">
      <c r="C22" s="30"/>
      <c r="D22" s="2"/>
      <c r="E22" s="2"/>
      <c r="F22" s="2"/>
      <c r="G22" s="2"/>
      <c r="H22" s="2"/>
      <c r="K22" s="2"/>
      <c r="L22" s="2"/>
      <c r="M22" s="2"/>
      <c r="N22" s="2"/>
      <c r="O22" s="25"/>
      <c r="P22" s="26"/>
      <c r="Q22" s="51"/>
    </row>
    <row r="23" spans="3:20" ht="31.5" x14ac:dyDescent="0.5">
      <c r="O23" s="58" t="s">
        <v>113</v>
      </c>
      <c r="P23" s="59">
        <f>SUM(P9:P17)</f>
        <v>83.75</v>
      </c>
    </row>
    <row r="26" spans="3:20" x14ac:dyDescent="0.25">
      <c r="K26" s="71" t="s">
        <v>64</v>
      </c>
      <c r="L26" s="71"/>
      <c r="M26" s="71"/>
      <c r="N26" s="71"/>
      <c r="O26" s="71"/>
    </row>
    <row r="27" spans="3:20" x14ac:dyDescent="0.25">
      <c r="K27" s="71"/>
      <c r="L27" s="71"/>
      <c r="M27" s="71"/>
      <c r="N27" s="71"/>
      <c r="O27" s="71"/>
    </row>
    <row r="28" spans="3:20" x14ac:dyDescent="0.25">
      <c r="K28" s="71"/>
      <c r="L28" s="71"/>
      <c r="M28" s="71"/>
      <c r="N28" s="71"/>
      <c r="O28" s="71"/>
    </row>
    <row r="29" spans="3:20" x14ac:dyDescent="0.25">
      <c r="K29" s="71"/>
      <c r="L29" s="71"/>
      <c r="M29" s="71"/>
      <c r="N29" s="71"/>
      <c r="O29" s="71"/>
    </row>
    <row r="30" spans="3:20" ht="24" x14ac:dyDescent="0.25">
      <c r="K30" s="27" t="s">
        <v>2</v>
      </c>
      <c r="L30" s="3" t="s">
        <v>8</v>
      </c>
      <c r="M30" s="3" t="s">
        <v>6</v>
      </c>
      <c r="N30" s="3" t="s">
        <v>7</v>
      </c>
      <c r="O30" s="3" t="s">
        <v>112</v>
      </c>
      <c r="P30" s="24" t="s">
        <v>72</v>
      </c>
      <c r="Q30" s="24" t="s">
        <v>116</v>
      </c>
    </row>
    <row r="31" spans="3:20" x14ac:dyDescent="0.25">
      <c r="K31" s="28" t="s">
        <v>11</v>
      </c>
      <c r="L31" s="44">
        <v>45783</v>
      </c>
      <c r="M31" s="6"/>
      <c r="N31" s="2" t="s">
        <v>70</v>
      </c>
      <c r="O31" s="25">
        <v>2</v>
      </c>
      <c r="P31" s="26">
        <f>PRODUCT(O31,Q31)</f>
        <v>10</v>
      </c>
      <c r="Q31" s="57">
        <v>5</v>
      </c>
    </row>
    <row r="32" spans="3:20" x14ac:dyDescent="0.25">
      <c r="K32" s="29" t="s">
        <v>15</v>
      </c>
      <c r="L32" s="44">
        <v>45801</v>
      </c>
      <c r="M32" s="6"/>
      <c r="N32" s="2" t="s">
        <v>62</v>
      </c>
      <c r="O32" s="25">
        <v>1</v>
      </c>
      <c r="P32" s="26">
        <f t="shared" ref="P32:P39" si="1">PRODUCT(O32,Q32)</f>
        <v>5</v>
      </c>
      <c r="Q32" s="39">
        <v>5</v>
      </c>
    </row>
    <row r="33" spans="11:17" x14ac:dyDescent="0.25">
      <c r="K33" s="29" t="s">
        <v>19</v>
      </c>
      <c r="L33" s="44">
        <v>45802</v>
      </c>
      <c r="M33" s="6"/>
      <c r="N33" s="2" t="s">
        <v>63</v>
      </c>
      <c r="O33" s="25">
        <v>0.75</v>
      </c>
      <c r="P33" s="26">
        <f t="shared" si="1"/>
        <v>3.75</v>
      </c>
      <c r="Q33" s="39">
        <v>5</v>
      </c>
    </row>
    <row r="34" spans="11:17" x14ac:dyDescent="0.25">
      <c r="K34" s="29" t="s">
        <v>20</v>
      </c>
      <c r="L34" s="44">
        <v>45805</v>
      </c>
      <c r="M34" s="6"/>
      <c r="N34" s="2" t="s">
        <v>78</v>
      </c>
      <c r="O34" s="25">
        <v>0.75</v>
      </c>
      <c r="P34" s="26">
        <f t="shared" si="1"/>
        <v>3.75</v>
      </c>
      <c r="Q34" s="39">
        <v>5</v>
      </c>
    </row>
    <row r="35" spans="11:17" x14ac:dyDescent="0.25">
      <c r="K35" s="29" t="s">
        <v>21</v>
      </c>
      <c r="L35" s="44">
        <v>45753</v>
      </c>
      <c r="M35" s="6"/>
      <c r="N35" s="2" t="s">
        <v>91</v>
      </c>
      <c r="O35" s="25">
        <v>1</v>
      </c>
      <c r="P35" s="26">
        <f t="shared" si="1"/>
        <v>5</v>
      </c>
      <c r="Q35" s="39">
        <v>5</v>
      </c>
    </row>
    <row r="36" spans="11:17" x14ac:dyDescent="0.25">
      <c r="K36" s="29" t="s">
        <v>22</v>
      </c>
      <c r="L36" s="44">
        <v>45997</v>
      </c>
      <c r="M36" s="54"/>
      <c r="N36" s="2" t="s">
        <v>111</v>
      </c>
      <c r="O36" s="25">
        <v>1</v>
      </c>
      <c r="P36" s="26">
        <f t="shared" si="1"/>
        <v>4</v>
      </c>
      <c r="Q36" s="39">
        <v>4</v>
      </c>
    </row>
    <row r="37" spans="11:17" x14ac:dyDescent="0.25">
      <c r="K37" s="29" t="s">
        <v>23</v>
      </c>
      <c r="L37" s="44" t="s">
        <v>109</v>
      </c>
      <c r="M37" s="54"/>
      <c r="N37" s="2" t="s">
        <v>110</v>
      </c>
      <c r="O37" s="25">
        <v>1.5</v>
      </c>
      <c r="P37" s="26">
        <f t="shared" si="1"/>
        <v>7.5</v>
      </c>
      <c r="Q37" s="39">
        <v>5</v>
      </c>
    </row>
    <row r="38" spans="11:17" x14ac:dyDescent="0.25">
      <c r="K38" s="29" t="s">
        <v>24</v>
      </c>
      <c r="L38" s="44" t="s">
        <v>124</v>
      </c>
      <c r="M38" s="80"/>
      <c r="N38" s="2" t="s">
        <v>126</v>
      </c>
      <c r="O38" s="25">
        <v>1</v>
      </c>
      <c r="P38" s="26">
        <f t="shared" si="1"/>
        <v>4</v>
      </c>
      <c r="Q38" s="39">
        <v>4</v>
      </c>
    </row>
    <row r="39" spans="11:17" x14ac:dyDescent="0.25">
      <c r="K39" s="29" t="s">
        <v>26</v>
      </c>
      <c r="L39" s="44" t="s">
        <v>125</v>
      </c>
      <c r="M39" s="54"/>
      <c r="N39" s="2" t="s">
        <v>127</v>
      </c>
      <c r="O39" s="25">
        <v>1</v>
      </c>
      <c r="P39" s="26">
        <f t="shared" si="1"/>
        <v>4</v>
      </c>
      <c r="Q39" s="39">
        <v>4</v>
      </c>
    </row>
    <row r="40" spans="11:17" x14ac:dyDescent="0.25">
      <c r="K40" s="2"/>
      <c r="L40" s="2"/>
      <c r="M40" s="2"/>
      <c r="N40" s="2"/>
      <c r="O40" s="25"/>
      <c r="P40" s="26"/>
      <c r="Q40" s="51"/>
    </row>
    <row r="41" spans="11:17" x14ac:dyDescent="0.25">
      <c r="K41" s="2"/>
      <c r="L41" s="2"/>
      <c r="M41" s="2"/>
      <c r="N41" s="2"/>
      <c r="O41" s="25"/>
      <c r="P41" s="26"/>
      <c r="Q41" s="51"/>
    </row>
    <row r="42" spans="11:17" x14ac:dyDescent="0.25">
      <c r="K42" s="2"/>
      <c r="L42" s="2"/>
      <c r="M42" s="2"/>
      <c r="N42" s="2"/>
      <c r="O42" s="25"/>
      <c r="P42" s="26"/>
      <c r="Q42" s="51"/>
    </row>
    <row r="43" spans="11:17" x14ac:dyDescent="0.25">
      <c r="K43" s="2"/>
      <c r="L43" s="2"/>
      <c r="M43" s="2"/>
      <c r="N43" s="2"/>
      <c r="O43" s="25"/>
      <c r="P43" s="26"/>
      <c r="Q43" s="51"/>
    </row>
    <row r="44" spans="11:17" x14ac:dyDescent="0.25">
      <c r="K44" s="2"/>
      <c r="L44" s="2"/>
      <c r="M44" s="2"/>
      <c r="N44" s="2"/>
      <c r="O44" s="25"/>
      <c r="P44" s="26"/>
      <c r="Q44" s="51"/>
    </row>
    <row r="45" spans="11:17" ht="31.5" x14ac:dyDescent="0.5">
      <c r="O45" s="58" t="s">
        <v>113</v>
      </c>
      <c r="P45" s="59">
        <f>SUM(P31:P39)</f>
        <v>47</v>
      </c>
    </row>
  </sheetData>
  <mergeCells count="3">
    <mergeCell ref="K4:O7"/>
    <mergeCell ref="K26:O29"/>
    <mergeCell ref="C4:H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1F9-C711-4351-9453-C76454813403}">
  <dimension ref="B2:AA63"/>
  <sheetViews>
    <sheetView tabSelected="1" topLeftCell="H1" zoomScale="70" zoomScaleNormal="70" workbookViewId="0">
      <selection activeCell="U39" sqref="U39"/>
    </sheetView>
  </sheetViews>
  <sheetFormatPr baseColWidth="10" defaultColWidth="9.140625" defaultRowHeight="15" x14ac:dyDescent="0.25"/>
  <cols>
    <col min="2" max="2" width="11.42578125" customWidth="1"/>
    <col min="3" max="3" width="62.5703125" bestFit="1" customWidth="1"/>
    <col min="4" max="4" width="19.140625" bestFit="1" customWidth="1"/>
    <col min="5" max="5" width="17" bestFit="1" customWidth="1"/>
    <col min="6" max="6" width="11.28515625" bestFit="1" customWidth="1"/>
    <col min="7" max="7" width="28.5703125" bestFit="1" customWidth="1"/>
    <col min="8" max="8" width="25.7109375" customWidth="1"/>
    <col min="9" max="9" width="8.140625" customWidth="1"/>
    <col min="10" max="10" width="18.7109375" bestFit="1" customWidth="1"/>
    <col min="11" max="11" width="7.42578125" bestFit="1" customWidth="1"/>
    <col min="12" max="12" width="17" bestFit="1" customWidth="1"/>
    <col min="13" max="13" width="23.42578125" bestFit="1" customWidth="1"/>
    <col min="14" max="14" width="27.7109375" bestFit="1" customWidth="1"/>
    <col min="15" max="15" width="20.28515625" bestFit="1" customWidth="1"/>
    <col min="16" max="16" width="21.5703125" customWidth="1"/>
    <col min="17" max="17" width="22.42578125" bestFit="1" customWidth="1"/>
    <col min="18" max="18" width="27.7109375" bestFit="1" customWidth="1"/>
    <col min="19" max="19" width="10.28515625" bestFit="1" customWidth="1"/>
    <col min="20" max="20" width="15.85546875" bestFit="1" customWidth="1"/>
    <col min="21" max="21" width="19.28515625" bestFit="1" customWidth="1"/>
    <col min="22" max="22" width="17" bestFit="1" customWidth="1"/>
    <col min="23" max="23" width="17.140625" bestFit="1" customWidth="1"/>
    <col min="24" max="24" width="19.42578125" customWidth="1"/>
    <col min="25" max="25" width="15.5703125" bestFit="1" customWidth="1"/>
    <col min="26" max="26" width="20.5703125" bestFit="1" customWidth="1"/>
    <col min="27" max="27" width="12.28515625" bestFit="1" customWidth="1"/>
  </cols>
  <sheetData>
    <row r="2" spans="2:27" ht="15" customHeight="1" x14ac:dyDescent="0.25">
      <c r="B2" s="71" t="s">
        <v>27</v>
      </c>
      <c r="C2" s="71"/>
      <c r="D2" s="71"/>
      <c r="E2" s="71"/>
      <c r="F2" s="71"/>
      <c r="G2" s="71"/>
      <c r="H2" s="71"/>
      <c r="K2" s="75" t="s">
        <v>28</v>
      </c>
      <c r="L2" s="76"/>
      <c r="M2" s="76"/>
      <c r="N2" s="76"/>
      <c r="O2" s="76"/>
      <c r="P2" s="76"/>
      <c r="Q2" s="76"/>
      <c r="T2" s="71" t="s">
        <v>72</v>
      </c>
      <c r="U2" s="71"/>
      <c r="V2" s="71"/>
      <c r="W2" s="71"/>
      <c r="X2" s="71"/>
      <c r="Y2" s="71"/>
      <c r="Z2" s="71"/>
      <c r="AA2" s="71"/>
    </row>
    <row r="3" spans="2:27" ht="15" customHeight="1" x14ac:dyDescent="0.25">
      <c r="B3" s="71"/>
      <c r="C3" s="71"/>
      <c r="D3" s="71"/>
      <c r="E3" s="71"/>
      <c r="F3" s="71"/>
      <c r="G3" s="71"/>
      <c r="H3" s="71"/>
      <c r="K3" s="76"/>
      <c r="L3" s="76"/>
      <c r="M3" s="76"/>
      <c r="N3" s="76"/>
      <c r="O3" s="76"/>
      <c r="P3" s="76"/>
      <c r="Q3" s="76"/>
      <c r="T3" s="71"/>
      <c r="U3" s="71"/>
      <c r="V3" s="71"/>
      <c r="W3" s="71"/>
      <c r="X3" s="71"/>
      <c r="Y3" s="71"/>
      <c r="Z3" s="71"/>
      <c r="AA3" s="71"/>
    </row>
    <row r="4" spans="2:27" x14ac:dyDescent="0.25">
      <c r="B4" s="71"/>
      <c r="C4" s="71"/>
      <c r="D4" s="71"/>
      <c r="E4" s="71"/>
      <c r="F4" s="71"/>
      <c r="G4" s="71"/>
      <c r="H4" s="71"/>
      <c r="K4" s="76"/>
      <c r="L4" s="76"/>
      <c r="M4" s="76"/>
      <c r="N4" s="76"/>
      <c r="O4" s="76"/>
      <c r="P4" s="76"/>
      <c r="Q4" s="76"/>
      <c r="T4" s="71"/>
      <c r="U4" s="71"/>
      <c r="V4" s="71"/>
      <c r="W4" s="71"/>
      <c r="X4" s="71"/>
      <c r="Y4" s="71"/>
      <c r="Z4" s="71"/>
      <c r="AA4" s="71"/>
    </row>
    <row r="5" spans="2:27" x14ac:dyDescent="0.25">
      <c r="B5" s="71"/>
      <c r="C5" s="71"/>
      <c r="D5" s="71"/>
      <c r="E5" s="71"/>
      <c r="F5" s="71"/>
      <c r="G5" s="71"/>
      <c r="H5" s="71"/>
      <c r="K5" s="76"/>
      <c r="L5" s="76"/>
      <c r="M5" s="76"/>
      <c r="N5" s="76"/>
      <c r="O5" s="76"/>
      <c r="P5" s="76"/>
      <c r="Q5" s="76"/>
      <c r="T5" s="71"/>
      <c r="U5" s="71"/>
      <c r="V5" s="71"/>
      <c r="W5" s="71"/>
      <c r="X5" s="71"/>
      <c r="Y5" s="71"/>
      <c r="Z5" s="71"/>
      <c r="AA5" s="71"/>
    </row>
    <row r="6" spans="2:27" ht="24" x14ac:dyDescent="0.25">
      <c r="B6" s="3" t="s">
        <v>2</v>
      </c>
      <c r="C6" s="4" t="s">
        <v>84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K6" s="3" t="s">
        <v>2</v>
      </c>
      <c r="L6" s="4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T6" s="3" t="s">
        <v>2</v>
      </c>
      <c r="U6" s="4" t="s">
        <v>57</v>
      </c>
      <c r="V6" s="22" t="s">
        <v>29</v>
      </c>
      <c r="W6" s="22" t="s">
        <v>30</v>
      </c>
      <c r="X6" s="22" t="s">
        <v>31</v>
      </c>
      <c r="Y6" s="22" t="s">
        <v>32</v>
      </c>
      <c r="Z6" s="22" t="s">
        <v>33</v>
      </c>
      <c r="AA6" s="22" t="s">
        <v>34</v>
      </c>
    </row>
    <row r="7" spans="2:27" x14ac:dyDescent="0.25">
      <c r="B7" s="23" t="s">
        <v>36</v>
      </c>
      <c r="C7" s="11" t="s">
        <v>35</v>
      </c>
      <c r="D7" s="11" t="s">
        <v>37</v>
      </c>
      <c r="E7" s="13">
        <v>45789</v>
      </c>
      <c r="F7" s="11" t="s">
        <v>101</v>
      </c>
      <c r="G7" s="6"/>
      <c r="H7" s="11" t="s">
        <v>39</v>
      </c>
      <c r="K7" s="14" t="s">
        <v>36</v>
      </c>
      <c r="L7" s="15" t="s">
        <v>40</v>
      </c>
      <c r="M7" s="15" t="s">
        <v>40</v>
      </c>
      <c r="N7" s="15" t="s">
        <v>40</v>
      </c>
      <c r="O7" s="15" t="s">
        <v>40</v>
      </c>
      <c r="P7" s="15" t="s">
        <v>40</v>
      </c>
      <c r="Q7" s="15" t="s">
        <v>40</v>
      </c>
      <c r="T7" s="23" t="s">
        <v>36</v>
      </c>
      <c r="U7" s="15">
        <f t="shared" ref="U7:U8" si="0">SUM(V7,W7,X7,Y7,Z7,AA7)</f>
        <v>29</v>
      </c>
      <c r="V7" s="36">
        <v>4</v>
      </c>
      <c r="W7" s="37">
        <v>2</v>
      </c>
      <c r="X7" s="31">
        <v>4</v>
      </c>
      <c r="Y7" s="37">
        <v>3</v>
      </c>
      <c r="Z7" s="37">
        <v>16</v>
      </c>
      <c r="AA7" s="37" t="s">
        <v>71</v>
      </c>
    </row>
    <row r="8" spans="2:27" x14ac:dyDescent="0.25">
      <c r="B8" s="20" t="s">
        <v>41</v>
      </c>
      <c r="C8" s="11" t="s">
        <v>58</v>
      </c>
      <c r="D8" s="11" t="s">
        <v>37</v>
      </c>
      <c r="E8" s="13">
        <v>45789</v>
      </c>
      <c r="F8" s="11" t="s">
        <v>101</v>
      </c>
      <c r="G8" s="6"/>
      <c r="H8" s="11"/>
      <c r="K8" s="14" t="s">
        <v>41</v>
      </c>
      <c r="L8" s="15" t="s">
        <v>40</v>
      </c>
      <c r="M8" s="15" t="s">
        <v>40</v>
      </c>
      <c r="N8" s="15" t="s">
        <v>40</v>
      </c>
      <c r="O8" s="15" t="s">
        <v>40</v>
      </c>
      <c r="P8" s="15" t="s">
        <v>40</v>
      </c>
      <c r="Q8" s="15" t="s">
        <v>40</v>
      </c>
      <c r="T8" s="20" t="s">
        <v>41</v>
      </c>
      <c r="U8" s="15">
        <f t="shared" si="0"/>
        <v>16</v>
      </c>
      <c r="V8" s="26">
        <v>2</v>
      </c>
      <c r="W8" s="38">
        <v>5</v>
      </c>
      <c r="X8" s="39">
        <v>2</v>
      </c>
      <c r="Y8" s="40">
        <v>1</v>
      </c>
      <c r="Z8" s="38">
        <v>6</v>
      </c>
      <c r="AA8" s="39" t="s">
        <v>71</v>
      </c>
    </row>
    <row r="9" spans="2:27" x14ac:dyDescent="0.25">
      <c r="B9" s="20" t="s">
        <v>42</v>
      </c>
      <c r="C9" s="11" t="s">
        <v>105</v>
      </c>
      <c r="D9" s="11" t="s">
        <v>37</v>
      </c>
      <c r="E9" s="13">
        <v>45796</v>
      </c>
      <c r="F9" s="11" t="s">
        <v>101</v>
      </c>
      <c r="G9" s="6"/>
      <c r="H9" s="11"/>
      <c r="K9" s="16" t="s">
        <v>9</v>
      </c>
      <c r="L9" s="33" t="s">
        <v>40</v>
      </c>
      <c r="M9" s="34" t="s">
        <v>43</v>
      </c>
      <c r="N9" s="17" t="s">
        <v>43</v>
      </c>
      <c r="O9" s="18" t="s">
        <v>43</v>
      </c>
      <c r="P9" s="18" t="s">
        <v>43</v>
      </c>
      <c r="Q9" s="16" t="s">
        <v>43</v>
      </c>
      <c r="T9" s="20" t="s">
        <v>42</v>
      </c>
      <c r="U9" s="15">
        <f>SUM(V9,W9,X9,Y9,Z9,AA9)</f>
        <v>39</v>
      </c>
      <c r="V9" s="26">
        <v>4</v>
      </c>
      <c r="W9" s="39">
        <v>8</v>
      </c>
      <c r="X9" s="39">
        <v>6</v>
      </c>
      <c r="Y9" s="39">
        <v>4</v>
      </c>
      <c r="Z9" s="39">
        <v>14</v>
      </c>
      <c r="AA9" s="39">
        <v>3</v>
      </c>
    </row>
    <row r="10" spans="2:27" x14ac:dyDescent="0.25">
      <c r="B10" s="20" t="s">
        <v>45</v>
      </c>
      <c r="C10" s="11" t="s">
        <v>59</v>
      </c>
      <c r="D10" s="11" t="s">
        <v>37</v>
      </c>
      <c r="E10" s="13">
        <v>45796</v>
      </c>
      <c r="F10" s="11" t="s">
        <v>101</v>
      </c>
      <c r="G10" s="6"/>
      <c r="H10" s="11"/>
      <c r="K10" s="16" t="s">
        <v>13</v>
      </c>
      <c r="L10" s="15" t="s">
        <v>44</v>
      </c>
      <c r="M10" s="17" t="s">
        <v>43</v>
      </c>
      <c r="N10" s="19" t="s">
        <v>40</v>
      </c>
      <c r="O10" s="18" t="s">
        <v>43</v>
      </c>
      <c r="P10" s="18" t="s">
        <v>43</v>
      </c>
      <c r="Q10" s="16" t="s">
        <v>43</v>
      </c>
      <c r="T10" s="20" t="s">
        <v>45</v>
      </c>
      <c r="U10" s="15">
        <f t="shared" ref="U10:U15" si="1">SUM(V10,W10,X10,Y10,Z10,AA10)</f>
        <v>22</v>
      </c>
      <c r="V10" s="26">
        <v>1</v>
      </c>
      <c r="W10" s="39">
        <v>2</v>
      </c>
      <c r="X10" s="39">
        <v>6</v>
      </c>
      <c r="Y10" s="39">
        <v>2</v>
      </c>
      <c r="Z10" s="39">
        <v>8</v>
      </c>
      <c r="AA10" s="39">
        <v>3</v>
      </c>
    </row>
    <row r="11" spans="2:27" x14ac:dyDescent="0.25">
      <c r="B11" s="20" t="s">
        <v>46</v>
      </c>
      <c r="C11" s="11" t="s">
        <v>60</v>
      </c>
      <c r="D11" s="11" t="s">
        <v>37</v>
      </c>
      <c r="E11" s="13">
        <v>45802</v>
      </c>
      <c r="F11" s="11" t="s">
        <v>101</v>
      </c>
      <c r="G11" s="6"/>
      <c r="H11" s="11"/>
      <c r="K11" s="16" t="s">
        <v>17</v>
      </c>
      <c r="L11" s="15" t="s">
        <v>44</v>
      </c>
      <c r="M11" s="17" t="s">
        <v>43</v>
      </c>
      <c r="N11" s="18" t="s">
        <v>43</v>
      </c>
      <c r="O11" s="18" t="s">
        <v>43</v>
      </c>
      <c r="P11" s="18" t="s">
        <v>43</v>
      </c>
      <c r="Q11" s="14" t="s">
        <v>40</v>
      </c>
      <c r="T11" s="20" t="s">
        <v>46</v>
      </c>
      <c r="U11" s="15">
        <f>SUM(V11,W11,X11,Y11,Z12,AA11)</f>
        <v>24</v>
      </c>
      <c r="V11" s="26">
        <v>6</v>
      </c>
      <c r="W11" s="39">
        <v>4</v>
      </c>
      <c r="X11" s="39">
        <v>1</v>
      </c>
      <c r="Y11" s="39">
        <v>2</v>
      </c>
      <c r="Z11" s="31">
        <v>18</v>
      </c>
      <c r="AA11" s="39">
        <v>2</v>
      </c>
    </row>
    <row r="12" spans="2:27" ht="15" customHeight="1" x14ac:dyDescent="0.25">
      <c r="B12" s="20" t="s">
        <v>47</v>
      </c>
      <c r="C12" s="11" t="s">
        <v>61</v>
      </c>
      <c r="D12" s="11" t="s">
        <v>37</v>
      </c>
      <c r="E12" s="13">
        <v>45802</v>
      </c>
      <c r="F12" s="11" t="s">
        <v>101</v>
      </c>
      <c r="G12" s="6"/>
      <c r="H12" s="11"/>
      <c r="K12" s="16" t="s">
        <v>65</v>
      </c>
      <c r="L12" s="15" t="s">
        <v>44</v>
      </c>
      <c r="M12" s="17" t="s">
        <v>43</v>
      </c>
      <c r="N12" s="18" t="s">
        <v>43</v>
      </c>
      <c r="O12" s="18" t="s">
        <v>43</v>
      </c>
      <c r="P12" s="55" t="s">
        <v>43</v>
      </c>
      <c r="Q12" s="55" t="s">
        <v>43</v>
      </c>
      <c r="T12" s="20" t="s">
        <v>47</v>
      </c>
      <c r="U12" s="15">
        <f>SUM(V12,W12,X12,Y12,Z12,AA12)</f>
        <v>28</v>
      </c>
      <c r="V12" s="26">
        <v>2</v>
      </c>
      <c r="W12" s="39">
        <v>3</v>
      </c>
      <c r="X12" s="39">
        <v>8</v>
      </c>
      <c r="Y12" s="39">
        <v>3</v>
      </c>
      <c r="Z12" s="39">
        <v>9</v>
      </c>
      <c r="AA12" s="39">
        <v>3</v>
      </c>
    </row>
    <row r="13" spans="2:27" ht="15" customHeight="1" x14ac:dyDescent="0.25">
      <c r="B13" s="20" t="s">
        <v>48</v>
      </c>
      <c r="C13" s="11" t="s">
        <v>108</v>
      </c>
      <c r="D13" s="11" t="s">
        <v>37</v>
      </c>
      <c r="E13" s="13">
        <v>45802</v>
      </c>
      <c r="F13" s="11" t="s">
        <v>106</v>
      </c>
      <c r="G13" s="6"/>
      <c r="H13" s="11"/>
      <c r="K13" s="16" t="s">
        <v>66</v>
      </c>
      <c r="L13" s="15" t="s">
        <v>44</v>
      </c>
      <c r="M13" s="17" t="s">
        <v>43</v>
      </c>
      <c r="N13" s="18" t="s">
        <v>43</v>
      </c>
      <c r="O13" s="18" t="s">
        <v>43</v>
      </c>
      <c r="P13" s="55" t="s">
        <v>43</v>
      </c>
      <c r="Q13" s="55" t="s">
        <v>43</v>
      </c>
      <c r="T13" s="20" t="s">
        <v>48</v>
      </c>
      <c r="U13" s="15">
        <f t="shared" si="1"/>
        <v>8</v>
      </c>
      <c r="V13" s="26">
        <v>1</v>
      </c>
      <c r="W13" s="39">
        <v>1</v>
      </c>
      <c r="X13" s="39">
        <v>1</v>
      </c>
      <c r="Y13" s="39">
        <v>0</v>
      </c>
      <c r="Z13" s="39">
        <v>1</v>
      </c>
      <c r="AA13" s="39">
        <v>4</v>
      </c>
    </row>
    <row r="14" spans="2:27" ht="15" customHeight="1" x14ac:dyDescent="0.25">
      <c r="B14" s="20" t="s">
        <v>49</v>
      </c>
      <c r="C14" s="11" t="s">
        <v>89</v>
      </c>
      <c r="D14" s="11" t="s">
        <v>74</v>
      </c>
      <c r="E14" s="45">
        <v>45722</v>
      </c>
      <c r="F14" s="11" t="s">
        <v>101</v>
      </c>
      <c r="G14" s="6"/>
      <c r="H14" s="11"/>
      <c r="K14" s="16" t="s">
        <v>67</v>
      </c>
      <c r="L14" s="15" t="s">
        <v>44</v>
      </c>
      <c r="M14" s="17" t="s">
        <v>43</v>
      </c>
      <c r="N14" s="18" t="s">
        <v>43</v>
      </c>
      <c r="O14" s="18" t="s">
        <v>43</v>
      </c>
      <c r="P14" s="55" t="s">
        <v>43</v>
      </c>
      <c r="Q14" s="55" t="s">
        <v>43</v>
      </c>
      <c r="T14" s="16" t="s">
        <v>9</v>
      </c>
      <c r="U14" s="15">
        <f t="shared" si="1"/>
        <v>5</v>
      </c>
      <c r="V14" s="35">
        <v>5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</row>
    <row r="15" spans="2:27" ht="15" customHeight="1" x14ac:dyDescent="0.25">
      <c r="B15" s="20" t="s">
        <v>50</v>
      </c>
      <c r="C15" s="11" t="s">
        <v>73</v>
      </c>
      <c r="D15" s="11" t="s">
        <v>37</v>
      </c>
      <c r="E15" s="45">
        <v>45722</v>
      </c>
      <c r="F15" s="11" t="s">
        <v>101</v>
      </c>
      <c r="G15" s="6"/>
      <c r="H15" s="11"/>
      <c r="K15" s="16" t="s">
        <v>68</v>
      </c>
      <c r="L15" s="15" t="s">
        <v>44</v>
      </c>
      <c r="M15" s="17" t="s">
        <v>43</v>
      </c>
      <c r="N15" s="18" t="s">
        <v>43</v>
      </c>
      <c r="O15" s="18" t="s">
        <v>43</v>
      </c>
      <c r="P15" s="55" t="s">
        <v>43</v>
      </c>
      <c r="Q15" s="55" t="s">
        <v>43</v>
      </c>
      <c r="T15" s="16" t="s">
        <v>13</v>
      </c>
      <c r="U15" s="15">
        <f t="shared" si="1"/>
        <v>3</v>
      </c>
      <c r="V15" s="35">
        <v>0</v>
      </c>
      <c r="W15" s="21">
        <v>0</v>
      </c>
      <c r="X15" s="21">
        <v>3</v>
      </c>
      <c r="Y15" s="21">
        <v>0</v>
      </c>
      <c r="Z15" s="21">
        <v>0</v>
      </c>
      <c r="AA15" s="39">
        <v>0</v>
      </c>
    </row>
    <row r="16" spans="2:27" x14ac:dyDescent="0.25">
      <c r="B16" s="20" t="s">
        <v>51</v>
      </c>
      <c r="C16" s="11" t="s">
        <v>92</v>
      </c>
      <c r="D16" s="11" t="s">
        <v>30</v>
      </c>
      <c r="E16" s="45">
        <v>45936</v>
      </c>
      <c r="F16" s="11" t="s">
        <v>101</v>
      </c>
      <c r="G16" s="6"/>
      <c r="H16" s="11"/>
      <c r="K16" s="16" t="s">
        <v>69</v>
      </c>
      <c r="L16" s="15" t="s">
        <v>44</v>
      </c>
      <c r="M16" s="17" t="s">
        <v>43</v>
      </c>
      <c r="N16" s="18" t="s">
        <v>43</v>
      </c>
      <c r="O16" s="18" t="s">
        <v>43</v>
      </c>
      <c r="P16" s="55" t="s">
        <v>43</v>
      </c>
      <c r="Q16" s="55" t="s">
        <v>43</v>
      </c>
      <c r="T16" s="16" t="s">
        <v>17</v>
      </c>
      <c r="U16" s="15">
        <f>SUM(V16,W16,X16,Y16,Z16,AA16)</f>
        <v>4</v>
      </c>
      <c r="V16" s="35">
        <v>0</v>
      </c>
      <c r="W16" s="21">
        <v>0</v>
      </c>
      <c r="X16" s="21">
        <v>4</v>
      </c>
      <c r="Y16" s="21">
        <v>0</v>
      </c>
      <c r="Z16" s="21">
        <v>0</v>
      </c>
      <c r="AA16" s="39">
        <v>0</v>
      </c>
    </row>
    <row r="17" spans="2:27" x14ac:dyDescent="0.25">
      <c r="B17" s="20" t="s">
        <v>93</v>
      </c>
      <c r="C17" s="11" t="s">
        <v>107</v>
      </c>
      <c r="D17" s="11" t="s">
        <v>37</v>
      </c>
      <c r="E17" s="45">
        <v>45936</v>
      </c>
      <c r="F17" s="11" t="s">
        <v>101</v>
      </c>
      <c r="G17" s="6"/>
      <c r="H17" s="11"/>
      <c r="K17" s="21" t="s">
        <v>42</v>
      </c>
      <c r="L17" s="15" t="s">
        <v>40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T17" s="16" t="s">
        <v>65</v>
      </c>
      <c r="U17" s="15">
        <f t="shared" ref="U17:V28" si="2">SUM(V17,W17,X17,Y17,Z17,AA17)</f>
        <v>4</v>
      </c>
      <c r="V17" s="35">
        <v>0</v>
      </c>
      <c r="W17" s="21">
        <v>4</v>
      </c>
      <c r="X17" s="21">
        <v>0</v>
      </c>
      <c r="Y17" s="21">
        <v>0</v>
      </c>
      <c r="Z17" s="21">
        <v>0</v>
      </c>
      <c r="AA17" s="39">
        <v>0</v>
      </c>
    </row>
    <row r="18" spans="2:27" x14ac:dyDescent="0.25">
      <c r="B18" s="20" t="s">
        <v>94</v>
      </c>
      <c r="C18" s="11" t="s">
        <v>123</v>
      </c>
      <c r="D18" s="11" t="s">
        <v>37</v>
      </c>
      <c r="E18" s="11" t="s">
        <v>98</v>
      </c>
      <c r="F18" s="11" t="s">
        <v>97</v>
      </c>
      <c r="G18" s="6"/>
      <c r="H18" s="11"/>
      <c r="K18" s="11" t="s">
        <v>45</v>
      </c>
      <c r="L18" s="16" t="s">
        <v>43</v>
      </c>
      <c r="M18" s="16" t="s">
        <v>43</v>
      </c>
      <c r="N18" s="16" t="s">
        <v>43</v>
      </c>
      <c r="O18" s="15" t="s">
        <v>40</v>
      </c>
      <c r="P18" s="15" t="s">
        <v>40</v>
      </c>
      <c r="Q18" s="15" t="s">
        <v>40</v>
      </c>
      <c r="T18" s="16" t="s">
        <v>66</v>
      </c>
      <c r="U18" s="15">
        <f t="shared" si="2"/>
        <v>6</v>
      </c>
      <c r="V18" s="35">
        <v>0</v>
      </c>
      <c r="W18" s="21">
        <v>0</v>
      </c>
      <c r="X18" s="21">
        <v>0</v>
      </c>
      <c r="Y18" s="21">
        <v>6</v>
      </c>
      <c r="Z18" s="21">
        <v>0</v>
      </c>
      <c r="AA18" s="39">
        <v>0</v>
      </c>
    </row>
    <row r="19" spans="2:27" x14ac:dyDescent="0.25">
      <c r="B19" s="20" t="s">
        <v>95</v>
      </c>
      <c r="C19" s="11" t="s">
        <v>99</v>
      </c>
      <c r="D19" s="11" t="s">
        <v>37</v>
      </c>
      <c r="E19" s="11" t="s">
        <v>100</v>
      </c>
      <c r="F19" s="11" t="s">
        <v>101</v>
      </c>
      <c r="G19" s="6"/>
      <c r="H19" s="11"/>
      <c r="K19" s="20" t="s">
        <v>46</v>
      </c>
      <c r="L19" s="15" t="s">
        <v>40</v>
      </c>
      <c r="M19" s="15" t="s">
        <v>40</v>
      </c>
      <c r="N19" s="15" t="s">
        <v>40</v>
      </c>
      <c r="O19" s="15" t="s">
        <v>40</v>
      </c>
      <c r="P19" s="15" t="s">
        <v>40</v>
      </c>
      <c r="Q19" s="15" t="s">
        <v>40</v>
      </c>
      <c r="T19" s="16" t="s">
        <v>67</v>
      </c>
      <c r="U19" s="15">
        <f>SUM(V19,W19,X19,Y19,Z19,AA19)</f>
        <v>9</v>
      </c>
      <c r="V19" s="35">
        <v>1</v>
      </c>
      <c r="W19" s="21">
        <v>0</v>
      </c>
      <c r="X19" s="21">
        <v>0</v>
      </c>
      <c r="Y19" s="21">
        <v>0</v>
      </c>
      <c r="Z19" s="21">
        <v>8</v>
      </c>
      <c r="AA19" s="39">
        <v>0</v>
      </c>
    </row>
    <row r="20" spans="2:27" x14ac:dyDescent="0.25">
      <c r="B20" s="20" t="s">
        <v>96</v>
      </c>
      <c r="C20" s="11" t="s">
        <v>102</v>
      </c>
      <c r="D20" s="11" t="s">
        <v>37</v>
      </c>
      <c r="E20" s="11" t="s">
        <v>103</v>
      </c>
      <c r="F20" s="11" t="s">
        <v>101</v>
      </c>
      <c r="G20" s="6"/>
      <c r="H20" s="11"/>
      <c r="K20" s="20" t="s">
        <v>47</v>
      </c>
      <c r="L20" s="15" t="s">
        <v>40</v>
      </c>
      <c r="M20" s="15" t="s">
        <v>40</v>
      </c>
      <c r="N20" s="15" t="s">
        <v>40</v>
      </c>
      <c r="O20" s="15" t="s">
        <v>40</v>
      </c>
      <c r="P20" s="15" t="s">
        <v>40</v>
      </c>
      <c r="Q20" s="15" t="s">
        <v>40</v>
      </c>
      <c r="T20" s="16" t="s">
        <v>68</v>
      </c>
      <c r="U20" s="15">
        <f>SUM(V20,W20,X20,Y20,Z20,AA20)</f>
        <v>4</v>
      </c>
      <c r="V20" s="35">
        <v>0</v>
      </c>
      <c r="W20" s="21">
        <v>0</v>
      </c>
      <c r="X20" s="81">
        <v>4</v>
      </c>
      <c r="Y20" s="21">
        <v>0</v>
      </c>
      <c r="Z20" s="21">
        <v>0</v>
      </c>
      <c r="AA20" s="39">
        <v>0</v>
      </c>
    </row>
    <row r="21" spans="2:27" x14ac:dyDescent="0.25">
      <c r="B21" s="51"/>
      <c r="C21" s="21"/>
      <c r="D21" s="51"/>
      <c r="E21" s="51"/>
      <c r="F21" s="51"/>
      <c r="G21" s="52"/>
      <c r="H21" s="51"/>
      <c r="K21" s="20" t="s">
        <v>48</v>
      </c>
      <c r="L21" s="15" t="s">
        <v>40</v>
      </c>
      <c r="M21" s="15" t="s">
        <v>40</v>
      </c>
      <c r="N21" s="15" t="s">
        <v>40</v>
      </c>
      <c r="O21" s="15" t="s">
        <v>40</v>
      </c>
      <c r="P21" s="15" t="s">
        <v>40</v>
      </c>
      <c r="Q21" s="15" t="s">
        <v>40</v>
      </c>
      <c r="T21" s="16" t="s">
        <v>69</v>
      </c>
      <c r="U21" s="61">
        <f t="shared" si="2"/>
        <v>0</v>
      </c>
      <c r="V21" s="62">
        <v>0</v>
      </c>
      <c r="W21" s="63">
        <v>0</v>
      </c>
      <c r="X21" s="63">
        <v>0</v>
      </c>
      <c r="Y21" s="63">
        <v>0</v>
      </c>
      <c r="Z21" s="63">
        <v>0</v>
      </c>
      <c r="AA21" s="64"/>
    </row>
    <row r="22" spans="2:27" x14ac:dyDescent="0.25">
      <c r="B22" s="51"/>
      <c r="C22" s="51"/>
      <c r="D22" s="51"/>
      <c r="E22" s="51"/>
      <c r="F22" s="51"/>
      <c r="G22" s="51"/>
      <c r="H22" s="51"/>
      <c r="K22" s="20" t="s">
        <v>49</v>
      </c>
      <c r="L22" s="15" t="s">
        <v>40</v>
      </c>
      <c r="M22" s="15" t="s">
        <v>40</v>
      </c>
      <c r="N22" s="15" t="s">
        <v>40</v>
      </c>
      <c r="O22" s="15" t="s">
        <v>40</v>
      </c>
      <c r="P22" s="15" t="s">
        <v>40</v>
      </c>
      <c r="Q22" s="15" t="s">
        <v>40</v>
      </c>
      <c r="T22" s="20" t="s">
        <v>49</v>
      </c>
      <c r="U22" s="15">
        <f t="shared" si="2"/>
        <v>44</v>
      </c>
      <c r="V22" s="15">
        <f t="shared" si="2"/>
        <v>22</v>
      </c>
      <c r="W22" s="21">
        <v>0</v>
      </c>
      <c r="X22" s="21">
        <v>0</v>
      </c>
      <c r="Y22" s="21">
        <v>4</v>
      </c>
      <c r="Z22" s="21">
        <v>18</v>
      </c>
      <c r="AA22" s="39" t="s">
        <v>71</v>
      </c>
    </row>
    <row r="23" spans="2:27" x14ac:dyDescent="0.25">
      <c r="B23" s="51"/>
      <c r="C23" s="51"/>
      <c r="D23" s="51"/>
      <c r="E23" s="51"/>
      <c r="F23" s="51"/>
      <c r="G23" s="51"/>
      <c r="H23" s="51"/>
      <c r="K23" s="20" t="s">
        <v>50</v>
      </c>
      <c r="L23" s="15" t="s">
        <v>40</v>
      </c>
      <c r="M23" s="15" t="s">
        <v>40</v>
      </c>
      <c r="N23" s="15" t="s">
        <v>40</v>
      </c>
      <c r="O23" s="15" t="s">
        <v>40</v>
      </c>
      <c r="P23" s="15" t="s">
        <v>40</v>
      </c>
      <c r="Q23" s="15" t="s">
        <v>40</v>
      </c>
      <c r="T23" s="20" t="s">
        <v>50</v>
      </c>
      <c r="U23" s="15">
        <f t="shared" si="2"/>
        <v>22</v>
      </c>
      <c r="V23" s="35">
        <v>4</v>
      </c>
      <c r="W23" s="21">
        <v>1</v>
      </c>
      <c r="X23" s="21">
        <v>4</v>
      </c>
      <c r="Y23" s="21">
        <v>3</v>
      </c>
      <c r="Z23" s="21">
        <v>10</v>
      </c>
      <c r="AA23" s="39">
        <v>0</v>
      </c>
    </row>
    <row r="24" spans="2:27" x14ac:dyDescent="0.25">
      <c r="B24" s="51"/>
      <c r="C24" s="51"/>
      <c r="D24" s="51"/>
      <c r="E24" s="51"/>
      <c r="F24" s="51"/>
      <c r="G24" s="51"/>
      <c r="H24" s="51"/>
      <c r="K24" s="21" t="s">
        <v>51</v>
      </c>
      <c r="L24" s="15" t="s">
        <v>44</v>
      </c>
      <c r="M24" s="14" t="s">
        <v>40</v>
      </c>
      <c r="N24" s="18" t="s">
        <v>43</v>
      </c>
      <c r="O24" s="18" t="s">
        <v>43</v>
      </c>
      <c r="P24" s="18" t="s">
        <v>43</v>
      </c>
      <c r="Q24" s="55" t="s">
        <v>43</v>
      </c>
      <c r="T24" s="20" t="s">
        <v>51</v>
      </c>
      <c r="U24" s="15">
        <f t="shared" si="2"/>
        <v>0.5</v>
      </c>
      <c r="V24" s="35">
        <v>0</v>
      </c>
      <c r="W24" s="21">
        <v>0.5</v>
      </c>
      <c r="X24" s="21">
        <v>0</v>
      </c>
      <c r="Y24" s="21">
        <v>0</v>
      </c>
      <c r="Z24" s="21">
        <v>0</v>
      </c>
      <c r="AA24" s="39">
        <v>0</v>
      </c>
    </row>
    <row r="25" spans="2:27" x14ac:dyDescent="0.25">
      <c r="B25" s="51"/>
      <c r="C25" s="51"/>
      <c r="D25" s="51"/>
      <c r="E25" s="51"/>
      <c r="F25" s="51"/>
      <c r="G25" s="51"/>
      <c r="H25" s="51"/>
      <c r="K25" s="21" t="s">
        <v>93</v>
      </c>
      <c r="L25" s="15" t="s">
        <v>40</v>
      </c>
      <c r="M25" s="15" t="s">
        <v>40</v>
      </c>
      <c r="N25" s="15" t="s">
        <v>40</v>
      </c>
      <c r="O25" s="15" t="s">
        <v>40</v>
      </c>
      <c r="P25" s="15" t="s">
        <v>40</v>
      </c>
      <c r="Q25" s="15" t="s">
        <v>40</v>
      </c>
      <c r="T25" s="20" t="s">
        <v>93</v>
      </c>
      <c r="U25" s="15">
        <f t="shared" si="2"/>
        <v>22.5</v>
      </c>
      <c r="V25" s="35">
        <v>2</v>
      </c>
      <c r="W25" s="21">
        <v>8</v>
      </c>
      <c r="X25" s="21">
        <v>0</v>
      </c>
      <c r="Y25" s="21">
        <v>6.5</v>
      </c>
      <c r="Z25" s="21">
        <v>6</v>
      </c>
      <c r="AA25" s="39" t="s">
        <v>71</v>
      </c>
    </row>
    <row r="26" spans="2:27" x14ac:dyDescent="0.25">
      <c r="B26" s="51"/>
      <c r="C26" s="51"/>
      <c r="D26" s="51"/>
      <c r="E26" s="51"/>
      <c r="F26" s="51"/>
      <c r="G26" s="51"/>
      <c r="H26" s="51"/>
      <c r="K26" s="21" t="s">
        <v>94</v>
      </c>
      <c r="L26" s="15" t="s">
        <v>40</v>
      </c>
      <c r="M26" s="15" t="s">
        <v>40</v>
      </c>
      <c r="N26" s="15" t="s">
        <v>40</v>
      </c>
      <c r="O26" s="15" t="s">
        <v>40</v>
      </c>
      <c r="P26" s="15" t="s">
        <v>40</v>
      </c>
      <c r="Q26" s="15" t="s">
        <v>40</v>
      </c>
      <c r="T26" s="20" t="s">
        <v>94</v>
      </c>
      <c r="U26" s="15">
        <f t="shared" si="2"/>
        <v>26</v>
      </c>
      <c r="V26" s="35">
        <v>4</v>
      </c>
      <c r="W26" s="21">
        <v>4</v>
      </c>
      <c r="X26" s="21">
        <v>4</v>
      </c>
      <c r="Y26" s="21">
        <v>3</v>
      </c>
      <c r="Z26" s="21">
        <v>8</v>
      </c>
      <c r="AA26" s="39">
        <v>3</v>
      </c>
    </row>
    <row r="27" spans="2:27" ht="15" customHeight="1" x14ac:dyDescent="0.25">
      <c r="B27" s="51"/>
      <c r="C27" s="51"/>
      <c r="D27" s="51"/>
      <c r="E27" s="51"/>
      <c r="F27" s="51"/>
      <c r="G27" s="51"/>
      <c r="H27" s="51"/>
      <c r="K27" s="21" t="s">
        <v>95</v>
      </c>
      <c r="L27" s="15" t="s">
        <v>40</v>
      </c>
      <c r="M27" s="15" t="s">
        <v>40</v>
      </c>
      <c r="N27" s="15" t="s">
        <v>40</v>
      </c>
      <c r="O27" s="15" t="s">
        <v>40</v>
      </c>
      <c r="P27" s="15" t="s">
        <v>40</v>
      </c>
      <c r="Q27" s="15" t="s">
        <v>40</v>
      </c>
      <c r="T27" s="20" t="s">
        <v>95</v>
      </c>
      <c r="U27" s="15">
        <f>SUM(V27,W27,X27,Y27,Z27,AA27)</f>
        <v>44</v>
      </c>
      <c r="V27" s="35">
        <v>12</v>
      </c>
      <c r="W27" s="21">
        <v>2</v>
      </c>
      <c r="X27" s="21">
        <v>10</v>
      </c>
      <c r="Y27" s="21">
        <v>3</v>
      </c>
      <c r="Z27" s="21">
        <v>16</v>
      </c>
      <c r="AA27" s="39">
        <v>1</v>
      </c>
    </row>
    <row r="28" spans="2:27" ht="15" customHeight="1" x14ac:dyDescent="0.25">
      <c r="B28" s="51"/>
      <c r="C28" s="51"/>
      <c r="D28" s="51"/>
      <c r="E28" s="51"/>
      <c r="F28" s="51"/>
      <c r="G28" s="51"/>
      <c r="H28" s="51"/>
      <c r="K28" s="21" t="s">
        <v>96</v>
      </c>
      <c r="L28" s="15" t="s">
        <v>40</v>
      </c>
      <c r="M28" s="15" t="s">
        <v>40</v>
      </c>
      <c r="N28" s="15" t="s">
        <v>40</v>
      </c>
      <c r="O28" s="15" t="s">
        <v>40</v>
      </c>
      <c r="P28" s="15" t="s">
        <v>40</v>
      </c>
      <c r="Q28" s="15" t="s">
        <v>40</v>
      </c>
      <c r="T28" s="20" t="s">
        <v>96</v>
      </c>
      <c r="U28" s="15">
        <f>SUM(V28,W28,X27,Y28,Z28,AA28)</f>
        <v>48</v>
      </c>
      <c r="V28" s="35">
        <v>3</v>
      </c>
      <c r="W28" s="21">
        <v>14</v>
      </c>
      <c r="X28" s="82">
        <v>1</v>
      </c>
      <c r="Y28" s="21">
        <v>18</v>
      </c>
      <c r="Z28" s="21">
        <v>2</v>
      </c>
      <c r="AA28" s="39">
        <v>1</v>
      </c>
    </row>
    <row r="29" spans="2:27" ht="15" customHeight="1" x14ac:dyDescent="0.25">
      <c r="T29" s="20"/>
    </row>
    <row r="30" spans="2:27" ht="15" customHeight="1" x14ac:dyDescent="0.25"/>
    <row r="33" spans="2:24" ht="31.5" x14ac:dyDescent="0.5">
      <c r="B33" s="75" t="s">
        <v>81</v>
      </c>
      <c r="C33" s="76"/>
      <c r="D33" s="76"/>
      <c r="E33" s="76"/>
      <c r="F33" s="76"/>
      <c r="G33" s="76"/>
      <c r="H33" s="76"/>
      <c r="W33" s="65" t="s">
        <v>117</v>
      </c>
      <c r="X33" s="66">
        <f>SUM(U7:U28)</f>
        <v>408</v>
      </c>
    </row>
    <row r="34" spans="2:24" x14ac:dyDescent="0.25">
      <c r="B34" s="76"/>
      <c r="C34" s="76"/>
      <c r="D34" s="76"/>
      <c r="E34" s="76"/>
      <c r="F34" s="76"/>
      <c r="G34" s="76"/>
      <c r="H34" s="76"/>
    </row>
    <row r="35" spans="2:24" x14ac:dyDescent="0.25">
      <c r="B35" s="76"/>
      <c r="C35" s="76"/>
      <c r="D35" s="76"/>
      <c r="E35" s="76"/>
      <c r="F35" s="76"/>
      <c r="G35" s="76"/>
      <c r="H35" s="76"/>
    </row>
    <row r="36" spans="2:24" x14ac:dyDescent="0.25">
      <c r="B36" s="76"/>
      <c r="C36" s="76"/>
      <c r="D36" s="76"/>
      <c r="E36" s="76"/>
      <c r="F36" s="76"/>
      <c r="G36" s="76"/>
      <c r="H36" s="76"/>
    </row>
    <row r="37" spans="2:24" ht="24" x14ac:dyDescent="0.25">
      <c r="B37" s="27" t="s">
        <v>2</v>
      </c>
      <c r="C37" s="4" t="s">
        <v>84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M37" s="77" t="s">
        <v>6</v>
      </c>
      <c r="N37" s="77"/>
      <c r="O37" s="77"/>
      <c r="P37" s="77"/>
      <c r="Q37" s="77"/>
    </row>
    <row r="38" spans="2:24" x14ac:dyDescent="0.25">
      <c r="B38" s="42" t="s">
        <v>82</v>
      </c>
      <c r="C38" s="43" t="s">
        <v>85</v>
      </c>
      <c r="D38" s="43" t="s">
        <v>86</v>
      </c>
      <c r="E38" s="13">
        <v>45789</v>
      </c>
      <c r="F38" s="43" t="s">
        <v>38</v>
      </c>
      <c r="G38" s="6"/>
      <c r="H38" s="15"/>
      <c r="M38" s="78"/>
      <c r="N38" s="78"/>
      <c r="O38" s="78"/>
      <c r="P38" s="78"/>
      <c r="Q38" s="78"/>
    </row>
    <row r="39" spans="2:24" x14ac:dyDescent="0.25">
      <c r="B39" s="42" t="s">
        <v>83</v>
      </c>
      <c r="C39" s="43" t="s">
        <v>87</v>
      </c>
      <c r="D39" s="43" t="s">
        <v>86</v>
      </c>
      <c r="E39" s="13">
        <v>45796</v>
      </c>
      <c r="F39" s="43" t="s">
        <v>38</v>
      </c>
      <c r="G39" s="6"/>
      <c r="H39" s="15"/>
      <c r="M39" s="5" t="s">
        <v>52</v>
      </c>
      <c r="N39" s="5" t="s">
        <v>53</v>
      </c>
      <c r="O39" s="5" t="s">
        <v>54</v>
      </c>
      <c r="P39" s="5" t="s">
        <v>55</v>
      </c>
      <c r="Q39" s="5" t="s">
        <v>56</v>
      </c>
    </row>
    <row r="40" spans="2:24" x14ac:dyDescent="0.25">
      <c r="B40" s="16"/>
      <c r="C40" s="33"/>
      <c r="D40" s="34"/>
      <c r="E40" s="17"/>
      <c r="F40" s="18"/>
      <c r="G40" s="18"/>
      <c r="H40" s="16"/>
      <c r="K40" s="53"/>
      <c r="M40" s="46"/>
      <c r="N40" s="47"/>
      <c r="O40" s="48"/>
      <c r="P40" s="49"/>
      <c r="Q40" s="50"/>
    </row>
    <row r="41" spans="2:24" x14ac:dyDescent="0.25">
      <c r="B41" s="16"/>
      <c r="C41" s="15"/>
      <c r="D41" s="17"/>
      <c r="E41" s="19"/>
      <c r="F41" s="18"/>
      <c r="G41" s="18"/>
      <c r="H41" s="16"/>
      <c r="K41" s="53"/>
    </row>
    <row r="42" spans="2:24" x14ac:dyDescent="0.25">
      <c r="B42" s="16"/>
      <c r="C42" s="15"/>
      <c r="D42" s="17"/>
      <c r="E42" s="18"/>
      <c r="F42" s="18"/>
      <c r="G42" s="18"/>
      <c r="H42" s="14"/>
      <c r="K42" s="53"/>
    </row>
    <row r="43" spans="2:24" x14ac:dyDescent="0.25">
      <c r="B43" s="21"/>
      <c r="C43" s="15"/>
      <c r="D43" s="15"/>
      <c r="E43" s="15"/>
      <c r="F43" s="15"/>
      <c r="G43" s="15"/>
      <c r="H43" s="15"/>
      <c r="K43" s="53"/>
    </row>
    <row r="44" spans="2:24" x14ac:dyDescent="0.25">
      <c r="B44" s="11"/>
      <c r="C44" s="15"/>
      <c r="D44" s="15"/>
      <c r="E44" s="15"/>
      <c r="F44" s="15"/>
      <c r="G44" s="15"/>
      <c r="H44" s="15"/>
      <c r="K44" s="53"/>
    </row>
    <row r="45" spans="2:24" ht="31.5" x14ac:dyDescent="0.5">
      <c r="B45" s="20"/>
      <c r="C45" s="15"/>
      <c r="D45" s="15"/>
      <c r="E45" s="15"/>
      <c r="F45" s="15"/>
      <c r="G45" s="15"/>
      <c r="H45" s="15"/>
      <c r="K45" s="53"/>
      <c r="M45" s="74" t="s">
        <v>118</v>
      </c>
      <c r="N45" s="74"/>
      <c r="O45" s="74"/>
      <c r="Q45" s="74" t="s">
        <v>121</v>
      </c>
      <c r="R45" s="74"/>
      <c r="S45" s="74"/>
    </row>
    <row r="46" spans="2:24" x14ac:dyDescent="0.25">
      <c r="B46" s="20"/>
      <c r="C46" s="15"/>
      <c r="D46" s="15"/>
      <c r="E46" s="15"/>
      <c r="F46" s="15"/>
      <c r="G46" s="15"/>
      <c r="H46" s="15"/>
      <c r="K46" s="53"/>
      <c r="M46" s="67"/>
      <c r="N46" s="67"/>
      <c r="O46" s="51"/>
      <c r="Q46" s="67"/>
      <c r="R46" s="51"/>
      <c r="S46" s="70"/>
    </row>
    <row r="47" spans="2:24" ht="24" x14ac:dyDescent="0.4">
      <c r="B47" s="20"/>
      <c r="C47" s="15"/>
      <c r="D47" s="15"/>
      <c r="E47" s="15"/>
      <c r="F47" s="15"/>
      <c r="G47" s="15"/>
      <c r="H47" s="15"/>
      <c r="K47" s="53"/>
      <c r="M47" s="68" t="s">
        <v>122</v>
      </c>
      <c r="N47" s="68" t="s">
        <v>119</v>
      </c>
      <c r="O47" s="69" t="s">
        <v>120</v>
      </c>
      <c r="Q47" s="68" t="s">
        <v>122</v>
      </c>
      <c r="R47" s="68" t="s">
        <v>119</v>
      </c>
      <c r="S47" s="69" t="s">
        <v>120</v>
      </c>
    </row>
    <row r="48" spans="2:24" ht="15" customHeight="1" x14ac:dyDescent="0.25">
      <c r="B48" s="20"/>
      <c r="C48" s="15"/>
      <c r="D48" s="15"/>
      <c r="E48" s="15"/>
      <c r="F48" s="15"/>
      <c r="G48" s="15"/>
      <c r="H48" s="15"/>
      <c r="K48" s="53"/>
      <c r="M48" s="72">
        <f>SUM(X33)</f>
        <v>408</v>
      </c>
      <c r="N48" s="72">
        <f>SUM('Taches récurrentes'!P45,'Taches récurrentes'!P23)</f>
        <v>130.75</v>
      </c>
      <c r="O48" s="73">
        <f>SUM(M48:N48)</f>
        <v>538.75</v>
      </c>
      <c r="Q48" s="72">
        <f>QUOTIENT(M48,8)</f>
        <v>51</v>
      </c>
      <c r="R48" s="72">
        <f>QUOTIENT(N48,8)</f>
        <v>16</v>
      </c>
      <c r="S48" s="73">
        <f>SUM(Q48:R48)</f>
        <v>67</v>
      </c>
    </row>
    <row r="49" spans="2:19" ht="15" customHeight="1" x14ac:dyDescent="0.25">
      <c r="B49" s="20"/>
      <c r="C49" s="16"/>
      <c r="D49" s="16"/>
      <c r="E49" s="16"/>
      <c r="F49" s="15"/>
      <c r="G49" s="15"/>
      <c r="H49" s="16"/>
      <c r="K49" s="53"/>
      <c r="M49" s="72"/>
      <c r="N49" s="72"/>
      <c r="O49" s="73"/>
      <c r="Q49" s="72"/>
      <c r="R49" s="72"/>
      <c r="S49" s="73"/>
    </row>
    <row r="50" spans="2:19" x14ac:dyDescent="0.25">
      <c r="B50" s="20"/>
      <c r="C50" s="15"/>
      <c r="D50" s="15"/>
      <c r="E50" s="15"/>
      <c r="F50" s="15"/>
      <c r="G50" s="15"/>
      <c r="H50" s="15"/>
      <c r="K50" s="53"/>
      <c r="L50" s="53"/>
    </row>
    <row r="51" spans="2:19" x14ac:dyDescent="0.25">
      <c r="B51" s="20"/>
      <c r="C51" s="12"/>
      <c r="D51" s="11"/>
      <c r="E51" s="11"/>
      <c r="F51" s="11"/>
      <c r="G51" s="11"/>
      <c r="H51" s="11"/>
      <c r="K51" s="53"/>
      <c r="L51" s="53"/>
    </row>
    <row r="52" spans="2:19" x14ac:dyDescent="0.25">
      <c r="B52" s="20"/>
      <c r="C52" s="16"/>
      <c r="D52" s="16"/>
      <c r="E52" s="16"/>
      <c r="F52" s="15"/>
      <c r="G52" s="15"/>
      <c r="H52" s="11"/>
      <c r="L52" s="53"/>
    </row>
    <row r="53" spans="2:19" x14ac:dyDescent="0.25">
      <c r="B53" s="20"/>
      <c r="C53" s="15"/>
      <c r="D53" s="15"/>
      <c r="E53" s="15"/>
      <c r="F53" s="15"/>
      <c r="G53" s="15"/>
      <c r="H53" s="11"/>
      <c r="L53" s="53"/>
    </row>
    <row r="54" spans="2:19" x14ac:dyDescent="0.25">
      <c r="B54" s="20"/>
      <c r="C54" s="12"/>
      <c r="D54" s="11"/>
      <c r="E54" s="11"/>
      <c r="F54" s="11"/>
      <c r="G54" s="11"/>
      <c r="H54" s="11"/>
      <c r="L54" s="53"/>
    </row>
    <row r="55" spans="2:19" x14ac:dyDescent="0.25">
      <c r="B55" s="20"/>
      <c r="C55" s="16"/>
      <c r="D55" s="16"/>
      <c r="E55" s="16"/>
      <c r="F55" s="15"/>
      <c r="G55" s="15"/>
      <c r="H55" s="11"/>
      <c r="L55" s="53"/>
    </row>
    <row r="56" spans="2:19" x14ac:dyDescent="0.25">
      <c r="B56" s="20"/>
      <c r="C56" s="15"/>
      <c r="D56" s="15"/>
      <c r="E56" s="15"/>
      <c r="F56" s="15"/>
      <c r="G56" s="15"/>
      <c r="H56" s="11"/>
      <c r="L56" s="53"/>
    </row>
    <row r="57" spans="2:19" x14ac:dyDescent="0.25">
      <c r="L57" s="53"/>
    </row>
    <row r="58" spans="2:19" x14ac:dyDescent="0.25">
      <c r="L58" s="53"/>
    </row>
    <row r="60" spans="2:19" x14ac:dyDescent="0.25">
      <c r="L60" s="53"/>
    </row>
    <row r="61" spans="2:19" x14ac:dyDescent="0.25">
      <c r="L61" s="53"/>
    </row>
    <row r="62" spans="2:19" x14ac:dyDescent="0.25">
      <c r="L62" s="53"/>
    </row>
    <row r="63" spans="2:19" x14ac:dyDescent="0.25">
      <c r="L63" s="53"/>
    </row>
  </sheetData>
  <mergeCells count="13">
    <mergeCell ref="B2:H5"/>
    <mergeCell ref="K2:Q5"/>
    <mergeCell ref="M37:Q38"/>
    <mergeCell ref="T2:AA5"/>
    <mergeCell ref="B33:H36"/>
    <mergeCell ref="Q48:Q49"/>
    <mergeCell ref="R48:R49"/>
    <mergeCell ref="S48:S49"/>
    <mergeCell ref="Q45:S45"/>
    <mergeCell ref="M48:M49"/>
    <mergeCell ref="N48:N49"/>
    <mergeCell ref="O48:O49"/>
    <mergeCell ref="M45:O45"/>
  </mergeCells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694EC5713F44987666A053B304F06" ma:contentTypeVersion="3" ma:contentTypeDescription="Create a new document." ma:contentTypeScope="" ma:versionID="a8032c9cd64d3c218bd0f9162c5db3de">
  <xsd:schema xmlns:xsd="http://www.w3.org/2001/XMLSchema" xmlns:xs="http://www.w3.org/2001/XMLSchema" xmlns:p="http://schemas.microsoft.com/office/2006/metadata/properties" xmlns:ns2="803ff5b6-567a-403c-9fdf-848305b109fe" targetNamespace="http://schemas.microsoft.com/office/2006/metadata/properties" ma:root="true" ma:fieldsID="247db52f6e78f8aeb8611bc8234612c4" ns2:_="">
    <xsd:import namespace="803ff5b6-567a-403c-9fdf-848305b109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ff5b6-567a-403c-9fdf-848305b10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B5BF8-124A-4F08-B79B-704C49F1DEF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CAF46B-7705-4CB8-9805-BF624430B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3865B-CBAB-4B4B-8FA1-4ADA7D188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 récurrentes</vt:lpstr>
      <vt:lpstr>Taches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cyril parnet</cp:lastModifiedBy>
  <cp:revision/>
  <dcterms:created xsi:type="dcterms:W3CDTF">2025-05-15T13:32:38Z</dcterms:created>
  <dcterms:modified xsi:type="dcterms:W3CDTF">2025-06-22T20:41:55Z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0x010100504694EC5713F44987666A053B304F06</vt:lpwstr>
  </property>
</Properties>
</file>