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mahmoud/Desktop/ECON414/"/>
    </mc:Choice>
  </mc:AlternateContent>
  <xr:revisionPtr revIDLastSave="0" documentId="13_ncr:1_{69883E12-CEBC-C349-B3A4-A7D465348C4A}" xr6:coauthVersionLast="47" xr6:coauthVersionMax="47" xr10:uidLastSave="{00000000-0000-0000-0000-000000000000}"/>
  <bookViews>
    <workbookView xWindow="0" yWindow="500" windowWidth="25600" windowHeight="14720" xr2:uid="{CCBC2E97-15D8-C242-A145-74F39E1C8A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B7" i="1"/>
  <c r="C4" i="1"/>
  <c r="D4" i="1" s="1"/>
  <c r="E4" i="1" s="1"/>
  <c r="F4" i="1" s="1"/>
  <c r="G4" i="1" s="1"/>
  <c r="H4" i="1" s="1"/>
  <c r="I4" i="1" s="1"/>
  <c r="J4" i="1" s="1"/>
  <c r="K4" i="1" s="1"/>
  <c r="L4" i="1" s="1"/>
  <c r="C3" i="1"/>
  <c r="C7" i="1" s="1"/>
  <c r="D3" i="1" l="1"/>
  <c r="D7" i="1" s="1"/>
  <c r="E3" i="1" l="1"/>
  <c r="E7" i="1" l="1"/>
  <c r="F3" i="1"/>
  <c r="F7" i="1" l="1"/>
  <c r="G3" i="1"/>
  <c r="G7" i="1" l="1"/>
  <c r="H3" i="1"/>
  <c r="I3" i="1" l="1"/>
  <c r="H7" i="1"/>
  <c r="J3" i="1" l="1"/>
  <c r="I7" i="1"/>
  <c r="K3" i="1" l="1"/>
  <c r="J7" i="1"/>
  <c r="L3" i="1" l="1"/>
  <c r="L7" i="1" s="1"/>
  <c r="K7" i="1"/>
</calcChain>
</file>

<file path=xl/sharedStrings.xml><?xml version="1.0" encoding="utf-8"?>
<sst xmlns="http://schemas.openxmlformats.org/spreadsheetml/2006/main" count="23" uniqueCount="22">
  <si>
    <t>Net Income</t>
  </si>
  <si>
    <t>TERMINAL</t>
  </si>
  <si>
    <t>Depreciation and amortization</t>
  </si>
  <si>
    <t>Net income</t>
  </si>
  <si>
    <t>cap ex</t>
  </si>
  <si>
    <t>NWC</t>
  </si>
  <si>
    <t>g% net income</t>
  </si>
  <si>
    <t>delta d&amp;a</t>
  </si>
  <si>
    <t>delta cap ex</t>
  </si>
  <si>
    <t>delta nwc</t>
  </si>
  <si>
    <t>outstanding shares</t>
  </si>
  <si>
    <t>geo avg 7.44%</t>
  </si>
  <si>
    <t>geo avg + $164.75</t>
  </si>
  <si>
    <t>geo avg + $69.54</t>
  </si>
  <si>
    <t>FCF to Equity</t>
  </si>
  <si>
    <t>Xcel's Energy</t>
  </si>
  <si>
    <t xml:space="preserve">Capital Expenditure </t>
  </si>
  <si>
    <t>Depreciation &amp; Amortization</t>
  </si>
  <si>
    <t>Stock Market Value</t>
  </si>
  <si>
    <t>(In Millions)</t>
  </si>
  <si>
    <t>Desired IRR</t>
  </si>
  <si>
    <t>Actual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</si>
</sst>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13"/>
      <color rgb="FFB51A28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10" fontId="0" fillId="0" borderId="0" xfId="0" applyNumberFormat="1"/>
    <xf numFmtId="44" fontId="0" fillId="0" borderId="0" xfId="1" applyFont="1"/>
    <xf numFmtId="3" fontId="3" fillId="0" borderId="0" xfId="0" applyNumberFormat="1" applyFont="1"/>
    <xf numFmtId="0" fontId="4" fillId="0" borderId="0" xfId="0" applyFont="1"/>
    <xf numFmtId="44" fontId="3" fillId="0" borderId="0" xfId="1" applyFont="1"/>
    <xf numFmtId="6" fontId="3" fillId="0" borderId="0" xfId="1" applyNumberFormat="1" applyFont="1"/>
    <xf numFmtId="44" fontId="4" fillId="0" borderId="0" xfId="1" applyFont="1"/>
    <xf numFmtId="0" fontId="6" fillId="0" borderId="0" xfId="0" applyFont="1"/>
    <xf numFmtId="164" fontId="5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3D13-9A7D-2D4A-9F6A-20D3EB75E078}">
  <dimension ref="A1:M10"/>
  <sheetViews>
    <sheetView tabSelected="1" zoomScale="75" zoomScaleNormal="66" workbookViewId="0">
      <selection activeCell="C22" sqref="C22"/>
    </sheetView>
  </sheetViews>
  <sheetFormatPr baseColWidth="10" defaultRowHeight="16" x14ac:dyDescent="0.2"/>
  <cols>
    <col min="1" max="1" width="49.1640625" customWidth="1"/>
    <col min="2" max="2" width="54.33203125" customWidth="1"/>
    <col min="3" max="3" width="19" customWidth="1"/>
    <col min="4" max="4" width="17.1640625" customWidth="1"/>
    <col min="5" max="5" width="14.33203125" customWidth="1"/>
    <col min="6" max="6" width="15.33203125" customWidth="1"/>
    <col min="7" max="7" width="13.83203125" customWidth="1"/>
    <col min="8" max="8" width="15.5" customWidth="1"/>
    <col min="9" max="9" width="16.1640625" customWidth="1"/>
    <col min="10" max="10" width="13.6640625" customWidth="1"/>
    <col min="11" max="11" width="14.83203125" customWidth="1"/>
    <col min="12" max="12" width="13.6640625" customWidth="1"/>
    <col min="13" max="13" width="19.6640625" customWidth="1"/>
  </cols>
  <sheetData>
    <row r="1" spans="1:13" ht="19" x14ac:dyDescent="0.25">
      <c r="A1" s="7" t="s">
        <v>15</v>
      </c>
      <c r="B1" s="7">
        <v>2021</v>
      </c>
      <c r="C1" s="7">
        <v>2022</v>
      </c>
      <c r="D1" s="7">
        <v>2023</v>
      </c>
      <c r="E1" s="7">
        <v>2024</v>
      </c>
      <c r="F1" s="7">
        <v>2025</v>
      </c>
      <c r="G1" s="7">
        <v>2026</v>
      </c>
      <c r="H1" s="7">
        <v>2027</v>
      </c>
      <c r="I1" s="7">
        <v>2028</v>
      </c>
      <c r="J1" s="7">
        <v>2029</v>
      </c>
      <c r="K1" s="7">
        <v>2030</v>
      </c>
      <c r="L1" s="7">
        <v>2031</v>
      </c>
      <c r="M1" s="7" t="s">
        <v>1</v>
      </c>
    </row>
    <row r="2" spans="1:13" ht="19" x14ac:dyDescent="0.25">
      <c r="A2" s="11" t="s">
        <v>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>
        <v>40</v>
      </c>
    </row>
    <row r="3" spans="1:13" ht="19" x14ac:dyDescent="0.25">
      <c r="A3" s="7" t="s">
        <v>0</v>
      </c>
      <c r="B3" s="10">
        <v>1597</v>
      </c>
      <c r="C3" s="10">
        <f t="shared" ref="C3:L3" si="0">B3*1.0744</f>
        <v>1715.8168000000001</v>
      </c>
      <c r="D3" s="10">
        <f t="shared" si="0"/>
        <v>1843.47356992</v>
      </c>
      <c r="E3" s="10">
        <f t="shared" si="0"/>
        <v>1980.6280035220482</v>
      </c>
      <c r="F3" s="10">
        <f t="shared" si="0"/>
        <v>2127.9867269840888</v>
      </c>
      <c r="G3" s="10">
        <f t="shared" si="0"/>
        <v>2286.3089394717049</v>
      </c>
      <c r="H3" s="10">
        <f t="shared" si="0"/>
        <v>2456.4103245683996</v>
      </c>
      <c r="I3" s="10">
        <f t="shared" si="0"/>
        <v>2639.1672527162887</v>
      </c>
      <c r="J3" s="10">
        <f t="shared" si="0"/>
        <v>2835.5212963183808</v>
      </c>
      <c r="K3" s="10">
        <f t="shared" si="0"/>
        <v>3046.4840807644682</v>
      </c>
      <c r="L3" s="10">
        <f t="shared" si="0"/>
        <v>3273.1424963733448</v>
      </c>
      <c r="M3" s="7"/>
    </row>
    <row r="4" spans="1:13" ht="19" x14ac:dyDescent="0.25">
      <c r="A4" s="7" t="s">
        <v>17</v>
      </c>
      <c r="B4" s="10">
        <v>2121</v>
      </c>
      <c r="C4" s="10">
        <f t="shared" ref="C4:L4" si="1">B4+164.75</f>
        <v>2285.75</v>
      </c>
      <c r="D4" s="10">
        <f t="shared" si="1"/>
        <v>2450.5</v>
      </c>
      <c r="E4" s="10">
        <f t="shared" si="1"/>
        <v>2615.25</v>
      </c>
      <c r="F4" s="10">
        <f t="shared" si="1"/>
        <v>2780</v>
      </c>
      <c r="G4" s="10">
        <f t="shared" si="1"/>
        <v>2944.75</v>
      </c>
      <c r="H4" s="10">
        <f t="shared" si="1"/>
        <v>3109.5</v>
      </c>
      <c r="I4" s="10">
        <f t="shared" si="1"/>
        <v>3274.25</v>
      </c>
      <c r="J4" s="10">
        <f t="shared" si="1"/>
        <v>3439</v>
      </c>
      <c r="K4" s="10">
        <f t="shared" si="1"/>
        <v>3603.75</v>
      </c>
      <c r="L4" s="10">
        <f t="shared" si="1"/>
        <v>3768.5</v>
      </c>
      <c r="M4" s="7"/>
    </row>
    <row r="5" spans="1:13" ht="19" x14ac:dyDescent="0.25">
      <c r="A5" s="7" t="s">
        <v>16</v>
      </c>
      <c r="B5" s="10">
        <v>2500</v>
      </c>
      <c r="C5" s="10">
        <f t="shared" ref="C5:L5" si="2">B5+69.54</f>
        <v>2569.54</v>
      </c>
      <c r="D5" s="10">
        <f t="shared" si="2"/>
        <v>2639.08</v>
      </c>
      <c r="E5" s="10">
        <f t="shared" si="2"/>
        <v>2708.62</v>
      </c>
      <c r="F5" s="10">
        <f t="shared" si="2"/>
        <v>2778.16</v>
      </c>
      <c r="G5" s="10">
        <f t="shared" si="2"/>
        <v>2847.7</v>
      </c>
      <c r="H5" s="10">
        <f t="shared" si="2"/>
        <v>2917.24</v>
      </c>
      <c r="I5" s="10">
        <f t="shared" si="2"/>
        <v>2986.7799999999997</v>
      </c>
      <c r="J5" s="10">
        <f t="shared" si="2"/>
        <v>3056.3199999999997</v>
      </c>
      <c r="K5" s="10">
        <f t="shared" si="2"/>
        <v>3125.8599999999997</v>
      </c>
      <c r="L5" s="10">
        <f t="shared" si="2"/>
        <v>3195.3999999999996</v>
      </c>
      <c r="M5" s="7"/>
    </row>
    <row r="6" spans="1:13" ht="19" x14ac:dyDescent="0.25">
      <c r="A6" s="7" t="s">
        <v>5</v>
      </c>
      <c r="B6" s="10">
        <v>-807</v>
      </c>
      <c r="C6" s="10">
        <v>-1000</v>
      </c>
      <c r="D6" s="10">
        <v>-960</v>
      </c>
      <c r="E6" s="10">
        <v>-1200</v>
      </c>
      <c r="F6" s="10">
        <v>-1350</v>
      </c>
      <c r="G6" s="10">
        <v>-1250</v>
      </c>
      <c r="H6" s="10">
        <v>-1300</v>
      </c>
      <c r="I6" s="10">
        <v>-1400</v>
      </c>
      <c r="J6" s="10">
        <v>-1250</v>
      </c>
      <c r="K6" s="10">
        <v>-1340</v>
      </c>
      <c r="L6" s="10">
        <v>-1420</v>
      </c>
      <c r="M6" s="7"/>
    </row>
    <row r="7" spans="1:13" ht="19" x14ac:dyDescent="0.25">
      <c r="A7" s="7" t="s">
        <v>14</v>
      </c>
      <c r="B7" s="10">
        <f>B3+B4-B5-B6</f>
        <v>2025</v>
      </c>
      <c r="C7" s="10">
        <f>C3+C4-C5-C6</f>
        <v>2432.0268000000001</v>
      </c>
      <c r="D7" s="10">
        <f>D3+D4-D5-C6</f>
        <v>2654.8935699200001</v>
      </c>
      <c r="E7" s="10">
        <f>E3+E4-E5-D6</f>
        <v>2847.2580035220481</v>
      </c>
      <c r="F7" s="10">
        <f>F3+F4-F5-H6</f>
        <v>3429.826726984089</v>
      </c>
      <c r="G7" s="10">
        <f>G3+G4-G5-I6</f>
        <v>3783.3589394717046</v>
      </c>
      <c r="H7" s="10">
        <f>H3+H4-H5-H6</f>
        <v>3948.6703245684002</v>
      </c>
      <c r="I7" s="10">
        <f>I3+I4-I5-J6</f>
        <v>4176.6372527162885</v>
      </c>
      <c r="J7" s="10">
        <f>J3+J4-J5-L6</f>
        <v>4638.2012963183806</v>
      </c>
      <c r="K7" s="10">
        <f>K3+K4-K5-I6</f>
        <v>4924.374080764469</v>
      </c>
      <c r="L7" s="10">
        <f>L3+L4-L5-I6</f>
        <v>5246.2424963733447</v>
      </c>
      <c r="M7" s="7"/>
    </row>
    <row r="8" spans="1:13" ht="21" x14ac:dyDescent="0.25">
      <c r="A8" s="7" t="s">
        <v>20</v>
      </c>
      <c r="B8" s="12">
        <v>0.112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3" ht="21" x14ac:dyDescent="0.25">
      <c r="A9" s="7" t="s">
        <v>21</v>
      </c>
      <c r="B9" s="12">
        <v>0.105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3" ht="19" x14ac:dyDescent="0.25">
      <c r="A10" s="7" t="s">
        <v>18</v>
      </c>
      <c r="B10" s="5">
        <v>1360</v>
      </c>
      <c r="C10" s="5"/>
      <c r="D10" s="5"/>
      <c r="E10" s="5"/>
      <c r="F10" s="5"/>
      <c r="G10" s="5"/>
      <c r="H10" s="5"/>
      <c r="I10" s="5"/>
      <c r="J10" s="5"/>
      <c r="K10" s="5"/>
      <c r="L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BBAF-CAB4-614B-9999-AFBC38868046}">
  <dimension ref="A1:M23"/>
  <sheetViews>
    <sheetView zoomScale="75" zoomScaleNormal="100" workbookViewId="0">
      <selection activeCell="M23" sqref="M23"/>
    </sheetView>
  </sheetViews>
  <sheetFormatPr baseColWidth="10" defaultRowHeight="16" x14ac:dyDescent="0.2"/>
  <cols>
    <col min="1" max="1" width="34.5" customWidth="1"/>
    <col min="3" max="3" width="11.1640625" bestFit="1" customWidth="1"/>
    <col min="4" max="4" width="11.5" bestFit="1" customWidth="1"/>
    <col min="5" max="5" width="12.1640625" bestFit="1" customWidth="1"/>
    <col min="6" max="6" width="14" customWidth="1"/>
    <col min="7" max="7" width="18.1640625" customWidth="1"/>
    <col min="8" max="8" width="16.1640625" customWidth="1"/>
    <col min="9" max="9" width="12.1640625" bestFit="1" customWidth="1"/>
    <col min="10" max="10" width="19" customWidth="1"/>
    <col min="11" max="11" width="15.1640625" customWidth="1"/>
    <col min="12" max="12" width="13.6640625" customWidth="1"/>
    <col min="13" max="13" width="18.83203125" customWidth="1"/>
  </cols>
  <sheetData>
    <row r="1" spans="1:13" x14ac:dyDescent="0.2"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</row>
    <row r="8" spans="1:13" x14ac:dyDescent="0.2">
      <c r="A8" t="s">
        <v>3</v>
      </c>
      <c r="B8" s="1"/>
      <c r="C8" s="2"/>
      <c r="D8" s="2"/>
      <c r="E8" s="2"/>
      <c r="F8" s="2">
        <v>984</v>
      </c>
      <c r="G8" s="1">
        <v>1123</v>
      </c>
      <c r="H8" s="1">
        <v>1148</v>
      </c>
      <c r="I8" s="1">
        <v>1261</v>
      </c>
      <c r="J8" s="1">
        <v>1372</v>
      </c>
      <c r="K8" s="1">
        <v>1473</v>
      </c>
      <c r="L8" s="1">
        <v>1597</v>
      </c>
    </row>
    <row r="9" spans="1:13" x14ac:dyDescent="0.2">
      <c r="A9" t="s">
        <v>6</v>
      </c>
      <c r="C9" s="4"/>
      <c r="D9" s="4"/>
      <c r="E9" s="4"/>
      <c r="F9" s="4"/>
      <c r="G9" s="4">
        <v>0.14119999999999999</v>
      </c>
      <c r="H9" s="4">
        <v>2.23E-2</v>
      </c>
      <c r="I9" s="4">
        <v>9.8400000000000001E-2</v>
      </c>
      <c r="J9" s="4">
        <v>8.7999999999999995E-2</v>
      </c>
      <c r="K9" s="4">
        <v>7.3599999999999999E-2</v>
      </c>
      <c r="L9" s="4">
        <v>8.4199999999999997E-2</v>
      </c>
      <c r="M9" t="s">
        <v>11</v>
      </c>
    </row>
    <row r="14" spans="1:13" x14ac:dyDescent="0.2">
      <c r="A14" t="s">
        <v>2</v>
      </c>
      <c r="F14">
        <v>1124</v>
      </c>
      <c r="G14" s="1">
        <v>1303</v>
      </c>
      <c r="H14" s="1">
        <v>1479</v>
      </c>
      <c r="I14" s="1">
        <v>1642</v>
      </c>
      <c r="J14" s="1">
        <v>1765</v>
      </c>
      <c r="K14" s="1">
        <v>1948</v>
      </c>
      <c r="L14">
        <v>2121</v>
      </c>
    </row>
    <row r="15" spans="1:13" x14ac:dyDescent="0.2">
      <c r="A15" t="s">
        <v>7</v>
      </c>
      <c r="C15" s="5"/>
      <c r="D15" s="5"/>
      <c r="E15" s="5"/>
      <c r="F15" s="5"/>
      <c r="G15" s="5">
        <v>179</v>
      </c>
      <c r="H15" s="5">
        <v>176</v>
      </c>
      <c r="I15" s="5">
        <v>163</v>
      </c>
      <c r="J15" s="5">
        <v>123</v>
      </c>
      <c r="K15" s="5">
        <v>183</v>
      </c>
      <c r="L15" s="5">
        <v>173</v>
      </c>
      <c r="M15" t="s">
        <v>12</v>
      </c>
    </row>
    <row r="16" spans="1:13" x14ac:dyDescent="0.2">
      <c r="G16" s="1"/>
      <c r="H16" s="1"/>
      <c r="I16" s="1"/>
      <c r="J16" s="1"/>
      <c r="K16" s="1"/>
    </row>
    <row r="17" spans="1:13" ht="17" x14ac:dyDescent="0.2">
      <c r="A17" t="s">
        <v>4</v>
      </c>
      <c r="F17">
        <v>2449</v>
      </c>
      <c r="G17">
        <v>2520</v>
      </c>
      <c r="H17" s="3">
        <v>2550</v>
      </c>
      <c r="I17" s="3">
        <v>2615</v>
      </c>
      <c r="J17" s="6">
        <v>2539</v>
      </c>
      <c r="K17" s="1">
        <v>2625</v>
      </c>
      <c r="L17" s="1">
        <v>2500</v>
      </c>
    </row>
    <row r="18" spans="1:13" ht="17" x14ac:dyDescent="0.2">
      <c r="A18" t="s">
        <v>8</v>
      </c>
      <c r="C18" s="4"/>
      <c r="D18" s="4"/>
      <c r="E18" s="4"/>
      <c r="F18" s="4"/>
      <c r="G18" s="5">
        <v>71</v>
      </c>
      <c r="H18" s="9">
        <v>30</v>
      </c>
      <c r="I18" s="8">
        <v>65</v>
      </c>
      <c r="J18" s="8">
        <v>-76</v>
      </c>
      <c r="K18" s="8">
        <v>86</v>
      </c>
      <c r="L18" s="5">
        <v>-125</v>
      </c>
      <c r="M18" t="s">
        <v>13</v>
      </c>
    </row>
    <row r="19" spans="1:13" ht="17" x14ac:dyDescent="0.2">
      <c r="H19" s="3"/>
      <c r="I19" s="3"/>
      <c r="J19" s="3"/>
      <c r="K19" s="3"/>
    </row>
    <row r="20" spans="1:13" x14ac:dyDescent="0.2">
      <c r="A20" t="s">
        <v>5</v>
      </c>
      <c r="F20">
        <v>-1147</v>
      </c>
      <c r="G20">
        <v>-404</v>
      </c>
      <c r="H20">
        <v>-1115</v>
      </c>
      <c r="I20">
        <v>-1366</v>
      </c>
      <c r="J20">
        <v>-1455</v>
      </c>
      <c r="K20">
        <v>-964</v>
      </c>
      <c r="L20">
        <v>-807</v>
      </c>
    </row>
    <row r="21" spans="1:13" x14ac:dyDescent="0.2">
      <c r="A21" t="s">
        <v>9</v>
      </c>
      <c r="C21" s="5"/>
      <c r="D21" s="5"/>
      <c r="E21" s="5"/>
      <c r="F21" s="5"/>
      <c r="G21" s="5">
        <v>743</v>
      </c>
      <c r="H21" s="5">
        <v>-711</v>
      </c>
      <c r="I21" s="5">
        <v>-251</v>
      </c>
      <c r="J21" s="5">
        <v>-89</v>
      </c>
      <c r="K21" s="5">
        <v>491</v>
      </c>
      <c r="L21" s="5">
        <v>157</v>
      </c>
    </row>
    <row r="23" spans="1:13" x14ac:dyDescent="0.2">
      <c r="A23" t="s">
        <v>10</v>
      </c>
      <c r="F23" s="1">
        <v>507535523</v>
      </c>
      <c r="G23" s="1">
        <v>507222795</v>
      </c>
      <c r="H23" s="1">
        <v>508000000</v>
      </c>
      <c r="I23" s="1">
        <v>514000000</v>
      </c>
      <c r="J23" s="1">
        <v>525000000</v>
      </c>
      <c r="K23" s="1">
        <v>537000000</v>
      </c>
      <c r="L23" s="1">
        <v>544000000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2022-04-09T17:40:40Z</dcterms:created>
  <dcterms:modified xsi:type="dcterms:W3CDTF">2022-04-17T22:03:52Z</dcterms:modified>
</cp:coreProperties>
</file>