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mahmoud/Desktop/"/>
    </mc:Choice>
  </mc:AlternateContent>
  <xr:revisionPtr revIDLastSave="0" documentId="13_ncr:1_{B1316C51-1343-CA4F-9BE2-BE89847119CC}" xr6:coauthVersionLast="47" xr6:coauthVersionMax="47" xr10:uidLastSave="{00000000-0000-0000-0000-000000000000}"/>
  <bookViews>
    <workbookView xWindow="0" yWindow="500" windowWidth="25600" windowHeight="14660" xr2:uid="{00000000-000D-0000-FFFF-FFFF00000000}"/>
  </bookViews>
  <sheets>
    <sheet name="Portfolio" sheetId="12" r:id="rId1"/>
  </sheets>
  <definedNames>
    <definedName name="CIQWBGuid" hidden="1">"a611639b-bab1-425e-aaa5-008c326fdfdb"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43588.5561574074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K841c85bef3244d5c8fb6b3f84988d79e" hidden="1">#REF!</definedName>
    <definedName name="MLNKa7775792bf444a4785f8ed5c82461a24" hidden="1">#REF!</definedName>
    <definedName name="solver_adj" localSheetId="0" hidden="1">Portfolio!$B$49:$B$51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Portfolio!$B$52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Portfolio!$B$55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Portfolio!$H$34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2" l="1"/>
  <c r="B55" i="12"/>
  <c r="G5" i="12" s="1"/>
  <c r="B54" i="12"/>
  <c r="H5" i="12" s="1"/>
  <c r="B52" i="12"/>
  <c r="B44" i="12"/>
  <c r="G6" i="12" s="1"/>
  <c r="B43" i="12"/>
  <c r="B42" i="12"/>
  <c r="B34" i="12"/>
  <c r="G4" i="12" s="1"/>
  <c r="B33" i="12"/>
  <c r="H4" i="12" s="1"/>
  <c r="B32" i="12"/>
  <c r="B24" i="12"/>
  <c r="G3" i="12" s="1"/>
  <c r="B23" i="12"/>
  <c r="H3" i="12" s="1"/>
  <c r="B22" i="12"/>
  <c r="B14" i="12"/>
  <c r="B13" i="12"/>
  <c r="B15" i="12" s="1"/>
  <c r="B6" i="12"/>
</calcChain>
</file>

<file path=xl/sharedStrings.xml><?xml version="1.0" encoding="utf-8"?>
<sst xmlns="http://schemas.openxmlformats.org/spreadsheetml/2006/main" count="65" uniqueCount="27">
  <si>
    <t>Stocks</t>
  </si>
  <si>
    <t>High-yield Bonds</t>
  </si>
  <si>
    <t>Expected Return</t>
  </si>
  <si>
    <t>Standard Deviation</t>
  </si>
  <si>
    <t>Correlations</t>
  </si>
  <si>
    <t>Government Bonds</t>
  </si>
  <si>
    <t>High-Yield Bonds</t>
  </si>
  <si>
    <t>Asset Class</t>
  </si>
  <si>
    <t>Weights</t>
  </si>
  <si>
    <t>Expected return</t>
    <phoneticPr fontId="3" type="noConversion"/>
  </si>
  <si>
    <t>Expected risk</t>
    <phoneticPr fontId="3" type="noConversion"/>
  </si>
  <si>
    <t>Min Var Port</t>
    <phoneticPr fontId="3" type="noConversion"/>
  </si>
  <si>
    <t>Max Efficiency Port</t>
    <phoneticPr fontId="3" type="noConversion"/>
  </si>
  <si>
    <t>Median Risk Port</t>
    <phoneticPr fontId="3" type="noConversion"/>
  </si>
  <si>
    <t>Max Return Port</t>
    <phoneticPr fontId="3" type="noConversion"/>
  </si>
  <si>
    <t>E( sd )</t>
  </si>
  <si>
    <t>E( r )        Q1</t>
  </si>
  <si>
    <t>E( sd ).    Q2</t>
  </si>
  <si>
    <t>Sharpe ratio      Q3</t>
  </si>
  <si>
    <t xml:space="preserve">E( r )        </t>
  </si>
  <si>
    <t xml:space="preserve">E( sd ).    </t>
  </si>
  <si>
    <t>MVP   Q4</t>
  </si>
  <si>
    <t>Max Sharpe Portfolio Q5</t>
  </si>
  <si>
    <t>Max Return Portfolio Q6</t>
  </si>
  <si>
    <t>Median Risk Portfolio Q7</t>
  </si>
  <si>
    <t>Q8</t>
  </si>
  <si>
    <t>Q9. Yes the initial weight combo lies of the efficient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</si>
</sst>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4"/>
      <charset val="134"/>
      <scheme val="minor"/>
    </font>
    <font>
      <b/>
      <sz val="11"/>
      <color rgb="FFFF0000"/>
      <name val="Calibri"/>
      <family val="4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10" fontId="2" fillId="0" borderId="0" xfId="1" applyNumberFormat="1" applyAlignment="1">
      <alignment horizontal="center"/>
    </xf>
    <xf numFmtId="10" fontId="2" fillId="0" borderId="0" xfId="1" applyNumberFormat="1"/>
    <xf numFmtId="9" fontId="2" fillId="0" borderId="0" xfId="1" applyNumberFormat="1"/>
    <xf numFmtId="0" fontId="5" fillId="0" borderId="0" xfId="1" applyFont="1"/>
    <xf numFmtId="0" fontId="1" fillId="0" borderId="0" xfId="1" applyFont="1"/>
    <xf numFmtId="0" fontId="4" fillId="0" borderId="0" xfId="1" applyFont="1" applyFill="1"/>
    <xf numFmtId="10" fontId="2" fillId="0" borderId="0" xfId="1" applyNumberFormat="1" applyFill="1" applyAlignment="1">
      <alignment horizontal="center"/>
    </xf>
    <xf numFmtId="0" fontId="7" fillId="0" borderId="2" xfId="1" applyFont="1" applyBorder="1"/>
    <xf numFmtId="0" fontId="7" fillId="0" borderId="3" xfId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10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164" fontId="7" fillId="0" borderId="0" xfId="1" applyNumberFormat="1" applyFont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0" fontId="7" fillId="0" borderId="0" xfId="1" applyNumberFormat="1" applyFont="1" applyAlignment="1">
      <alignment horizontal="center"/>
    </xf>
    <xf numFmtId="10" fontId="7" fillId="0" borderId="6" xfId="1" applyNumberFormat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7" xfId="1" applyFont="1" applyBorder="1"/>
    <xf numFmtId="0" fontId="7" fillId="0" borderId="1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6" xfId="1" applyNumberFormat="1" applyFont="1" applyBorder="1" applyAlignment="1">
      <alignment horizontal="center"/>
    </xf>
    <xf numFmtId="0" fontId="7" fillId="0" borderId="9" xfId="1" applyFont="1" applyBorder="1"/>
    <xf numFmtId="165" fontId="7" fillId="0" borderId="10" xfId="1" applyNumberFormat="1" applyFont="1" applyBorder="1" applyAlignment="1">
      <alignment horizontal="center"/>
    </xf>
    <xf numFmtId="165" fontId="7" fillId="0" borderId="11" xfId="1" applyNumberFormat="1" applyFont="1" applyBorder="1" applyAlignment="1">
      <alignment horizontal="center"/>
    </xf>
    <xf numFmtId="0" fontId="7" fillId="0" borderId="0" xfId="1" applyFont="1"/>
    <xf numFmtId="0" fontId="6" fillId="0" borderId="0" xfId="1" applyFont="1" applyFill="1"/>
    <xf numFmtId="10" fontId="7" fillId="0" borderId="0" xfId="2" applyNumberFormat="1" applyFont="1" applyFill="1" applyAlignment="1">
      <alignment horizontal="center"/>
    </xf>
    <xf numFmtId="10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6" fillId="0" borderId="0" xfId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8" fillId="0" borderId="0" xfId="0" applyFont="1"/>
    <xf numFmtId="0" fontId="9" fillId="0" borderId="0" xfId="1" applyFont="1" applyFill="1"/>
    <xf numFmtId="0" fontId="7" fillId="0" borderId="0" xfId="1" applyFont="1" applyFill="1" applyAlignment="1">
      <alignment horizontal="center"/>
    </xf>
    <xf numFmtId="0" fontId="10" fillId="0" borderId="0" xfId="1" applyFont="1" applyFill="1"/>
    <xf numFmtId="0" fontId="11" fillId="0" borderId="0" xfId="1" applyFont="1"/>
    <xf numFmtId="0" fontId="12" fillId="0" borderId="0" xfId="1" applyFont="1"/>
  </cellXfs>
  <cellStyles count="3">
    <cellStyle name="Normal" xfId="0" builtinId="0"/>
    <cellStyle name="Normal 3" xfId="1" xr:uid="{A8426334-EA3A-4C47-9436-1D072933FA01}"/>
    <cellStyle name="Percent 2" xfId="2" xr:uid="{089D963D-1052-4E63-8C93-F925DA09B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5578071265047E-2"/>
          <c:y val="0.10329452245583071"/>
          <c:w val="0.90134492133576205"/>
          <c:h val="0.76675499476702202"/>
        </c:manualLayout>
      </c:layout>
      <c:scatterChart>
        <c:scatterStyle val="line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Portfolio!$G$3:$G$6</c:f>
              <c:numCache>
                <c:formatCode>0.00%</c:formatCode>
                <c:ptCount val="4"/>
                <c:pt idx="0">
                  <c:v>3.8537035850749558E-2</c:v>
                </c:pt>
                <c:pt idx="1">
                  <c:v>4.0897929659639426E-2</c:v>
                </c:pt>
                <c:pt idx="2">
                  <c:v>9.9999843006723585E-2</c:v>
                </c:pt>
                <c:pt idx="3">
                  <c:v>0.16</c:v>
                </c:pt>
              </c:numCache>
            </c:numRef>
          </c:xVal>
          <c:yVal>
            <c:numRef>
              <c:f>Portfolio!$H$3:$H$6</c:f>
              <c:numCache>
                <c:formatCode>0.00%</c:formatCode>
                <c:ptCount val="4"/>
                <c:pt idx="0">
                  <c:v>3.3103514272931102E-2</c:v>
                </c:pt>
                <c:pt idx="1">
                  <c:v>3.7283795361151298E-2</c:v>
                </c:pt>
                <c:pt idx="2">
                  <c:v>6.1170825064902123E-2</c:v>
                </c:pt>
                <c:pt idx="3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5-4279-BA72-F8AE680BB36B}"/>
            </c:ext>
          </c:extLst>
        </c:ser>
        <c:ser>
          <c:idx val="1"/>
          <c:order val="1"/>
          <c:tx>
            <c:v>Ori Comb</c:v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Portfolio!$B$14</c:f>
              <c:numCache>
                <c:formatCode>0.00%</c:formatCode>
                <c:ptCount val="1"/>
                <c:pt idx="0">
                  <c:v>0.10257192598367254</c:v>
                </c:pt>
              </c:numCache>
            </c:numRef>
          </c:xVal>
          <c:yVal>
            <c:numRef>
              <c:f>Portfolio!$B$13</c:f>
              <c:numCache>
                <c:formatCode>0.00%</c:formatCode>
                <c:ptCount val="1"/>
                <c:pt idx="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5-4279-BA72-F8AE680B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69631"/>
        <c:axId val="1654270047"/>
      </c:scatterChart>
      <c:valAx>
        <c:axId val="16542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Expected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0047"/>
        <c:crosses val="autoZero"/>
        <c:crossBetween val="midCat"/>
      </c:valAx>
      <c:valAx>
        <c:axId val="16542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Expected</a:t>
                </a:r>
                <a:r>
                  <a:rPr lang="en-US" altLang="zh-CN" baseline="0"/>
                  <a:t> Return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6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575234</xdr:colOff>
      <xdr:row>6</xdr:row>
      <xdr:rowOff>131381</xdr:rowOff>
    </xdr:from>
    <xdr:to>
      <xdr:col>17</xdr:col>
      <xdr:colOff>437931</xdr:colOff>
      <xdr:row>33</xdr:row>
      <xdr:rowOff>43794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400F7-B445-49A1-B1B3-C87079BB9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0.25357</cdr:x>
      <cdr:y>0.60038</cdr:y>
    </cdr:from>
    <cdr:to>
      <cdr:x>0.39244</cdr:x>
      <cdr:y>0.6718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588352-0DDA-ECFA-6398-3957C1898745}"/>
            </a:ext>
          </a:extLst>
        </cdr:cNvPr>
        <cdr:cNvSpPr txBox="1"/>
      </cdr:nvSpPr>
      <cdr:spPr>
        <a:xfrm xmlns:a="http://schemas.openxmlformats.org/drawingml/2006/main">
          <a:off x="2706477" y="2664036"/>
          <a:ext cx="1482207" cy="316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MVP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0.81234</cdr:x>
      <cdr:y>0.21337</cdr:y>
    </cdr:from>
    <cdr:to>
      <cdr:x>0.95121</cdr:x>
      <cdr:y>0.2848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CE04F42-D80F-F210-17B1-6DDC9D912694}"/>
            </a:ext>
          </a:extLst>
        </cdr:cNvPr>
        <cdr:cNvSpPr txBox="1"/>
      </cdr:nvSpPr>
      <cdr:spPr>
        <a:xfrm xmlns:a="http://schemas.openxmlformats.org/drawingml/2006/main">
          <a:off x="5348942" y="696259"/>
          <a:ext cx="914400" cy="233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Max</a:t>
          </a:r>
          <a:r>
            <a:rPr lang="en-US" altLang="zh-CN" sz="1100" baseline="0"/>
            <a:t> Return Portfolio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0.46517</cdr:x>
      <cdr:y>0.2326</cdr:y>
    </cdr:from>
    <cdr:to>
      <cdr:x>0.60404</cdr:x>
      <cdr:y>0.30403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CE04F42-D80F-F210-17B1-6DDC9D912694}"/>
            </a:ext>
          </a:extLst>
        </cdr:cNvPr>
        <cdr:cNvSpPr txBox="1"/>
      </cdr:nvSpPr>
      <cdr:spPr>
        <a:xfrm xmlns:a="http://schemas.openxmlformats.org/drawingml/2006/main">
          <a:off x="3062942" y="759013"/>
          <a:ext cx="914400" cy="233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Median Risk Portfolio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0.19788</cdr:x>
      <cdr:y>0.43736</cdr:y>
    </cdr:from>
    <cdr:to>
      <cdr:x>0.33675</cdr:x>
      <cdr:y>0.50879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CE04F42-D80F-F210-17B1-6DDC9D912694}"/>
            </a:ext>
          </a:extLst>
        </cdr:cNvPr>
        <cdr:cNvSpPr txBox="1"/>
      </cdr:nvSpPr>
      <cdr:spPr>
        <a:xfrm xmlns:a="http://schemas.openxmlformats.org/drawingml/2006/main">
          <a:off x="2112017" y="1940657"/>
          <a:ext cx="1482207" cy="31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Max</a:t>
          </a:r>
          <a:r>
            <a:rPr lang="en-US" altLang="zh-CN" sz="1100" baseline="0"/>
            <a:t> Sharpe Portfolio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0.56319</cdr:x>
      <cdr:y>0.35897</cdr:y>
    </cdr:from>
    <cdr:to>
      <cdr:x>0.70206</cdr:x>
      <cdr:y>0.4304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72E9D04-8989-B107-38CD-46952F1866FD}"/>
            </a:ext>
          </a:extLst>
        </cdr:cNvPr>
        <cdr:cNvSpPr txBox="1"/>
      </cdr:nvSpPr>
      <cdr:spPr>
        <a:xfrm xmlns:a="http://schemas.openxmlformats.org/drawingml/2006/main">
          <a:off x="3708400" y="1171388"/>
          <a:ext cx="914400" cy="233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solidFill>
                <a:srgbClr val="FF0000"/>
              </a:solidFill>
            </a:rPr>
            <a:t>Initial Weights Portfolio</a:t>
          </a:r>
        </a:p>
        <a:p xmlns:a="http://schemas.openxmlformats.org/drawingml/2006/main">
          <a:endParaRPr lang="en-US" altLang="zh-CN" sz="1100" b="1">
            <a:solidFill>
              <a:schemeClr val="accent6">
                <a:lumMod val="50000"/>
              </a:schemeClr>
            </a:solidFill>
          </a:endParaRPr>
        </a:p>
        <a:p xmlns:a="http://schemas.openxmlformats.org/drawingml/2006/main">
          <a:endParaRPr lang="zh-CN" alt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AFED-ECFB-4FBD-A1DD-6E300F629C9B}">
  <dimension ref="A1:K68"/>
  <sheetViews>
    <sheetView tabSelected="1" topLeftCell="A26" zoomScale="58" zoomScaleNormal="85" workbookViewId="0">
      <selection activeCell="F40" sqref="F40"/>
    </sheetView>
  </sheetViews>
  <sheetFormatPr baseColWidth="10" defaultColWidth="8.83203125" defaultRowHeight="15" x14ac:dyDescent="0.2"/>
  <cols>
    <col min="1" max="1" width="20.83203125" style="2" customWidth="1"/>
    <col min="2" max="2" width="20.5" style="1" customWidth="1"/>
    <col min="3" max="4" width="20.5" style="3" customWidth="1"/>
    <col min="5" max="5" width="8.83203125" style="2"/>
    <col min="6" max="6" width="48.83203125" style="2" customWidth="1"/>
    <col min="7" max="7" width="20.83203125" style="2" customWidth="1"/>
    <col min="8" max="8" width="19.33203125" style="2" customWidth="1"/>
    <col min="9" max="16384" width="8.83203125" style="2"/>
  </cols>
  <sheetData>
    <row r="1" spans="1:11" ht="16" thickBot="1" x14ac:dyDescent="0.25"/>
    <row r="2" spans="1:11" ht="19" x14ac:dyDescent="0.25">
      <c r="A2" s="10" t="s">
        <v>7</v>
      </c>
      <c r="B2" s="11" t="s">
        <v>8</v>
      </c>
      <c r="C2" s="12" t="s">
        <v>2</v>
      </c>
      <c r="D2" s="13" t="s">
        <v>3</v>
      </c>
      <c r="G2" s="2" t="s">
        <v>10</v>
      </c>
      <c r="H2" s="2" t="s">
        <v>9</v>
      </c>
    </row>
    <row r="3" spans="1:11" ht="19" x14ac:dyDescent="0.25">
      <c r="A3" s="14" t="s">
        <v>0</v>
      </c>
      <c r="B3" s="15">
        <v>0.6</v>
      </c>
      <c r="C3" s="15">
        <v>0.08</v>
      </c>
      <c r="D3" s="16">
        <v>0.16</v>
      </c>
      <c r="F3" s="2" t="s">
        <v>11</v>
      </c>
      <c r="G3" s="4">
        <f>B24</f>
        <v>3.8537035850749558E-2</v>
      </c>
      <c r="H3" s="4">
        <f>B23</f>
        <v>3.3103514272931102E-2</v>
      </c>
    </row>
    <row r="4" spans="1:11" ht="19" x14ac:dyDescent="0.25">
      <c r="A4" s="14" t="s">
        <v>5</v>
      </c>
      <c r="B4" s="15">
        <v>0.3</v>
      </c>
      <c r="C4" s="15">
        <v>0.03</v>
      </c>
      <c r="D4" s="16">
        <v>0.04</v>
      </c>
      <c r="F4" s="2" t="s">
        <v>12</v>
      </c>
      <c r="G4" s="4">
        <f>B34</f>
        <v>4.0897929659639426E-2</v>
      </c>
      <c r="H4" s="4">
        <f>B33</f>
        <v>3.7283795361151298E-2</v>
      </c>
    </row>
    <row r="5" spans="1:11" ht="19" x14ac:dyDescent="0.25">
      <c r="A5" s="14" t="s">
        <v>1</v>
      </c>
      <c r="B5" s="17">
        <v>0.1</v>
      </c>
      <c r="C5" s="15">
        <v>0.05</v>
      </c>
      <c r="D5" s="16">
        <v>0.09</v>
      </c>
      <c r="F5" s="2" t="s">
        <v>13</v>
      </c>
      <c r="G5" s="4">
        <f>B55</f>
        <v>9.9999843006723585E-2</v>
      </c>
      <c r="H5" s="4">
        <f>B54</f>
        <v>6.1170825064902123E-2</v>
      </c>
    </row>
    <row r="6" spans="1:11" ht="19" x14ac:dyDescent="0.25">
      <c r="A6" s="14"/>
      <c r="B6" s="15">
        <f>SUM(B3:B5)</f>
        <v>0.99999999999999989</v>
      </c>
      <c r="C6" s="18"/>
      <c r="D6" s="19"/>
      <c r="F6" s="2" t="s">
        <v>14</v>
      </c>
      <c r="G6" s="4">
        <f>B44</f>
        <v>0.16</v>
      </c>
      <c r="H6" s="4">
        <f>B43</f>
        <v>0.08</v>
      </c>
    </row>
    <row r="7" spans="1:11" ht="19" x14ac:dyDescent="0.25">
      <c r="A7" s="14"/>
      <c r="B7" s="20"/>
      <c r="C7" s="18"/>
      <c r="D7" s="19"/>
    </row>
    <row r="8" spans="1:11" ht="19" x14ac:dyDescent="0.25">
      <c r="A8" s="21" t="s">
        <v>4</v>
      </c>
      <c r="B8" s="22" t="s">
        <v>0</v>
      </c>
      <c r="C8" s="22" t="s">
        <v>5</v>
      </c>
      <c r="D8" s="23" t="s">
        <v>6</v>
      </c>
    </row>
    <row r="9" spans="1:11" ht="19" x14ac:dyDescent="0.25">
      <c r="A9" s="14" t="s">
        <v>0</v>
      </c>
      <c r="B9" s="24">
        <v>1</v>
      </c>
      <c r="C9" s="24">
        <v>0</v>
      </c>
      <c r="D9" s="25">
        <v>0.6</v>
      </c>
    </row>
    <row r="10" spans="1:11" ht="19" x14ac:dyDescent="0.25">
      <c r="A10" s="14" t="s">
        <v>5</v>
      </c>
      <c r="B10" s="24">
        <v>0</v>
      </c>
      <c r="C10" s="24">
        <v>1</v>
      </c>
      <c r="D10" s="25">
        <v>0.2</v>
      </c>
      <c r="H10" s="4"/>
      <c r="I10" s="4"/>
    </row>
    <row r="11" spans="1:11" ht="20" thickBot="1" x14ac:dyDescent="0.3">
      <c r="A11" s="26" t="s">
        <v>1</v>
      </c>
      <c r="B11" s="27">
        <v>0.6</v>
      </c>
      <c r="C11" s="27">
        <v>0.2</v>
      </c>
      <c r="D11" s="28">
        <v>1</v>
      </c>
      <c r="H11" s="4"/>
      <c r="I11" s="4"/>
    </row>
    <row r="12" spans="1:11" ht="21" x14ac:dyDescent="0.25">
      <c r="A12" s="29"/>
      <c r="B12" s="24"/>
      <c r="C12" s="24"/>
      <c r="D12" s="24"/>
      <c r="F12" s="40" t="s">
        <v>25</v>
      </c>
      <c r="H12" s="4"/>
      <c r="I12" s="4"/>
    </row>
    <row r="13" spans="1:11" ht="19" x14ac:dyDescent="0.25">
      <c r="A13" s="30" t="s">
        <v>16</v>
      </c>
      <c r="B13" s="31">
        <f>B3*C3+B4*C4+B5*C5</f>
        <v>6.2E-2</v>
      </c>
      <c r="C13" s="24"/>
      <c r="D13" s="24"/>
      <c r="H13" s="4"/>
      <c r="I13" s="4"/>
    </row>
    <row r="14" spans="1:11" ht="19" x14ac:dyDescent="0.25">
      <c r="A14" s="30" t="s">
        <v>17</v>
      </c>
      <c r="B14" s="31">
        <f>((B3*D3)^2+(B4*D4)^2+(B5*D5)^2+2*(B3*D3*B4*D4*B10)+2*(B3*D3*B5*D5*B11)+2*(B4*D4*B5*D5*C11))^(1/2)</f>
        <v>0.10257192598367254</v>
      </c>
      <c r="C14" s="24"/>
      <c r="D14" s="24"/>
      <c r="K14" s="5"/>
    </row>
    <row r="15" spans="1:11" ht="19" x14ac:dyDescent="0.25">
      <c r="A15" s="30" t="s">
        <v>18</v>
      </c>
      <c r="B15" s="32">
        <f>B13/B14</f>
        <v>0.6044538932599276</v>
      </c>
      <c r="C15" s="18"/>
      <c r="D15" s="18"/>
    </row>
    <row r="16" spans="1:11" ht="19" x14ac:dyDescent="0.25">
      <c r="A16" s="33"/>
      <c r="B16" s="33"/>
      <c r="C16" s="18"/>
      <c r="D16" s="18"/>
    </row>
    <row r="17" spans="1:10" ht="19" x14ac:dyDescent="0.25">
      <c r="A17" s="30" t="s">
        <v>21</v>
      </c>
      <c r="B17" s="33"/>
      <c r="C17" s="18"/>
      <c r="D17" s="18"/>
    </row>
    <row r="18" spans="1:10" ht="19" x14ac:dyDescent="0.25">
      <c r="A18" s="33" t="s">
        <v>7</v>
      </c>
      <c r="B18" s="34" t="s">
        <v>8</v>
      </c>
      <c r="C18" s="18" t="s">
        <v>2</v>
      </c>
      <c r="D18" s="18" t="s">
        <v>3</v>
      </c>
    </row>
    <row r="19" spans="1:10" ht="19" x14ac:dyDescent="0.25">
      <c r="A19" s="33" t="s">
        <v>0</v>
      </c>
      <c r="B19" s="35">
        <v>3.6096261296181778E-2</v>
      </c>
      <c r="C19" s="15">
        <v>0.08</v>
      </c>
      <c r="D19" s="15">
        <v>0.16</v>
      </c>
    </row>
    <row r="20" spans="1:10" ht="19" x14ac:dyDescent="0.25">
      <c r="A20" s="33" t="s">
        <v>5</v>
      </c>
      <c r="B20" s="35">
        <v>0.8989686782977182</v>
      </c>
      <c r="C20" s="15">
        <v>0.03</v>
      </c>
      <c r="D20" s="15">
        <v>0.04</v>
      </c>
    </row>
    <row r="21" spans="1:10" ht="19" x14ac:dyDescent="0.25">
      <c r="A21" s="33" t="s">
        <v>1</v>
      </c>
      <c r="B21" s="35">
        <v>6.4935060406100226E-2</v>
      </c>
      <c r="C21" s="15">
        <v>0.05</v>
      </c>
      <c r="D21" s="15">
        <v>0.09</v>
      </c>
    </row>
    <row r="22" spans="1:10" ht="19" x14ac:dyDescent="0.25">
      <c r="A22" s="33"/>
      <c r="B22" s="35">
        <f>SUM(B19:B21)</f>
        <v>1.0000000000000002</v>
      </c>
      <c r="C22" s="18"/>
      <c r="D22" s="18"/>
    </row>
    <row r="23" spans="1:10" ht="19" x14ac:dyDescent="0.25">
      <c r="A23" s="30" t="s">
        <v>19</v>
      </c>
      <c r="B23" s="32">
        <f>B19*C19+B20*C20+B21*C21</f>
        <v>3.3103514272931102E-2</v>
      </c>
      <c r="C23" s="18"/>
      <c r="D23" s="18"/>
    </row>
    <row r="24" spans="1:10" ht="19" x14ac:dyDescent="0.25">
      <c r="A24" s="30" t="s">
        <v>20</v>
      </c>
      <c r="B24" s="31">
        <f>((B19*D19)^2+(B20*D20)^2+(B21*D21)^2+2*(B19*D19*B20*D20*B10)+2*(B19*D19*B21*D21*B11)+2*(B20*D20*B21*D21*C11))^(1/2)</f>
        <v>3.8537035850749558E-2</v>
      </c>
      <c r="C24" s="18"/>
      <c r="D24" s="18"/>
    </row>
    <row r="25" spans="1:10" ht="19" x14ac:dyDescent="0.25">
      <c r="A25" s="30"/>
      <c r="B25" s="32"/>
      <c r="C25" s="18"/>
      <c r="D25" s="18"/>
      <c r="J25" s="5"/>
    </row>
    <row r="26" spans="1:10" ht="19" x14ac:dyDescent="0.25">
      <c r="A26" s="33"/>
      <c r="B26" s="35"/>
      <c r="C26" s="18"/>
      <c r="D26" s="18"/>
      <c r="J26" s="5"/>
    </row>
    <row r="27" spans="1:10" ht="19" x14ac:dyDescent="0.25">
      <c r="A27" s="30" t="s">
        <v>22</v>
      </c>
      <c r="B27" s="35"/>
      <c r="C27" s="18"/>
      <c r="D27" s="18"/>
      <c r="F27" s="6"/>
    </row>
    <row r="28" spans="1:10" ht="19" x14ac:dyDescent="0.25">
      <c r="A28" s="33" t="s">
        <v>7</v>
      </c>
      <c r="B28" s="34" t="s">
        <v>8</v>
      </c>
      <c r="C28" s="18" t="s">
        <v>2</v>
      </c>
      <c r="D28" s="18" t="s">
        <v>3</v>
      </c>
      <c r="F28" s="6"/>
    </row>
    <row r="29" spans="1:10" ht="19" x14ac:dyDescent="0.25">
      <c r="A29" s="33" t="s">
        <v>0</v>
      </c>
      <c r="B29" s="35">
        <v>0.11059830550582928</v>
      </c>
      <c r="C29" s="15">
        <v>0.08</v>
      </c>
      <c r="D29" s="15">
        <v>0.16</v>
      </c>
    </row>
    <row r="30" spans="1:10" ht="19" x14ac:dyDescent="0.25">
      <c r="A30" s="33" t="s">
        <v>5</v>
      </c>
      <c r="B30" s="35">
        <v>0.80170769020117894</v>
      </c>
      <c r="C30" s="15">
        <v>0.03</v>
      </c>
      <c r="D30" s="15">
        <v>0.04</v>
      </c>
    </row>
    <row r="31" spans="1:10" ht="19" x14ac:dyDescent="0.25">
      <c r="A31" s="33" t="s">
        <v>1</v>
      </c>
      <c r="B31" s="35">
        <v>8.769400429299172E-2</v>
      </c>
      <c r="C31" s="15">
        <v>0.05</v>
      </c>
      <c r="D31" s="15">
        <v>0.09</v>
      </c>
    </row>
    <row r="32" spans="1:10" ht="19" x14ac:dyDescent="0.25">
      <c r="A32" s="33"/>
      <c r="B32" s="35">
        <f>SUM(B29:B31)</f>
        <v>0.99999999999999989</v>
      </c>
      <c r="C32" s="18"/>
      <c r="D32" s="18"/>
    </row>
    <row r="33" spans="1:8" ht="19" x14ac:dyDescent="0.25">
      <c r="A33" s="36" t="s">
        <v>19</v>
      </c>
      <c r="B33" s="31">
        <f>B29*C29+B30*C30+B31*C31</f>
        <v>3.7283795361151298E-2</v>
      </c>
      <c r="C33" s="18"/>
      <c r="D33" s="18"/>
    </row>
    <row r="34" spans="1:8" ht="19" x14ac:dyDescent="0.25">
      <c r="A34" s="36" t="s">
        <v>20</v>
      </c>
      <c r="B34" s="31">
        <f>((B29*D29)^2+(B30*D30)^2+(B31*D31)^2+2*(B29*D29*B30*D30*B10)+2*(B29*D29*B31*D31*B11)+2*(B30*D30*B31*D31*C11))^(1/2)</f>
        <v>4.0897929659639426E-2</v>
      </c>
      <c r="C34" s="18"/>
      <c r="D34" s="18"/>
      <c r="H34" s="5"/>
    </row>
    <row r="35" spans="1:8" ht="19" x14ac:dyDescent="0.25">
      <c r="A35" s="30"/>
      <c r="B35" s="32"/>
      <c r="C35" s="18"/>
      <c r="D35" s="18"/>
    </row>
    <row r="36" spans="1:8" ht="21" x14ac:dyDescent="0.25">
      <c r="A36" s="37"/>
      <c r="B36" s="38"/>
      <c r="C36" s="18"/>
      <c r="D36" s="18"/>
      <c r="F36" s="40" t="s">
        <v>26</v>
      </c>
      <c r="G36" s="41"/>
    </row>
    <row r="37" spans="1:8" ht="19" x14ac:dyDescent="0.25">
      <c r="A37" s="39" t="s">
        <v>23</v>
      </c>
      <c r="B37" s="38"/>
      <c r="C37" s="18"/>
      <c r="D37" s="18"/>
    </row>
    <row r="38" spans="1:8" ht="19" x14ac:dyDescent="0.25">
      <c r="A38" s="33" t="s">
        <v>7</v>
      </c>
      <c r="B38" s="34" t="s">
        <v>8</v>
      </c>
      <c r="C38" s="18" t="s">
        <v>2</v>
      </c>
      <c r="D38" s="18" t="s">
        <v>3</v>
      </c>
    </row>
    <row r="39" spans="1:8" ht="19" x14ac:dyDescent="0.25">
      <c r="A39" s="33" t="s">
        <v>0</v>
      </c>
      <c r="B39" s="35">
        <v>1</v>
      </c>
      <c r="C39" s="15">
        <v>0.08</v>
      </c>
      <c r="D39" s="15">
        <v>0.16</v>
      </c>
    </row>
    <row r="40" spans="1:8" ht="19" x14ac:dyDescent="0.25">
      <c r="A40" s="33" t="s">
        <v>5</v>
      </c>
      <c r="B40" s="35">
        <v>0</v>
      </c>
      <c r="C40" s="15">
        <v>0.03</v>
      </c>
      <c r="D40" s="15">
        <v>0.04</v>
      </c>
    </row>
    <row r="41" spans="1:8" ht="19" x14ac:dyDescent="0.25">
      <c r="A41" s="33" t="s">
        <v>1</v>
      </c>
      <c r="B41" s="35">
        <v>0</v>
      </c>
      <c r="C41" s="15">
        <v>0.05</v>
      </c>
      <c r="D41" s="15">
        <v>0.09</v>
      </c>
    </row>
    <row r="42" spans="1:8" ht="19" x14ac:dyDescent="0.25">
      <c r="A42" s="33"/>
      <c r="B42" s="35">
        <f>SUM(B39:B41)</f>
        <v>1</v>
      </c>
      <c r="C42" s="18"/>
      <c r="D42" s="18"/>
    </row>
    <row r="43" spans="1:8" ht="19" x14ac:dyDescent="0.25">
      <c r="A43" s="36" t="s">
        <v>19</v>
      </c>
      <c r="B43" s="32">
        <f>B39*C39+B40*C40+B41*C41</f>
        <v>0.08</v>
      </c>
      <c r="C43" s="18"/>
      <c r="D43" s="18"/>
    </row>
    <row r="44" spans="1:8" ht="19" x14ac:dyDescent="0.25">
      <c r="A44" s="36" t="s">
        <v>15</v>
      </c>
      <c r="B44" s="31">
        <f>((B39*D39)^2+(B40*D40)^2+(B41*D41)^2+2*(B39*D39*B40*D40*B10)+2*(B39*D39*B41*D41*B11)+2*(B40*D40*B41*D41*C11))^(1/2)</f>
        <v>0.16</v>
      </c>
      <c r="C44" s="18"/>
      <c r="D44" s="18"/>
    </row>
    <row r="45" spans="1:8" ht="19" x14ac:dyDescent="0.25">
      <c r="A45" s="30"/>
      <c r="B45" s="32"/>
      <c r="C45" s="18"/>
      <c r="D45" s="18"/>
    </row>
    <row r="46" spans="1:8" ht="19" x14ac:dyDescent="0.25">
      <c r="A46" s="37"/>
      <c r="B46" s="38"/>
      <c r="C46" s="18"/>
      <c r="D46" s="18"/>
    </row>
    <row r="47" spans="1:8" ht="19" x14ac:dyDescent="0.25">
      <c r="A47" s="39" t="s">
        <v>24</v>
      </c>
      <c r="B47" s="38"/>
      <c r="C47" s="18"/>
      <c r="D47" s="18"/>
    </row>
    <row r="48" spans="1:8" ht="19" x14ac:dyDescent="0.25">
      <c r="A48" s="33" t="s">
        <v>7</v>
      </c>
      <c r="B48" s="34" t="s">
        <v>8</v>
      </c>
      <c r="C48" s="18" t="s">
        <v>2</v>
      </c>
      <c r="D48" s="18" t="s">
        <v>3</v>
      </c>
    </row>
    <row r="49" spans="1:4" ht="19" x14ac:dyDescent="0.25">
      <c r="A49" s="33" t="s">
        <v>0</v>
      </c>
      <c r="B49" s="35">
        <v>0.58035258813778812</v>
      </c>
      <c r="C49" s="15">
        <v>0.08</v>
      </c>
      <c r="D49" s="15">
        <v>0.16</v>
      </c>
    </row>
    <row r="50" spans="1:4" ht="19" x14ac:dyDescent="0.25">
      <c r="A50" s="33" t="s">
        <v>5</v>
      </c>
      <c r="B50" s="35">
        <v>0.31198762896157611</v>
      </c>
      <c r="C50" s="15">
        <v>0.03</v>
      </c>
      <c r="D50" s="15">
        <v>0.04</v>
      </c>
    </row>
    <row r="51" spans="1:4" ht="19" x14ac:dyDescent="0.25">
      <c r="A51" s="33" t="s">
        <v>1</v>
      </c>
      <c r="B51" s="35">
        <v>0.10765978290063574</v>
      </c>
      <c r="C51" s="15">
        <v>0.05</v>
      </c>
      <c r="D51" s="15">
        <v>0.09</v>
      </c>
    </row>
    <row r="52" spans="1:4" ht="19" x14ac:dyDescent="0.25">
      <c r="A52" s="33"/>
      <c r="B52" s="35">
        <f>SUM(B49:B51)</f>
        <v>0.99999999999999989</v>
      </c>
      <c r="C52" s="18"/>
      <c r="D52" s="18"/>
    </row>
    <row r="53" spans="1:4" ht="19" x14ac:dyDescent="0.25">
      <c r="A53" s="33"/>
      <c r="B53" s="35"/>
      <c r="C53" s="18"/>
      <c r="D53" s="18"/>
    </row>
    <row r="54" spans="1:4" ht="19" x14ac:dyDescent="0.25">
      <c r="A54" s="36" t="s">
        <v>19</v>
      </c>
      <c r="B54" s="32">
        <f>B49*C49+B50*C50+B51*C51</f>
        <v>6.1170825064902123E-2</v>
      </c>
      <c r="C54" s="18"/>
      <c r="D54" s="18"/>
    </row>
    <row r="55" spans="1:4" ht="19" x14ac:dyDescent="0.25">
      <c r="A55" s="36" t="s">
        <v>15</v>
      </c>
      <c r="B55" s="31">
        <f>((B49*D49)^2+(B50*D50)^2+(B51*D51)^2+2*(B49*D49*B50*D50*B10)+2*(B49*D49*B51*D51*B11)+2*(B50*D50*B51*D51*C11))^(1/2)</f>
        <v>9.9999843006723585E-2</v>
      </c>
      <c r="C55" s="18"/>
      <c r="D55" s="18"/>
    </row>
    <row r="56" spans="1:4" x14ac:dyDescent="0.2">
      <c r="A56" s="8"/>
      <c r="B56" s="9"/>
    </row>
    <row r="57" spans="1:4" x14ac:dyDescent="0.2">
      <c r="A57" s="7"/>
    </row>
    <row r="58" spans="1:4" x14ac:dyDescent="0.2">
      <c r="A58" s="7"/>
    </row>
    <row r="59" spans="1:4" x14ac:dyDescent="0.2">
      <c r="A59" s="7"/>
    </row>
    <row r="60" spans="1:4" x14ac:dyDescent="0.2">
      <c r="A60" s="7"/>
    </row>
    <row r="61" spans="1:4" x14ac:dyDescent="0.2">
      <c r="A61" s="7"/>
    </row>
    <row r="62" spans="1:4" x14ac:dyDescent="0.2">
      <c r="A62" s="7"/>
    </row>
    <row r="63" spans="1:4" x14ac:dyDescent="0.2">
      <c r="A63" s="7"/>
    </row>
    <row r="64" spans="1:4" x14ac:dyDescent="0.2">
      <c r="A64" s="7"/>
    </row>
    <row r="65" spans="1:1" x14ac:dyDescent="0.2">
      <c r="A65" s="7"/>
    </row>
    <row r="66" spans="1:1" x14ac:dyDescent="0.2">
      <c r="A66" s="7"/>
    </row>
    <row r="68" spans="1:1" x14ac:dyDescent="0.2">
      <c r="A68" s="7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Mladina</dc:creator>
  <cp:lastModifiedBy>Microsoft Office User</cp:lastModifiedBy>
  <dcterms:created xsi:type="dcterms:W3CDTF">2017-05-13T00:10:47Z</dcterms:created>
  <dcterms:modified xsi:type="dcterms:W3CDTF">2022-05-09T19:46:44Z</dcterms:modified>
</cp:coreProperties>
</file>