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mahmoud/Desktop/"/>
    </mc:Choice>
  </mc:AlternateContent>
  <xr:revisionPtr revIDLastSave="0" documentId="13_ncr:1_{21F8F7F6-41F3-E94A-842C-C2E833BCCD07}" xr6:coauthVersionLast="47" xr6:coauthVersionMax="47" xr10:uidLastSave="{00000000-0000-0000-0000-000000000000}"/>
  <bookViews>
    <workbookView xWindow="0" yWindow="500" windowWidth="25600" windowHeight="14780" activeTab="2" xr2:uid="{50BDF92F-374F-004A-9DBE-97D785123F9C}"/>
  </bookViews>
  <sheets>
    <sheet name="CAPM Regression" sheetId="3" r:id="rId1"/>
    <sheet name="3Factor Regression" sheetId="4" r:id="rId2"/>
    <sheet name="Comparisons" sheetId="7" r:id="rId3"/>
    <sheet name="Historical Data Calculation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7" l="1"/>
  <c r="K12" i="7"/>
  <c r="J12" i="7"/>
  <c r="I12" i="7"/>
  <c r="H12" i="7"/>
  <c r="G12" i="7"/>
  <c r="F12" i="7"/>
  <c r="E12" i="7"/>
  <c r="D12" i="7"/>
  <c r="C12" i="7"/>
</calcChain>
</file>

<file path=xl/sharedStrings.xml><?xml version="1.0" encoding="utf-8"?>
<sst xmlns="http://schemas.openxmlformats.org/spreadsheetml/2006/main" count="90" uniqueCount="56">
  <si>
    <t>Date</t>
  </si>
  <si>
    <t>Adj Close</t>
  </si>
  <si>
    <t>Rf</t>
  </si>
  <si>
    <t>MKT-Rf</t>
  </si>
  <si>
    <t>Rm-Rf</t>
  </si>
  <si>
    <t>Rm</t>
  </si>
  <si>
    <t>R</t>
  </si>
  <si>
    <t>R-Rf</t>
  </si>
  <si>
    <t>MKT</t>
  </si>
  <si>
    <t>HML</t>
  </si>
  <si>
    <t>SMB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</si>
  <si>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</si>
  <si>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</si>
  <si>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</si>
  <si>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</si>
  <si>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</si>
  <si>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</si>
  <si>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</si>
  <si>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</si>
  <si>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</si>
  <si>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</si>
  <si>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</si>
  <si>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</si>
  <si>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</si>
  <si>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</si>
  <si>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</si>
  <si>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</si>
  <si>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</si>
  <si>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</si>
  <si>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</si>
  <si>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</si>
  <si>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</si>
  <si>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</si>
  <si>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</si>
  <si>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</si>
  <si>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</si>
  <si>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</si>
  <si>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</si>
  <si>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CAPM (r)</t>
  </si>
  <si>
    <t>alpha</t>
  </si>
  <si>
    <t>alpha+Rf+Beta(Rm-Rf)</t>
  </si>
  <si>
    <t>Xcel's Energy</t>
  </si>
  <si>
    <t>TERMINAL</t>
  </si>
  <si>
    <t>(In Millions)</t>
  </si>
  <si>
    <t>Net Income</t>
  </si>
  <si>
    <t>Depreciation &amp; Amortization</t>
  </si>
  <si>
    <t xml:space="preserve">Capital Expenditure </t>
  </si>
  <si>
    <t>NWC</t>
  </si>
  <si>
    <t>Desired IRR</t>
  </si>
  <si>
    <t>Actual IRR</t>
  </si>
  <si>
    <t>Stock Market Value</t>
  </si>
  <si>
    <t>FCF to Equity(part 1)</t>
  </si>
  <si>
    <t>FCF to Equity(part 2)</t>
  </si>
  <si>
    <t>3-factor model ( r )</t>
  </si>
  <si>
    <t>alpha + Rf + B1(MKT) + B2(HML)+B3(SMB)</t>
  </si>
  <si>
    <t>1 + Cost of Capital ( 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</si>
</sst>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0" fontId="0" fillId="0" borderId="0" xfId="0" applyNumberFormat="1"/>
    <xf numFmtId="0" fontId="3" fillId="0" borderId="0" xfId="0" applyFont="1"/>
    <xf numFmtId="0" fontId="4" fillId="0" borderId="0" xfId="0" applyFont="1"/>
    <xf numFmtId="44" fontId="3" fillId="0" borderId="0" xfId="0" applyNumberFormat="1" applyFont="1"/>
    <xf numFmtId="0" fontId="5" fillId="0" borderId="0" xfId="0" applyFont="1"/>
    <xf numFmtId="0" fontId="6" fillId="0" borderId="0" xfId="0" applyFont="1"/>
    <xf numFmtId="44" fontId="0" fillId="0" borderId="0" xfId="1" applyFont="1"/>
    <xf numFmtId="44" fontId="6" fillId="0" borderId="0" xfId="1" applyFont="1"/>
    <xf numFmtId="44" fontId="6" fillId="0" borderId="0" xfId="0" applyNumberFormat="1" applyFont="1"/>
    <xf numFmtId="9" fontId="0" fillId="0" borderId="0" xfId="0" applyNumberFormat="1"/>
    <xf numFmtId="2" fontId="6" fillId="0" borderId="0" xfId="0" applyNumberFormat="1" applyFont="1"/>
    <xf numFmtId="0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E6EA-C49B-0E44-96B4-D2F0E3921E27}">
  <dimension ref="A1:I83"/>
  <sheetViews>
    <sheetView workbookViewId="0">
      <selection activeCell="H28" sqref="H28"/>
    </sheetView>
  </sheetViews>
  <sheetFormatPr baseColWidth="10" defaultRowHeight="16" x14ac:dyDescent="0.2"/>
  <cols>
    <col min="8" max="8" width="23" customWidth="1"/>
  </cols>
  <sheetData>
    <row r="1" spans="1:9" x14ac:dyDescent="0.2">
      <c r="A1" t="s">
        <v>11</v>
      </c>
    </row>
    <row r="2" spans="1:9" ht="17" thickBot="1" x14ac:dyDescent="0.25"/>
    <row r="3" spans="1:9" x14ac:dyDescent="0.2">
      <c r="A3" s="5" t="s">
        <v>12</v>
      </c>
      <c r="B3" s="5"/>
    </row>
    <row r="4" spans="1:9" x14ac:dyDescent="0.2">
      <c r="A4" s="2" t="s">
        <v>13</v>
      </c>
      <c r="B4" s="2">
        <v>0.32972778644230044</v>
      </c>
    </row>
    <row r="5" spans="1:9" x14ac:dyDescent="0.2">
      <c r="A5" s="2" t="s">
        <v>14</v>
      </c>
      <c r="B5" s="2">
        <v>0.1087204131521393</v>
      </c>
    </row>
    <row r="6" spans="1:9" x14ac:dyDescent="0.2">
      <c r="A6" s="2" t="s">
        <v>15</v>
      </c>
      <c r="B6" s="2">
        <v>9.3083929172352281E-2</v>
      </c>
    </row>
    <row r="7" spans="1:9" x14ac:dyDescent="0.2">
      <c r="A7" s="2" t="s">
        <v>16</v>
      </c>
      <c r="B7" s="2">
        <v>8.2762100425848167E-2</v>
      </c>
    </row>
    <row r="8" spans="1:9" ht="17" thickBot="1" x14ac:dyDescent="0.25">
      <c r="A8" s="3" t="s">
        <v>17</v>
      </c>
      <c r="B8" s="3">
        <v>59</v>
      </c>
    </row>
    <row r="10" spans="1:9" ht="17" thickBot="1" x14ac:dyDescent="0.25">
      <c r="A10" t="s">
        <v>18</v>
      </c>
    </row>
    <row r="11" spans="1:9" x14ac:dyDescent="0.2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">
      <c r="A12" s="2" t="s">
        <v>19</v>
      </c>
      <c r="B12" s="2">
        <v>1</v>
      </c>
      <c r="C12" s="2">
        <v>4.7625001035549674E-2</v>
      </c>
      <c r="D12" s="2">
        <v>4.7625001035549674E-2</v>
      </c>
      <c r="E12" s="2">
        <v>6.9529961654218431</v>
      </c>
      <c r="F12" s="2">
        <v>1.0764460346937508E-2</v>
      </c>
    </row>
    <row r="13" spans="1:9" x14ac:dyDescent="0.2">
      <c r="A13" s="2" t="s">
        <v>20</v>
      </c>
      <c r="B13" s="2">
        <v>57</v>
      </c>
      <c r="C13" s="2">
        <v>0.39042522021319614</v>
      </c>
      <c r="D13" s="2">
        <v>6.8495652668981782E-3</v>
      </c>
      <c r="E13" s="2"/>
      <c r="F13" s="2"/>
    </row>
    <row r="14" spans="1:9" ht="17" thickBot="1" x14ac:dyDescent="0.25">
      <c r="A14" s="3" t="s">
        <v>21</v>
      </c>
      <c r="B14" s="3">
        <v>58</v>
      </c>
      <c r="C14" s="3">
        <v>0.43805022124874582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27</v>
      </c>
      <c r="C16" s="4" t="s">
        <v>16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">
      <c r="A17" s="2" t="s">
        <v>39</v>
      </c>
      <c r="B17" s="2">
        <v>-8.2564487204305259E-2</v>
      </c>
      <c r="C17" s="2">
        <v>1.1172077718254684E-2</v>
      </c>
      <c r="D17" s="2">
        <v>-7.3902535666573925</v>
      </c>
      <c r="E17" s="2">
        <v>7.1148887414350922E-10</v>
      </c>
      <c r="F17" s="2">
        <v>-0.10493618694362494</v>
      </c>
      <c r="G17" s="2">
        <v>-6.0192787464985575E-2</v>
      </c>
      <c r="H17" s="2">
        <v>-0.10493618694362494</v>
      </c>
      <c r="I17" s="2">
        <v>-6.0192787464985575E-2</v>
      </c>
    </row>
    <row r="18" spans="1:9" ht="17" thickBot="1" x14ac:dyDescent="0.25">
      <c r="A18" s="3" t="s">
        <v>4</v>
      </c>
      <c r="B18" s="3">
        <v>5.9814053515689263E-3</v>
      </c>
      <c r="C18" s="3">
        <v>2.2683874716834234E-3</v>
      </c>
      <c r="D18" s="3">
        <v>2.6368534592240476</v>
      </c>
      <c r="E18" s="3">
        <v>1.0764460346937649E-2</v>
      </c>
      <c r="F18" s="3">
        <v>1.4390377912344146E-3</v>
      </c>
      <c r="G18" s="3">
        <v>1.0523772911903439E-2</v>
      </c>
      <c r="H18" s="3">
        <v>1.4390377912344146E-3</v>
      </c>
      <c r="I18" s="3">
        <v>1.0523772911903439E-2</v>
      </c>
    </row>
    <row r="22" spans="1:9" x14ac:dyDescent="0.2">
      <c r="A22" t="s">
        <v>34</v>
      </c>
    </row>
    <row r="23" spans="1:9" ht="17" thickBot="1" x14ac:dyDescent="0.25"/>
    <row r="24" spans="1:9" x14ac:dyDescent="0.2">
      <c r="A24" s="4" t="s">
        <v>35</v>
      </c>
      <c r="B24" s="4" t="s">
        <v>36</v>
      </c>
      <c r="C24" s="4" t="s">
        <v>37</v>
      </c>
    </row>
    <row r="25" spans="1:9" x14ac:dyDescent="0.2">
      <c r="A25" s="2">
        <v>1</v>
      </c>
      <c r="B25" s="2">
        <v>-7.5745685103516688E-2</v>
      </c>
      <c r="C25" s="2">
        <v>4.7701685103516689E-2</v>
      </c>
    </row>
    <row r="26" spans="1:9" x14ac:dyDescent="0.2">
      <c r="A26" s="2">
        <v>2</v>
      </c>
      <c r="B26" s="2">
        <v>-7.5865313210548055E-2</v>
      </c>
      <c r="C26" s="2">
        <v>7.9350313210548057E-2</v>
      </c>
      <c r="G26" t="s">
        <v>38</v>
      </c>
      <c r="H26" t="s">
        <v>40</v>
      </c>
    </row>
    <row r="27" spans="1:9" x14ac:dyDescent="0.2">
      <c r="A27" s="2">
        <v>3</v>
      </c>
      <c r="B27" s="2">
        <v>-7.7540106708987366E-2</v>
      </c>
      <c r="C27" s="2">
        <v>-2.4830893291012637E-2</v>
      </c>
      <c r="H27" s="6">
        <v>7.0000000000000007E-2</v>
      </c>
    </row>
    <row r="28" spans="1:9" x14ac:dyDescent="0.2">
      <c r="A28" s="2">
        <v>4</v>
      </c>
      <c r="B28" s="2">
        <v>-7.0960560822261542E-2</v>
      </c>
      <c r="C28" s="2">
        <v>4.0057560822261543E-2</v>
      </c>
    </row>
    <row r="29" spans="1:9" x14ac:dyDescent="0.2">
      <c r="A29" s="2">
        <v>5</v>
      </c>
      <c r="B29" s="2">
        <v>-8.1069135866413025E-2</v>
      </c>
      <c r="C29" s="2">
        <v>3.7359135866413026E-2</v>
      </c>
    </row>
    <row r="30" spans="1:9" x14ac:dyDescent="0.2">
      <c r="A30" s="2">
        <v>6</v>
      </c>
      <c r="B30" s="2">
        <v>-6.7012833290226045E-2</v>
      </c>
      <c r="C30" s="2">
        <v>-6.7028166709773948E-2</v>
      </c>
    </row>
    <row r="31" spans="1:9" x14ac:dyDescent="0.2">
      <c r="A31" s="2">
        <v>7</v>
      </c>
      <c r="B31" s="2">
        <v>-6.8567998681633976E-2</v>
      </c>
      <c r="C31" s="2">
        <v>3.2779998681633976E-2</v>
      </c>
    </row>
    <row r="32" spans="1:9" x14ac:dyDescent="0.2">
      <c r="A32" s="2">
        <v>8</v>
      </c>
      <c r="B32" s="2">
        <v>-6.3423990079284689E-2</v>
      </c>
      <c r="C32" s="2">
        <v>2.5628990079284687E-2</v>
      </c>
    </row>
    <row r="33" spans="1:3" x14ac:dyDescent="0.2">
      <c r="A33" s="2">
        <v>9</v>
      </c>
      <c r="B33" s="2">
        <v>-7.5685871050000991E-2</v>
      </c>
      <c r="C33" s="2">
        <v>-8.2130128949999021E-2</v>
      </c>
    </row>
    <row r="34" spans="1:3" x14ac:dyDescent="0.2">
      <c r="A34" s="2">
        <v>10</v>
      </c>
      <c r="B34" s="2">
        <v>-4.8530290753878068E-2</v>
      </c>
      <c r="C34" s="2">
        <v>-0.10561570924612193</v>
      </c>
    </row>
    <row r="35" spans="1:3" x14ac:dyDescent="0.2">
      <c r="A35" s="2">
        <v>11</v>
      </c>
      <c r="B35" s="2">
        <v>-0.10373866214885925</v>
      </c>
      <c r="C35" s="2">
        <v>-5.7970337851140738E-2</v>
      </c>
    </row>
    <row r="36" spans="1:3" x14ac:dyDescent="0.2">
      <c r="A36" s="2">
        <v>12</v>
      </c>
      <c r="B36" s="2">
        <v>-9.590302113830397E-2</v>
      </c>
      <c r="C36" s="2">
        <v>2.6735021138303977E-2</v>
      </c>
    </row>
    <row r="37" spans="1:3" x14ac:dyDescent="0.2">
      <c r="A37" s="2">
        <v>13</v>
      </c>
      <c r="B37" s="2">
        <v>-7.9992482903130616E-2</v>
      </c>
      <c r="C37" s="2">
        <v>-2.1030517096869386E-2</v>
      </c>
    </row>
    <row r="38" spans="1:3" x14ac:dyDescent="0.2">
      <c r="A38" s="2">
        <v>14</v>
      </c>
      <c r="B38" s="2">
        <v>-6.5876366273427953E-2</v>
      </c>
      <c r="C38" s="2">
        <v>-0.10230463372657204</v>
      </c>
    </row>
    <row r="39" spans="1:3" x14ac:dyDescent="0.2">
      <c r="A39" s="2">
        <v>15</v>
      </c>
      <c r="B39" s="2">
        <v>-7.8856015886332523E-2</v>
      </c>
      <c r="C39" s="2">
        <v>-5.7628984113667472E-2</v>
      </c>
    </row>
    <row r="40" spans="1:3" x14ac:dyDescent="0.2">
      <c r="A40" s="2">
        <v>16</v>
      </c>
      <c r="B40" s="2">
        <v>-6.2526779276549357E-2</v>
      </c>
      <c r="C40" s="2">
        <v>-6.2386220723450639E-2</v>
      </c>
    </row>
    <row r="41" spans="1:3" x14ac:dyDescent="0.2">
      <c r="A41" s="2">
        <v>17</v>
      </c>
      <c r="B41" s="2">
        <v>-6.1031427938657123E-2</v>
      </c>
      <c r="C41" s="2">
        <v>-7.3573572061342879E-2</v>
      </c>
    </row>
    <row r="42" spans="1:3" x14ac:dyDescent="0.2">
      <c r="A42" s="2">
        <v>18</v>
      </c>
      <c r="B42" s="2">
        <v>-8.1308392080475786E-2</v>
      </c>
      <c r="C42" s="2">
        <v>-8.6173607919524206E-2</v>
      </c>
    </row>
    <row r="43" spans="1:3" x14ac:dyDescent="0.2">
      <c r="A43" s="2">
        <v>19</v>
      </c>
      <c r="B43" s="2">
        <v>-0.12736521328755651</v>
      </c>
      <c r="C43" s="2">
        <v>-1.6324786712443501E-2</v>
      </c>
    </row>
    <row r="44" spans="1:3" x14ac:dyDescent="0.2">
      <c r="A44" s="2">
        <v>20</v>
      </c>
      <c r="B44" s="2">
        <v>-7.1379259196871367E-2</v>
      </c>
      <c r="C44" s="2">
        <v>-3.8430740803128638E-2</v>
      </c>
    </row>
    <row r="45" spans="1:3" x14ac:dyDescent="0.2">
      <c r="A45" s="2">
        <v>21</v>
      </c>
      <c r="B45" s="2">
        <v>-0.13855044129499039</v>
      </c>
      <c r="C45" s="2">
        <v>-0.1120785587050096</v>
      </c>
    </row>
    <row r="46" spans="1:3" x14ac:dyDescent="0.2">
      <c r="A46" s="2">
        <v>22</v>
      </c>
      <c r="B46" s="2">
        <v>-3.1004773073781119E-2</v>
      </c>
      <c r="C46" s="2">
        <v>-0.10806822692621888</v>
      </c>
    </row>
    <row r="47" spans="1:3" x14ac:dyDescent="0.2">
      <c r="A47" s="2">
        <v>23</v>
      </c>
      <c r="B47" s="2">
        <v>-6.1151056045688504E-2</v>
      </c>
      <c r="C47" s="2">
        <v>-7.1102943954311507E-2</v>
      </c>
    </row>
    <row r="48" spans="1:3" x14ac:dyDescent="0.2">
      <c r="A48" s="2">
        <v>24</v>
      </c>
      <c r="B48" s="2">
        <v>-7.4848474300781342E-2</v>
      </c>
      <c r="C48" s="2">
        <v>-9.0543525699218669E-2</v>
      </c>
    </row>
    <row r="49" spans="1:3" x14ac:dyDescent="0.2">
      <c r="A49" s="2">
        <v>25</v>
      </c>
      <c r="B49" s="2">
        <v>-5.7622026888262838E-2</v>
      </c>
      <c r="C49" s="2">
        <v>-0.13998097311173716</v>
      </c>
    </row>
    <row r="50" spans="1:3" x14ac:dyDescent="0.2">
      <c r="A50" s="2">
        <v>26</v>
      </c>
      <c r="B50" s="2">
        <v>-0.12281934522036414</v>
      </c>
      <c r="C50" s="2">
        <v>-7.2313654779635861E-2</v>
      </c>
    </row>
    <row r="51" spans="1:3" x14ac:dyDescent="0.2">
      <c r="A51" s="2">
        <v>27</v>
      </c>
      <c r="B51" s="2">
        <v>-4.0036695154650193E-2</v>
      </c>
      <c r="C51" s="2">
        <v>-0.1024673048453498</v>
      </c>
    </row>
    <row r="52" spans="1:3" x14ac:dyDescent="0.2">
      <c r="A52" s="2">
        <v>28</v>
      </c>
      <c r="B52" s="2">
        <v>-7.4310147819140138E-2</v>
      </c>
      <c r="C52" s="2">
        <v>-0.10680785218085986</v>
      </c>
    </row>
    <row r="53" spans="1:3" x14ac:dyDescent="0.2">
      <c r="A53" s="2">
        <v>29</v>
      </c>
      <c r="B53" s="2">
        <v>-9.7039488155102063E-2</v>
      </c>
      <c r="C53" s="2">
        <v>1.4375488155102062E-2</v>
      </c>
    </row>
    <row r="54" spans="1:3" x14ac:dyDescent="0.2">
      <c r="A54" s="2">
        <v>30</v>
      </c>
      <c r="B54" s="2">
        <v>-7.2934424588279284E-2</v>
      </c>
      <c r="C54" s="2">
        <v>-9.6632575411720711E-2</v>
      </c>
    </row>
    <row r="55" spans="1:3" x14ac:dyDescent="0.2">
      <c r="A55" s="2">
        <v>31</v>
      </c>
      <c r="B55" s="2">
        <v>-6.9345581377337928E-2</v>
      </c>
      <c r="C55" s="2">
        <v>-9.5613418622662066E-2</v>
      </c>
    </row>
    <row r="56" spans="1:3" x14ac:dyDescent="0.2">
      <c r="A56" s="2">
        <v>32</v>
      </c>
      <c r="B56" s="2">
        <v>-5.8698679851545241E-2</v>
      </c>
      <c r="C56" s="2">
        <v>-9.3107320148454756E-2</v>
      </c>
    </row>
    <row r="57" spans="1:3" x14ac:dyDescent="0.2">
      <c r="A57" s="2">
        <v>33</v>
      </c>
      <c r="B57" s="2">
        <v>-6.5158597631239684E-2</v>
      </c>
      <c r="C57" s="2">
        <v>-4.2315402368760316E-2</v>
      </c>
    </row>
    <row r="58" spans="1:3" x14ac:dyDescent="0.2">
      <c r="A58" s="2">
        <v>34</v>
      </c>
      <c r="B58" s="2">
        <v>-8.2444859097273879E-2</v>
      </c>
      <c r="C58" s="2">
        <v>4.9271859097273878E-2</v>
      </c>
    </row>
    <row r="59" spans="1:3" x14ac:dyDescent="0.2">
      <c r="A59" s="2">
        <v>35</v>
      </c>
      <c r="B59" s="2">
        <v>-0.13047554407037237</v>
      </c>
      <c r="C59" s="2">
        <v>-8.8816455929627613E-2</v>
      </c>
    </row>
    <row r="60" spans="1:3" x14ac:dyDescent="0.2">
      <c r="A60" s="2">
        <v>36</v>
      </c>
      <c r="B60" s="2">
        <v>-0.16187792216610922</v>
      </c>
      <c r="C60" s="2">
        <v>9.4649221661092242E-3</v>
      </c>
    </row>
    <row r="61" spans="1:3" x14ac:dyDescent="0.2">
      <c r="A61" s="2">
        <v>37</v>
      </c>
      <c r="B61" s="2">
        <v>-9.1830415538941834E-4</v>
      </c>
      <c r="C61" s="2">
        <v>6.1808304155389418E-2</v>
      </c>
    </row>
    <row r="62" spans="1:3" x14ac:dyDescent="0.2">
      <c r="A62" s="2">
        <v>38</v>
      </c>
      <c r="B62" s="2">
        <v>-4.9128431289034963E-2</v>
      </c>
      <c r="C62" s="2">
        <v>6.2256431289034964E-2</v>
      </c>
    </row>
    <row r="63" spans="1:3" x14ac:dyDescent="0.2">
      <c r="A63" s="2">
        <v>39</v>
      </c>
      <c r="B63" s="2">
        <v>-6.7790415985930011E-2</v>
      </c>
      <c r="C63" s="2">
        <v>1.8885415985930014E-2</v>
      </c>
    </row>
    <row r="64" spans="1:3" x14ac:dyDescent="0.2">
      <c r="A64" s="2">
        <v>40</v>
      </c>
      <c r="B64" s="2">
        <v>-4.7991964272236863E-2</v>
      </c>
      <c r="C64" s="2">
        <v>0.14997896427223686</v>
      </c>
    </row>
    <row r="65" spans="1:3" x14ac:dyDescent="0.2">
      <c r="A65" s="2">
        <v>41</v>
      </c>
      <c r="B65" s="2">
        <v>-3.6866550318318661E-2</v>
      </c>
      <c r="C65" s="2">
        <v>3.3094550318318663E-2</v>
      </c>
    </row>
    <row r="66" spans="1:3" x14ac:dyDescent="0.2">
      <c r="A66" s="2">
        <v>42</v>
      </c>
      <c r="B66" s="2">
        <v>-0.10421717457698478</v>
      </c>
      <c r="C66" s="2">
        <v>8.7595174576984777E-2</v>
      </c>
    </row>
    <row r="67" spans="1:3" x14ac:dyDescent="0.2">
      <c r="A67" s="2">
        <v>43</v>
      </c>
      <c r="B67" s="2">
        <v>-9.5065624389084308E-2</v>
      </c>
      <c r="C67" s="2">
        <v>0.10622262438908431</v>
      </c>
    </row>
    <row r="68" spans="1:3" x14ac:dyDescent="0.2">
      <c r="A68" s="2">
        <v>44</v>
      </c>
      <c r="B68" s="2">
        <v>-7.9165484167250527E-3</v>
      </c>
      <c r="C68" s="2">
        <v>-4.021045158327495E-2</v>
      </c>
    </row>
    <row r="69" spans="1:3" x14ac:dyDescent="0.2">
      <c r="A69" s="2">
        <v>45</v>
      </c>
      <c r="B69" s="2">
        <v>-5.4810766373025441E-2</v>
      </c>
      <c r="C69" s="2">
        <v>3.4566766373025443E-2</v>
      </c>
    </row>
    <row r="70" spans="1:3" x14ac:dyDescent="0.2">
      <c r="A70" s="2">
        <v>46</v>
      </c>
      <c r="B70" s="2">
        <v>-8.2743929364852323E-2</v>
      </c>
      <c r="C70" s="2">
        <v>4.8898929364852323E-2</v>
      </c>
    </row>
    <row r="71" spans="1:3" x14ac:dyDescent="0.2">
      <c r="A71" s="2">
        <v>47</v>
      </c>
      <c r="B71" s="2">
        <v>-6.593618032694365E-2</v>
      </c>
      <c r="C71" s="2">
        <v>-1.8451819673056355E-2</v>
      </c>
    </row>
    <row r="72" spans="1:3" x14ac:dyDescent="0.2">
      <c r="A72" s="2">
        <v>48</v>
      </c>
      <c r="B72" s="2">
        <v>-6.4141758721472958E-2</v>
      </c>
      <c r="C72" s="2">
        <v>0.19931875872147295</v>
      </c>
    </row>
    <row r="73" spans="1:3" x14ac:dyDescent="0.2">
      <c r="A73" s="2">
        <v>49</v>
      </c>
      <c r="B73" s="2">
        <v>-5.3076158821070453E-2</v>
      </c>
      <c r="C73" s="2">
        <v>0.13309215882107045</v>
      </c>
    </row>
    <row r="74" spans="1:3" x14ac:dyDescent="0.2">
      <c r="A74" s="2">
        <v>50</v>
      </c>
      <c r="B74" s="2">
        <v>-8.0829879652350264E-2</v>
      </c>
      <c r="C74" s="2">
        <v>7.4938879652350271E-2</v>
      </c>
    </row>
    <row r="75" spans="1:3" x14ac:dyDescent="0.2">
      <c r="A75" s="2">
        <v>51</v>
      </c>
      <c r="B75" s="2">
        <v>-6.6115622487490713E-2</v>
      </c>
      <c r="C75" s="2">
        <v>-4.4263775125092802E-3</v>
      </c>
    </row>
    <row r="76" spans="1:3" x14ac:dyDescent="0.2">
      <c r="A76" s="2">
        <v>52</v>
      </c>
      <c r="B76" s="2">
        <v>-7.4968102407812723E-2</v>
      </c>
      <c r="C76" s="2">
        <v>0.11781110240781273</v>
      </c>
    </row>
    <row r="77" spans="1:3" x14ac:dyDescent="0.2">
      <c r="A77" s="2">
        <v>53</v>
      </c>
      <c r="B77" s="2">
        <v>-6.5218411684755367E-2</v>
      </c>
      <c r="C77" s="2">
        <v>7.2544411684755367E-2</v>
      </c>
    </row>
    <row r="78" spans="1:3" x14ac:dyDescent="0.2">
      <c r="A78" s="2">
        <v>54</v>
      </c>
      <c r="B78" s="2">
        <v>-0.10870322859066146</v>
      </c>
      <c r="C78" s="2">
        <v>1.7794228590661459E-2</v>
      </c>
    </row>
    <row r="79" spans="1:3" x14ac:dyDescent="0.2">
      <c r="A79" s="2">
        <v>55</v>
      </c>
      <c r="B79" s="2">
        <v>-4.27881416163719E-2</v>
      </c>
      <c r="C79" s="2">
        <v>8.3333141616371897E-2</v>
      </c>
    </row>
    <row r="80" spans="1:3" x14ac:dyDescent="0.2">
      <c r="A80" s="2">
        <v>56</v>
      </c>
      <c r="B80" s="2">
        <v>-9.1835665499237093E-2</v>
      </c>
      <c r="C80" s="2">
        <v>7.8520665499237086E-2</v>
      </c>
    </row>
    <row r="81" spans="1:3" x14ac:dyDescent="0.2">
      <c r="A81" s="2">
        <v>57</v>
      </c>
      <c r="B81" s="2">
        <v>-6.3962316560925894E-2</v>
      </c>
      <c r="C81" s="2">
        <v>0.11625631656092589</v>
      </c>
    </row>
    <row r="82" spans="1:3" x14ac:dyDescent="0.2">
      <c r="A82" s="2">
        <v>58</v>
      </c>
      <c r="B82" s="2">
        <v>-0.11988845659809536</v>
      </c>
      <c r="C82" s="2">
        <v>0.15590945659809535</v>
      </c>
    </row>
    <row r="83" spans="1:3" ht="17" thickBot="1" x14ac:dyDescent="0.25">
      <c r="A83" s="3">
        <v>59</v>
      </c>
      <c r="B83" s="3">
        <v>-9.6261905459398098E-2</v>
      </c>
      <c r="C83" s="3">
        <v>6.2813905459398106E-2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0633-C265-8D4C-AB52-D0B3C8658219}">
  <dimension ref="A1:I85"/>
  <sheetViews>
    <sheetView topLeftCell="A13" workbookViewId="0">
      <selection activeCell="H29" sqref="H29"/>
    </sheetView>
  </sheetViews>
  <sheetFormatPr baseColWidth="10" defaultRowHeight="16" x14ac:dyDescent="0.2"/>
  <cols>
    <col min="7" max="7" width="25.33203125" customWidth="1"/>
  </cols>
  <sheetData>
    <row r="1" spans="1:9" x14ac:dyDescent="0.2">
      <c r="A1" t="s">
        <v>11</v>
      </c>
    </row>
    <row r="2" spans="1:9" ht="17" thickBot="1" x14ac:dyDescent="0.25"/>
    <row r="3" spans="1:9" x14ac:dyDescent="0.2">
      <c r="A3" s="5" t="s">
        <v>12</v>
      </c>
      <c r="B3" s="5"/>
    </row>
    <row r="4" spans="1:9" x14ac:dyDescent="0.2">
      <c r="A4" s="2" t="s">
        <v>13</v>
      </c>
      <c r="B4" s="2">
        <v>0.42059855046515376</v>
      </c>
    </row>
    <row r="5" spans="1:9" x14ac:dyDescent="0.2">
      <c r="A5" s="2" t="s">
        <v>14</v>
      </c>
      <c r="B5" s="2">
        <v>0.1769031406533885</v>
      </c>
    </row>
    <row r="6" spans="1:9" x14ac:dyDescent="0.2">
      <c r="A6" s="2" t="s">
        <v>15</v>
      </c>
      <c r="B6" s="2">
        <v>0.1320069483253915</v>
      </c>
    </row>
    <row r="7" spans="1:9" x14ac:dyDescent="0.2">
      <c r="A7" s="2" t="s">
        <v>16</v>
      </c>
      <c r="B7" s="2">
        <v>8.0966633009129804E-2</v>
      </c>
    </row>
    <row r="8" spans="1:9" ht="17" thickBot="1" x14ac:dyDescent="0.25">
      <c r="A8" s="3" t="s">
        <v>17</v>
      </c>
      <c r="B8" s="3">
        <v>59</v>
      </c>
    </row>
    <row r="10" spans="1:9" ht="17" thickBot="1" x14ac:dyDescent="0.25">
      <c r="A10" t="s">
        <v>18</v>
      </c>
    </row>
    <row r="11" spans="1:9" x14ac:dyDescent="0.2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">
      <c r="A12" s="2" t="s">
        <v>19</v>
      </c>
      <c r="B12" s="2">
        <v>3</v>
      </c>
      <c r="C12" s="2">
        <v>7.7492459902814836E-2</v>
      </c>
      <c r="D12" s="2">
        <v>2.5830819967604945E-2</v>
      </c>
      <c r="E12" s="2">
        <v>3.940270465722163</v>
      </c>
      <c r="F12" s="2">
        <v>1.2843155333620704E-2</v>
      </c>
    </row>
    <row r="13" spans="1:9" x14ac:dyDescent="0.2">
      <c r="A13" s="2" t="s">
        <v>20</v>
      </c>
      <c r="B13" s="2">
        <v>55</v>
      </c>
      <c r="C13" s="2">
        <v>0.36055776134593098</v>
      </c>
      <c r="D13" s="2">
        <v>6.5555956608351089E-3</v>
      </c>
      <c r="E13" s="2"/>
      <c r="F13" s="2"/>
    </row>
    <row r="14" spans="1:9" ht="17" thickBot="1" x14ac:dyDescent="0.25">
      <c r="A14" s="3" t="s">
        <v>21</v>
      </c>
      <c r="B14" s="3">
        <v>58</v>
      </c>
      <c r="C14" s="3">
        <v>0.43805022124874582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27</v>
      </c>
      <c r="C16" s="4" t="s">
        <v>16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">
      <c r="A17" s="2" t="s">
        <v>39</v>
      </c>
      <c r="B17" s="2">
        <v>-8.245857244059937E-2</v>
      </c>
      <c r="C17" s="2">
        <v>1.1048998167005226E-2</v>
      </c>
      <c r="D17" s="2">
        <v>-7.4629908697821188</v>
      </c>
      <c r="E17" s="2">
        <v>6.5769631511979968E-10</v>
      </c>
      <c r="F17" s="2">
        <v>-0.10460125957775752</v>
      </c>
      <c r="G17" s="2">
        <v>-6.0315885303441216E-2</v>
      </c>
      <c r="H17" s="2">
        <v>-0.10460125957775752</v>
      </c>
      <c r="I17" s="2">
        <v>-6.0315885303441216E-2</v>
      </c>
    </row>
    <row r="18" spans="1:9" x14ac:dyDescent="0.2">
      <c r="A18" s="2" t="s">
        <v>8</v>
      </c>
      <c r="B18" s="2">
        <v>6.7946243510672039E-3</v>
      </c>
      <c r="C18" s="2">
        <v>2.3557077861368803E-3</v>
      </c>
      <c r="D18" s="2">
        <v>2.8843239348500402</v>
      </c>
      <c r="E18" s="2">
        <v>5.5901905842358291E-3</v>
      </c>
      <c r="F18" s="2">
        <v>2.073680451305967E-3</v>
      </c>
      <c r="G18" s="2">
        <v>1.1515568250828442E-2</v>
      </c>
      <c r="H18" s="2">
        <v>2.073680451305967E-3</v>
      </c>
      <c r="I18" s="2">
        <v>1.1515568250828442E-2</v>
      </c>
    </row>
    <row r="19" spans="1:9" x14ac:dyDescent="0.2">
      <c r="A19" s="2" t="s">
        <v>9</v>
      </c>
      <c r="B19" s="2">
        <v>4.4045629088220834E-3</v>
      </c>
      <c r="C19" s="2">
        <v>2.6267262809175937E-3</v>
      </c>
      <c r="D19" s="2">
        <v>1.6768259947067794</v>
      </c>
      <c r="E19" s="2">
        <v>9.9252037066970472E-2</v>
      </c>
      <c r="F19" s="2">
        <v>-8.5951419157931884E-4</v>
      </c>
      <c r="G19" s="2">
        <v>9.6686400092234857E-3</v>
      </c>
      <c r="H19" s="2">
        <v>-8.5951419157931884E-4</v>
      </c>
      <c r="I19" s="2">
        <v>9.6686400092234857E-3</v>
      </c>
    </row>
    <row r="20" spans="1:9" ht="17" thickBot="1" x14ac:dyDescent="0.25">
      <c r="A20" s="3" t="s">
        <v>10</v>
      </c>
      <c r="B20" s="3">
        <v>-5.6054615710809169E-3</v>
      </c>
      <c r="C20" s="3">
        <v>4.0380540766565623E-3</v>
      </c>
      <c r="D20" s="3">
        <v>-1.3881591144322021</v>
      </c>
      <c r="E20" s="3">
        <v>0.17068607832402305</v>
      </c>
      <c r="F20" s="3">
        <v>-1.3697902778043967E-2</v>
      </c>
      <c r="G20" s="3">
        <v>2.4869796358821345E-3</v>
      </c>
      <c r="H20" s="3">
        <v>-1.3697902778043967E-2</v>
      </c>
      <c r="I20" s="3">
        <v>2.4869796358821345E-3</v>
      </c>
    </row>
    <row r="24" spans="1:9" x14ac:dyDescent="0.2">
      <c r="A24" t="s">
        <v>34</v>
      </c>
    </row>
    <row r="25" spans="1:9" ht="17" thickBot="1" x14ac:dyDescent="0.25"/>
    <row r="26" spans="1:9" x14ac:dyDescent="0.2">
      <c r="A26" s="4" t="s">
        <v>35</v>
      </c>
      <c r="B26" s="4" t="s">
        <v>36</v>
      </c>
      <c r="C26" s="4" t="s">
        <v>37</v>
      </c>
    </row>
    <row r="27" spans="1:9" x14ac:dyDescent="0.2">
      <c r="A27" s="2">
        <v>1</v>
      </c>
      <c r="B27" s="2">
        <v>-8.8130352007352045E-2</v>
      </c>
      <c r="C27" s="2">
        <v>6.0086352007352045E-2</v>
      </c>
      <c r="G27" t="s">
        <v>53</v>
      </c>
      <c r="H27" t="s">
        <v>54</v>
      </c>
    </row>
    <row r="28" spans="1:9" x14ac:dyDescent="0.2">
      <c r="A28" s="2">
        <v>2</v>
      </c>
      <c r="B28" s="2">
        <v>-7.7239940916363006E-2</v>
      </c>
      <c r="C28" s="2">
        <v>8.0724940916363008E-2</v>
      </c>
      <c r="H28" s="15">
        <v>7.0000000000000007E-2</v>
      </c>
    </row>
    <row r="29" spans="1:9" x14ac:dyDescent="0.2">
      <c r="A29" s="2">
        <v>3</v>
      </c>
      <c r="B29" s="2">
        <v>-8.2688468555068451E-2</v>
      </c>
      <c r="C29" s="2">
        <v>-1.9682531444931553E-2</v>
      </c>
    </row>
    <row r="30" spans="1:9" x14ac:dyDescent="0.2">
      <c r="A30" s="2">
        <v>4</v>
      </c>
      <c r="B30" s="2">
        <v>-6.2062031145691719E-2</v>
      </c>
      <c r="C30" s="2">
        <v>3.1159031145691719E-2</v>
      </c>
    </row>
    <row r="31" spans="1:9" x14ac:dyDescent="0.2">
      <c r="A31" s="2">
        <v>5</v>
      </c>
      <c r="B31" s="2">
        <v>-8.0628349981810774E-2</v>
      </c>
      <c r="C31" s="2">
        <v>3.6918349981810775E-2</v>
      </c>
    </row>
    <row r="32" spans="1:9" x14ac:dyDescent="0.2">
      <c r="A32" s="2">
        <v>6</v>
      </c>
      <c r="B32" s="2">
        <v>-7.6126753730874491E-2</v>
      </c>
      <c r="C32" s="2">
        <v>-5.7914246269125502E-2</v>
      </c>
    </row>
    <row r="33" spans="1:3" x14ac:dyDescent="0.2">
      <c r="A33" s="2">
        <v>7</v>
      </c>
      <c r="B33" s="2">
        <v>-5.4771606786975083E-2</v>
      </c>
      <c r="C33" s="2">
        <v>1.8983606786975082E-2</v>
      </c>
    </row>
    <row r="34" spans="1:3" x14ac:dyDescent="0.2">
      <c r="A34" s="2">
        <v>8</v>
      </c>
      <c r="B34" s="2">
        <v>-5.7796944182820109E-2</v>
      </c>
      <c r="C34" s="2">
        <v>2.0001944182820107E-2</v>
      </c>
    </row>
    <row r="35" spans="1:3" x14ac:dyDescent="0.2">
      <c r="A35" s="2">
        <v>9</v>
      </c>
      <c r="B35" s="2">
        <v>-6.7113408275780606E-2</v>
      </c>
      <c r="C35" s="2">
        <v>-9.0702591724219406E-2</v>
      </c>
    </row>
    <row r="36" spans="1:3" x14ac:dyDescent="0.2">
      <c r="A36" s="2">
        <v>10</v>
      </c>
      <c r="B36" s="2">
        <v>-3.1961997642987697E-2</v>
      </c>
      <c r="C36" s="2">
        <v>-0.12218400235701231</v>
      </c>
    </row>
    <row r="37" spans="1:3" x14ac:dyDescent="0.2">
      <c r="A37" s="2">
        <v>11</v>
      </c>
      <c r="B37" s="2">
        <v>-0.11250566244794505</v>
      </c>
      <c r="C37" s="2">
        <v>-4.9203337552054943E-2</v>
      </c>
    </row>
    <row r="38" spans="1:3" x14ac:dyDescent="0.2">
      <c r="A38" s="2">
        <v>12</v>
      </c>
      <c r="B38" s="2">
        <v>-0.12138180819109684</v>
      </c>
      <c r="C38" s="2">
        <v>5.2213808191096847E-2</v>
      </c>
    </row>
    <row r="39" spans="1:3" x14ac:dyDescent="0.2">
      <c r="A39" s="2">
        <v>13</v>
      </c>
      <c r="B39" s="2">
        <v>-8.3588701501594878E-2</v>
      </c>
      <c r="C39" s="2">
        <v>-1.7434298498405124E-2</v>
      </c>
    </row>
    <row r="40" spans="1:3" x14ac:dyDescent="0.2">
      <c r="A40" s="2">
        <v>14</v>
      </c>
      <c r="B40" s="2">
        <v>-0.10705285334817466</v>
      </c>
      <c r="C40" s="2">
        <v>-6.1128146651825338E-2</v>
      </c>
    </row>
    <row r="41" spans="1:3" x14ac:dyDescent="0.2">
      <c r="A41" s="2">
        <v>15</v>
      </c>
      <c r="B41" s="2">
        <v>-9.4842708495814609E-2</v>
      </c>
      <c r="C41" s="2">
        <v>-4.1642291504185386E-2</v>
      </c>
    </row>
    <row r="42" spans="1:3" x14ac:dyDescent="0.2">
      <c r="A42" s="2">
        <v>16</v>
      </c>
      <c r="B42" s="2">
        <v>-4.5102239020622235E-2</v>
      </c>
      <c r="C42" s="2">
        <v>-7.9810760979377754E-2</v>
      </c>
    </row>
    <row r="43" spans="1:3" x14ac:dyDescent="0.2">
      <c r="A43" s="2">
        <v>17</v>
      </c>
      <c r="B43" s="2">
        <v>-8.1918311344901573E-2</v>
      </c>
      <c r="C43" s="2">
        <v>-5.2686688655098429E-2</v>
      </c>
    </row>
    <row r="44" spans="1:3" x14ac:dyDescent="0.2">
      <c r="A44" s="2">
        <v>18</v>
      </c>
      <c r="B44" s="2">
        <v>-7.5626896658386691E-2</v>
      </c>
      <c r="C44" s="2">
        <v>-9.1855103341613301E-2</v>
      </c>
    </row>
    <row r="45" spans="1:3" x14ac:dyDescent="0.2">
      <c r="A45" s="2">
        <v>19</v>
      </c>
      <c r="B45" s="2">
        <v>-9.1224333280222974E-2</v>
      </c>
      <c r="C45" s="2">
        <v>-5.2465666719777038E-2</v>
      </c>
    </row>
    <row r="46" spans="1:3" x14ac:dyDescent="0.2">
      <c r="A46" s="2">
        <v>20</v>
      </c>
      <c r="B46" s="2">
        <v>-6.4795724679474934E-2</v>
      </c>
      <c r="C46" s="2">
        <v>-4.5014275320525071E-2</v>
      </c>
    </row>
    <row r="47" spans="1:3" x14ac:dyDescent="0.2">
      <c r="A47" s="2">
        <v>21</v>
      </c>
      <c r="B47" s="2">
        <v>-0.14085970889133453</v>
      </c>
      <c r="C47" s="2">
        <v>-0.10976929110866546</v>
      </c>
    </row>
    <row r="48" spans="1:3" x14ac:dyDescent="0.2">
      <c r="A48" s="2">
        <v>22</v>
      </c>
      <c r="B48" s="2">
        <v>-4.2082756770416452E-2</v>
      </c>
      <c r="C48" s="2">
        <v>-9.699024322958355E-2</v>
      </c>
    </row>
    <row r="49" spans="1:3" x14ac:dyDescent="0.2">
      <c r="A49" s="2">
        <v>23</v>
      </c>
      <c r="B49" s="2">
        <v>-8.1373187464427038E-2</v>
      </c>
      <c r="C49" s="2">
        <v>-5.0880812535572972E-2</v>
      </c>
    </row>
    <row r="50" spans="1:3" x14ac:dyDescent="0.2">
      <c r="A50" s="2">
        <v>24</v>
      </c>
      <c r="B50" s="2">
        <v>-7.4827711326630991E-2</v>
      </c>
      <c r="C50" s="2">
        <v>-9.056428867336902E-2</v>
      </c>
    </row>
    <row r="51" spans="1:3" x14ac:dyDescent="0.2">
      <c r="A51" s="2">
        <v>25</v>
      </c>
      <c r="B51" s="2">
        <v>-3.4813584250824411E-2</v>
      </c>
      <c r="C51" s="2">
        <v>-0.1627894157491756</v>
      </c>
    </row>
    <row r="52" spans="1:3" x14ac:dyDescent="0.2">
      <c r="A52" s="2">
        <v>26</v>
      </c>
      <c r="B52" s="2">
        <v>-0.13111388991194156</v>
      </c>
      <c r="C52" s="2">
        <v>-6.401911008805844E-2</v>
      </c>
    </row>
    <row r="53" spans="1:3" x14ac:dyDescent="0.2">
      <c r="A53" s="2">
        <v>27</v>
      </c>
      <c r="B53" s="2">
        <v>-3.8677398362545461E-2</v>
      </c>
      <c r="C53" s="2">
        <v>-0.10382660163745452</v>
      </c>
    </row>
    <row r="54" spans="1:3" x14ac:dyDescent="0.2">
      <c r="A54" s="2">
        <v>28</v>
      </c>
      <c r="B54" s="2">
        <v>-6.0357478966524374E-2</v>
      </c>
      <c r="C54" s="2">
        <v>-0.12076052103347562</v>
      </c>
    </row>
    <row r="55" spans="1:3" x14ac:dyDescent="0.2">
      <c r="A55" s="2">
        <v>29</v>
      </c>
      <c r="B55" s="2">
        <v>-0.1076994789239436</v>
      </c>
      <c r="C55" s="2">
        <v>2.5035478923943602E-2</v>
      </c>
    </row>
    <row r="56" spans="1:3" x14ac:dyDescent="0.2">
      <c r="A56" s="2">
        <v>30</v>
      </c>
      <c r="B56" s="2">
        <v>-3.5998764844177855E-2</v>
      </c>
      <c r="C56" s="2">
        <v>-0.13356823515582214</v>
      </c>
    </row>
    <row r="57" spans="1:3" x14ac:dyDescent="0.2">
      <c r="A57" s="2">
        <v>31</v>
      </c>
      <c r="B57" s="2">
        <v>-7.7512788278670128E-2</v>
      </c>
      <c r="C57" s="2">
        <v>-8.7446211721329867E-2</v>
      </c>
    </row>
    <row r="58" spans="1:3" x14ac:dyDescent="0.2">
      <c r="A58" s="2">
        <v>32</v>
      </c>
      <c r="B58" s="2">
        <v>-6.8729607612526569E-2</v>
      </c>
      <c r="C58" s="2">
        <v>-8.3076392387473427E-2</v>
      </c>
    </row>
    <row r="59" spans="1:3" x14ac:dyDescent="0.2">
      <c r="A59" s="2">
        <v>33</v>
      </c>
      <c r="B59" s="2">
        <v>-5.8837980303380527E-2</v>
      </c>
      <c r="C59" s="2">
        <v>-4.8636019696619473E-2</v>
      </c>
    </row>
    <row r="60" spans="1:3" x14ac:dyDescent="0.2">
      <c r="A60" s="2">
        <v>34</v>
      </c>
      <c r="B60" s="2">
        <v>-9.2262057787144566E-2</v>
      </c>
      <c r="C60" s="2">
        <v>5.9089057787144565E-2</v>
      </c>
    </row>
    <row r="61" spans="1:3" x14ac:dyDescent="0.2">
      <c r="A61" s="2">
        <v>35</v>
      </c>
      <c r="B61" s="2">
        <v>-0.15935043233529672</v>
      </c>
      <c r="C61" s="2">
        <v>-5.9941567664703266E-2</v>
      </c>
    </row>
    <row r="62" spans="1:3" x14ac:dyDescent="0.2">
      <c r="A62" s="2">
        <v>36</v>
      </c>
      <c r="B62" s="2">
        <v>-0.20689655623485043</v>
      </c>
      <c r="C62" s="2">
        <v>5.4483556234850433E-2</v>
      </c>
    </row>
    <row r="63" spans="1:3" x14ac:dyDescent="0.2">
      <c r="A63" s="2">
        <v>37</v>
      </c>
      <c r="B63" s="2">
        <v>-8.7548243615119571E-3</v>
      </c>
      <c r="C63" s="2">
        <v>6.9644824361511953E-2</v>
      </c>
    </row>
    <row r="64" spans="1:3" x14ac:dyDescent="0.2">
      <c r="A64" s="2">
        <v>38</v>
      </c>
      <c r="B64" s="2">
        <v>-7.9351905129627948E-2</v>
      </c>
      <c r="C64" s="2">
        <v>9.2479905129627948E-2</v>
      </c>
    </row>
    <row r="65" spans="1:3" x14ac:dyDescent="0.2">
      <c r="A65" s="2">
        <v>39</v>
      </c>
      <c r="B65" s="2">
        <v>-8.9739850253668083E-2</v>
      </c>
      <c r="C65" s="2">
        <v>4.0834850253668085E-2</v>
      </c>
    </row>
    <row r="66" spans="1:3" x14ac:dyDescent="0.2">
      <c r="A66" s="2">
        <v>40</v>
      </c>
      <c r="B66" s="2">
        <v>-3.6891907771957493E-2</v>
      </c>
      <c r="C66" s="2">
        <v>0.13887890777195749</v>
      </c>
    </row>
    <row r="67" spans="1:3" x14ac:dyDescent="0.2">
      <c r="A67" s="2">
        <v>41</v>
      </c>
      <c r="B67" s="2">
        <v>-4.221981017565684E-2</v>
      </c>
      <c r="C67" s="2">
        <v>3.8447810175656842E-2</v>
      </c>
    </row>
    <row r="68" spans="1:3" x14ac:dyDescent="0.2">
      <c r="A68" s="2">
        <v>42</v>
      </c>
      <c r="B68" s="2">
        <v>-0.11854703146608615</v>
      </c>
      <c r="C68" s="2">
        <v>0.10192503146608616</v>
      </c>
    </row>
    <row r="69" spans="1:3" x14ac:dyDescent="0.2">
      <c r="A69" s="2">
        <v>43</v>
      </c>
      <c r="B69" s="2">
        <v>-0.10281219504341052</v>
      </c>
      <c r="C69" s="2">
        <v>0.11396919504341052</v>
      </c>
    </row>
    <row r="70" spans="1:3" x14ac:dyDescent="0.2">
      <c r="A70" s="2">
        <v>44</v>
      </c>
      <c r="B70" s="2">
        <v>-2.1071929768729184E-2</v>
      </c>
      <c r="C70" s="2">
        <v>-2.7055070231270819E-2</v>
      </c>
    </row>
    <row r="71" spans="1:3" x14ac:dyDescent="0.2">
      <c r="A71" s="2">
        <v>45</v>
      </c>
      <c r="B71" s="2">
        <v>-8.4877012977730829E-2</v>
      </c>
      <c r="C71" s="2">
        <v>6.463301297773083E-2</v>
      </c>
    </row>
    <row r="72" spans="1:3" x14ac:dyDescent="0.2">
      <c r="A72" s="2">
        <v>46</v>
      </c>
      <c r="B72" s="2">
        <v>-0.10996021029955544</v>
      </c>
      <c r="C72" s="2">
        <v>7.6115210299555439E-2</v>
      </c>
    </row>
    <row r="73" spans="1:3" x14ac:dyDescent="0.2">
      <c r="A73" s="2">
        <v>47</v>
      </c>
      <c r="B73" s="2">
        <v>-4.2899423096142947E-2</v>
      </c>
      <c r="C73" s="2">
        <v>-4.1488576903857058E-2</v>
      </c>
    </row>
    <row r="74" spans="1:3" x14ac:dyDescent="0.2">
      <c r="A74" s="2">
        <v>48</v>
      </c>
      <c r="B74" s="2">
        <v>-1.600478502327296E-2</v>
      </c>
      <c r="C74" s="2">
        <v>0.15118178502327295</v>
      </c>
    </row>
    <row r="75" spans="1:3" x14ac:dyDescent="0.2">
      <c r="A75" s="2">
        <v>49</v>
      </c>
      <c r="B75" s="2">
        <v>-3.5776496952088649E-2</v>
      </c>
      <c r="C75" s="2">
        <v>0.11579249695208865</v>
      </c>
    </row>
    <row r="76" spans="1:3" x14ac:dyDescent="0.2">
      <c r="A76" s="2">
        <v>50</v>
      </c>
      <c r="B76" s="2">
        <v>-4.8178743352711211E-2</v>
      </c>
      <c r="C76" s="2">
        <v>4.228774335271121E-2</v>
      </c>
    </row>
    <row r="77" spans="1:3" x14ac:dyDescent="0.2">
      <c r="A77" s="2">
        <v>51</v>
      </c>
      <c r="B77" s="2">
        <v>-0.10798254954245663</v>
      </c>
      <c r="C77" s="2">
        <v>3.7440549542456639E-2</v>
      </c>
    </row>
    <row r="78" spans="1:3" x14ac:dyDescent="0.2">
      <c r="A78" s="2">
        <v>52</v>
      </c>
      <c r="B78" s="2">
        <v>-5.9339756783702229E-2</v>
      </c>
      <c r="C78" s="2">
        <v>0.10218275678370223</v>
      </c>
    </row>
    <row r="79" spans="1:3" x14ac:dyDescent="0.2">
      <c r="A79" s="2">
        <v>53</v>
      </c>
      <c r="B79" s="2">
        <v>-6.0636133446532514E-2</v>
      </c>
      <c r="C79" s="2">
        <v>6.7962133446532513E-2</v>
      </c>
    </row>
    <row r="80" spans="1:3" x14ac:dyDescent="0.2">
      <c r="A80" s="2">
        <v>54</v>
      </c>
      <c r="B80" s="2">
        <v>-9.4216224905723386E-2</v>
      </c>
      <c r="C80" s="2">
        <v>3.3072249057233827E-3</v>
      </c>
    </row>
    <row r="81" spans="1:3" x14ac:dyDescent="0.2">
      <c r="A81" s="2">
        <v>55</v>
      </c>
      <c r="B81" s="2">
        <v>-2.6431875803819692E-2</v>
      </c>
      <c r="C81" s="2">
        <v>6.6976875803819697E-2</v>
      </c>
    </row>
    <row r="82" spans="1:3" x14ac:dyDescent="0.2">
      <c r="A82" s="2">
        <v>56</v>
      </c>
      <c r="B82" s="2">
        <v>-8.7757285405470009E-2</v>
      </c>
      <c r="C82" s="2">
        <v>7.4442285405470016E-2</v>
      </c>
    </row>
    <row r="83" spans="1:3" x14ac:dyDescent="0.2">
      <c r="A83" s="2">
        <v>57</v>
      </c>
      <c r="B83" s="2">
        <v>-3.8299977846687996E-2</v>
      </c>
      <c r="C83" s="2">
        <v>9.059397784668799E-2</v>
      </c>
    </row>
    <row r="84" spans="1:3" x14ac:dyDescent="0.2">
      <c r="A84" s="2">
        <v>58</v>
      </c>
      <c r="B84" s="2">
        <v>-3.5618609365179306E-2</v>
      </c>
      <c r="C84" s="2">
        <v>7.1639609365179296E-2</v>
      </c>
    </row>
    <row r="85" spans="1:3" ht="17" thickBot="1" x14ac:dyDescent="0.25">
      <c r="A85" s="3">
        <v>59</v>
      </c>
      <c r="B85" s="3">
        <v>-9.6551986769685572E-2</v>
      </c>
      <c r="C85" s="3">
        <v>6.3103986769685566E-2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2A0F-9D3E-4E46-B81F-8D16CAD7E2D5}">
  <dimension ref="A1:M13"/>
  <sheetViews>
    <sheetView tabSelected="1" workbookViewId="0">
      <selection activeCell="M12" sqref="M12"/>
    </sheetView>
  </sheetViews>
  <sheetFormatPr baseColWidth="10" defaultRowHeight="16" x14ac:dyDescent="0.2"/>
  <cols>
    <col min="1" max="1" width="30.1640625" customWidth="1"/>
    <col min="2" max="2" width="11.83203125" bestFit="1" customWidth="1"/>
    <col min="3" max="4" width="13" bestFit="1" customWidth="1"/>
    <col min="5" max="11" width="12.5" bestFit="1" customWidth="1"/>
    <col min="12" max="12" width="14.1640625" bestFit="1" customWidth="1"/>
  </cols>
  <sheetData>
    <row r="1" spans="1:13" ht="19" x14ac:dyDescent="0.25">
      <c r="A1" s="7" t="s">
        <v>41</v>
      </c>
      <c r="B1" s="7">
        <v>2021</v>
      </c>
      <c r="C1" s="7">
        <v>2022</v>
      </c>
      <c r="D1" s="7">
        <v>2023</v>
      </c>
      <c r="E1" s="7">
        <v>2024</v>
      </c>
      <c r="F1" s="7">
        <v>2025</v>
      </c>
      <c r="G1" s="7">
        <v>2026</v>
      </c>
      <c r="H1" s="7">
        <v>2027</v>
      </c>
      <c r="I1" s="7">
        <v>2028</v>
      </c>
      <c r="J1" s="7">
        <v>2029</v>
      </c>
      <c r="K1" s="7">
        <v>2030</v>
      </c>
      <c r="L1" s="7">
        <v>2031</v>
      </c>
      <c r="M1" s="7" t="s">
        <v>42</v>
      </c>
    </row>
    <row r="2" spans="1:13" ht="19" x14ac:dyDescent="0.25">
      <c r="A2" s="8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>
        <v>40</v>
      </c>
    </row>
    <row r="3" spans="1:13" ht="19" x14ac:dyDescent="0.25">
      <c r="A3" s="7" t="s">
        <v>44</v>
      </c>
      <c r="B3" s="9">
        <v>1597</v>
      </c>
      <c r="C3" s="9">
        <v>1715.82</v>
      </c>
      <c r="D3" s="9">
        <v>1843.47</v>
      </c>
      <c r="E3" s="9">
        <v>1980.63</v>
      </c>
      <c r="F3" s="9">
        <v>2127.9899999999998</v>
      </c>
      <c r="G3" s="9">
        <v>2286.31</v>
      </c>
      <c r="H3" s="9">
        <v>2456.41</v>
      </c>
      <c r="I3" s="9">
        <v>2639.17</v>
      </c>
      <c r="J3" s="9">
        <v>2835.52</v>
      </c>
      <c r="K3" s="9">
        <v>3046.48</v>
      </c>
      <c r="L3" s="9">
        <v>3273.14</v>
      </c>
      <c r="M3" s="7"/>
    </row>
    <row r="4" spans="1:13" ht="19" x14ac:dyDescent="0.25">
      <c r="A4" s="7" t="s">
        <v>45</v>
      </c>
      <c r="B4" s="9">
        <v>2121</v>
      </c>
      <c r="C4" s="9">
        <v>2285.75</v>
      </c>
      <c r="D4" s="9">
        <v>2450.5</v>
      </c>
      <c r="E4" s="9">
        <v>2615.25</v>
      </c>
      <c r="F4" s="9">
        <v>2780</v>
      </c>
      <c r="G4" s="9">
        <v>2944.75</v>
      </c>
      <c r="H4" s="9">
        <v>3109.5</v>
      </c>
      <c r="I4" s="9">
        <v>3274.25</v>
      </c>
      <c r="J4" s="9">
        <v>3439</v>
      </c>
      <c r="K4" s="9">
        <v>3603.75</v>
      </c>
      <c r="L4" s="9">
        <v>3768.5</v>
      </c>
      <c r="M4" s="7"/>
    </row>
    <row r="5" spans="1:13" ht="19" x14ac:dyDescent="0.25">
      <c r="A5" s="7" t="s">
        <v>46</v>
      </c>
      <c r="B5" s="9">
        <v>2500</v>
      </c>
      <c r="C5" s="9">
        <v>2569.54</v>
      </c>
      <c r="D5" s="9">
        <v>2639.08</v>
      </c>
      <c r="E5" s="9">
        <v>2708.62</v>
      </c>
      <c r="F5" s="9">
        <v>2778.16</v>
      </c>
      <c r="G5" s="9">
        <v>2847.7</v>
      </c>
      <c r="H5" s="9">
        <v>2917.24</v>
      </c>
      <c r="I5" s="9">
        <v>2986.78</v>
      </c>
      <c r="J5" s="9">
        <v>3056.32</v>
      </c>
      <c r="K5" s="9">
        <v>3125.86</v>
      </c>
      <c r="L5" s="9">
        <v>3195.4</v>
      </c>
      <c r="M5" s="7"/>
    </row>
    <row r="6" spans="1:13" ht="19" x14ac:dyDescent="0.25">
      <c r="A6" s="7" t="s">
        <v>47</v>
      </c>
      <c r="B6" s="9">
        <v>-807</v>
      </c>
      <c r="C6" s="9">
        <v>-1000</v>
      </c>
      <c r="D6" s="9">
        <v>-960</v>
      </c>
      <c r="E6" s="9">
        <v>-1200</v>
      </c>
      <c r="F6" s="9">
        <v>-1350</v>
      </c>
      <c r="G6" s="9">
        <v>-1250</v>
      </c>
      <c r="H6" s="9">
        <v>-1300</v>
      </c>
      <c r="I6" s="9">
        <v>-1400</v>
      </c>
      <c r="J6" s="9">
        <v>-1250</v>
      </c>
      <c r="K6" s="9">
        <v>-1340</v>
      </c>
      <c r="L6" s="9">
        <v>-1420</v>
      </c>
      <c r="M6" s="7"/>
    </row>
    <row r="7" spans="1:13" ht="19" x14ac:dyDescent="0.25">
      <c r="A7" s="7" t="s">
        <v>51</v>
      </c>
      <c r="B7" s="9">
        <v>2025</v>
      </c>
      <c r="C7" s="9">
        <v>2432.0300000000002</v>
      </c>
      <c r="D7" s="9">
        <v>2654.89</v>
      </c>
      <c r="E7" s="9">
        <v>2847.26</v>
      </c>
      <c r="F7" s="9">
        <v>3429.83</v>
      </c>
      <c r="G7" s="9">
        <v>3783.36</v>
      </c>
      <c r="H7" s="9">
        <v>3948.67</v>
      </c>
      <c r="I7" s="9">
        <v>4176.6400000000003</v>
      </c>
      <c r="J7" s="9">
        <v>4638.2</v>
      </c>
      <c r="K7" s="9">
        <v>4924.37</v>
      </c>
      <c r="L7" s="9">
        <v>5246.24</v>
      </c>
      <c r="M7" s="7"/>
    </row>
    <row r="8" spans="1:13" ht="19" x14ac:dyDescent="0.25">
      <c r="A8" s="7" t="s">
        <v>48</v>
      </c>
      <c r="B8" s="17">
        <v>0.112</v>
      </c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spans="1:13" ht="19" x14ac:dyDescent="0.25">
      <c r="A9" s="7" t="s">
        <v>49</v>
      </c>
      <c r="B9" s="17">
        <v>0.105</v>
      </c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0" spans="1:13" ht="19" x14ac:dyDescent="0.25">
      <c r="A10" s="7" t="s">
        <v>50</v>
      </c>
      <c r="B10" s="9">
        <v>1360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1:13" ht="19" x14ac:dyDescent="0.25">
      <c r="A11" s="7" t="s">
        <v>55</v>
      </c>
      <c r="B11" s="16">
        <v>1.07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3" ht="19" x14ac:dyDescent="0.25">
      <c r="A12" s="11" t="s">
        <v>52</v>
      </c>
      <c r="B12" s="13">
        <v>2025</v>
      </c>
      <c r="C12" s="14">
        <f>B12*(B11)</f>
        <v>2166.75</v>
      </c>
      <c r="D12" s="14">
        <f>B12*(B11)^2</f>
        <v>2318.4225000000001</v>
      </c>
      <c r="E12" s="14">
        <f>B12*(B11)^3</f>
        <v>2480.7120750000004</v>
      </c>
      <c r="F12" s="14">
        <f>B12*(B11)^4</f>
        <v>2654.3619202499999</v>
      </c>
      <c r="G12" s="14">
        <f>B12*(B11)^5</f>
        <v>2840.1672546675004</v>
      </c>
      <c r="H12" s="14">
        <f>B12*(B11)^6</f>
        <v>3038.978962494225</v>
      </c>
      <c r="I12" s="14">
        <f>B12*(B11)^7</f>
        <v>3251.7074898688211</v>
      </c>
      <c r="J12" s="14">
        <f>B12*(B11)^8</f>
        <v>3479.3270141596386</v>
      </c>
      <c r="K12" s="14">
        <f>B12*(B11)^9</f>
        <v>3722.8799051508136</v>
      </c>
      <c r="L12" s="14">
        <f>B12*(B11)^10</f>
        <v>3983.4814985113703</v>
      </c>
    </row>
    <row r="13" spans="1:13" x14ac:dyDescent="0.2">
      <c r="B1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5A0B-BE8B-CE44-8431-B4EE82B10EF2}">
  <dimension ref="A1:K61"/>
  <sheetViews>
    <sheetView topLeftCell="B51" workbookViewId="0">
      <selection activeCell="M5" sqref="M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42795</v>
      </c>
      <c r="B2">
        <v>38.193747999999999</v>
      </c>
      <c r="C2">
        <v>0.03</v>
      </c>
      <c r="D2">
        <v>0.17</v>
      </c>
      <c r="E2">
        <v>0.2</v>
      </c>
      <c r="F2">
        <v>0.23</v>
      </c>
      <c r="I2">
        <v>0.2</v>
      </c>
      <c r="J2">
        <v>-3.33</v>
      </c>
      <c r="K2">
        <v>1.1299999999999999</v>
      </c>
    </row>
    <row r="3" spans="1:11" x14ac:dyDescent="0.2">
      <c r="A3" s="1">
        <v>42826</v>
      </c>
      <c r="B3">
        <v>39.032322000000001</v>
      </c>
      <c r="C3">
        <v>0.05</v>
      </c>
      <c r="D3">
        <v>1.0900000000000001</v>
      </c>
      <c r="E3">
        <v>1.1399999999999999</v>
      </c>
      <c r="F3">
        <v>1.19</v>
      </c>
      <c r="G3">
        <v>2.1956E-2</v>
      </c>
      <c r="H3">
        <v>-2.8043999999999999E-2</v>
      </c>
      <c r="I3">
        <v>1.1399999999999999</v>
      </c>
      <c r="J3">
        <v>-2.13</v>
      </c>
      <c r="K3">
        <v>0.72</v>
      </c>
    </row>
    <row r="4" spans="1:11" x14ac:dyDescent="0.2">
      <c r="A4" s="1">
        <v>42856</v>
      </c>
      <c r="B4">
        <v>41.510283999999999</v>
      </c>
      <c r="C4">
        <v>0.06</v>
      </c>
      <c r="D4">
        <v>1.06</v>
      </c>
      <c r="E4">
        <v>1.1200000000000001</v>
      </c>
      <c r="F4">
        <v>1.18</v>
      </c>
      <c r="G4">
        <v>6.3485E-2</v>
      </c>
      <c r="H4">
        <v>3.4849999999999998E-3</v>
      </c>
      <c r="I4">
        <v>1.1200000000000001</v>
      </c>
      <c r="J4">
        <v>-3.75</v>
      </c>
      <c r="K4">
        <v>-2.52</v>
      </c>
    </row>
    <row r="5" spans="1:11" x14ac:dyDescent="0.2">
      <c r="A5" s="1">
        <v>42887</v>
      </c>
      <c r="B5">
        <v>39.751452999999998</v>
      </c>
      <c r="C5">
        <v>0.06</v>
      </c>
      <c r="D5">
        <v>0.78</v>
      </c>
      <c r="E5">
        <v>0.84</v>
      </c>
      <c r="F5">
        <v>0.9</v>
      </c>
      <c r="G5">
        <v>-4.2370999999999999E-2</v>
      </c>
      <c r="H5">
        <v>-0.102371</v>
      </c>
      <c r="I5">
        <v>0.84</v>
      </c>
      <c r="J5">
        <v>1.49</v>
      </c>
      <c r="K5">
        <v>2.23</v>
      </c>
    </row>
    <row r="6" spans="1:11" x14ac:dyDescent="0.2">
      <c r="A6" s="1">
        <v>42917</v>
      </c>
      <c r="B6">
        <v>41.305610999999999</v>
      </c>
      <c r="C6">
        <v>7.0000000000000007E-2</v>
      </c>
      <c r="D6">
        <v>1.87</v>
      </c>
      <c r="E6">
        <v>1.94</v>
      </c>
      <c r="F6">
        <v>2.0099999999999998</v>
      </c>
      <c r="G6">
        <v>3.9097E-2</v>
      </c>
      <c r="H6">
        <v>-3.0903E-2</v>
      </c>
      <c r="I6">
        <v>1.94</v>
      </c>
      <c r="J6">
        <v>-0.22</v>
      </c>
      <c r="K6">
        <v>-1.46</v>
      </c>
    </row>
    <row r="7" spans="1:11" x14ac:dyDescent="0.2">
      <c r="A7" s="1">
        <v>42948</v>
      </c>
      <c r="B7">
        <v>43.217666999999999</v>
      </c>
      <c r="C7">
        <v>0.09</v>
      </c>
      <c r="D7">
        <v>0.16</v>
      </c>
      <c r="E7">
        <v>0.25</v>
      </c>
      <c r="F7">
        <v>0.34</v>
      </c>
      <c r="G7">
        <v>4.6289999999999998E-2</v>
      </c>
      <c r="H7">
        <v>-4.3709999999999999E-2</v>
      </c>
      <c r="I7">
        <v>0.25</v>
      </c>
      <c r="J7">
        <v>-2.0699999999999998</v>
      </c>
      <c r="K7">
        <v>-1.65</v>
      </c>
    </row>
    <row r="8" spans="1:11" x14ac:dyDescent="0.2">
      <c r="A8" s="1">
        <v>42979</v>
      </c>
      <c r="B8">
        <v>41.314335</v>
      </c>
      <c r="C8">
        <v>0.09</v>
      </c>
      <c r="D8">
        <v>2.5099999999999998</v>
      </c>
      <c r="E8">
        <v>2.6</v>
      </c>
      <c r="F8">
        <v>2.69</v>
      </c>
      <c r="G8">
        <v>-4.4040999999999997E-2</v>
      </c>
      <c r="H8">
        <v>-0.13404099999999999</v>
      </c>
      <c r="I8">
        <v>2.6</v>
      </c>
      <c r="J8">
        <v>3.09</v>
      </c>
      <c r="K8">
        <v>4.45</v>
      </c>
    </row>
    <row r="9" spans="1:11" x14ac:dyDescent="0.2">
      <c r="A9" s="1">
        <v>43009</v>
      </c>
      <c r="B9">
        <v>43.554070000000003</v>
      </c>
      <c r="C9">
        <v>0.09</v>
      </c>
      <c r="D9">
        <v>2.25</v>
      </c>
      <c r="E9">
        <v>2.34</v>
      </c>
      <c r="F9">
        <v>2.4300000000000002</v>
      </c>
      <c r="G9">
        <v>5.4212000000000003E-2</v>
      </c>
      <c r="H9">
        <v>-3.5788E-2</v>
      </c>
      <c r="I9">
        <v>2.34</v>
      </c>
      <c r="J9">
        <v>0.22</v>
      </c>
      <c r="K9">
        <v>-1.93</v>
      </c>
    </row>
    <row r="10" spans="1:11" x14ac:dyDescent="0.2">
      <c r="A10" s="1">
        <v>43040</v>
      </c>
      <c r="B10">
        <v>45.392268999999999</v>
      </c>
      <c r="C10">
        <v>0.08</v>
      </c>
      <c r="D10">
        <v>3.12</v>
      </c>
      <c r="E10">
        <v>3.2</v>
      </c>
      <c r="F10">
        <v>3.28</v>
      </c>
      <c r="G10">
        <v>4.2204999999999999E-2</v>
      </c>
      <c r="H10">
        <v>-3.7795000000000002E-2</v>
      </c>
      <c r="I10">
        <v>3.2</v>
      </c>
      <c r="J10">
        <v>-0.05</v>
      </c>
      <c r="K10">
        <v>-0.56000000000000005</v>
      </c>
    </row>
    <row r="11" spans="1:11" x14ac:dyDescent="0.2">
      <c r="A11" s="1">
        <v>43070</v>
      </c>
      <c r="B11">
        <v>42.313938</v>
      </c>
      <c r="C11">
        <v>0.09</v>
      </c>
      <c r="D11">
        <v>1.06</v>
      </c>
      <c r="E11">
        <v>1.1499999999999999</v>
      </c>
      <c r="F11">
        <v>1.24</v>
      </c>
      <c r="G11">
        <v>-6.7816000000000001E-2</v>
      </c>
      <c r="H11">
        <v>-0.15781600000000001</v>
      </c>
      <c r="I11">
        <v>1.1499999999999999</v>
      </c>
      <c r="J11">
        <v>0.03</v>
      </c>
      <c r="K11">
        <v>-1.32</v>
      </c>
    </row>
    <row r="12" spans="1:11" x14ac:dyDescent="0.2">
      <c r="A12" s="1">
        <v>43101</v>
      </c>
      <c r="B12">
        <v>40.445942000000002</v>
      </c>
      <c r="C12">
        <v>0.11</v>
      </c>
      <c r="D12">
        <v>5.58</v>
      </c>
      <c r="E12">
        <v>5.69</v>
      </c>
      <c r="F12">
        <v>5.8</v>
      </c>
      <c r="G12">
        <v>-4.4145999999999998E-2</v>
      </c>
      <c r="H12">
        <v>-0.15414600000000001</v>
      </c>
      <c r="I12">
        <v>5.69</v>
      </c>
      <c r="J12">
        <v>-1.36</v>
      </c>
      <c r="K12">
        <v>-3.18</v>
      </c>
    </row>
    <row r="13" spans="1:11" x14ac:dyDescent="0.2">
      <c r="A13" s="1">
        <v>43132</v>
      </c>
      <c r="B13">
        <v>38.354519000000003</v>
      </c>
      <c r="C13">
        <v>0.11</v>
      </c>
      <c r="D13">
        <v>-3.65</v>
      </c>
      <c r="E13">
        <v>-3.54</v>
      </c>
      <c r="F13">
        <v>-3.43</v>
      </c>
      <c r="G13">
        <v>-5.1708999999999998E-2</v>
      </c>
      <c r="H13">
        <v>-0.16170899999999999</v>
      </c>
      <c r="I13">
        <v>-3.54</v>
      </c>
      <c r="J13">
        <v>-1.03</v>
      </c>
      <c r="K13">
        <v>0.26</v>
      </c>
    </row>
    <row r="14" spans="1:11" x14ac:dyDescent="0.2">
      <c r="A14" s="1">
        <v>43160</v>
      </c>
      <c r="B14">
        <v>40.304146000000003</v>
      </c>
      <c r="C14">
        <v>0.12</v>
      </c>
      <c r="D14">
        <v>-2.35</v>
      </c>
      <c r="E14">
        <v>-2.23</v>
      </c>
      <c r="F14">
        <v>-2.11</v>
      </c>
      <c r="G14">
        <v>5.0832000000000002E-2</v>
      </c>
      <c r="H14">
        <v>-6.9167999999999993E-2</v>
      </c>
      <c r="I14">
        <v>-2.23</v>
      </c>
      <c r="J14">
        <v>-0.23</v>
      </c>
      <c r="K14">
        <v>4.0599999999999996</v>
      </c>
    </row>
    <row r="15" spans="1:11" x14ac:dyDescent="0.2">
      <c r="A15" s="1">
        <v>43191</v>
      </c>
      <c r="B15">
        <v>41.875087999999998</v>
      </c>
      <c r="C15">
        <v>0.14000000000000001</v>
      </c>
      <c r="D15">
        <v>0.28999999999999998</v>
      </c>
      <c r="E15">
        <v>0.43</v>
      </c>
      <c r="F15">
        <v>0.56999999999999995</v>
      </c>
      <c r="G15">
        <v>3.8976999999999998E-2</v>
      </c>
      <c r="H15">
        <v>-0.101023</v>
      </c>
      <c r="I15">
        <v>0.43</v>
      </c>
      <c r="J15">
        <v>0.48</v>
      </c>
      <c r="K15">
        <v>1.1000000000000001</v>
      </c>
    </row>
    <row r="16" spans="1:11" x14ac:dyDescent="0.2">
      <c r="A16" s="1">
        <v>43221</v>
      </c>
      <c r="B16">
        <v>40.695006999999997</v>
      </c>
      <c r="C16">
        <v>0.14000000000000001</v>
      </c>
      <c r="D16">
        <v>2.65</v>
      </c>
      <c r="E16">
        <v>2.79</v>
      </c>
      <c r="F16">
        <v>2.93</v>
      </c>
      <c r="G16">
        <v>-2.8181000000000001E-2</v>
      </c>
      <c r="H16">
        <v>-0.168181</v>
      </c>
      <c r="I16">
        <v>2.79</v>
      </c>
      <c r="J16">
        <v>-3.13</v>
      </c>
      <c r="K16">
        <v>5.31</v>
      </c>
    </row>
    <row r="17" spans="1:11" x14ac:dyDescent="0.2">
      <c r="A17" s="1">
        <v>43252</v>
      </c>
      <c r="B17">
        <v>40.838054999999997</v>
      </c>
      <c r="C17">
        <v>0.14000000000000001</v>
      </c>
      <c r="D17">
        <v>0.48</v>
      </c>
      <c r="E17">
        <v>0.62</v>
      </c>
      <c r="F17">
        <v>0.76</v>
      </c>
      <c r="G17">
        <v>3.5149999999999999E-3</v>
      </c>
      <c r="H17">
        <v>-0.136485</v>
      </c>
      <c r="I17">
        <v>0.62</v>
      </c>
      <c r="J17">
        <v>-2.33</v>
      </c>
      <c r="K17">
        <v>1.1299999999999999</v>
      </c>
    </row>
    <row r="18" spans="1:11" x14ac:dyDescent="0.2">
      <c r="A18" s="1">
        <v>43282</v>
      </c>
      <c r="B18">
        <v>42.270927</v>
      </c>
      <c r="C18">
        <v>0.16</v>
      </c>
      <c r="D18">
        <v>3.19</v>
      </c>
      <c r="E18">
        <v>3.35</v>
      </c>
      <c r="F18">
        <v>3.51</v>
      </c>
      <c r="G18">
        <v>3.5087E-2</v>
      </c>
      <c r="H18">
        <v>-0.124913</v>
      </c>
      <c r="I18">
        <v>3.35</v>
      </c>
      <c r="J18">
        <v>0.45</v>
      </c>
      <c r="K18">
        <v>-2.25</v>
      </c>
    </row>
    <row r="19" spans="1:11" x14ac:dyDescent="0.2">
      <c r="A19" s="1">
        <v>43313</v>
      </c>
      <c r="B19">
        <v>43.344383000000001</v>
      </c>
      <c r="C19">
        <v>0.16</v>
      </c>
      <c r="D19">
        <v>3.44</v>
      </c>
      <c r="E19">
        <v>3.6</v>
      </c>
      <c r="F19">
        <v>3.76</v>
      </c>
      <c r="G19">
        <v>2.5395000000000001E-2</v>
      </c>
      <c r="H19">
        <v>-0.134605</v>
      </c>
      <c r="I19">
        <v>3.6</v>
      </c>
      <c r="J19">
        <v>-3.98</v>
      </c>
      <c r="K19">
        <v>1.1399999999999999</v>
      </c>
    </row>
    <row r="20" spans="1:11" x14ac:dyDescent="0.2">
      <c r="A20" s="1">
        <v>43344</v>
      </c>
      <c r="B20">
        <v>42.586651000000003</v>
      </c>
      <c r="C20">
        <v>0.15</v>
      </c>
      <c r="D20">
        <v>0.06</v>
      </c>
      <c r="E20">
        <v>0.21</v>
      </c>
      <c r="F20">
        <v>0.36</v>
      </c>
      <c r="G20">
        <v>-1.7482000000000001E-2</v>
      </c>
      <c r="H20">
        <v>-0.16748199999999999</v>
      </c>
      <c r="I20">
        <v>0.21</v>
      </c>
      <c r="J20">
        <v>-1.7</v>
      </c>
      <c r="K20">
        <v>-2.2999999999999998</v>
      </c>
    </row>
    <row r="21" spans="1:11" x14ac:dyDescent="0.2">
      <c r="A21" s="1">
        <v>43374</v>
      </c>
      <c r="B21">
        <v>44.558833999999997</v>
      </c>
      <c r="C21">
        <v>0.19</v>
      </c>
      <c r="D21">
        <v>-7.68</v>
      </c>
      <c r="E21">
        <v>-7.49</v>
      </c>
      <c r="F21">
        <v>-7.3</v>
      </c>
      <c r="G21">
        <v>4.6309999999999997E-2</v>
      </c>
      <c r="H21">
        <v>-0.14369000000000001</v>
      </c>
      <c r="I21">
        <v>-7.49</v>
      </c>
      <c r="J21">
        <v>3.43</v>
      </c>
      <c r="K21">
        <v>-4.82</v>
      </c>
    </row>
    <row r="22" spans="1:11" x14ac:dyDescent="0.2">
      <c r="A22" s="1">
        <v>43405</v>
      </c>
      <c r="B22">
        <v>47.686419999999998</v>
      </c>
      <c r="C22">
        <v>0.18</v>
      </c>
      <c r="D22">
        <v>1.69</v>
      </c>
      <c r="E22">
        <v>1.87</v>
      </c>
      <c r="F22">
        <v>2.0499999999999998</v>
      </c>
      <c r="G22">
        <v>7.0190000000000002E-2</v>
      </c>
      <c r="H22">
        <v>-0.10981</v>
      </c>
      <c r="I22">
        <v>1.87</v>
      </c>
      <c r="J22">
        <v>0.26</v>
      </c>
      <c r="K22">
        <v>-0.68</v>
      </c>
    </row>
    <row r="23" spans="1:11" x14ac:dyDescent="0.2">
      <c r="A23" s="1">
        <v>43435</v>
      </c>
      <c r="B23">
        <v>44.795234999999998</v>
      </c>
      <c r="C23">
        <v>0.19</v>
      </c>
      <c r="D23">
        <v>-9.5500000000000007</v>
      </c>
      <c r="E23">
        <v>-9.36</v>
      </c>
      <c r="F23">
        <v>-9.17</v>
      </c>
      <c r="G23">
        <v>-6.0629000000000002E-2</v>
      </c>
      <c r="H23">
        <v>-0.25062899999999999</v>
      </c>
      <c r="I23">
        <v>-9.36</v>
      </c>
      <c r="J23">
        <v>-1.9</v>
      </c>
      <c r="K23">
        <v>-2.42</v>
      </c>
    </row>
    <row r="24" spans="1:11" x14ac:dyDescent="0.2">
      <c r="A24" s="1">
        <v>43466</v>
      </c>
      <c r="B24">
        <v>47.972427000000003</v>
      </c>
      <c r="C24">
        <v>0.21</v>
      </c>
      <c r="D24">
        <v>8.41</v>
      </c>
      <c r="E24">
        <v>8.6199999999999992</v>
      </c>
      <c r="F24">
        <v>8.83</v>
      </c>
      <c r="G24">
        <v>7.0927000000000004E-2</v>
      </c>
      <c r="H24">
        <v>-0.139073</v>
      </c>
      <c r="I24">
        <v>8.6199999999999992</v>
      </c>
      <c r="J24">
        <v>-0.44</v>
      </c>
      <c r="K24">
        <v>2.9</v>
      </c>
    </row>
    <row r="25" spans="1:11" x14ac:dyDescent="0.2">
      <c r="A25" s="1">
        <v>43497</v>
      </c>
      <c r="B25">
        <v>50.262936000000003</v>
      </c>
      <c r="C25">
        <v>0.18</v>
      </c>
      <c r="D25">
        <v>3.4</v>
      </c>
      <c r="E25">
        <v>3.58</v>
      </c>
      <c r="F25">
        <v>3.76</v>
      </c>
      <c r="G25">
        <v>4.7745999999999997E-2</v>
      </c>
      <c r="H25">
        <v>-0.13225400000000001</v>
      </c>
      <c r="I25">
        <v>3.58</v>
      </c>
      <c r="J25">
        <v>-2.68</v>
      </c>
      <c r="K25">
        <v>2.04</v>
      </c>
    </row>
    <row r="26" spans="1:11" x14ac:dyDescent="0.2">
      <c r="A26" s="1">
        <v>43525</v>
      </c>
      <c r="B26">
        <v>51.499805000000002</v>
      </c>
      <c r="C26">
        <v>0.19</v>
      </c>
      <c r="D26">
        <v>1.1000000000000001</v>
      </c>
      <c r="E26">
        <v>1.29</v>
      </c>
      <c r="F26">
        <v>1.48</v>
      </c>
      <c r="G26">
        <v>2.4608000000000001E-2</v>
      </c>
      <c r="H26">
        <v>-0.16539200000000001</v>
      </c>
      <c r="I26">
        <v>1.29</v>
      </c>
      <c r="J26">
        <v>-4.05</v>
      </c>
      <c r="K26">
        <v>-2.98</v>
      </c>
    </row>
    <row r="27" spans="1:11" x14ac:dyDescent="0.2">
      <c r="A27" s="1">
        <v>43556</v>
      </c>
      <c r="B27">
        <v>52.138247999999997</v>
      </c>
      <c r="C27">
        <v>0.21</v>
      </c>
      <c r="D27">
        <v>3.96</v>
      </c>
      <c r="E27">
        <v>4.17</v>
      </c>
      <c r="F27">
        <v>4.38</v>
      </c>
      <c r="G27">
        <v>1.2397E-2</v>
      </c>
      <c r="H27">
        <v>-0.197603</v>
      </c>
      <c r="I27">
        <v>4.17</v>
      </c>
      <c r="J27">
        <v>2.17</v>
      </c>
      <c r="K27">
        <v>-1.74</v>
      </c>
    </row>
    <row r="28" spans="1:11" x14ac:dyDescent="0.2">
      <c r="A28" s="1">
        <v>43586</v>
      </c>
      <c r="B28">
        <v>52.913398999999998</v>
      </c>
      <c r="C28">
        <v>0.21</v>
      </c>
      <c r="D28">
        <v>-6.94</v>
      </c>
      <c r="E28">
        <v>-6.73</v>
      </c>
      <c r="F28">
        <v>-6.52</v>
      </c>
      <c r="G28">
        <v>1.4867E-2</v>
      </c>
      <c r="H28">
        <v>-0.195133</v>
      </c>
      <c r="I28">
        <v>-6.73</v>
      </c>
      <c r="J28">
        <v>-2.37</v>
      </c>
      <c r="K28">
        <v>-1.34</v>
      </c>
    </row>
    <row r="29" spans="1:11" x14ac:dyDescent="0.2">
      <c r="A29" s="1">
        <v>43617</v>
      </c>
      <c r="B29">
        <v>54.897427</v>
      </c>
      <c r="C29">
        <v>0.18</v>
      </c>
      <c r="D29">
        <v>6.93</v>
      </c>
      <c r="E29">
        <v>7.11</v>
      </c>
      <c r="F29">
        <v>7.29</v>
      </c>
      <c r="G29">
        <v>3.7496000000000002E-2</v>
      </c>
      <c r="H29">
        <v>-0.14250399999999999</v>
      </c>
      <c r="I29">
        <v>7.11</v>
      </c>
      <c r="J29">
        <v>-0.71</v>
      </c>
      <c r="K29">
        <v>0.25</v>
      </c>
    </row>
    <row r="30" spans="1:11" x14ac:dyDescent="0.2">
      <c r="A30" s="1">
        <v>43647</v>
      </c>
      <c r="B30">
        <v>55.385024999999999</v>
      </c>
      <c r="C30">
        <v>0.19</v>
      </c>
      <c r="D30">
        <v>1.19</v>
      </c>
      <c r="E30">
        <v>1.38</v>
      </c>
      <c r="F30">
        <v>1.57</v>
      </c>
      <c r="G30">
        <v>8.8819999999999993E-3</v>
      </c>
      <c r="H30">
        <v>-0.181118</v>
      </c>
      <c r="I30">
        <v>1.38</v>
      </c>
      <c r="J30">
        <v>0.42</v>
      </c>
      <c r="K30">
        <v>-1.94</v>
      </c>
    </row>
    <row r="31" spans="1:11" x14ac:dyDescent="0.2">
      <c r="A31" s="1">
        <v>43678</v>
      </c>
      <c r="B31">
        <v>59.668284999999997</v>
      </c>
      <c r="C31">
        <v>0.16</v>
      </c>
      <c r="D31">
        <v>-2.58</v>
      </c>
      <c r="E31">
        <v>-2.42</v>
      </c>
      <c r="F31">
        <v>-2.2599999999999998</v>
      </c>
      <c r="G31">
        <v>7.7336000000000002E-2</v>
      </c>
      <c r="H31">
        <v>-8.2664000000000001E-2</v>
      </c>
      <c r="I31">
        <v>-2.42</v>
      </c>
      <c r="J31">
        <v>-4.95</v>
      </c>
      <c r="K31">
        <v>-2.3199999999999998</v>
      </c>
    </row>
    <row r="32" spans="1:11" x14ac:dyDescent="0.2">
      <c r="A32" s="1">
        <v>43709</v>
      </c>
      <c r="B32">
        <v>60.290798000000002</v>
      </c>
      <c r="C32">
        <v>0.18</v>
      </c>
      <c r="D32">
        <v>1.43</v>
      </c>
      <c r="E32">
        <v>1.61</v>
      </c>
      <c r="F32">
        <v>1.79</v>
      </c>
      <c r="G32">
        <v>1.0433E-2</v>
      </c>
      <c r="H32">
        <v>-0.169567</v>
      </c>
      <c r="I32">
        <v>1.61</v>
      </c>
      <c r="J32">
        <v>6.83</v>
      </c>
      <c r="K32">
        <v>-0.97</v>
      </c>
    </row>
    <row r="33" spans="1:11" x14ac:dyDescent="0.2">
      <c r="A33" s="1">
        <v>43739</v>
      </c>
      <c r="B33">
        <v>59.388877999999998</v>
      </c>
      <c r="C33">
        <v>0.15</v>
      </c>
      <c r="D33">
        <v>2.06</v>
      </c>
      <c r="E33">
        <v>2.21</v>
      </c>
      <c r="F33">
        <v>2.36</v>
      </c>
      <c r="G33">
        <v>-1.4959E-2</v>
      </c>
      <c r="H33">
        <v>-0.16495899999999999</v>
      </c>
      <c r="I33">
        <v>2.21</v>
      </c>
      <c r="J33">
        <v>-1.93</v>
      </c>
      <c r="K33">
        <v>0.28000000000000003</v>
      </c>
    </row>
    <row r="34" spans="1:11" x14ac:dyDescent="0.2">
      <c r="A34" s="1">
        <v>43770</v>
      </c>
      <c r="B34">
        <v>57.499954000000002</v>
      </c>
      <c r="C34">
        <v>0.12</v>
      </c>
      <c r="D34">
        <v>3.87</v>
      </c>
      <c r="E34">
        <v>3.99</v>
      </c>
      <c r="F34">
        <v>4.1100000000000003</v>
      </c>
      <c r="G34">
        <v>-3.1806000000000001E-2</v>
      </c>
      <c r="H34">
        <v>-0.151806</v>
      </c>
      <c r="I34">
        <v>3.99</v>
      </c>
      <c r="J34">
        <v>-2.02</v>
      </c>
      <c r="K34">
        <v>0.8</v>
      </c>
    </row>
    <row r="35" spans="1:11" x14ac:dyDescent="0.2">
      <c r="A35" s="1">
        <v>43800</v>
      </c>
      <c r="B35">
        <v>59.370170999999999</v>
      </c>
      <c r="C35">
        <v>0.14000000000000001</v>
      </c>
      <c r="D35">
        <v>2.77</v>
      </c>
      <c r="E35">
        <v>2.91</v>
      </c>
      <c r="F35">
        <v>3.05</v>
      </c>
      <c r="G35">
        <v>3.2525999999999999E-2</v>
      </c>
      <c r="H35">
        <v>-0.107474</v>
      </c>
      <c r="I35">
        <v>2.91</v>
      </c>
      <c r="J35">
        <v>1.79</v>
      </c>
      <c r="K35">
        <v>0.72</v>
      </c>
    </row>
    <row r="36" spans="1:11" x14ac:dyDescent="0.2">
      <c r="A36" s="1">
        <v>43831</v>
      </c>
      <c r="B36">
        <v>65.118797000000001</v>
      </c>
      <c r="C36">
        <v>0.13</v>
      </c>
      <c r="D36">
        <v>-0.11</v>
      </c>
      <c r="E36">
        <v>0.02</v>
      </c>
      <c r="F36">
        <v>0.15</v>
      </c>
      <c r="G36">
        <v>9.6826999999999996E-2</v>
      </c>
      <c r="H36">
        <v>-3.3173000000000001E-2</v>
      </c>
      <c r="I36">
        <v>0.02</v>
      </c>
      <c r="J36">
        <v>-6.24</v>
      </c>
      <c r="K36">
        <v>-3.13</v>
      </c>
    </row>
    <row r="37" spans="1:11" x14ac:dyDescent="0.2">
      <c r="A37" s="1">
        <v>43862</v>
      </c>
      <c r="B37">
        <v>58.653022999999997</v>
      </c>
      <c r="C37">
        <v>0.12</v>
      </c>
      <c r="D37">
        <v>-8.1300000000000008</v>
      </c>
      <c r="E37">
        <v>-8.01</v>
      </c>
      <c r="F37">
        <v>-7.89</v>
      </c>
      <c r="G37">
        <v>-9.9292000000000005E-2</v>
      </c>
      <c r="H37">
        <v>-0.21929199999999999</v>
      </c>
      <c r="I37">
        <v>-8.01</v>
      </c>
      <c r="J37">
        <v>-3.79</v>
      </c>
      <c r="K37">
        <v>1.03</v>
      </c>
    </row>
    <row r="38" spans="1:11" x14ac:dyDescent="0.2">
      <c r="A38" s="1">
        <v>43891</v>
      </c>
      <c r="B38">
        <v>56.751888000000001</v>
      </c>
      <c r="C38">
        <v>0.12</v>
      </c>
      <c r="D38">
        <v>-13.38</v>
      </c>
      <c r="E38">
        <v>-13.26</v>
      </c>
      <c r="F38">
        <v>-13.14</v>
      </c>
      <c r="G38">
        <v>-3.2412999999999997E-2</v>
      </c>
      <c r="H38">
        <v>-0.15241299999999999</v>
      </c>
      <c r="I38">
        <v>-13.26</v>
      </c>
      <c r="J38">
        <v>-14.02</v>
      </c>
      <c r="K38">
        <v>-4.8899999999999997</v>
      </c>
    </row>
    <row r="39" spans="1:11" x14ac:dyDescent="0.2">
      <c r="A39" s="1">
        <v>43922</v>
      </c>
      <c r="B39">
        <v>60.207515999999998</v>
      </c>
      <c r="C39">
        <v>0</v>
      </c>
      <c r="D39">
        <v>13.65</v>
      </c>
      <c r="E39">
        <v>13.65</v>
      </c>
      <c r="F39">
        <v>13.65</v>
      </c>
      <c r="G39">
        <v>6.089E-2</v>
      </c>
      <c r="H39">
        <v>6.089E-2</v>
      </c>
      <c r="I39">
        <v>13.65</v>
      </c>
      <c r="J39">
        <v>-1.18</v>
      </c>
      <c r="K39">
        <v>2.4700000000000002</v>
      </c>
    </row>
    <row r="40" spans="1:11" x14ac:dyDescent="0.2">
      <c r="A40" s="1">
        <v>43952</v>
      </c>
      <c r="B40">
        <v>61.599975999999998</v>
      </c>
      <c r="C40">
        <v>0.01</v>
      </c>
      <c r="D40">
        <v>5.58</v>
      </c>
      <c r="E40">
        <v>5.59</v>
      </c>
      <c r="F40">
        <v>5.6</v>
      </c>
      <c r="G40">
        <v>2.3127999999999999E-2</v>
      </c>
      <c r="H40">
        <v>1.3128000000000001E-2</v>
      </c>
      <c r="I40">
        <v>5.59</v>
      </c>
      <c r="J40">
        <v>-4.8</v>
      </c>
      <c r="K40">
        <v>2.4500000000000002</v>
      </c>
    </row>
    <row r="41" spans="1:11" x14ac:dyDescent="0.2">
      <c r="A41" s="1">
        <v>43983</v>
      </c>
      <c r="B41">
        <v>59.203423000000001</v>
      </c>
      <c r="C41">
        <v>0.01</v>
      </c>
      <c r="D41">
        <v>2.46</v>
      </c>
      <c r="E41">
        <v>2.4700000000000002</v>
      </c>
      <c r="F41">
        <v>2.48</v>
      </c>
      <c r="G41">
        <v>-3.8905000000000002E-2</v>
      </c>
      <c r="H41">
        <v>-4.8904999999999997E-2</v>
      </c>
      <c r="I41">
        <v>2.4700000000000002</v>
      </c>
      <c r="J41">
        <v>-2.04</v>
      </c>
      <c r="K41">
        <v>2.69</v>
      </c>
    </row>
    <row r="42" spans="1:11" x14ac:dyDescent="0.2">
      <c r="A42" s="1">
        <v>44013</v>
      </c>
      <c r="B42">
        <v>65.833449999999999</v>
      </c>
      <c r="C42">
        <v>0.01</v>
      </c>
      <c r="D42">
        <v>5.77</v>
      </c>
      <c r="E42">
        <v>5.78</v>
      </c>
      <c r="F42">
        <v>5.79</v>
      </c>
      <c r="G42">
        <v>0.111987</v>
      </c>
      <c r="H42">
        <v>0.10198699999999999</v>
      </c>
      <c r="I42">
        <v>5.78</v>
      </c>
      <c r="J42">
        <v>-1.46</v>
      </c>
      <c r="K42">
        <v>-2.27</v>
      </c>
    </row>
    <row r="43" spans="1:11" x14ac:dyDescent="0.2">
      <c r="A43" s="1">
        <v>44044</v>
      </c>
      <c r="B43">
        <v>66.243483999999995</v>
      </c>
      <c r="C43">
        <v>0.01</v>
      </c>
      <c r="D43">
        <v>7.63</v>
      </c>
      <c r="E43">
        <v>7.64</v>
      </c>
      <c r="F43">
        <v>7.65</v>
      </c>
      <c r="G43">
        <v>6.228E-3</v>
      </c>
      <c r="H43">
        <v>-3.7720000000000002E-3</v>
      </c>
      <c r="I43">
        <v>7.64</v>
      </c>
      <c r="J43">
        <v>-2.93</v>
      </c>
      <c r="K43">
        <v>-0.22</v>
      </c>
    </row>
    <row r="44" spans="1:11" x14ac:dyDescent="0.2">
      <c r="A44" s="1">
        <v>44075</v>
      </c>
      <c r="B44">
        <v>65.804848000000007</v>
      </c>
      <c r="C44">
        <v>0.01</v>
      </c>
      <c r="D44">
        <v>-3.63</v>
      </c>
      <c r="E44">
        <v>-3.62</v>
      </c>
      <c r="F44">
        <v>-3.61</v>
      </c>
      <c r="G44">
        <v>-6.6220000000000003E-3</v>
      </c>
      <c r="H44">
        <v>-1.6622000000000001E-2</v>
      </c>
      <c r="I44">
        <v>-3.62</v>
      </c>
      <c r="J44">
        <v>-2.66</v>
      </c>
      <c r="K44">
        <v>-0.04</v>
      </c>
    </row>
    <row r="45" spans="1:11" x14ac:dyDescent="0.2">
      <c r="A45" s="1">
        <v>44105</v>
      </c>
      <c r="B45">
        <v>67.197090000000003</v>
      </c>
      <c r="C45">
        <v>0.01</v>
      </c>
      <c r="D45">
        <v>-2.1</v>
      </c>
      <c r="E45">
        <v>-2.09</v>
      </c>
      <c r="F45">
        <v>-2.08</v>
      </c>
      <c r="G45">
        <v>2.1156999999999999E-2</v>
      </c>
      <c r="H45">
        <v>1.1157E-2</v>
      </c>
      <c r="I45">
        <v>-2.09</v>
      </c>
      <c r="J45">
        <v>4.1900000000000004</v>
      </c>
      <c r="K45">
        <v>4.3899999999999997</v>
      </c>
    </row>
    <row r="46" spans="1:11" x14ac:dyDescent="0.2">
      <c r="A46" s="1">
        <v>44136</v>
      </c>
      <c r="B46">
        <v>64.635093999999995</v>
      </c>
      <c r="C46">
        <v>0.01</v>
      </c>
      <c r="D46">
        <v>12.47</v>
      </c>
      <c r="E46">
        <v>12.48</v>
      </c>
      <c r="F46">
        <v>12.49</v>
      </c>
      <c r="G46">
        <v>-3.8127000000000001E-2</v>
      </c>
      <c r="H46">
        <v>-4.8127000000000003E-2</v>
      </c>
      <c r="I46">
        <v>12.48</v>
      </c>
      <c r="J46">
        <v>1.99</v>
      </c>
      <c r="K46">
        <v>5.74</v>
      </c>
    </row>
    <row r="47" spans="1:11" x14ac:dyDescent="0.2">
      <c r="A47" s="1">
        <v>44166</v>
      </c>
      <c r="B47">
        <v>63.972996000000002</v>
      </c>
      <c r="C47">
        <v>0.01</v>
      </c>
      <c r="D47">
        <v>4.63</v>
      </c>
      <c r="E47">
        <v>4.6399999999999997</v>
      </c>
      <c r="F47">
        <v>4.6500000000000004</v>
      </c>
      <c r="G47">
        <v>-1.0244E-2</v>
      </c>
      <c r="H47">
        <v>-2.0244000000000002E-2</v>
      </c>
      <c r="I47">
        <v>4.6399999999999997</v>
      </c>
      <c r="J47">
        <v>-1.56</v>
      </c>
      <c r="K47">
        <v>4.83</v>
      </c>
    </row>
    <row r="48" spans="1:11" x14ac:dyDescent="0.2">
      <c r="A48" s="1">
        <v>44197</v>
      </c>
      <c r="B48">
        <v>61.807861000000003</v>
      </c>
      <c r="C48">
        <v>0</v>
      </c>
      <c r="D48">
        <v>-0.03</v>
      </c>
      <c r="E48">
        <v>-0.03</v>
      </c>
      <c r="F48">
        <v>-0.03</v>
      </c>
      <c r="G48">
        <v>-3.3845E-2</v>
      </c>
      <c r="H48">
        <v>-3.3845E-2</v>
      </c>
      <c r="I48">
        <v>-0.03</v>
      </c>
      <c r="J48">
        <v>2.94</v>
      </c>
      <c r="K48">
        <v>7.18</v>
      </c>
    </row>
    <row r="49" spans="1:11" x14ac:dyDescent="0.2">
      <c r="A49" s="1">
        <v>44228</v>
      </c>
      <c r="B49">
        <v>56.592007000000002</v>
      </c>
      <c r="C49">
        <v>0</v>
      </c>
      <c r="D49">
        <v>2.78</v>
      </c>
      <c r="E49">
        <v>2.78</v>
      </c>
      <c r="F49">
        <v>2.78</v>
      </c>
      <c r="G49">
        <v>-8.4388000000000005E-2</v>
      </c>
      <c r="H49">
        <v>-8.4388000000000005E-2</v>
      </c>
      <c r="I49">
        <v>2.78</v>
      </c>
      <c r="J49">
        <v>7.2</v>
      </c>
      <c r="K49">
        <v>1.97</v>
      </c>
    </row>
    <row r="50" spans="1:11" x14ac:dyDescent="0.2">
      <c r="A50" s="1">
        <v>44256</v>
      </c>
      <c r="B50">
        <v>64.241928000000001</v>
      </c>
      <c r="C50">
        <v>0</v>
      </c>
      <c r="D50">
        <v>3.08</v>
      </c>
      <c r="E50">
        <v>3.08</v>
      </c>
      <c r="F50">
        <v>3.08</v>
      </c>
      <c r="G50">
        <v>0.13517699999999999</v>
      </c>
      <c r="H50">
        <v>0.13517699999999999</v>
      </c>
      <c r="I50">
        <v>3.08</v>
      </c>
      <c r="J50">
        <v>7.32</v>
      </c>
      <c r="K50">
        <v>-2.37</v>
      </c>
    </row>
    <row r="51" spans="1:11" x14ac:dyDescent="0.2">
      <c r="A51" s="1">
        <v>44287</v>
      </c>
      <c r="B51">
        <v>69.382277999999999</v>
      </c>
      <c r="C51">
        <v>0</v>
      </c>
      <c r="D51">
        <v>4.93</v>
      </c>
      <c r="E51">
        <v>4.93</v>
      </c>
      <c r="F51">
        <v>4.93</v>
      </c>
      <c r="G51">
        <v>8.0016000000000004E-2</v>
      </c>
      <c r="H51">
        <v>8.0016000000000004E-2</v>
      </c>
      <c r="I51">
        <v>4.93</v>
      </c>
      <c r="J51">
        <v>-0.99</v>
      </c>
      <c r="K51">
        <v>-3.13</v>
      </c>
    </row>
    <row r="52" spans="1:11" x14ac:dyDescent="0.2">
      <c r="A52" s="1">
        <v>44317</v>
      </c>
      <c r="B52">
        <v>68.973557</v>
      </c>
      <c r="C52">
        <v>0</v>
      </c>
      <c r="D52">
        <v>0.28999999999999998</v>
      </c>
      <c r="E52">
        <v>0.28999999999999998</v>
      </c>
      <c r="F52">
        <v>0.28999999999999998</v>
      </c>
      <c r="G52">
        <v>-5.8910000000000004E-3</v>
      </c>
      <c r="H52">
        <v>-5.8910000000000004E-3</v>
      </c>
      <c r="I52">
        <v>0.28999999999999998</v>
      </c>
      <c r="J52">
        <v>7.03</v>
      </c>
      <c r="K52">
        <v>-0.24</v>
      </c>
    </row>
    <row r="53" spans="1:11" x14ac:dyDescent="0.2">
      <c r="A53" s="1">
        <v>44348</v>
      </c>
      <c r="B53">
        <v>64.108054999999993</v>
      </c>
      <c r="C53">
        <v>0</v>
      </c>
      <c r="D53">
        <v>2.75</v>
      </c>
      <c r="E53">
        <v>2.75</v>
      </c>
      <c r="F53">
        <v>2.75</v>
      </c>
      <c r="G53">
        <v>-7.0541999999999994E-2</v>
      </c>
      <c r="H53">
        <v>-7.0541999999999994E-2</v>
      </c>
      <c r="I53">
        <v>2.75</v>
      </c>
      <c r="J53">
        <v>-7.81</v>
      </c>
      <c r="K53">
        <v>1.75</v>
      </c>
    </row>
    <row r="54" spans="1:11" x14ac:dyDescent="0.2">
      <c r="A54" s="1">
        <v>44378</v>
      </c>
      <c r="B54">
        <v>66.85463</v>
      </c>
      <c r="C54">
        <v>0</v>
      </c>
      <c r="D54">
        <v>1.27</v>
      </c>
      <c r="E54">
        <v>1.27</v>
      </c>
      <c r="F54">
        <v>1.27</v>
      </c>
      <c r="G54">
        <v>4.2842999999999999E-2</v>
      </c>
      <c r="H54">
        <v>4.2842999999999999E-2</v>
      </c>
      <c r="I54">
        <v>1.27</v>
      </c>
      <c r="J54">
        <v>-1.75</v>
      </c>
      <c r="K54">
        <v>-3.96</v>
      </c>
    </row>
    <row r="55" spans="1:11" x14ac:dyDescent="0.2">
      <c r="A55" s="1">
        <v>44409</v>
      </c>
      <c r="B55">
        <v>67.344397999999998</v>
      </c>
      <c r="C55">
        <v>0</v>
      </c>
      <c r="D55">
        <v>2.9</v>
      </c>
      <c r="E55">
        <v>2.9</v>
      </c>
      <c r="F55">
        <v>2.9</v>
      </c>
      <c r="G55">
        <v>7.326E-3</v>
      </c>
      <c r="H55">
        <v>7.326E-3</v>
      </c>
      <c r="I55">
        <v>2.9</v>
      </c>
      <c r="J55">
        <v>-0.13</v>
      </c>
      <c r="K55">
        <v>-0.48</v>
      </c>
    </row>
    <row r="56" spans="1:11" x14ac:dyDescent="0.2">
      <c r="A56" s="1">
        <v>44440</v>
      </c>
      <c r="B56">
        <v>61.222178999999997</v>
      </c>
      <c r="C56">
        <v>0</v>
      </c>
      <c r="D56">
        <v>-4.37</v>
      </c>
      <c r="E56">
        <v>-4.37</v>
      </c>
      <c r="F56">
        <v>-4.37</v>
      </c>
      <c r="G56">
        <v>-9.0909000000000004E-2</v>
      </c>
      <c r="H56">
        <v>-9.0909000000000004E-2</v>
      </c>
      <c r="I56">
        <v>-4.37</v>
      </c>
      <c r="J56">
        <v>5.09</v>
      </c>
      <c r="K56">
        <v>0.8</v>
      </c>
    </row>
    <row r="57" spans="1:11" x14ac:dyDescent="0.2">
      <c r="A57" s="1">
        <v>44470</v>
      </c>
      <c r="B57">
        <v>63.704402999999999</v>
      </c>
      <c r="C57">
        <v>0</v>
      </c>
      <c r="D57">
        <v>6.65</v>
      </c>
      <c r="E57">
        <v>6.65</v>
      </c>
      <c r="F57">
        <v>6.65</v>
      </c>
      <c r="G57">
        <v>4.0544999999999998E-2</v>
      </c>
      <c r="H57">
        <v>4.0544999999999998E-2</v>
      </c>
      <c r="I57">
        <v>6.65</v>
      </c>
      <c r="J57">
        <v>-0.44</v>
      </c>
      <c r="K57">
        <v>-2.2799999999999998</v>
      </c>
    </row>
    <row r="58" spans="1:11" x14ac:dyDescent="0.2">
      <c r="A58" s="1">
        <v>44501</v>
      </c>
      <c r="B58">
        <v>62.856197000000002</v>
      </c>
      <c r="C58">
        <v>0</v>
      </c>
      <c r="D58">
        <v>-1.55</v>
      </c>
      <c r="E58">
        <v>-1.55</v>
      </c>
      <c r="F58">
        <v>-1.55</v>
      </c>
      <c r="G58">
        <v>-1.3315E-2</v>
      </c>
      <c r="H58">
        <v>-1.3315E-2</v>
      </c>
      <c r="I58">
        <v>-1.55</v>
      </c>
      <c r="J58">
        <v>-0.53</v>
      </c>
      <c r="K58">
        <v>-1.35</v>
      </c>
    </row>
    <row r="59" spans="1:11" x14ac:dyDescent="0.2">
      <c r="A59" s="1">
        <v>44531</v>
      </c>
      <c r="B59">
        <v>66.771759000000003</v>
      </c>
      <c r="C59">
        <v>0.01</v>
      </c>
      <c r="D59">
        <v>3.1</v>
      </c>
      <c r="E59">
        <v>3.11</v>
      </c>
      <c r="F59">
        <v>3.12</v>
      </c>
      <c r="G59">
        <v>6.2294000000000002E-2</v>
      </c>
      <c r="H59">
        <v>5.2294E-2</v>
      </c>
      <c r="I59">
        <v>3.11</v>
      </c>
      <c r="J59">
        <v>3.23</v>
      </c>
      <c r="K59">
        <v>-1.57</v>
      </c>
    </row>
    <row r="60" spans="1:11" x14ac:dyDescent="0.2">
      <c r="A60" s="1">
        <v>44562</v>
      </c>
      <c r="B60">
        <v>69.176925999999995</v>
      </c>
      <c r="C60">
        <v>0</v>
      </c>
      <c r="D60">
        <v>-6.24</v>
      </c>
      <c r="E60">
        <v>-6.24</v>
      </c>
      <c r="F60">
        <v>-6.24</v>
      </c>
      <c r="G60">
        <v>3.6020999999999997E-2</v>
      </c>
      <c r="H60">
        <v>3.6020999999999997E-2</v>
      </c>
      <c r="I60">
        <v>-6.24</v>
      </c>
      <c r="J60">
        <v>12.79</v>
      </c>
      <c r="K60">
        <v>-5.87</v>
      </c>
    </row>
    <row r="61" spans="1:11" x14ac:dyDescent="0.2">
      <c r="A61" s="1">
        <v>44593</v>
      </c>
      <c r="B61">
        <v>66.863083000000003</v>
      </c>
      <c r="C61">
        <v>0</v>
      </c>
      <c r="D61">
        <v>-2.29</v>
      </c>
      <c r="E61">
        <v>-2.29</v>
      </c>
      <c r="F61">
        <v>-2.29</v>
      </c>
      <c r="G61">
        <v>-3.3447999999999999E-2</v>
      </c>
      <c r="H61">
        <v>-3.3447999999999999E-2</v>
      </c>
      <c r="I61">
        <v>-2.29</v>
      </c>
      <c r="J61">
        <v>3.12</v>
      </c>
      <c r="K61">
        <v>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CAPM Regression</vt:lpstr>
      <vt:lpstr>3Factor Regression</vt:lpstr>
      <vt:lpstr>Comparisons</vt:lpstr>
      <vt:lpstr>Historical Data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2022-04-17T20:42:39Z</dcterms:created>
  <dcterms:modified xsi:type="dcterms:W3CDTF">2022-04-18T02:00:35Z</dcterms:modified>
</cp:coreProperties>
</file>