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unjieyang/Dropbox/project/Deform_c/"/>
    </mc:Choice>
  </mc:AlternateContent>
  <bookViews>
    <workbookView xWindow="620" yWindow="6560" windowWidth="25600" windowHeight="15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1" l="1"/>
  <c r="M18" i="1"/>
  <c r="M17" i="1"/>
  <c r="M16" i="1"/>
  <c r="N17" i="1"/>
  <c r="N15" i="1"/>
  <c r="N16" i="1"/>
  <c r="M15" i="1"/>
  <c r="N14" i="1"/>
  <c r="M14" i="1"/>
  <c r="I14" i="1"/>
  <c r="I18" i="1"/>
  <c r="I17" i="1"/>
  <c r="I16" i="1"/>
  <c r="I15" i="1"/>
  <c r="E15" i="1"/>
  <c r="E16" i="1"/>
  <c r="E17" i="1"/>
  <c r="E18" i="1"/>
  <c r="E14" i="1"/>
  <c r="X7" i="1"/>
  <c r="X6" i="1"/>
  <c r="X5" i="1"/>
  <c r="X4" i="1"/>
  <c r="Y8" i="1"/>
  <c r="X8" i="1"/>
  <c r="P7" i="1"/>
  <c r="P6" i="1"/>
  <c r="P4" i="1"/>
</calcChain>
</file>

<file path=xl/sharedStrings.xml><?xml version="1.0" encoding="utf-8"?>
<sst xmlns="http://schemas.openxmlformats.org/spreadsheetml/2006/main" count="86" uniqueCount="26">
  <si>
    <t>Model</t>
  </si>
  <si>
    <t>FSU GOLD</t>
  </si>
  <si>
    <t>Ca40</t>
  </si>
  <si>
    <t>Ca48</t>
  </si>
  <si>
    <t>Sn132</t>
  </si>
  <si>
    <t>Pb208</t>
  </si>
  <si>
    <t>Observables</t>
  </si>
  <si>
    <t>B/A</t>
  </si>
  <si>
    <t>RP</t>
  </si>
  <si>
    <t>RN</t>
  </si>
  <si>
    <t>Skin</t>
  </si>
  <si>
    <t>Rk4</t>
  </si>
  <si>
    <t>Matrix</t>
  </si>
  <si>
    <t>O16</t>
  </si>
  <si>
    <t>Garnet</t>
  </si>
  <si>
    <t>C12</t>
  </si>
  <si>
    <t>NL3</t>
  </si>
  <si>
    <t>Rp</t>
  </si>
  <si>
    <t>Rn</t>
  </si>
  <si>
    <t>Rc</t>
  </si>
  <si>
    <t>Garnet_refined</t>
  </si>
  <si>
    <t>Garnet_refined2</t>
  </si>
  <si>
    <t>Garnet_refined3</t>
  </si>
  <si>
    <t>RMF028_refined</t>
  </si>
  <si>
    <t>RMF032_refined</t>
  </si>
  <si>
    <t>RMF022_refined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</si>
</sst>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tabSelected="1" topLeftCell="K10" zoomScale="90" zoomScaleNormal="90" zoomScalePageLayoutView="90" workbookViewId="0">
      <selection activeCell="N20" sqref="N20"/>
    </sheetView>
  </sheetViews>
  <sheetFormatPr baseColWidth="10" defaultColWidth="11.1640625" defaultRowHeight="16" x14ac:dyDescent="0.2"/>
  <cols>
    <col min="1" max="16384" width="11.1640625" style="1"/>
  </cols>
  <sheetData>
    <row r="1" spans="1:29" x14ac:dyDescent="0.2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 t="s">
        <v>14</v>
      </c>
      <c r="K1" s="5"/>
      <c r="L1" s="5"/>
      <c r="M1" s="5"/>
      <c r="N1" s="5"/>
      <c r="O1" s="5"/>
      <c r="P1" s="5"/>
      <c r="Q1" s="5"/>
      <c r="R1" s="5" t="s">
        <v>16</v>
      </c>
      <c r="S1" s="5"/>
      <c r="T1" s="5"/>
      <c r="U1" s="5"/>
      <c r="V1" s="5"/>
      <c r="W1" s="5"/>
      <c r="X1" s="5"/>
      <c r="Y1" s="5"/>
    </row>
    <row r="2" spans="1:29" x14ac:dyDescent="0.2">
      <c r="A2" s="1" t="s">
        <v>6</v>
      </c>
      <c r="B2" s="5" t="s">
        <v>7</v>
      </c>
      <c r="C2" s="5"/>
      <c r="D2" s="5" t="s">
        <v>8</v>
      </c>
      <c r="E2" s="5"/>
      <c r="F2" s="5" t="s">
        <v>9</v>
      </c>
      <c r="G2" s="5"/>
      <c r="H2" s="5" t="s">
        <v>10</v>
      </c>
      <c r="I2" s="5"/>
      <c r="J2" s="5" t="s">
        <v>7</v>
      </c>
      <c r="K2" s="5"/>
      <c r="L2" s="5" t="s">
        <v>8</v>
      </c>
      <c r="M2" s="5"/>
      <c r="N2" s="5" t="s">
        <v>9</v>
      </c>
      <c r="O2" s="5"/>
      <c r="P2" s="5" t="s">
        <v>10</v>
      </c>
      <c r="Q2" s="5"/>
      <c r="R2" s="5" t="s">
        <v>7</v>
      </c>
      <c r="S2" s="5"/>
      <c r="T2" s="5" t="s">
        <v>8</v>
      </c>
      <c r="U2" s="5"/>
      <c r="V2" s="5" t="s">
        <v>9</v>
      </c>
      <c r="W2" s="5"/>
      <c r="X2" s="5" t="s">
        <v>10</v>
      </c>
      <c r="Y2" s="5"/>
    </row>
    <row r="3" spans="1:29" x14ac:dyDescent="0.2">
      <c r="B3" s="1" t="s">
        <v>11</v>
      </c>
      <c r="C3" s="1" t="s">
        <v>12</v>
      </c>
      <c r="D3" s="1" t="s">
        <v>11</v>
      </c>
      <c r="E3" s="1" t="s">
        <v>12</v>
      </c>
      <c r="F3" s="1" t="s">
        <v>11</v>
      </c>
      <c r="G3" s="1" t="s">
        <v>12</v>
      </c>
      <c r="H3" s="1" t="s">
        <v>11</v>
      </c>
      <c r="I3" s="1" t="s">
        <v>12</v>
      </c>
      <c r="J3" s="1" t="s">
        <v>11</v>
      </c>
      <c r="K3" s="1" t="s">
        <v>12</v>
      </c>
      <c r="L3" s="1" t="s">
        <v>11</v>
      </c>
      <c r="M3" s="1" t="s">
        <v>12</v>
      </c>
      <c r="N3" s="1" t="s">
        <v>11</v>
      </c>
      <c r="O3" s="1" t="s">
        <v>12</v>
      </c>
      <c r="P3" s="1" t="s">
        <v>11</v>
      </c>
      <c r="Q3" s="1" t="s">
        <v>12</v>
      </c>
      <c r="R3" s="1" t="s">
        <v>11</v>
      </c>
      <c r="S3" s="1" t="s">
        <v>12</v>
      </c>
      <c r="T3" s="1" t="s">
        <v>11</v>
      </c>
      <c r="U3" s="1" t="s">
        <v>12</v>
      </c>
      <c r="V3" s="1" t="s">
        <v>11</v>
      </c>
      <c r="W3" s="1" t="s">
        <v>12</v>
      </c>
      <c r="X3" s="1" t="s">
        <v>11</v>
      </c>
      <c r="Y3" s="1" t="s">
        <v>12</v>
      </c>
    </row>
    <row r="4" spans="1:29" x14ac:dyDescent="0.2">
      <c r="A4" s="1" t="s">
        <v>2</v>
      </c>
      <c r="B4" s="1">
        <v>8.5383267230000008</v>
      </c>
      <c r="C4" s="1">
        <v>8.5386825599999998</v>
      </c>
      <c r="D4" s="1">
        <v>3.3379994220000002</v>
      </c>
      <c r="E4" s="1">
        <v>3.3376144299999999</v>
      </c>
      <c r="F4" s="1">
        <v>3.2866920589999999</v>
      </c>
      <c r="G4" s="1">
        <v>3.2861163699999998</v>
      </c>
      <c r="H4" s="1">
        <v>-5.1307363000000002E-2</v>
      </c>
      <c r="I4" s="1">
        <v>-5.1498063500000003E-2</v>
      </c>
      <c r="J4" s="1">
        <v>8.5301883130614193</v>
      </c>
      <c r="K4" s="1">
        <v>8.5296400000000006</v>
      </c>
      <c r="L4" s="1">
        <v>3.3453745539418098</v>
      </c>
      <c r="M4" s="1">
        <v>3.3450700000000002</v>
      </c>
      <c r="N4" s="1">
        <v>3.2930968682877899</v>
      </c>
      <c r="O4" s="1">
        <v>3.29284</v>
      </c>
      <c r="P4" s="1">
        <f>N4-L4</f>
        <v>-5.2277685654019912E-2</v>
      </c>
      <c r="Q4" s="1">
        <v>-5.2229499999999998E-2</v>
      </c>
      <c r="R4" s="1">
        <v>8.5423857999999999</v>
      </c>
      <c r="S4" s="1">
        <v>8.5411300000000008</v>
      </c>
      <c r="T4" s="1">
        <v>3.3770028600000002</v>
      </c>
      <c r="U4" s="1">
        <v>3.37717</v>
      </c>
      <c r="V4" s="1">
        <v>3.328414</v>
      </c>
      <c r="W4" s="1">
        <v>3.32863</v>
      </c>
      <c r="X4" s="1">
        <f>V4-T4</f>
        <v>-4.8588860000000178E-2</v>
      </c>
      <c r="Y4" s="1">
        <v>-4.85446E-2</v>
      </c>
    </row>
    <row r="5" spans="1:29" x14ac:dyDescent="0.2">
      <c r="A5" s="1" t="s">
        <v>3</v>
      </c>
      <c r="B5" s="1">
        <v>8.5842601690000002</v>
      </c>
      <c r="C5" s="1">
        <v>8.5854133600000004</v>
      </c>
      <c r="D5" s="1">
        <v>3.3658127910000002</v>
      </c>
      <c r="E5" s="1">
        <v>3.3649754500000002</v>
      </c>
      <c r="F5" s="1">
        <v>3.5630952840000001</v>
      </c>
      <c r="G5" s="1">
        <v>3.5621109299999998</v>
      </c>
      <c r="H5" s="1">
        <v>0.197282492</v>
      </c>
      <c r="I5" s="1">
        <v>0.197135478</v>
      </c>
      <c r="J5" s="1">
        <v>8.61214082110404</v>
      </c>
      <c r="K5" s="1">
        <v>8.6147799999999997</v>
      </c>
      <c r="L5" s="1">
        <v>3.3572042394883899</v>
      </c>
      <c r="M5" s="1">
        <v>3.3552900000000001</v>
      </c>
      <c r="N5" s="1">
        <v>3.5237144627916699</v>
      </c>
      <c r="O5" s="1">
        <v>3.5215100000000001</v>
      </c>
      <c r="P5" s="1">
        <v>0.166510223303275</v>
      </c>
      <c r="Q5" s="1">
        <v>0.16621900000000001</v>
      </c>
      <c r="R5" s="1">
        <v>8.6406409199999992</v>
      </c>
      <c r="S5" s="1">
        <v>8.6405499999999993</v>
      </c>
      <c r="T5" s="1">
        <v>3.3788740499999999</v>
      </c>
      <c r="U5" s="1">
        <v>3.3785500000000002</v>
      </c>
      <c r="V5" s="1">
        <v>3.60458028</v>
      </c>
      <c r="W5" s="1">
        <v>3.6042299999999998</v>
      </c>
      <c r="X5" s="1">
        <f>V5-T5</f>
        <v>0.22570623000000012</v>
      </c>
      <c r="Y5" s="1">
        <v>0.22567799999999999</v>
      </c>
    </row>
    <row r="6" spans="1:29" x14ac:dyDescent="0.2">
      <c r="A6" s="1" t="s">
        <v>4</v>
      </c>
      <c r="B6" s="1">
        <v>8.3393852800000001</v>
      </c>
      <c r="C6" s="1">
        <v>8.3386628399999996</v>
      </c>
      <c r="D6" s="1">
        <v>4.6541355429999998</v>
      </c>
      <c r="E6" s="1">
        <v>4.6533153299999999</v>
      </c>
      <c r="F6" s="1">
        <v>4.9250110969999996</v>
      </c>
      <c r="G6" s="1">
        <v>4.92451317</v>
      </c>
      <c r="H6" s="1">
        <v>0.27087555400000002</v>
      </c>
      <c r="I6" s="1">
        <v>0.27119784200000002</v>
      </c>
      <c r="J6" s="1">
        <v>8.3605929518145299</v>
      </c>
      <c r="K6" s="1">
        <v>8.3600300000000001</v>
      </c>
      <c r="L6" s="1">
        <v>4.6270138010625201</v>
      </c>
      <c r="M6" s="1">
        <v>4.6268599999999998</v>
      </c>
      <c r="N6" s="1">
        <v>4.8499772521721001</v>
      </c>
      <c r="O6" s="1">
        <v>4.8498999999999999</v>
      </c>
      <c r="P6" s="1">
        <f>N6-L6</f>
        <v>0.22296345110957994</v>
      </c>
      <c r="Q6" s="1">
        <v>0.22304099999999999</v>
      </c>
      <c r="R6" s="1">
        <v>8.3637920300000008</v>
      </c>
      <c r="S6" s="1">
        <v>8.3634500000000003</v>
      </c>
      <c r="T6" s="1">
        <v>4.6435041899999998</v>
      </c>
      <c r="U6" s="1">
        <v>4.6431699999999996</v>
      </c>
      <c r="V6" s="1">
        <v>4.9889635999999999</v>
      </c>
      <c r="W6" s="1">
        <v>4.9888300000000001</v>
      </c>
      <c r="X6" s="1">
        <f>V6-T6</f>
        <v>0.34545941000000013</v>
      </c>
      <c r="Y6" s="1">
        <v>0.34566000000000002</v>
      </c>
    </row>
    <row r="7" spans="1:29" x14ac:dyDescent="0.2">
      <c r="A7" s="1" t="s">
        <v>5</v>
      </c>
      <c r="B7" s="1">
        <v>7.8888234170000002</v>
      </c>
      <c r="C7" s="1">
        <v>7.8877151899999998</v>
      </c>
      <c r="D7" s="1">
        <v>5.4692667220000004</v>
      </c>
      <c r="E7" s="1">
        <v>5.4689376699999999</v>
      </c>
      <c r="F7" s="1">
        <v>5.6761540930000001</v>
      </c>
      <c r="G7" s="1">
        <v>5.6759768499999996</v>
      </c>
      <c r="H7" s="1">
        <v>0.20688737099999999</v>
      </c>
      <c r="I7" s="1">
        <v>0.20703918299999999</v>
      </c>
      <c r="J7" s="1">
        <v>7.8915071408006199</v>
      </c>
      <c r="K7" s="1">
        <v>7.8906599999999996</v>
      </c>
      <c r="L7" s="1">
        <v>5.4418113941057902</v>
      </c>
      <c r="M7" s="1">
        <v>5.4418100000000003</v>
      </c>
      <c r="N7" s="1">
        <v>5.60296663687018</v>
      </c>
      <c r="O7" s="1">
        <v>5.6030199999999999</v>
      </c>
      <c r="P7" s="1">
        <f>N7-L7</f>
        <v>0.16115524276438986</v>
      </c>
      <c r="Q7" s="1">
        <v>0.161214</v>
      </c>
      <c r="R7" s="1">
        <v>7.8773197699999997</v>
      </c>
      <c r="S7" s="1">
        <v>7.8770100000000003</v>
      </c>
      <c r="T7" s="1">
        <v>5.4601564299999996</v>
      </c>
      <c r="U7" s="1">
        <v>5.4598500000000003</v>
      </c>
      <c r="V7" s="1">
        <v>5.7396902900000004</v>
      </c>
      <c r="W7" s="1">
        <v>5.7397600000000004</v>
      </c>
      <c r="X7" s="1">
        <f>V7-T7</f>
        <v>0.2795338600000008</v>
      </c>
      <c r="Y7" s="1">
        <v>0.27990700000000002</v>
      </c>
    </row>
    <row r="8" spans="1:29" x14ac:dyDescent="0.2">
      <c r="A8" s="1" t="s">
        <v>13</v>
      </c>
      <c r="J8" s="1">
        <v>8.0041243894008804</v>
      </c>
      <c r="K8" s="1">
        <v>8.0051500000000004</v>
      </c>
      <c r="L8" s="1">
        <v>2.5802826408119999</v>
      </c>
      <c r="M8" s="1">
        <v>2.5795699999999999</v>
      </c>
      <c r="N8" s="1">
        <v>2.5504167134163498</v>
      </c>
      <c r="O8" s="1">
        <v>2.54983</v>
      </c>
      <c r="P8" s="1">
        <v>-2.98659273956496E-2</v>
      </c>
      <c r="Q8" s="1">
        <v>-2.9742600000000001E-2</v>
      </c>
      <c r="R8" s="1">
        <v>8.0452798163762402</v>
      </c>
      <c r="S8" s="1">
        <v>8.0459999999999994</v>
      </c>
      <c r="T8" s="1">
        <v>2.60835616</v>
      </c>
      <c r="U8" s="1">
        <v>2.6080800000000002</v>
      </c>
      <c r="V8" s="1">
        <v>2.58067088</v>
      </c>
      <c r="W8" s="1">
        <v>2.58046</v>
      </c>
      <c r="X8" s="1">
        <f>V8-T8</f>
        <v>-2.7685280000000034E-2</v>
      </c>
      <c r="Y8" s="1">
        <f>W8-U8</f>
        <v>-2.76200000000002E-2</v>
      </c>
    </row>
    <row r="9" spans="1:29" x14ac:dyDescent="0.2">
      <c r="A9" s="1" t="s">
        <v>15</v>
      </c>
      <c r="C9" s="1">
        <v>7.1454800000000001</v>
      </c>
      <c r="E9" s="1">
        <v>2.3630599999999999</v>
      </c>
      <c r="G9" s="1">
        <v>2.33697</v>
      </c>
      <c r="I9" s="1">
        <v>-2.60892E-2</v>
      </c>
      <c r="K9" s="1">
        <v>7.6155200000000001</v>
      </c>
      <c r="M9" s="1">
        <v>2.2499699999999998</v>
      </c>
      <c r="O9" s="1">
        <v>2.2252999999999998</v>
      </c>
      <c r="Q9" s="1">
        <v>-2.4664800000000001E-2</v>
      </c>
    </row>
    <row r="12" spans="1:29" x14ac:dyDescent="0.2">
      <c r="B12" s="5" t="s">
        <v>20</v>
      </c>
      <c r="C12" s="5"/>
      <c r="D12" s="5"/>
      <c r="E12" s="5"/>
      <c r="F12" s="5" t="s">
        <v>21</v>
      </c>
      <c r="G12" s="5"/>
      <c r="H12" s="5"/>
      <c r="I12" s="5"/>
      <c r="J12" s="5" t="s">
        <v>22</v>
      </c>
      <c r="K12" s="5"/>
      <c r="L12" s="5"/>
      <c r="M12" s="5"/>
      <c r="N12" s="5"/>
      <c r="O12" s="5" t="s">
        <v>25</v>
      </c>
      <c r="P12" s="5"/>
      <c r="Q12" s="5"/>
      <c r="R12" s="5"/>
      <c r="S12" s="5"/>
      <c r="T12" s="5" t="s">
        <v>23</v>
      </c>
      <c r="U12" s="5"/>
      <c r="V12" s="5"/>
      <c r="W12" s="5"/>
      <c r="X12" s="5"/>
      <c r="Y12" s="5" t="s">
        <v>24</v>
      </c>
      <c r="Z12" s="5"/>
      <c r="AA12" s="5"/>
      <c r="AB12" s="5"/>
      <c r="AC12" s="5"/>
    </row>
    <row r="13" spans="1:29" x14ac:dyDescent="0.2">
      <c r="B13" s="1" t="s">
        <v>7</v>
      </c>
      <c r="C13" s="1" t="s">
        <v>17</v>
      </c>
      <c r="D13" s="1" t="s">
        <v>18</v>
      </c>
      <c r="E13" s="1" t="s">
        <v>19</v>
      </c>
      <c r="F13" s="2" t="s">
        <v>7</v>
      </c>
      <c r="G13" s="2" t="s">
        <v>17</v>
      </c>
      <c r="H13" s="2" t="s">
        <v>18</v>
      </c>
      <c r="I13" s="2" t="s">
        <v>19</v>
      </c>
      <c r="J13" s="3" t="s">
        <v>7</v>
      </c>
      <c r="K13" s="3" t="s">
        <v>17</v>
      </c>
      <c r="L13" s="3" t="s">
        <v>18</v>
      </c>
      <c r="M13" s="3" t="s">
        <v>19</v>
      </c>
      <c r="N13" s="1" t="s">
        <v>10</v>
      </c>
      <c r="O13" s="4" t="s">
        <v>7</v>
      </c>
      <c r="P13" s="4" t="s">
        <v>17</v>
      </c>
      <c r="Q13" s="4" t="s">
        <v>18</v>
      </c>
      <c r="R13" s="4" t="s">
        <v>19</v>
      </c>
      <c r="S13" s="4" t="s">
        <v>10</v>
      </c>
      <c r="T13" s="4" t="s">
        <v>7</v>
      </c>
      <c r="U13" s="4" t="s">
        <v>17</v>
      </c>
      <c r="V13" s="4" t="s">
        <v>18</v>
      </c>
      <c r="W13" s="4" t="s">
        <v>19</v>
      </c>
      <c r="X13" s="4" t="s">
        <v>10</v>
      </c>
      <c r="Y13" s="4" t="s">
        <v>7</v>
      </c>
      <c r="Z13" s="4" t="s">
        <v>17</v>
      </c>
      <c r="AA13" s="4" t="s">
        <v>18</v>
      </c>
      <c r="AB13" s="4" t="s">
        <v>19</v>
      </c>
      <c r="AC13" s="4" t="s">
        <v>10</v>
      </c>
    </row>
    <row r="14" spans="1:29" x14ac:dyDescent="0.2">
      <c r="A14" s="1" t="s">
        <v>15</v>
      </c>
      <c r="B14" s="1">
        <v>-7.4208600000000002</v>
      </c>
      <c r="C14" s="1">
        <v>2.3016200000000002</v>
      </c>
      <c r="D14" s="1">
        <v>2.2763100000000001</v>
      </c>
      <c r="E14" s="1">
        <f>SQRT(C14^2 + 0.88^2)</f>
        <v>2.4641133546166256</v>
      </c>
      <c r="F14" s="2">
        <v>-7.36355</v>
      </c>
      <c r="G14" s="2">
        <v>2.32246</v>
      </c>
      <c r="H14" s="2">
        <v>2.2969499999999998</v>
      </c>
      <c r="I14" s="1">
        <f>SQRT(G14 ^ 2 + 0.88^2 - 0.116)</f>
        <v>2.4601261048165806</v>
      </c>
      <c r="J14" s="3">
        <v>-7.3698800000000002</v>
      </c>
      <c r="K14" s="3">
        <v>2.3212899999999999</v>
      </c>
      <c r="L14" s="3">
        <v>2.2955199999999998</v>
      </c>
      <c r="M14" s="1">
        <f>SQRT(K14 ^ 2 + 0.88 ^2 + -0.116)</f>
        <v>2.4590216070827844</v>
      </c>
      <c r="N14" s="1">
        <f>L14-K14</f>
        <v>-2.5770000000000071E-2</v>
      </c>
      <c r="O14" s="4">
        <v>-7.3395799999999998</v>
      </c>
      <c r="P14" s="4">
        <v>2.3259300000000001</v>
      </c>
      <c r="Q14" s="4">
        <v>2.3006899999999999</v>
      </c>
      <c r="R14" s="4">
        <v>2.4634</v>
      </c>
      <c r="S14" s="4">
        <v>-2.5231900000000002E-2</v>
      </c>
      <c r="T14" s="4">
        <v>-7.2993100000000002</v>
      </c>
      <c r="U14" s="4">
        <v>2.3321800000000001</v>
      </c>
      <c r="V14" s="4">
        <v>2.30803</v>
      </c>
      <c r="W14" s="4">
        <v>2.4693000000000001</v>
      </c>
      <c r="X14" s="4">
        <v>-2.4154100000000001E-2</v>
      </c>
      <c r="Y14" s="4">
        <v>-7.4279099999999998</v>
      </c>
      <c r="Z14" s="4">
        <v>2.32009</v>
      </c>
      <c r="AA14" s="4">
        <v>2.29758</v>
      </c>
      <c r="AB14" s="4">
        <v>2.4578899999999999</v>
      </c>
      <c r="AC14" s="4">
        <v>-2.2515500000000001E-2</v>
      </c>
    </row>
    <row r="15" spans="1:29" x14ac:dyDescent="0.2">
      <c r="A15" s="1" t="s">
        <v>2</v>
      </c>
      <c r="B15" s="1">
        <v>-8.5555800000000009</v>
      </c>
      <c r="C15" s="1">
        <v>3.3469600000000002</v>
      </c>
      <c r="D15" s="1">
        <v>3.2951199999999998</v>
      </c>
      <c r="E15" s="1">
        <f>SQRT(C15^2 + 0.88^2)</f>
        <v>3.4607139785888115</v>
      </c>
      <c r="F15" s="2">
        <v>-8.5832700000000006</v>
      </c>
      <c r="G15" s="2">
        <v>3.34781</v>
      </c>
      <c r="H15" s="2">
        <v>3.2963</v>
      </c>
      <c r="I15" s="2">
        <f t="shared" ref="I15" si="0">SQRT(G15 ^ 2 + 0.88^2 - 0.116)</f>
        <v>3.4447397283539432</v>
      </c>
      <c r="J15" s="3">
        <v>-8.5805500000000006</v>
      </c>
      <c r="K15" s="3">
        <v>3.3508399999999998</v>
      </c>
      <c r="L15" s="3">
        <v>3.29861</v>
      </c>
      <c r="M15" s="3">
        <f>SQRT(K15 ^ 2 + 0.88 ^2 + -0.116)</f>
        <v>3.4476845426459772</v>
      </c>
      <c r="N15" s="3">
        <f t="shared" ref="N15:N18" si="1">L15-K15</f>
        <v>-5.2229999999999777E-2</v>
      </c>
      <c r="O15" s="4">
        <v>-8.5694300000000005</v>
      </c>
      <c r="P15" s="4">
        <v>3.3514300000000001</v>
      </c>
      <c r="Q15" s="4">
        <v>3.3001900000000002</v>
      </c>
      <c r="R15" s="4">
        <v>3.4482599999999999</v>
      </c>
      <c r="S15" s="4">
        <v>-5.1240500000000001E-2</v>
      </c>
      <c r="T15" s="4">
        <v>-8.5535200000000007</v>
      </c>
      <c r="U15" s="4">
        <v>3.3498800000000002</v>
      </c>
      <c r="V15" s="4">
        <v>3.3006199999999999</v>
      </c>
      <c r="W15" s="4">
        <v>3.4467500000000002</v>
      </c>
      <c r="X15" s="4">
        <v>-4.9253199999999997E-2</v>
      </c>
      <c r="Y15" s="4">
        <v>-8.5723900000000004</v>
      </c>
      <c r="Z15" s="4">
        <v>3.3610799999999998</v>
      </c>
      <c r="AA15" s="4">
        <v>3.3142999999999998</v>
      </c>
      <c r="AB15" s="4">
        <v>3.45763</v>
      </c>
      <c r="AC15" s="4">
        <v>-4.6778899999999998E-2</v>
      </c>
    </row>
    <row r="16" spans="1:29" x14ac:dyDescent="0.2">
      <c r="A16" s="1" t="s">
        <v>3</v>
      </c>
      <c r="B16" s="1">
        <v>-8.6143699999999992</v>
      </c>
      <c r="C16" s="1">
        <v>3.36456</v>
      </c>
      <c r="D16" s="1">
        <v>3.5410300000000001</v>
      </c>
      <c r="E16" s="1">
        <f>SQRT(C16^2 + 0.88^2)</f>
        <v>3.4777383446142118</v>
      </c>
      <c r="F16" s="2">
        <v>-8.6259999999999994</v>
      </c>
      <c r="G16" s="2">
        <v>3.3688400000000001</v>
      </c>
      <c r="H16" s="2">
        <v>3.5484200000000001</v>
      </c>
      <c r="I16" s="2">
        <f>SQRT(G16 ^ 2 + 0.88^2 - 0.116 * 28 / 20)</f>
        <v>3.4584798605167562</v>
      </c>
      <c r="J16" s="3">
        <v>-8.6332699999999996</v>
      </c>
      <c r="K16" s="3">
        <v>3.3710300000000002</v>
      </c>
      <c r="L16" s="3">
        <v>3.55016</v>
      </c>
      <c r="M16" s="3">
        <f>SQRT(K16 ^ 2 + 0.88 ^2  -  28 / 20 *0.116)</f>
        <v>3.4606131336657673</v>
      </c>
      <c r="N16" s="3">
        <f t="shared" si="1"/>
        <v>0.17912999999999979</v>
      </c>
      <c r="O16" s="4">
        <v>-8.6242400000000004</v>
      </c>
      <c r="P16" s="4">
        <v>3.3653300000000002</v>
      </c>
      <c r="Q16" s="4">
        <v>3.5654699999999999</v>
      </c>
      <c r="R16" s="4">
        <v>3.45506</v>
      </c>
      <c r="S16" s="4">
        <v>0.20014100000000001</v>
      </c>
      <c r="T16" s="4">
        <v>-8.6237899999999996</v>
      </c>
      <c r="U16" s="4">
        <v>3.3562099999999999</v>
      </c>
      <c r="V16" s="4">
        <v>3.5879699999999999</v>
      </c>
      <c r="W16" s="4">
        <v>3.44618</v>
      </c>
      <c r="X16" s="4">
        <v>0.23175699999999999</v>
      </c>
      <c r="Y16" s="4">
        <v>-8.6434200000000008</v>
      </c>
      <c r="Z16" s="4">
        <v>3.3604099999999999</v>
      </c>
      <c r="AA16" s="4">
        <v>3.6048100000000001</v>
      </c>
      <c r="AB16" s="4">
        <v>3.4502600000000001</v>
      </c>
      <c r="AC16" s="4">
        <v>0.24440400000000001</v>
      </c>
    </row>
    <row r="17" spans="1:29" x14ac:dyDescent="0.2">
      <c r="A17" s="1" t="s">
        <v>4</v>
      </c>
      <c r="B17" s="1">
        <v>-8.3683599999999991</v>
      </c>
      <c r="C17" s="1">
        <v>4.6352799999999998</v>
      </c>
      <c r="D17" s="1">
        <v>4.8716100000000004</v>
      </c>
      <c r="E17" s="1">
        <f>SQRT(C17^2 + 0.88^2)</f>
        <v>4.7180738313850066</v>
      </c>
      <c r="F17" s="2">
        <v>-8.3778600000000001</v>
      </c>
      <c r="G17" s="2">
        <v>4.6406400000000003</v>
      </c>
      <c r="H17" s="2">
        <v>4.88028</v>
      </c>
      <c r="I17" s="2">
        <f>SQRT(G17 ^ 2 + 0.88^2 - 0.116 * 82 / 50)</f>
        <v>4.7031584716656107</v>
      </c>
      <c r="J17" s="3">
        <v>-8.39621</v>
      </c>
      <c r="K17" s="3">
        <v>4.64323</v>
      </c>
      <c r="L17" s="3">
        <v>4.8819999999999997</v>
      </c>
      <c r="M17" s="3">
        <f>SQRT(K17 ^ 2 + 0.88 ^2  -  82 / 50 *0.116)</f>
        <v>4.7057140619570159</v>
      </c>
      <c r="N17" s="3">
        <f t="shared" si="1"/>
        <v>0.2387699999999997</v>
      </c>
      <c r="O17" s="4">
        <v>-8.3744399999999999</v>
      </c>
      <c r="P17" s="4">
        <v>4.6326299999999998</v>
      </c>
      <c r="Q17" s="4">
        <v>4.9147400000000001</v>
      </c>
      <c r="R17" s="4">
        <v>4.6952499999999997</v>
      </c>
      <c r="S17" s="4">
        <v>0.282115</v>
      </c>
      <c r="T17" s="4">
        <v>-8.3623999999999992</v>
      </c>
      <c r="U17" s="4">
        <v>4.6240399999999999</v>
      </c>
      <c r="V17" s="4">
        <v>4.9740200000000003</v>
      </c>
      <c r="W17" s="4">
        <v>4.6867799999999997</v>
      </c>
      <c r="X17" s="4">
        <v>0.34997800000000001</v>
      </c>
      <c r="Y17" s="4">
        <v>-8.34788</v>
      </c>
      <c r="Z17" s="4">
        <v>4.6306799999999999</v>
      </c>
      <c r="AA17" s="1">
        <v>5.0114000000000001</v>
      </c>
      <c r="AB17" s="4">
        <v>4.6933299999999996</v>
      </c>
      <c r="AC17" s="1">
        <v>0.38072</v>
      </c>
    </row>
    <row r="18" spans="1:29" x14ac:dyDescent="0.2">
      <c r="A18" s="1" t="s">
        <v>5</v>
      </c>
      <c r="B18" s="1">
        <v>-7.9069700000000003</v>
      </c>
      <c r="C18" s="1">
        <v>5.4476899999999997</v>
      </c>
      <c r="D18" s="1">
        <v>5.6214700000000004</v>
      </c>
      <c r="E18" s="1">
        <f>SQRT(C18^2 + 0.88^2)</f>
        <v>5.5183082857067705</v>
      </c>
      <c r="F18" s="2">
        <v>-7.9211400000000003</v>
      </c>
      <c r="G18" s="2">
        <v>5.4521100000000002</v>
      </c>
      <c r="H18" s="2">
        <v>5.6290100000000001</v>
      </c>
      <c r="I18" s="2">
        <f>SQRT(G18 ^ 2 + 0.88^2 - 0.116 * 126 / 82)</f>
        <v>5.5065106510076758</v>
      </c>
      <c r="J18" s="3">
        <v>-7.9330600000000002</v>
      </c>
      <c r="K18" s="3">
        <v>5.4558600000000004</v>
      </c>
      <c r="L18" s="3">
        <v>5.6314599999999997</v>
      </c>
      <c r="M18" s="3">
        <f>SQRT(K18 ^ 2 + 0.88 ^2  -  126 / 82 *0.116)</f>
        <v>5.5102236285981157</v>
      </c>
      <c r="N18" s="3">
        <f t="shared" si="1"/>
        <v>0.17559999999999931</v>
      </c>
      <c r="O18" s="4">
        <v>-7.9115599999999997</v>
      </c>
      <c r="P18" s="4">
        <v>5.4452400000000001</v>
      </c>
      <c r="Q18" s="4">
        <v>5.66235</v>
      </c>
      <c r="R18" s="4">
        <v>5.4997100000000003</v>
      </c>
      <c r="S18" s="4">
        <v>0.21710699999999999</v>
      </c>
      <c r="T18" s="4">
        <v>-7.88903</v>
      </c>
      <c r="U18" s="4">
        <v>5.4381700000000004</v>
      </c>
      <c r="V18" s="4">
        <v>5.7210700000000001</v>
      </c>
      <c r="W18" s="1">
        <v>5.4927099999999998</v>
      </c>
      <c r="X18" s="4">
        <v>0.28289999999999998</v>
      </c>
      <c r="Y18" s="4">
        <v>-7.8973399999999998</v>
      </c>
      <c r="Z18" s="4">
        <v>5.44787</v>
      </c>
      <c r="AA18" s="4">
        <v>5.7614299999999998</v>
      </c>
      <c r="AB18" s="4">
        <v>5.5023099999999996</v>
      </c>
      <c r="AC18" s="4">
        <v>0.31356400000000001</v>
      </c>
    </row>
  </sheetData>
  <mergeCells count="21">
    <mergeCell ref="Y12:AC12"/>
    <mergeCell ref="T12:X12"/>
    <mergeCell ref="N2:O2"/>
    <mergeCell ref="P2:Q2"/>
    <mergeCell ref="J1:Q1"/>
    <mergeCell ref="B12:E12"/>
    <mergeCell ref="F12:I12"/>
    <mergeCell ref="B1:I1"/>
    <mergeCell ref="B2:C2"/>
    <mergeCell ref="D2:E2"/>
    <mergeCell ref="F2:G2"/>
    <mergeCell ref="H2:I2"/>
    <mergeCell ref="J2:K2"/>
    <mergeCell ref="L2:M2"/>
    <mergeCell ref="J12:N12"/>
    <mergeCell ref="O12:S12"/>
    <mergeCell ref="R1:Y1"/>
    <mergeCell ref="R2:S2"/>
    <mergeCell ref="T2:U2"/>
    <mergeCell ref="V2:W2"/>
    <mergeCell ref="X2:Y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2019-03-05T17:00:15Z</dcterms:created>
  <dcterms:modified xsi:type="dcterms:W3CDTF">2019-04-30T21:41:51Z</dcterms:modified>
</cp:coreProperties>
</file>