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4.xml" ContentType="application/vnd.openxmlformats-officedocument.drawingml.chartshapes+xml"/>
  <Override PartName="/xl/charts/chart20.xml" ContentType="application/vnd.openxmlformats-officedocument.drawingml.chart+xml"/>
  <Override PartName="/xl/drawings/drawing15.xml" ContentType="application/vnd.openxmlformats-officedocument.drawingml.chartshapes+xml"/>
  <Override PartName="/xl/charts/chart21.xml" ContentType="application/vnd.openxmlformats-officedocument.drawingml.chart+xml"/>
  <Override PartName="/xl/drawings/drawing16.xml" ContentType="application/vnd.openxmlformats-officedocument.drawingml.chartshapes+xml"/>
  <Override PartName="/xl/charts/chart2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Carnegie_Mellon\94-885_Responsible AI\Assignments\Project 1\output\"/>
    </mc:Choice>
  </mc:AlternateContent>
  <xr:revisionPtr revIDLastSave="0" documentId="13_ncr:1_{1D666F43-9B2C-4475-B48A-5D248903F7FA}" xr6:coauthVersionLast="47" xr6:coauthVersionMax="47" xr10:uidLastSave="{00000000-0000-0000-0000-000000000000}"/>
  <bookViews>
    <workbookView xWindow="-108" yWindow="-108" windowWidth="30936" windowHeight="18696" tabRatio="853" xr2:uid="{00000000-000D-0000-FFFF-FFFF00000000}"/>
  </bookViews>
  <sheets>
    <sheet name="README" sheetId="17" r:id="rId1"/>
    <sheet name="Data_Sum" sheetId="1" r:id="rId2"/>
    <sheet name="Figure_Demo" sheetId="2" r:id="rId3"/>
    <sheet name="Demo_Race" sheetId="3" r:id="rId4"/>
    <sheet name="Demo_Gender" sheetId="4" r:id="rId5"/>
    <sheet name="Demo_Education Level" sheetId="5" r:id="rId6"/>
    <sheet name="Figure_Risk" sheetId="6" r:id="rId7"/>
    <sheet name="Risk_Race" sheetId="7" r:id="rId8"/>
    <sheet name="Risk_Gender" sheetId="8" r:id="rId9"/>
    <sheet name="Figure_Bail_Risk" sheetId="9" r:id="rId10"/>
    <sheet name="Bail_Risk_Race" sheetId="10" r:id="rId11"/>
    <sheet name="Bail_Risk_Gender" sheetId="11" r:id="rId12"/>
    <sheet name="Bail_Risk_alt_Race" sheetId="15" r:id="rId13"/>
    <sheet name="Bail_Risk_alt_Gender" sheetId="16" r:id="rId14"/>
    <sheet name="Figure_Fairness" sheetId="12" r:id="rId15"/>
    <sheet name="Fairness_Re-offense" sheetId="13" r:id="rId16"/>
    <sheet name="Fairness" sheetId="14" r:id="rId17"/>
  </sheets>
  <externalReferences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N14" i="1"/>
  <c r="O14" i="1"/>
  <c r="N11" i="1"/>
  <c r="M12" i="1"/>
  <c r="N12" i="1"/>
  <c r="O12" i="1"/>
  <c r="M13" i="1"/>
  <c r="N13" i="1"/>
  <c r="O13" i="1"/>
  <c r="O11" i="1"/>
  <c r="M11" i="1"/>
  <c r="B7" i="1"/>
  <c r="E6" i="1"/>
  <c r="AC59" i="1" a="1"/>
  <c r="AC59" i="1" s="1"/>
  <c r="AB59" i="1" a="1"/>
  <c r="AB59" i="1" s="1"/>
  <c r="AA59" i="1" a="1"/>
  <c r="AA59" i="1" s="1"/>
  <c r="Z59" i="1" a="1"/>
  <c r="Z59" i="1" s="1"/>
  <c r="Y59" i="1" a="1"/>
  <c r="Y59" i="1" s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AC58" i="1" a="1"/>
  <c r="AC58" i="1" s="1"/>
  <c r="AB58" i="1" a="1"/>
  <c r="AB58" i="1" s="1"/>
  <c r="AA58" i="1" a="1"/>
  <c r="AA58" i="1" s="1"/>
  <c r="Z58" i="1" a="1"/>
  <c r="Z58" i="1" s="1"/>
  <c r="Y58" i="1" a="1"/>
  <c r="Y58" i="1" s="1"/>
  <c r="X58" i="1" a="1"/>
  <c r="X58" i="1" s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AC56" i="1" a="1"/>
  <c r="AC56" i="1" s="1"/>
  <c r="AB56" i="1" a="1"/>
  <c r="AB56" i="1" s="1"/>
  <c r="AA56" i="1" a="1"/>
  <c r="AA56" i="1" s="1"/>
  <c r="Z56" i="1" a="1"/>
  <c r="Z56" i="1" s="1"/>
  <c r="Y56" i="1" a="1"/>
  <c r="Y56" i="1" s="1"/>
  <c r="X56" i="1" a="1"/>
  <c r="X56" i="1" s="1"/>
  <c r="W56" i="1" a="1"/>
  <c r="W56" i="1" s="1"/>
  <c r="V56" i="1" a="1"/>
  <c r="V56" i="1" s="1"/>
  <c r="U56" i="1" a="1"/>
  <c r="U56" i="1" s="1"/>
  <c r="T56" i="1" a="1"/>
  <c r="T56" i="1" s="1"/>
  <c r="S56" i="1" a="1"/>
  <c r="S56" i="1" s="1"/>
  <c r="AC55" i="1" a="1"/>
  <c r="AC55" i="1" s="1"/>
  <c r="AB55" i="1" a="1"/>
  <c r="AB55" i="1" s="1"/>
  <c r="AA55" i="1" a="1"/>
  <c r="AA55" i="1" s="1"/>
  <c r="Z55" i="1" a="1"/>
  <c r="Z55" i="1" s="1"/>
  <c r="Y55" i="1" a="1"/>
  <c r="Y55" i="1" s="1"/>
  <c r="X55" i="1" a="1"/>
  <c r="X55" i="1" s="1"/>
  <c r="W55" i="1" a="1"/>
  <c r="W55" i="1" s="1"/>
  <c r="V55" i="1" a="1"/>
  <c r="V55" i="1" s="1"/>
  <c r="U55" i="1" a="1"/>
  <c r="U55" i="1" s="1"/>
  <c r="T55" i="1" a="1"/>
  <c r="T55" i="1" s="1"/>
  <c r="S55" i="1" a="1"/>
  <c r="S55" i="1" s="1"/>
  <c r="AC53" i="1" a="1"/>
  <c r="AC53" i="1" s="1"/>
  <c r="AB53" i="1" a="1"/>
  <c r="AB53" i="1" s="1"/>
  <c r="AA53" i="1" a="1"/>
  <c r="AA53" i="1" s="1"/>
  <c r="Z53" i="1" a="1"/>
  <c r="Z53" i="1" s="1"/>
  <c r="Y53" i="1" a="1"/>
  <c r="Y53" i="1" s="1"/>
  <c r="X53" i="1" a="1"/>
  <c r="X53" i="1" s="1"/>
  <c r="W53" i="1" a="1"/>
  <c r="W53" i="1" s="1"/>
  <c r="V53" i="1" a="1"/>
  <c r="V53" i="1" s="1"/>
  <c r="U53" i="1" a="1"/>
  <c r="U53" i="1" s="1"/>
  <c r="T53" i="1" a="1"/>
  <c r="T53" i="1" s="1"/>
  <c r="S53" i="1" a="1"/>
  <c r="S53" i="1" s="1"/>
  <c r="AC52" i="1" a="1"/>
  <c r="AC52" i="1" s="1"/>
  <c r="AB52" i="1" a="1"/>
  <c r="AB52" i="1" s="1"/>
  <c r="AA52" i="1" a="1"/>
  <c r="AA52" i="1" s="1"/>
  <c r="Z52" i="1" a="1"/>
  <c r="Z52" i="1" s="1"/>
  <c r="Y52" i="1" a="1"/>
  <c r="Y52" i="1" s="1"/>
  <c r="X52" i="1" a="1"/>
  <c r="X52" i="1" s="1"/>
  <c r="W52" i="1" a="1"/>
  <c r="W52" i="1" s="1"/>
  <c r="V52" i="1" a="1"/>
  <c r="V52" i="1" s="1"/>
  <c r="U52" i="1" a="1"/>
  <c r="U52" i="1" s="1"/>
  <c r="T52" i="1" a="1"/>
  <c r="T52" i="1" s="1"/>
  <c r="S52" i="1" a="1"/>
  <c r="S52" i="1" s="1"/>
  <c r="AC50" i="1" a="1"/>
  <c r="AC50" i="1" s="1"/>
  <c r="AB50" i="1" a="1"/>
  <c r="AB50" i="1" s="1"/>
  <c r="AA50" i="1" a="1"/>
  <c r="AA50" i="1" s="1"/>
  <c r="Z50" i="1" a="1"/>
  <c r="Z50" i="1" s="1"/>
  <c r="Y50" i="1" a="1"/>
  <c r="Y50" i="1" s="1"/>
  <c r="X50" i="1" a="1"/>
  <c r="X50" i="1" s="1"/>
  <c r="W50" i="1" a="1"/>
  <c r="W50" i="1" s="1"/>
  <c r="V50" i="1" a="1"/>
  <c r="V50" i="1" s="1"/>
  <c r="U50" i="1" a="1"/>
  <c r="U50" i="1" s="1"/>
  <c r="T50" i="1" a="1"/>
  <c r="T50" i="1" s="1"/>
  <c r="S50" i="1" a="1"/>
  <c r="S50" i="1" s="1"/>
  <c r="AC49" i="1" a="1"/>
  <c r="AC49" i="1" s="1"/>
  <c r="AB49" i="1" a="1"/>
  <c r="AB49" i="1" s="1"/>
  <c r="AA49" i="1" a="1"/>
  <c r="AA49" i="1" s="1"/>
  <c r="Z49" i="1" a="1"/>
  <c r="Z49" i="1" s="1"/>
  <c r="Y49" i="1" a="1"/>
  <c r="Y49" i="1" s="1"/>
  <c r="X49" i="1" a="1"/>
  <c r="X49" i="1" s="1"/>
  <c r="W49" i="1" a="1"/>
  <c r="W49" i="1" s="1"/>
  <c r="V49" i="1" a="1"/>
  <c r="V49" i="1" s="1"/>
  <c r="U49" i="1" a="1"/>
  <c r="U49" i="1" s="1"/>
  <c r="T49" i="1" a="1"/>
  <c r="T49" i="1" s="1"/>
  <c r="S49" i="1" a="1"/>
  <c r="S49" i="1" s="1"/>
  <c r="AC47" i="1" a="1"/>
  <c r="AC47" i="1" s="1"/>
  <c r="AB47" i="1" a="1"/>
  <c r="AB47" i="1" s="1"/>
  <c r="AA47" i="1" a="1"/>
  <c r="AA47" i="1" s="1"/>
  <c r="Z47" i="1" a="1"/>
  <c r="Z47" i="1" s="1"/>
  <c r="Y47" i="1" a="1"/>
  <c r="Y47" i="1" s="1"/>
  <c r="X47" i="1" a="1"/>
  <c r="X47" i="1" s="1"/>
  <c r="W47" i="1" a="1"/>
  <c r="W47" i="1" s="1"/>
  <c r="V47" i="1" a="1"/>
  <c r="V47" i="1" s="1"/>
  <c r="U47" i="1" a="1"/>
  <c r="U47" i="1" s="1"/>
  <c r="T47" i="1" a="1"/>
  <c r="T47" i="1" s="1"/>
  <c r="S47" i="1" a="1"/>
  <c r="S47" i="1" s="1"/>
  <c r="AC46" i="1" a="1"/>
  <c r="AC46" i="1" s="1"/>
  <c r="AB46" i="1" a="1"/>
  <c r="AB46" i="1" s="1"/>
  <c r="AA46" i="1" a="1"/>
  <c r="AA46" i="1" s="1"/>
  <c r="Z46" i="1" a="1"/>
  <c r="Z46" i="1" s="1"/>
  <c r="Y46" i="1" a="1"/>
  <c r="Y46" i="1" s="1"/>
  <c r="X46" i="1" a="1"/>
  <c r="X46" i="1" s="1"/>
  <c r="W46" i="1" a="1"/>
  <c r="W46" i="1" s="1"/>
  <c r="V46" i="1" a="1"/>
  <c r="V46" i="1" s="1"/>
  <c r="U46" i="1" a="1"/>
  <c r="U46" i="1" s="1"/>
  <c r="T46" i="1" a="1"/>
  <c r="T46" i="1" s="1"/>
  <c r="S46" i="1" a="1"/>
  <c r="S46" i="1" s="1"/>
  <c r="S44" i="1" a="1"/>
  <c r="S44" i="1"/>
  <c r="T44" i="1" a="1"/>
  <c r="T44" i="1"/>
  <c r="U44" i="1" a="1"/>
  <c r="U44" i="1" s="1"/>
  <c r="V44" i="1" a="1"/>
  <c r="V44" i="1" s="1"/>
  <c r="W44" i="1" a="1"/>
  <c r="W44" i="1" s="1"/>
  <c r="X44" i="1" a="1"/>
  <c r="X44" i="1"/>
  <c r="Y44" i="1" a="1"/>
  <c r="Y44" i="1" s="1"/>
  <c r="Z44" i="1" a="1"/>
  <c r="Z44" i="1"/>
  <c r="AA44" i="1" a="1"/>
  <c r="AA44" i="1"/>
  <c r="AB44" i="1" a="1"/>
  <c r="AB44" i="1"/>
  <c r="AC44" i="1" a="1"/>
  <c r="AC44" i="1"/>
  <c r="T43" i="1" a="1"/>
  <c r="T43" i="1"/>
  <c r="U43" i="1" a="1"/>
  <c r="U43" i="1"/>
  <c r="V43" i="1" a="1"/>
  <c r="V43" i="1"/>
  <c r="W43" i="1" a="1"/>
  <c r="W43" i="1" s="1"/>
  <c r="X43" i="1" a="1"/>
  <c r="X43" i="1"/>
  <c r="Y43" i="1" a="1"/>
  <c r="Y43" i="1"/>
  <c r="Z43" i="1" a="1"/>
  <c r="Z43" i="1"/>
  <c r="AA43" i="1" a="1"/>
  <c r="AA43" i="1"/>
  <c r="AB43" i="1" a="1"/>
  <c r="AB43" i="1"/>
  <c r="AC43" i="1" a="1"/>
  <c r="AC43" i="1"/>
  <c r="S43" i="1" a="1"/>
  <c r="S43" i="1" s="1"/>
  <c r="D64" i="1" a="1"/>
  <c r="D64" i="1" s="1"/>
  <c r="E64" i="1" a="1"/>
  <c r="E64" i="1" s="1"/>
  <c r="F64" i="1" a="1"/>
  <c r="F64" i="1" s="1"/>
  <c r="G64" i="1" a="1"/>
  <c r="G64" i="1"/>
  <c r="H64" i="1" a="1"/>
  <c r="H64" i="1"/>
  <c r="I64" i="1" a="1"/>
  <c r="I64" i="1"/>
  <c r="J64" i="1" a="1"/>
  <c r="J64" i="1" s="1"/>
  <c r="K64" i="1" a="1"/>
  <c r="K64" i="1"/>
  <c r="L64" i="1" a="1"/>
  <c r="L64" i="1"/>
  <c r="M64" i="1" a="1"/>
  <c r="M64" i="1"/>
  <c r="N64" i="1" a="1"/>
  <c r="N64" i="1"/>
  <c r="D65" i="1" a="1"/>
  <c r="D65" i="1" s="1"/>
  <c r="E65" i="1" a="1"/>
  <c r="E65" i="1" s="1"/>
  <c r="F65" i="1" a="1"/>
  <c r="F65" i="1" s="1"/>
  <c r="G65" i="1" a="1"/>
  <c r="G65" i="1" s="1"/>
  <c r="H65" i="1" a="1"/>
  <c r="H65" i="1"/>
  <c r="I65" i="1" a="1"/>
  <c r="I65" i="1"/>
  <c r="J65" i="1" a="1"/>
  <c r="J65" i="1" s="1"/>
  <c r="K65" i="1" a="1"/>
  <c r="K65" i="1"/>
  <c r="L65" i="1" a="1"/>
  <c r="L65" i="1"/>
  <c r="M65" i="1" a="1"/>
  <c r="M65" i="1"/>
  <c r="N65" i="1" a="1"/>
  <c r="N65" i="1"/>
  <c r="D60" i="1" a="1"/>
  <c r="D60" i="1"/>
  <c r="E60" i="1" a="1"/>
  <c r="E60" i="1"/>
  <c r="F60" i="1" a="1"/>
  <c r="F60" i="1" s="1"/>
  <c r="G60" i="1" a="1"/>
  <c r="G60" i="1"/>
  <c r="H60" i="1" a="1"/>
  <c r="H60" i="1" s="1"/>
  <c r="I60" i="1" a="1"/>
  <c r="I60" i="1"/>
  <c r="J60" i="1" a="1"/>
  <c r="J60" i="1"/>
  <c r="K60" i="1" a="1"/>
  <c r="K60" i="1"/>
  <c r="L60" i="1" a="1"/>
  <c r="L60" i="1"/>
  <c r="M60" i="1" a="1"/>
  <c r="M60" i="1"/>
  <c r="N60" i="1" a="1"/>
  <c r="N60" i="1"/>
  <c r="D61" i="1" a="1"/>
  <c r="D61" i="1"/>
  <c r="E61" i="1" a="1"/>
  <c r="E61" i="1"/>
  <c r="F61" i="1" a="1"/>
  <c r="F61" i="1" s="1"/>
  <c r="G61" i="1" a="1"/>
  <c r="G61" i="1"/>
  <c r="H61" i="1" a="1"/>
  <c r="H61" i="1" s="1"/>
  <c r="I61" i="1" a="1"/>
  <c r="I61" i="1"/>
  <c r="J61" i="1" a="1"/>
  <c r="J61" i="1"/>
  <c r="K61" i="1" a="1"/>
  <c r="K61" i="1"/>
  <c r="L61" i="1" a="1"/>
  <c r="L61" i="1"/>
  <c r="M61" i="1" a="1"/>
  <c r="M61" i="1"/>
  <c r="N61" i="1" a="1"/>
  <c r="N61" i="1"/>
  <c r="D56" i="1" a="1"/>
  <c r="D56" i="1" s="1"/>
  <c r="E56" i="1" a="1"/>
  <c r="E56" i="1" s="1"/>
  <c r="F56" i="1" a="1"/>
  <c r="F56" i="1" s="1"/>
  <c r="G56" i="1" a="1"/>
  <c r="G56" i="1" s="1"/>
  <c r="H56" i="1" a="1"/>
  <c r="H56" i="1"/>
  <c r="I56" i="1" a="1"/>
  <c r="I56" i="1"/>
  <c r="J56" i="1" a="1"/>
  <c r="J56" i="1" s="1"/>
  <c r="K56" i="1" a="1"/>
  <c r="K56" i="1"/>
  <c r="L56" i="1" a="1"/>
  <c r="L56" i="1"/>
  <c r="M56" i="1" a="1"/>
  <c r="M56" i="1"/>
  <c r="N56" i="1" a="1"/>
  <c r="N56" i="1"/>
  <c r="D57" i="1" a="1"/>
  <c r="D57" i="1" s="1"/>
  <c r="E57" i="1" a="1"/>
  <c r="E57" i="1" s="1"/>
  <c r="F57" i="1" a="1"/>
  <c r="F57" i="1" s="1"/>
  <c r="G57" i="1" a="1"/>
  <c r="G57" i="1" s="1"/>
  <c r="H57" i="1" a="1"/>
  <c r="H57" i="1"/>
  <c r="I57" i="1" a="1"/>
  <c r="I57" i="1"/>
  <c r="J57" i="1" a="1"/>
  <c r="J57" i="1" s="1"/>
  <c r="K57" i="1" a="1"/>
  <c r="K57" i="1" s="1"/>
  <c r="L57" i="1" a="1"/>
  <c r="L57" i="1"/>
  <c r="M57" i="1" a="1"/>
  <c r="M57" i="1"/>
  <c r="N57" i="1" a="1"/>
  <c r="N57" i="1"/>
  <c r="D52" i="1" a="1"/>
  <c r="D52" i="1" s="1"/>
  <c r="E52" i="1" a="1"/>
  <c r="E52" i="1" s="1"/>
  <c r="F52" i="1" a="1"/>
  <c r="F52" i="1" s="1"/>
  <c r="G52" i="1" a="1"/>
  <c r="G52" i="1"/>
  <c r="H52" i="1" a="1"/>
  <c r="H52" i="1"/>
  <c r="I52" i="1" a="1"/>
  <c r="I52" i="1"/>
  <c r="J52" i="1" a="1"/>
  <c r="J52" i="1"/>
  <c r="K52" i="1" a="1"/>
  <c r="K52" i="1" s="1"/>
  <c r="L52" i="1" a="1"/>
  <c r="L52" i="1"/>
  <c r="M52" i="1" a="1"/>
  <c r="M52" i="1"/>
  <c r="N52" i="1" a="1"/>
  <c r="N52" i="1"/>
  <c r="D53" i="1" a="1"/>
  <c r="D53" i="1" s="1"/>
  <c r="E53" i="1" a="1"/>
  <c r="E53" i="1" s="1"/>
  <c r="F53" i="1" a="1"/>
  <c r="F53" i="1" s="1"/>
  <c r="G53" i="1" a="1"/>
  <c r="G53" i="1"/>
  <c r="H53" i="1" a="1"/>
  <c r="H53" i="1"/>
  <c r="I53" i="1" a="1"/>
  <c r="I53" i="1"/>
  <c r="J53" i="1" a="1"/>
  <c r="J53" i="1"/>
  <c r="K53" i="1" a="1"/>
  <c r="K53" i="1" s="1"/>
  <c r="L53" i="1" a="1"/>
  <c r="L53" i="1"/>
  <c r="M53" i="1" a="1"/>
  <c r="M53" i="1" s="1"/>
  <c r="N53" i="1" a="1"/>
  <c r="N53" i="1" s="1"/>
  <c r="D48" i="1" a="1"/>
  <c r="D48" i="1" s="1"/>
  <c r="E48" i="1" a="1"/>
  <c r="E48" i="1" s="1"/>
  <c r="F48" i="1" a="1"/>
  <c r="F48" i="1" s="1"/>
  <c r="G48" i="1" a="1"/>
  <c r="G48" i="1"/>
  <c r="H48" i="1" a="1"/>
  <c r="H48" i="1"/>
  <c r="I48" i="1" a="1"/>
  <c r="I48" i="1" s="1"/>
  <c r="J48" i="1" a="1"/>
  <c r="J48" i="1"/>
  <c r="K48" i="1" a="1"/>
  <c r="K48" i="1" s="1"/>
  <c r="L48" i="1" a="1"/>
  <c r="L48" i="1"/>
  <c r="M48" i="1" a="1"/>
  <c r="M48" i="1"/>
  <c r="N48" i="1" a="1"/>
  <c r="N48" i="1"/>
  <c r="D49" i="1" a="1"/>
  <c r="D49" i="1" s="1"/>
  <c r="E49" i="1" a="1"/>
  <c r="E49" i="1" s="1"/>
  <c r="F49" i="1" a="1"/>
  <c r="F49" i="1"/>
  <c r="G49" i="1" a="1"/>
  <c r="G49" i="1" s="1"/>
  <c r="H49" i="1" a="1"/>
  <c r="H49" i="1" s="1"/>
  <c r="I49" i="1" a="1"/>
  <c r="I49" i="1" s="1"/>
  <c r="J49" i="1" a="1"/>
  <c r="J49" i="1"/>
  <c r="K49" i="1" a="1"/>
  <c r="K49" i="1" s="1"/>
  <c r="L49" i="1" a="1"/>
  <c r="L49" i="1"/>
  <c r="M49" i="1" a="1"/>
  <c r="M49" i="1"/>
  <c r="N49" i="1" a="1"/>
  <c r="N49" i="1" s="1"/>
  <c r="N63" i="1" a="1"/>
  <c r="N63" i="1" s="1"/>
  <c r="M63" i="1" a="1"/>
  <c r="M63" i="1" s="1"/>
  <c r="L63" i="1" a="1"/>
  <c r="L63" i="1" s="1"/>
  <c r="K63" i="1"/>
  <c r="K63" i="1" a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N59" i="1" a="1"/>
  <c r="N59" i="1" s="1"/>
  <c r="M59" i="1"/>
  <c r="M59" i="1" a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D44" i="1" a="1"/>
  <c r="D44" i="1"/>
  <c r="E44" i="1" a="1"/>
  <c r="E44" i="1" s="1"/>
  <c r="F44" i="1" a="1"/>
  <c r="F44" i="1" s="1"/>
  <c r="G44" i="1" a="1"/>
  <c r="G44" i="1" s="1"/>
  <c r="H44" i="1" a="1"/>
  <c r="H44" i="1"/>
  <c r="I44" i="1" a="1"/>
  <c r="I44" i="1"/>
  <c r="J44" i="1" a="1"/>
  <c r="J44" i="1"/>
  <c r="K44" i="1" a="1"/>
  <c r="K44" i="1"/>
  <c r="L44" i="1" a="1"/>
  <c r="L44" i="1"/>
  <c r="M44" i="1" a="1"/>
  <c r="M44" i="1"/>
  <c r="N44" i="1" a="1"/>
  <c r="N44" i="1"/>
  <c r="D45" i="1" a="1"/>
  <c r="D45" i="1"/>
  <c r="E45" i="1" a="1"/>
  <c r="E45" i="1" s="1"/>
  <c r="F45" i="1" a="1"/>
  <c r="F45" i="1" s="1"/>
  <c r="G45" i="1" a="1"/>
  <c r="G45" i="1" s="1"/>
  <c r="H45" i="1" a="1"/>
  <c r="H45" i="1"/>
  <c r="I45" i="1" a="1"/>
  <c r="I45" i="1"/>
  <c r="J45" i="1" a="1"/>
  <c r="J45" i="1"/>
  <c r="K45" i="1" a="1"/>
  <c r="K45" i="1"/>
  <c r="L45" i="1" a="1"/>
  <c r="L45" i="1"/>
  <c r="M45" i="1" a="1"/>
  <c r="M45" i="1" s="1"/>
  <c r="N45" i="1" a="1"/>
  <c r="N45" i="1" s="1"/>
  <c r="E43" i="1" a="1"/>
  <c r="E43" i="1"/>
  <c r="F43" i="1" a="1"/>
  <c r="F43" i="1" s="1"/>
  <c r="G43" i="1" a="1"/>
  <c r="G43" i="1" s="1"/>
  <c r="H43" i="1" a="1"/>
  <c r="H43" i="1" s="1"/>
  <c r="I43" i="1" a="1"/>
  <c r="I43" i="1" s="1"/>
  <c r="J43" i="1" a="1"/>
  <c r="J43" i="1"/>
  <c r="K43" i="1" a="1"/>
  <c r="K43" i="1"/>
  <c r="L43" i="1" a="1"/>
  <c r="L43" i="1"/>
  <c r="M43" i="1" a="1"/>
  <c r="M43" i="1"/>
  <c r="N43" i="1" a="1"/>
  <c r="N43" i="1"/>
  <c r="D43" i="1" a="1"/>
  <c r="D43" i="1" s="1"/>
  <c r="D38" i="1" a="1"/>
  <c r="D38" i="1" s="1"/>
  <c r="C38" i="1" a="1"/>
  <c r="C38" i="1" s="1"/>
  <c r="D37" i="1" a="1"/>
  <c r="D37" i="1" s="1"/>
  <c r="C37" i="1" a="1"/>
  <c r="C37" i="1" s="1"/>
  <c r="D35" i="1" a="1"/>
  <c r="D35" i="1" s="1"/>
  <c r="C35" i="1" a="1"/>
  <c r="C35" i="1" s="1"/>
  <c r="D34" i="1" a="1"/>
  <c r="D34" i="1" s="1"/>
  <c r="C34" i="1" a="1"/>
  <c r="C34" i="1" s="1"/>
  <c r="I33" i="1" a="1"/>
  <c r="I33" i="1" s="1"/>
  <c r="H33" i="1" a="1"/>
  <c r="H33" i="1" s="1"/>
  <c r="G33" i="1"/>
  <c r="I32" i="1" a="1"/>
  <c r="I32" i="1" s="1"/>
  <c r="H32" i="1" a="1"/>
  <c r="H32" i="1" s="1"/>
  <c r="G32" i="1"/>
  <c r="D32" i="1" a="1"/>
  <c r="D32" i="1" s="1"/>
  <c r="C32" i="1" a="1"/>
  <c r="C32" i="1" s="1"/>
  <c r="I31" i="1" a="1"/>
  <c r="I31" i="1" s="1"/>
  <c r="H31" i="1" a="1"/>
  <c r="H31" i="1" s="1"/>
  <c r="G31" i="1"/>
  <c r="D31" i="1" a="1"/>
  <c r="D31" i="1" s="1"/>
  <c r="C31" i="1" a="1"/>
  <c r="C31" i="1" s="1"/>
  <c r="M26" i="1" a="1"/>
  <c r="M26" i="1" s="1"/>
  <c r="L26" i="1" a="1"/>
  <c r="L26" i="1" s="1"/>
  <c r="K26" i="1" a="1"/>
  <c r="K26" i="1"/>
  <c r="J26" i="1" a="1"/>
  <c r="J26" i="1" s="1"/>
  <c r="I26" i="1" a="1"/>
  <c r="I26" i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M25" i="1" a="1"/>
  <c r="M25" i="1"/>
  <c r="L25" i="1" a="1"/>
  <c r="L25" i="1"/>
  <c r="K25" i="1" a="1"/>
  <c r="K25" i="1"/>
  <c r="J25" i="1" a="1"/>
  <c r="J25" i="1"/>
  <c r="I25" i="1" a="1"/>
  <c r="I25" i="1"/>
  <c r="H25" i="1" a="1"/>
  <c r="H25" i="1" s="1"/>
  <c r="G25" i="1" a="1"/>
  <c r="G25" i="1" s="1"/>
  <c r="F25" i="1" a="1"/>
  <c r="F25" i="1" s="1"/>
  <c r="E25" i="1" a="1"/>
  <c r="E25" i="1"/>
  <c r="D25" i="1" a="1"/>
  <c r="D25" i="1" s="1"/>
  <c r="C25" i="1" a="1"/>
  <c r="C25" i="1"/>
  <c r="AA24" i="1" a="1"/>
  <c r="AA24" i="1"/>
  <c r="Z24" i="1" a="1"/>
  <c r="Z24" i="1" s="1"/>
  <c r="Y24" i="1" a="1"/>
  <c r="Y24" i="1"/>
  <c r="X24" i="1" a="1"/>
  <c r="X24" i="1"/>
  <c r="W24" i="1" a="1"/>
  <c r="W24" i="1"/>
  <c r="V24" i="1" a="1"/>
  <c r="V24" i="1" s="1"/>
  <c r="U24" i="1" a="1"/>
  <c r="U24" i="1" s="1"/>
  <c r="T24" i="1" a="1"/>
  <c r="T24" i="1" s="1"/>
  <c r="S24" i="1" a="1"/>
  <c r="S24" i="1"/>
  <c r="R24" i="1" a="1"/>
  <c r="R24" i="1" s="1"/>
  <c r="Q24" i="1" a="1"/>
  <c r="Q24" i="1"/>
  <c r="M24" i="1" a="1"/>
  <c r="M24" i="1"/>
  <c r="L24" i="1" a="1"/>
  <c r="L24" i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/>
  <c r="D24" i="1" a="1"/>
  <c r="D24" i="1" s="1"/>
  <c r="C24" i="1" a="1"/>
  <c r="C24" i="1"/>
  <c r="AA23" i="1" a="1"/>
  <c r="AA23" i="1"/>
  <c r="Z23" i="1" a="1"/>
  <c r="Z23" i="1" s="1"/>
  <c r="Y23" i="1" a="1"/>
  <c r="Y23" i="1"/>
  <c r="X23" i="1" a="1"/>
  <c r="X23" i="1"/>
  <c r="W23" i="1" a="1"/>
  <c r="W23" i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/>
  <c r="M23" i="1" a="1"/>
  <c r="M23" i="1"/>
  <c r="L23" i="1" a="1"/>
  <c r="L23" i="1"/>
  <c r="K23" i="1" a="1"/>
  <c r="K23" i="1"/>
  <c r="J23" i="1" a="1"/>
  <c r="J23" i="1"/>
  <c r="I23" i="1" a="1"/>
  <c r="I23" i="1"/>
  <c r="H23" i="1" a="1"/>
  <c r="H23" i="1" s="1"/>
  <c r="G23" i="1" a="1"/>
  <c r="G23" i="1" s="1"/>
  <c r="F23" i="1" a="1"/>
  <c r="F23" i="1" s="1"/>
  <c r="E23" i="1" a="1"/>
  <c r="E23" i="1"/>
  <c r="D23" i="1" a="1"/>
  <c r="D23" i="1" s="1"/>
  <c r="C23" i="1" a="1"/>
  <c r="C23" i="1" s="1"/>
  <c r="AA22" i="1" a="1"/>
  <c r="AA22" i="1"/>
  <c r="Z22" i="1" a="1"/>
  <c r="Z22" i="1"/>
  <c r="Y22" i="1" a="1"/>
  <c r="Y22" i="1"/>
  <c r="X22" i="1" a="1"/>
  <c r="X22" i="1"/>
  <c r="W22" i="1" a="1"/>
  <c r="W22" i="1"/>
  <c r="V22" i="1" a="1"/>
  <c r="V22" i="1" s="1"/>
  <c r="U22" i="1" a="1"/>
  <c r="U22" i="1" s="1"/>
  <c r="T22" i="1" a="1"/>
  <c r="T22" i="1" s="1"/>
  <c r="S22" i="1" a="1"/>
  <c r="S22" i="1"/>
  <c r="R22" i="1" a="1"/>
  <c r="R22" i="1" s="1"/>
  <c r="Q22" i="1" a="1"/>
  <c r="Q22" i="1"/>
  <c r="M21" i="1" a="1"/>
  <c r="M21" i="1"/>
  <c r="L21" i="1" a="1"/>
  <c r="L21" i="1" s="1"/>
  <c r="K21" i="1" a="1"/>
  <c r="K21" i="1"/>
  <c r="J21" i="1" a="1"/>
  <c r="J21" i="1"/>
  <c r="I21" i="1" a="1"/>
  <c r="I21" i="1"/>
  <c r="H21" i="1" a="1"/>
  <c r="H21" i="1" s="1"/>
  <c r="G21" i="1" a="1"/>
  <c r="G21" i="1" s="1"/>
  <c r="F21" i="1" a="1"/>
  <c r="F21" i="1" s="1"/>
  <c r="E21" i="1" a="1"/>
  <c r="E21" i="1"/>
  <c r="D21" i="1" a="1"/>
  <c r="D21" i="1" s="1"/>
  <c r="C21" i="1" a="1"/>
  <c r="C21" i="1"/>
  <c r="AA20" i="1" a="1"/>
  <c r="AA20" i="1"/>
  <c r="Z20" i="1" a="1"/>
  <c r="Z20" i="1"/>
  <c r="Y20" i="1" a="1"/>
  <c r="Y20" i="1"/>
  <c r="X20" i="1" a="1"/>
  <c r="X20" i="1" s="1"/>
  <c r="W20" i="1" a="1"/>
  <c r="W20" i="1"/>
  <c r="V20" i="1" a="1"/>
  <c r="V20" i="1" s="1"/>
  <c r="U20" i="1" a="1"/>
  <c r="U20" i="1" s="1"/>
  <c r="T20" i="1" a="1"/>
  <c r="T20" i="1" s="1"/>
  <c r="S20" i="1" a="1"/>
  <c r="S20" i="1"/>
  <c r="R20" i="1" a="1"/>
  <c r="R20" i="1" s="1"/>
  <c r="Q20" i="1" a="1"/>
  <c r="Q20" i="1"/>
  <c r="M20" i="1" a="1"/>
  <c r="M20" i="1"/>
  <c r="L20" i="1" a="1"/>
  <c r="L20" i="1"/>
  <c r="K20" i="1" a="1"/>
  <c r="K20" i="1"/>
  <c r="J20" i="1" a="1"/>
  <c r="J20" i="1"/>
  <c r="I20" i="1" a="1"/>
  <c r="I20" i="1"/>
  <c r="H20" i="1" a="1"/>
  <c r="H20" i="1" s="1"/>
  <c r="G20" i="1" a="1"/>
  <c r="G20" i="1" s="1"/>
  <c r="F20" i="1" a="1"/>
  <c r="F20" i="1" s="1"/>
  <c r="E20" i="1" a="1"/>
  <c r="E20" i="1"/>
  <c r="D20" i="1" a="1"/>
  <c r="D20" i="1" s="1"/>
  <c r="C20" i="1" a="1"/>
  <c r="C20" i="1"/>
  <c r="AA19" i="1" a="1"/>
  <c r="AA19" i="1"/>
  <c r="Z19" i="1" a="1"/>
  <c r="Z19" i="1"/>
  <c r="Y19" i="1" a="1"/>
  <c r="Y19" i="1"/>
  <c r="X19" i="1" a="1"/>
  <c r="X19" i="1" s="1"/>
  <c r="W19" i="1" a="1"/>
  <c r="W19" i="1"/>
  <c r="V19" i="1" a="1"/>
  <c r="V19" i="1" s="1"/>
  <c r="U19" i="1" a="1"/>
  <c r="U19" i="1"/>
  <c r="T19" i="1" a="1"/>
  <c r="T19" i="1" s="1"/>
  <c r="S19" i="1" a="1"/>
  <c r="S19" i="1" s="1"/>
  <c r="R19" i="1" a="1"/>
  <c r="R19" i="1" s="1"/>
  <c r="Q19" i="1" a="1"/>
  <c r="Q19" i="1"/>
  <c r="M19" i="1" a="1"/>
  <c r="M19" i="1"/>
  <c r="L19" i="1" a="1"/>
  <c r="L19" i="1"/>
  <c r="K19" i="1" a="1"/>
  <c r="K19" i="1"/>
  <c r="J19" i="1" a="1"/>
  <c r="J19" i="1"/>
  <c r="I19" i="1" a="1"/>
  <c r="I19" i="1"/>
  <c r="H19" i="1" a="1"/>
  <c r="H19" i="1" s="1"/>
  <c r="G19" i="1" a="1"/>
  <c r="G19" i="1"/>
  <c r="F19" i="1" a="1"/>
  <c r="F19" i="1" s="1"/>
  <c r="E19" i="1" a="1"/>
  <c r="E19" i="1"/>
  <c r="D19" i="1" a="1"/>
  <c r="D19" i="1" s="1"/>
  <c r="C19" i="1" a="1"/>
  <c r="C19" i="1" s="1"/>
  <c r="J14" i="1"/>
  <c r="I14" i="1"/>
  <c r="H14" i="1"/>
  <c r="E14" i="1"/>
  <c r="D14" i="1"/>
  <c r="C14" i="1"/>
  <c r="B14" i="1"/>
  <c r="J13" i="1"/>
  <c r="I13" i="1"/>
  <c r="H13" i="1"/>
  <c r="E13" i="1"/>
  <c r="D13" i="1"/>
  <c r="C13" i="1"/>
  <c r="B13" i="1"/>
  <c r="J12" i="1"/>
  <c r="I12" i="1"/>
  <c r="H12" i="1"/>
  <c r="E12" i="1"/>
  <c r="D12" i="1"/>
  <c r="C12" i="1"/>
  <c r="B12" i="1"/>
  <c r="J11" i="1"/>
  <c r="I11" i="1"/>
  <c r="H11" i="1"/>
  <c r="E11" i="1"/>
  <c r="D11" i="1"/>
  <c r="C11" i="1"/>
  <c r="B11" i="1"/>
  <c r="S6" i="1"/>
  <c r="R6" i="1"/>
  <c r="Q6" i="1"/>
  <c r="P6" i="1"/>
  <c r="O6" i="1"/>
  <c r="N6" i="1"/>
  <c r="M6" i="1"/>
  <c r="J6" i="1"/>
  <c r="I6" i="1"/>
  <c r="H6" i="1"/>
  <c r="D6" i="1"/>
  <c r="C6" i="1"/>
  <c r="B6" i="1"/>
  <c r="S5" i="1"/>
  <c r="R5" i="1"/>
  <c r="Q5" i="1"/>
  <c r="P5" i="1"/>
  <c r="O5" i="1"/>
  <c r="N5" i="1"/>
  <c r="M5" i="1"/>
  <c r="J5" i="1"/>
  <c r="I5" i="1"/>
  <c r="H5" i="1"/>
  <c r="E5" i="1"/>
  <c r="D5" i="1"/>
  <c r="C5" i="1"/>
  <c r="B5" i="1"/>
  <c r="S4" i="1"/>
  <c r="R4" i="1"/>
  <c r="Q4" i="1"/>
  <c r="P4" i="1"/>
  <c r="O4" i="1"/>
  <c r="N4" i="1"/>
  <c r="M4" i="1"/>
  <c r="J4" i="1"/>
  <c r="I4" i="1"/>
  <c r="H4" i="1"/>
  <c r="E4" i="1"/>
  <c r="D4" i="1"/>
  <c r="C4" i="1"/>
  <c r="B4" i="1"/>
  <c r="S3" i="1"/>
  <c r="R3" i="1"/>
  <c r="Q3" i="1"/>
  <c r="P3" i="1"/>
  <c r="O3" i="1"/>
  <c r="N3" i="1"/>
  <c r="M3" i="1"/>
  <c r="J3" i="1"/>
  <c r="I3" i="1"/>
  <c r="H3" i="1"/>
  <c r="E3" i="1"/>
  <c r="D3" i="1"/>
  <c r="C3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<sst xmlns="http://schemas.openxmlformats.org/spreadsheetml/2006/main" count="451" uniqueCount="46">
  <si>
    <t>Figure 1.1</t>
  </si>
  <si>
    <t>Figure 1.2</t>
  </si>
  <si>
    <t>Figure 1.3</t>
  </si>
  <si>
    <t>County</t>
  </si>
  <si>
    <t>Black</t>
  </si>
  <si>
    <t>White</t>
  </si>
  <si>
    <t>Other</t>
  </si>
  <si>
    <t>Total</t>
  </si>
  <si>
    <t>Female</t>
  </si>
  <si>
    <t>Male</t>
  </si>
  <si>
    <t>Less than High School</t>
  </si>
  <si>
    <t>High School</t>
  </si>
  <si>
    <t>Some College</t>
  </si>
  <si>
    <t>Bachelor's Degree</t>
  </si>
  <si>
    <t>Master's Degree</t>
  </si>
  <si>
    <t>PhD</t>
  </si>
  <si>
    <t>Claiborne County</t>
  </si>
  <si>
    <t>Copiah County</t>
  </si>
  <si>
    <t>Warren County</t>
  </si>
  <si>
    <t>Figure 2.1</t>
  </si>
  <si>
    <t>Figure 2.2</t>
  </si>
  <si>
    <t>Figure 3.1</t>
  </si>
  <si>
    <t>Figure 3.2</t>
  </si>
  <si>
    <t>Judge Decision</t>
  </si>
  <si>
    <t>Denied</t>
  </si>
  <si>
    <t>Granted</t>
  </si>
  <si>
    <t>Table 4.1</t>
  </si>
  <si>
    <t>Figure 4.1</t>
  </si>
  <si>
    <t>Race</t>
  </si>
  <si>
    <t>Yes</t>
  </si>
  <si>
    <t>No</t>
  </si>
  <si>
    <t>Race Re-offense Rate</t>
  </si>
  <si>
    <t>FPR</t>
  </si>
  <si>
    <t>FNR</t>
  </si>
  <si>
    <t>#04253A</t>
  </si>
  <si>
    <t>#4C837A</t>
  </si>
  <si>
    <t>#C7BF87</t>
  </si>
  <si>
    <t>#08476E</t>
  </si>
  <si>
    <t>#78B0A7</t>
  </si>
  <si>
    <t>#E4E0C6</t>
  </si>
  <si>
    <t>Gender</t>
  </si>
  <si>
    <t>Race Total</t>
  </si>
  <si>
    <t>Race Re-offense Total</t>
  </si>
  <si>
    <t>Race No Re-offense Total</t>
  </si>
  <si>
    <t>Figure 3.1.alt</t>
  </si>
  <si>
    <t>Table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</si>
</sst>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17C7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2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0" fontId="4" fillId="0" borderId="3" xfId="0" applyFont="1" applyBorder="1" applyAlignment="1">
      <alignment horizontal="center" vertical="top"/>
    </xf>
    <xf numFmtId="2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242371220816785"/>
          <c:y val="0.10246130595062559"/>
          <c:w val="0.85534333912105431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Data_Sum!$H$2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Data_Sum!$G$3:$G$5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Data_Sum!$H$3:$H$5</c:f>
              <c:numCache>
                <c:formatCode>General</c:formatCode>
                <c:ptCount val="3"/>
                <c:pt idx="0">
                  <c:v>505</c:v>
                </c:pt>
                <c:pt idx="1">
                  <c:v>490</c:v>
                </c:pt>
                <c:pt idx="2">
                  <c:v>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F-41A0-8536-DCF417516E7C}"/>
            </c:ext>
          </c:extLst>
        </c:ser>
        <c:ser>
          <c:idx val="1"/>
          <c:order val="1"/>
          <c:tx>
            <c:strRef>
              <c:f>Data_Sum!$I$2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Data_Sum!$G$3:$G$5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Data_Sum!$I$3:$I$5</c:f>
              <c:numCache>
                <c:formatCode>General</c:formatCode>
                <c:ptCount val="3"/>
                <c:pt idx="0">
                  <c:v>495</c:v>
                </c:pt>
                <c:pt idx="1">
                  <c:v>510</c:v>
                </c:pt>
                <c:pt idx="2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F-41A0-8536-DCF417516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ax val="6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Number of people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  <c:majorUnit val="200"/>
        <c:minorUnit val="100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.26839379642322042"/>
          <c:y val="5.2816901408450703E-2"/>
          <c:w val="0.46321240715355932"/>
          <c:h val="6.666823777309526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8.3652641579311793E-2"/>
          <c:y val="0.1024611844294111"/>
          <c:w val="0.89726078718687785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Data_Sum!$M$2</c:f>
              <c:strCache>
                <c:ptCount val="1"/>
                <c:pt idx="0">
                  <c:v>Less than High School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Data_Sum!$M$3:$M$5</c:f>
              <c:numCache>
                <c:formatCode>General</c:formatCode>
                <c:ptCount val="3"/>
                <c:pt idx="0">
                  <c:v>214</c:v>
                </c:pt>
                <c:pt idx="1">
                  <c:v>200</c:v>
                </c:pt>
                <c:pt idx="2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8-4CD8-97C6-9B47B1439F80}"/>
            </c:ext>
          </c:extLst>
        </c:ser>
        <c:ser>
          <c:idx val="1"/>
          <c:order val="1"/>
          <c:tx>
            <c:strRef>
              <c:f>Data_Sum!$N$2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rgbClr val="08476E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Data_Sum!$N$3:$N$5</c:f>
              <c:numCache>
                <c:formatCode>General</c:formatCode>
                <c:ptCount val="3"/>
                <c:pt idx="0">
                  <c:v>297</c:v>
                </c:pt>
                <c:pt idx="1">
                  <c:v>316</c:v>
                </c:pt>
                <c:pt idx="2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8-4CD8-97C6-9B47B1439F80}"/>
            </c:ext>
          </c:extLst>
        </c:ser>
        <c:ser>
          <c:idx val="2"/>
          <c:order val="2"/>
          <c:tx>
            <c:strRef>
              <c:f>Data_Sum!$O$2</c:f>
              <c:strCache>
                <c:ptCount val="1"/>
                <c:pt idx="0">
                  <c:v>Some College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Data_Sum!$O$3:$O$5</c:f>
              <c:numCache>
                <c:formatCode>General</c:formatCode>
                <c:ptCount val="3"/>
                <c:pt idx="0">
                  <c:v>247</c:v>
                </c:pt>
                <c:pt idx="1">
                  <c:v>262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58-4CD8-97C6-9B47B1439F80}"/>
            </c:ext>
          </c:extLst>
        </c:ser>
        <c:ser>
          <c:idx val="3"/>
          <c:order val="3"/>
          <c:tx>
            <c:strRef>
              <c:f>Data_Sum!$P$2</c:f>
              <c:strCache>
                <c:ptCount val="1"/>
                <c:pt idx="0">
                  <c:v>Bachelor's Degree</c:v>
                </c:pt>
              </c:strCache>
            </c:strRef>
          </c:tx>
          <c:spPr>
            <a:solidFill>
              <a:srgbClr val="78B0A7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Data_Sum!$P$3:$P$5</c:f>
              <c:numCache>
                <c:formatCode>General</c:formatCode>
                <c:ptCount val="3"/>
                <c:pt idx="0">
                  <c:v>154</c:v>
                </c:pt>
                <c:pt idx="1">
                  <c:v>134</c:v>
                </c:pt>
                <c:pt idx="2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58-4CD8-97C6-9B47B1439F80}"/>
            </c:ext>
          </c:extLst>
        </c:ser>
        <c:ser>
          <c:idx val="4"/>
          <c:order val="4"/>
          <c:tx>
            <c:strRef>
              <c:f>Data_Sum!$Q$2</c:f>
              <c:strCache>
                <c:ptCount val="1"/>
                <c:pt idx="0">
                  <c:v>Master's Degree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Data_Sum!$Q$3:$Q$5</c:f>
              <c:numCache>
                <c:formatCode>General</c:formatCode>
                <c:ptCount val="3"/>
                <c:pt idx="0">
                  <c:v>71</c:v>
                </c:pt>
                <c:pt idx="1">
                  <c:v>74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58-4CD8-97C6-9B47B1439F80}"/>
            </c:ext>
          </c:extLst>
        </c:ser>
        <c:ser>
          <c:idx val="5"/>
          <c:order val="5"/>
          <c:tx>
            <c:strRef>
              <c:f>Data_Sum!$R$2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rgbClr val="E4E0C6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Data_Sum!$R$3:$R$5</c:f>
              <c:numCache>
                <c:formatCode>General</c:formatCode>
                <c:ptCount val="3"/>
                <c:pt idx="0">
                  <c:v>17</c:v>
                </c:pt>
                <c:pt idx="1">
                  <c:v>14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58-4CD8-97C6-9B47B1439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ax val="4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Number of people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  <c:majorUnit val="100"/>
        <c:minorUnit val="50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.16069100258173249"/>
          <c:y val="0"/>
          <c:w val="0.71210891583337343"/>
          <c:h val="0.1370907729843628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242089323854761"/>
          <c:y val="0.1024611844294111"/>
          <c:w val="0.84726959737320284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Data_Sum!$B$2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Data_Sum!$A$3:$A$5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Data_Sum!$B$3:$B$5</c:f>
              <c:numCache>
                <c:formatCode>General</c:formatCode>
                <c:ptCount val="3"/>
                <c:pt idx="0">
                  <c:v>882</c:v>
                </c:pt>
                <c:pt idx="1">
                  <c:v>381</c:v>
                </c:pt>
                <c:pt idx="2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D-4487-ABBA-BDCD40127040}"/>
            </c:ext>
          </c:extLst>
        </c:ser>
        <c:ser>
          <c:idx val="1"/>
          <c:order val="1"/>
          <c:tx>
            <c:strRef>
              <c:f>Data_Sum!$C$2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Data_Sum!$A$3:$A$5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Data_Sum!$C$3:$C$5</c:f>
              <c:numCache>
                <c:formatCode>General</c:formatCode>
                <c:ptCount val="3"/>
                <c:pt idx="0">
                  <c:v>106</c:v>
                </c:pt>
                <c:pt idx="1">
                  <c:v>595</c:v>
                </c:pt>
                <c:pt idx="2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D-4487-ABBA-BDCD40127040}"/>
            </c:ext>
          </c:extLst>
        </c:ser>
        <c:ser>
          <c:idx val="2"/>
          <c:order val="2"/>
          <c:tx>
            <c:strRef>
              <c:f>Data_Sum!$D$2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invertIfNegative val="0"/>
          <c:cat>
            <c:strRef>
              <c:f>Data_Sum!$A$3:$A$5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Data_Sum!$D$3:$D$5</c:f>
              <c:numCache>
                <c:formatCode>General</c:formatCode>
                <c:ptCount val="3"/>
                <c:pt idx="0">
                  <c:v>12</c:v>
                </c:pt>
                <c:pt idx="1">
                  <c:v>24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DD-4487-ABBA-BDCD4012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ax val="9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Number of people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  <c:majorUnit val="300"/>
        <c:minorUnit val="150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.26839379642322042"/>
          <c:y val="5.2816901408450703E-2"/>
          <c:w val="0.46321240715355932"/>
          <c:h val="6.666823777309526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2"/>
          <c:order val="2"/>
          <c:tx>
            <c:strRef>
              <c:f>Data_Sum!$A$5</c:f>
              <c:strCache>
                <c:ptCount val="1"/>
                <c:pt idx="0">
                  <c:v>Warren County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FE6-4291-8540-66E93F86DE00}"/>
              </c:ext>
            </c:extLst>
          </c:dPt>
          <c:dPt>
            <c:idx val="1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FE6-4291-8540-66E93F86DE00}"/>
              </c:ext>
            </c:extLst>
          </c:dPt>
          <c:dLbls>
            <c:dLbl>
              <c:idx val="2"/>
              <c:layout>
                <c:manualLayout>
                  <c:x val="3.236109059354994E-2"/>
                  <c:y val="0.1376539264233621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E6-4291-8540-66E93F86DE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Data_Sum!$B$2:$D$2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Data_Sum!$B$5:$D$5</c:f>
              <c:numCache>
                <c:formatCode>General</c:formatCode>
                <c:ptCount val="3"/>
                <c:pt idx="0">
                  <c:v>464</c:v>
                </c:pt>
                <c:pt idx="1">
                  <c:v>496</c:v>
                </c:pt>
                <c:pt idx="2">
                  <c:v>40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EFE6-4291-8540-66E93F86D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Data_Sum!$A$3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7-EFE6-4291-8540-66E93F86DE00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9-EFE6-4291-8540-66E93F86DE00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Data_Sum!$B$3:$D$3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882</c:v>
                      </c:pt>
                      <c:pt idx="1">
                        <c:v>106</c:v>
                      </c:pt>
                      <c:pt idx="2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EFE6-4291-8540-66E93F86DE00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Data_Sum!$A$4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dPt>
                  <c:idx val="0"/>
                  <c:bubble3D val="0"/>
                  <c:spPr>
                    <a:solidFill>
                      <a:srgbClr val="04253A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C-EFE6-4291-8540-66E93F86DE00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E-EFE6-4291-8540-66E93F86DE00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Data_Sum!$B$4:$D$4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381</c:v>
                      </c:pt>
                      <c:pt idx="1">
                        <c:v>595</c:v>
                      </c:pt>
                      <c:pt idx="2">
                        <c:v>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FE6-4291-8540-66E93F86DE00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0"/>
          <c:order val="0"/>
          <c:tx>
            <c:strRef>
              <c:f>Data_Sum!$A$3</c:f>
              <c:strCache>
                <c:ptCount val="1"/>
                <c:pt idx="0">
                  <c:v>Claiborne County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dPt>
            <c:idx val="1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B91-44F4-AD90-6428E0C5858E}"/>
              </c:ext>
            </c:extLst>
          </c:dPt>
          <c:dPt>
            <c:idx val="2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B91-44F4-AD90-6428E0C5858E}"/>
              </c:ext>
            </c:extLst>
          </c:dPt>
          <c:dLbls>
            <c:dLbl>
              <c:idx val="2"/>
              <c:layout>
                <c:manualLayout>
                  <c:x val="2.2317244392912605E-2"/>
                  <c:y val="0.1042615327237702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91-44F4-AD90-6428E0C585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Data_Sum!$B$2:$D$2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Data_Sum!$B$3:$D$3</c:f>
              <c:numCache>
                <c:formatCode>General</c:formatCode>
                <c:ptCount val="3"/>
                <c:pt idx="0">
                  <c:v>882</c:v>
                </c:pt>
                <c:pt idx="1">
                  <c:v>106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1-44F4-AD90-6428E0C585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Data_Sum!$A$4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Data_Sum!$B$4:$D$4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381</c:v>
                      </c:pt>
                      <c:pt idx="1">
                        <c:v>595</c:v>
                      </c:pt>
                      <c:pt idx="2">
                        <c:v>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B91-44F4-AD90-6428E0C5858E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Data_Sum!$A$5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spPr>
                  <a:solidFill>
                    <a:srgbClr val="C7BF87"/>
                  </a:solidFill>
                  <a:ln>
                    <a:noFill/>
                    <a:prstDash val="solid"/>
                  </a:ln>
                </c:spP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464</c:v>
                      </c:pt>
                      <c:pt idx="1">
                        <c:v>496</c:v>
                      </c:pt>
                      <c:pt idx="2">
                        <c:v>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91-44F4-AD90-6428E0C5858E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1"/>
          <c:order val="1"/>
          <c:tx>
            <c:strRef>
              <c:f>Data_Sum!$A$4</c:f>
              <c:strCache>
                <c:ptCount val="1"/>
                <c:pt idx="0">
                  <c:v>Copiah County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F55-4572-AF7F-D5E08C6B193F}"/>
              </c:ext>
            </c:extLst>
          </c:dPt>
          <c:dPt>
            <c:idx val="2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F55-4572-AF7F-D5E08C6B193F}"/>
              </c:ext>
            </c:extLst>
          </c:dPt>
          <c:dLbls>
            <c:dLbl>
              <c:idx val="2"/>
              <c:layout>
                <c:manualLayout>
                  <c:x val="3.6755021147226084E-2"/>
                  <c:y val="0.1387351106818034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55-4572-AF7F-D5E08C6B19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Data_Sum!$B$2:$D$2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Data_Sum!$B$4:$D$4</c:f>
              <c:numCache>
                <c:formatCode>General</c:formatCode>
                <c:ptCount val="3"/>
                <c:pt idx="0">
                  <c:v>381</c:v>
                </c:pt>
                <c:pt idx="1">
                  <c:v>595</c:v>
                </c:pt>
                <c:pt idx="2">
                  <c:v>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F55-4572-AF7F-D5E08C6B193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Data_Sum!$A$3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6-1F55-4572-AF7F-D5E08C6B193F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8-1F55-4572-AF7F-D5E08C6B193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Data_Sum!$B$3:$D$3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882</c:v>
                      </c:pt>
                      <c:pt idx="1">
                        <c:v>106</c:v>
                      </c:pt>
                      <c:pt idx="2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1F55-4572-AF7F-D5E08C6B193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Data_Sum!$A$5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spPr>
                  <a:solidFill>
                    <a:srgbClr val="C7BF87"/>
                  </a:solidFill>
                  <a:ln>
                    <a:noFill/>
                    <a:prstDash val="solid"/>
                  </a:ln>
                </c:spP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464</c:v>
                      </c:pt>
                      <c:pt idx="1">
                        <c:v>496</c:v>
                      </c:pt>
                      <c:pt idx="2">
                        <c:v>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F55-4572-AF7F-D5E08C6B193F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"/>
          <c:y val="0.91167678999116575"/>
          <c:w val="1"/>
          <c:h val="8.6247754294207543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2"/>
          <c:order val="2"/>
          <c:tx>
            <c:strRef>
              <c:f>Data_Sum!$G$5</c:f>
              <c:strCache>
                <c:ptCount val="1"/>
                <c:pt idx="0">
                  <c:v>Warren County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80D-4AEC-A975-519E78BF95AF}"/>
              </c:ext>
            </c:extLst>
          </c:dPt>
          <c:dPt>
            <c:idx val="1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80D-4AEC-A975-519E78BF95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Data_Sum!$H$2:$I$2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Data_Sum!$H$5:$I$5</c:f>
              <c:numCache>
                <c:formatCode>General</c:formatCode>
                <c:ptCount val="2"/>
                <c:pt idx="0">
                  <c:v>504</c:v>
                </c:pt>
                <c:pt idx="1">
                  <c:v>496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80D-4AEC-A975-519E78BF9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Data_Sum!$G$3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6-F80D-4AEC-A975-519E78BF95AF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8-F80D-4AEC-A975-519E78BF95AF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Data_Sum!$H$3:$I$3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505</c:v>
                      </c:pt>
                      <c:pt idx="1">
                        <c:v>495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F80D-4AEC-A975-519E78BF95AF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Data_Sum!$G$4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dPt>
                  <c:idx val="0"/>
                  <c:bubble3D val="0"/>
                  <c:spPr>
                    <a:solidFill>
                      <a:srgbClr val="04253A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B-F80D-4AEC-A975-519E78BF95AF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F80D-4AEC-A975-519E78BF95A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Data_Sum!$H$4:$I$4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490</c:v>
                      </c:pt>
                      <c:pt idx="1">
                        <c:v>510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80D-4AEC-A975-519E78BF95AF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0"/>
          <c:order val="0"/>
          <c:tx>
            <c:strRef>
              <c:f>Data_Sum!$G$3</c:f>
              <c:strCache>
                <c:ptCount val="1"/>
                <c:pt idx="0">
                  <c:v>Claiborne County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dPt>
            <c:idx val="1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BA7-4F53-9FEB-A0AAAD049299}"/>
              </c:ext>
            </c:extLst>
          </c:dPt>
          <c:dPt>
            <c:idx val="2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BA7-4F53-9FEB-A0AAAD049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Data_Sum!$H$2:$I$2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Data_Sum!$H$3:$I$3</c:f>
              <c:numCache>
                <c:formatCode>General</c:formatCode>
                <c:ptCount val="2"/>
                <c:pt idx="0">
                  <c:v>505</c:v>
                </c:pt>
                <c:pt idx="1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A7-4F53-9FEB-A0AAAD049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Data_Sum!$G$4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Data_Sum!$H$4:$I$4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490</c:v>
                      </c:pt>
                      <c:pt idx="1">
                        <c:v>510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BA7-4F53-9FEB-A0AAAD04929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Data_Sum!$G$5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Data_Sum!$H$5:$I$5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504</c:v>
                      </c:pt>
                      <c:pt idx="1">
                        <c:v>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BA7-4F53-9FEB-A0AAAD049299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1"/>
          <c:order val="1"/>
          <c:tx>
            <c:strRef>
              <c:f>Data_Sum!$G$4</c:f>
              <c:strCache>
                <c:ptCount val="1"/>
                <c:pt idx="0">
                  <c:v>Copiah County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DDB-4324-985E-4670E8F40FA7}"/>
              </c:ext>
            </c:extLst>
          </c:dPt>
          <c:dPt>
            <c:idx val="2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DDB-4324-985E-4670E8F40F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Data_Sum!$H$2:$I$2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Data_Sum!$H$4:$I$4</c:f>
              <c:numCache>
                <c:formatCode>General</c:formatCode>
                <c:ptCount val="2"/>
                <c:pt idx="0">
                  <c:v>490</c:v>
                </c:pt>
                <c:pt idx="1">
                  <c:v>510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DDB-4324-985E-4670E8F40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Data_Sum!$G$3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6-6DDB-4324-985E-4670E8F40FA7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8-6DDB-4324-985E-4670E8F40FA7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Data_Sum!$H$3:$I$3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505</c:v>
                      </c:pt>
                      <c:pt idx="1">
                        <c:v>495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DDB-4324-985E-4670E8F40FA7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Data_Sum!$G$5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spPr>
                  <a:solidFill>
                    <a:srgbClr val="C7BF87"/>
                  </a:solidFill>
                  <a:ln>
                    <a:noFill/>
                    <a:prstDash val="solid"/>
                  </a:ln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Data_Sum!$H$5:$I$5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504</c:v>
                      </c:pt>
                      <c:pt idx="1">
                        <c:v>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DDB-4324-985E-4670E8F40FA7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"/>
          <c:y val="0.91167678999116575"/>
          <c:w val="1"/>
          <c:h val="8.6247754294207543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27617196584604"/>
          <c:y val="9.5475080047196112E-2"/>
          <c:w val="0.47705488554437026"/>
          <c:h val="0.7091702502490439"/>
        </c:manualLayout>
      </c:layout>
      <c:pieChart>
        <c:varyColors val="1"/>
        <c:ser>
          <c:idx val="1"/>
          <c:order val="1"/>
          <c:tx>
            <c:strRef>
              <c:f>Data_Sum!$L$4</c:f>
              <c:strCache>
                <c:ptCount val="1"/>
                <c:pt idx="0">
                  <c:v>Copiah County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CE5-4CAC-9503-EDB70FE59811}"/>
              </c:ext>
            </c:extLst>
          </c:dPt>
          <c:dPt>
            <c:idx val="1"/>
            <c:bubble3D val="0"/>
            <c:spPr>
              <a:solidFill>
                <a:srgbClr val="08476E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CE5-4CAC-9503-EDB70FE5981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5CE5-4CAC-9503-EDB70FE59811}"/>
              </c:ext>
            </c:extLst>
          </c:dPt>
          <c:dPt>
            <c:idx val="3"/>
            <c:bubble3D val="0"/>
            <c:spPr>
              <a:solidFill>
                <a:srgbClr val="78B0A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CE5-4CAC-9503-EDB70FE59811}"/>
              </c:ext>
            </c:extLst>
          </c:dPt>
          <c:dPt>
            <c:idx val="4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5CE5-4CAC-9503-EDB70FE59811}"/>
              </c:ext>
            </c:extLst>
          </c:dPt>
          <c:dPt>
            <c:idx val="5"/>
            <c:bubble3D val="0"/>
            <c:spPr>
              <a:solidFill>
                <a:srgbClr val="E4E0C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5CE5-4CAC-9503-EDB70FE59811}"/>
              </c:ext>
            </c:extLst>
          </c:dPt>
          <c:dLbls>
            <c:dLbl>
              <c:idx val="5"/>
              <c:layout>
                <c:manualLayout>
                  <c:x val="-3.6732117346092007E-3"/>
                  <c:y val="8.00498927395000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CE5-4CAC-9503-EDB70FE59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Data_Sum!$M$2:$R$2</c:f>
              <c:strCache>
                <c:ptCount val="6"/>
                <c:pt idx="0">
                  <c:v>Less than High School</c:v>
                </c:pt>
                <c:pt idx="1">
                  <c:v>High School</c:v>
                </c:pt>
                <c:pt idx="2">
                  <c:v>Some College</c:v>
                </c:pt>
                <c:pt idx="3">
                  <c:v>Bachelor's Degree</c:v>
                </c:pt>
                <c:pt idx="4">
                  <c:v>Master's Degree</c:v>
                </c:pt>
                <c:pt idx="5">
                  <c:v>PhD</c:v>
                </c:pt>
              </c:strCache>
            </c:strRef>
          </c:cat>
          <c:val>
            <c:numRef>
              <c:f>Data_Sum!$M$4:$R$4</c:f>
              <c:numCache>
                <c:formatCode>General</c:formatCode>
                <c:ptCount val="6"/>
                <c:pt idx="0">
                  <c:v>200</c:v>
                </c:pt>
                <c:pt idx="1">
                  <c:v>316</c:v>
                </c:pt>
                <c:pt idx="2">
                  <c:v>262</c:v>
                </c:pt>
                <c:pt idx="3">
                  <c:v>134</c:v>
                </c:pt>
                <c:pt idx="4">
                  <c:v>74</c:v>
                </c:pt>
                <c:pt idx="5">
                  <c:v>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5CE5-4CAC-9503-EDB70FE59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Data_Sum!$L$3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D-5CE5-4CAC-9503-EDB70FE59811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F-5CE5-4CAC-9503-EDB70FE59811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Data_Sum!$M$3:$R$3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214</c:v>
                      </c:pt>
                      <c:pt idx="1">
                        <c:v>297</c:v>
                      </c:pt>
                      <c:pt idx="2">
                        <c:v>247</c:v>
                      </c:pt>
                      <c:pt idx="3">
                        <c:v>154</c:v>
                      </c:pt>
                      <c:pt idx="4">
                        <c:v>71</c:v>
                      </c:pt>
                      <c:pt idx="5">
                        <c:v>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5CE5-4CAC-9503-EDB70FE59811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Data_Sum!$L$5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spPr>
                  <a:solidFill>
                    <a:srgbClr val="C7BF87"/>
                  </a:solidFill>
                  <a:ln>
                    <a:noFill/>
                    <a:prstDash val="solid"/>
                  </a:ln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Data_Sum!$M$5:$R$5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209</c:v>
                      </c:pt>
                      <c:pt idx="1">
                        <c:v>298</c:v>
                      </c:pt>
                      <c:pt idx="2">
                        <c:v>250</c:v>
                      </c:pt>
                      <c:pt idx="3">
                        <c:v>143</c:v>
                      </c:pt>
                      <c:pt idx="4">
                        <c:v>75</c:v>
                      </c:pt>
                      <c:pt idx="5">
                        <c:v>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CE5-4CAC-9503-EDB70FE59811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"/>
          <c:y val="0.85522508288706267"/>
          <c:w val="1"/>
          <c:h val="0.14269934505268075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2"/>
          <c:order val="2"/>
          <c:tx>
            <c:strRef>
              <c:f>Data_Sum!$L$5</c:f>
              <c:strCache>
                <c:ptCount val="1"/>
                <c:pt idx="0">
                  <c:v>Warren County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270-4FFA-8B80-2F4D1B0FF034}"/>
              </c:ext>
            </c:extLst>
          </c:dPt>
          <c:dPt>
            <c:idx val="1"/>
            <c:bubble3D val="0"/>
            <c:spPr>
              <a:solidFill>
                <a:srgbClr val="08476E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270-4FFA-8B80-2F4D1B0FF034}"/>
              </c:ext>
            </c:extLst>
          </c:dPt>
          <c:dPt>
            <c:idx val="2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270-4FFA-8B80-2F4D1B0FF034}"/>
              </c:ext>
            </c:extLst>
          </c:dPt>
          <c:dPt>
            <c:idx val="3"/>
            <c:bubble3D val="0"/>
            <c:spPr>
              <a:solidFill>
                <a:srgbClr val="78B0A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0270-4FFA-8B80-2F4D1B0FF034}"/>
              </c:ext>
            </c:extLst>
          </c:dPt>
          <c:dPt>
            <c:idx val="5"/>
            <c:bubble3D val="0"/>
            <c:spPr>
              <a:solidFill>
                <a:srgbClr val="E4E0C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0270-4FFA-8B80-2F4D1B0FF034}"/>
              </c:ext>
            </c:extLst>
          </c:dPt>
          <c:dLbls>
            <c:dLbl>
              <c:idx val="5"/>
              <c:layout>
                <c:manualLayout>
                  <c:x val="2.484969765735659E-3"/>
                  <c:y val="0.100260215758221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70-4FFA-8B80-2F4D1B0FF0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Data_Sum!$M$2:$R$2</c:f>
              <c:strCache>
                <c:ptCount val="6"/>
                <c:pt idx="0">
                  <c:v>Less than High School</c:v>
                </c:pt>
                <c:pt idx="1">
                  <c:v>High School</c:v>
                </c:pt>
                <c:pt idx="2">
                  <c:v>Some College</c:v>
                </c:pt>
                <c:pt idx="3">
                  <c:v>Bachelor's Degree</c:v>
                </c:pt>
                <c:pt idx="4">
                  <c:v>Master's Degree</c:v>
                </c:pt>
                <c:pt idx="5">
                  <c:v>PhD</c:v>
                </c:pt>
              </c:strCache>
            </c:strRef>
          </c:cat>
          <c:val>
            <c:numRef>
              <c:f>Data_Sum!$M$5:$R$5</c:f>
              <c:numCache>
                <c:formatCode>General</c:formatCode>
                <c:ptCount val="6"/>
                <c:pt idx="0">
                  <c:v>209</c:v>
                </c:pt>
                <c:pt idx="1">
                  <c:v>298</c:v>
                </c:pt>
                <c:pt idx="2">
                  <c:v>250</c:v>
                </c:pt>
                <c:pt idx="3">
                  <c:v>143</c:v>
                </c:pt>
                <c:pt idx="4">
                  <c:v>75</c:v>
                </c:pt>
                <c:pt idx="5">
                  <c:v>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0270-4FFA-8B80-2F4D1B0FF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Data_Sum!$L$3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C-0270-4FFA-8B80-2F4D1B0FF034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E-0270-4FFA-8B80-2F4D1B0FF034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Data_Sum!$M$3:$R$3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214</c:v>
                      </c:pt>
                      <c:pt idx="1">
                        <c:v>297</c:v>
                      </c:pt>
                      <c:pt idx="2">
                        <c:v>247</c:v>
                      </c:pt>
                      <c:pt idx="3">
                        <c:v>154</c:v>
                      </c:pt>
                      <c:pt idx="4">
                        <c:v>71</c:v>
                      </c:pt>
                      <c:pt idx="5">
                        <c:v>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0270-4FFA-8B80-2F4D1B0FF034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Data_Sum!$L$4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dPt>
                  <c:idx val="0"/>
                  <c:bubble3D val="0"/>
                  <c:spPr>
                    <a:solidFill>
                      <a:srgbClr val="04253A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0270-4FFA-8B80-2F4D1B0FF034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0270-4FFA-8B80-2F4D1B0FF034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Data_Sum!$M$4:$R$4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200</c:v>
                      </c:pt>
                      <c:pt idx="1">
                        <c:v>316</c:v>
                      </c:pt>
                      <c:pt idx="2">
                        <c:v>262</c:v>
                      </c:pt>
                      <c:pt idx="3">
                        <c:v>134</c:v>
                      </c:pt>
                      <c:pt idx="4">
                        <c:v>74</c:v>
                      </c:pt>
                      <c:pt idx="5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270-4FFA-8B80-2F4D1B0FF034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0"/>
          <c:order val="0"/>
          <c:tx>
            <c:strRef>
              <c:f>Data_Sum!$L$3</c:f>
              <c:strCache>
                <c:ptCount val="1"/>
                <c:pt idx="0">
                  <c:v>Claiborne County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dPt>
            <c:idx val="1"/>
            <c:bubble3D val="0"/>
            <c:spPr>
              <a:solidFill>
                <a:srgbClr val="08476E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9F8-44C1-85BA-7E3B093D0420}"/>
              </c:ext>
            </c:extLst>
          </c:dPt>
          <c:dPt>
            <c:idx val="2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9F8-44C1-85BA-7E3B093D0420}"/>
              </c:ext>
            </c:extLst>
          </c:dPt>
          <c:dPt>
            <c:idx val="3"/>
            <c:bubble3D val="0"/>
            <c:spPr>
              <a:solidFill>
                <a:srgbClr val="78B0A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9F8-44C1-85BA-7E3B093D0420}"/>
              </c:ext>
            </c:extLst>
          </c:dPt>
          <c:dPt>
            <c:idx val="4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9F8-44C1-85BA-7E3B093D0420}"/>
              </c:ext>
            </c:extLst>
          </c:dPt>
          <c:dPt>
            <c:idx val="5"/>
            <c:bubble3D val="0"/>
            <c:spPr>
              <a:solidFill>
                <a:srgbClr val="E4E0C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9F8-44C1-85BA-7E3B093D0420}"/>
              </c:ext>
            </c:extLst>
          </c:dPt>
          <c:dLbls>
            <c:dLbl>
              <c:idx val="5"/>
              <c:layout>
                <c:manualLayout>
                  <c:x val="-1.1081655479595751E-2"/>
                  <c:y val="7.965721160153571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9F8-44C1-85BA-7E3B093D04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Data_Sum!$M$2:$R$2</c:f>
              <c:strCache>
                <c:ptCount val="6"/>
                <c:pt idx="0">
                  <c:v>Less than High School</c:v>
                </c:pt>
                <c:pt idx="1">
                  <c:v>High School</c:v>
                </c:pt>
                <c:pt idx="2">
                  <c:v>Some College</c:v>
                </c:pt>
                <c:pt idx="3">
                  <c:v>Bachelor's Degree</c:v>
                </c:pt>
                <c:pt idx="4">
                  <c:v>Master's Degree</c:v>
                </c:pt>
                <c:pt idx="5">
                  <c:v>PhD</c:v>
                </c:pt>
              </c:strCache>
            </c:strRef>
          </c:cat>
          <c:val>
            <c:numRef>
              <c:f>Data_Sum!$M$3:$R$3</c:f>
              <c:numCache>
                <c:formatCode>General</c:formatCode>
                <c:ptCount val="6"/>
                <c:pt idx="0">
                  <c:v>214</c:v>
                </c:pt>
                <c:pt idx="1">
                  <c:v>297</c:v>
                </c:pt>
                <c:pt idx="2">
                  <c:v>247</c:v>
                </c:pt>
                <c:pt idx="3">
                  <c:v>154</c:v>
                </c:pt>
                <c:pt idx="4">
                  <c:v>71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F8-44C1-85BA-7E3B093D0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Data_Sum!$L$4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Data_Sum!$M$4:$R$4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200</c:v>
                      </c:pt>
                      <c:pt idx="1">
                        <c:v>316</c:v>
                      </c:pt>
                      <c:pt idx="2">
                        <c:v>262</c:v>
                      </c:pt>
                      <c:pt idx="3">
                        <c:v>134</c:v>
                      </c:pt>
                      <c:pt idx="4">
                        <c:v>74</c:v>
                      </c:pt>
                      <c:pt idx="5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99F8-44C1-85BA-7E3B093D0420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Data_Sum!$L$5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Data_Sum!$M$5:$R$5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209</c:v>
                      </c:pt>
                      <c:pt idx="1">
                        <c:v>298</c:v>
                      </c:pt>
                      <c:pt idx="2">
                        <c:v>250</c:v>
                      </c:pt>
                      <c:pt idx="3">
                        <c:v>143</c:v>
                      </c:pt>
                      <c:pt idx="4">
                        <c:v>75</c:v>
                      </c:pt>
                      <c:pt idx="5">
                        <c:v>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F8-44C1-85BA-7E3B093D0420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9.9917434409767608E-2"/>
          <c:y val="0.1024611844294111"/>
          <c:w val="0.87156109534891135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Data_Sum!$B$10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Data_Sum!$A$11:$A$14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Data_Sum!$B$11:$B$14</c:f>
              <c:numCache>
                <c:formatCode>0.00</c:formatCode>
                <c:ptCount val="4"/>
                <c:pt idx="0">
                  <c:v>5.9149659863945576</c:v>
                </c:pt>
                <c:pt idx="1">
                  <c:v>5.863517060367454</c:v>
                </c:pt>
                <c:pt idx="2">
                  <c:v>5.8146551724137927</c:v>
                </c:pt>
                <c:pt idx="3">
                  <c:v>5.8766647365373483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1-4B40-814A-76938502D00E}"/>
            </c:ext>
          </c:extLst>
        </c:ser>
        <c:ser>
          <c:idx val="1"/>
          <c:order val="1"/>
          <c:tx>
            <c:strRef>
              <c:f>Data_Sum!$C$10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Data_Sum!$A$11:$A$14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Data_Sum!$C$11:$C$14</c:f>
              <c:numCache>
                <c:formatCode>0.00</c:formatCode>
                <c:ptCount val="4"/>
                <c:pt idx="0">
                  <c:v>4.5094339622641506</c:v>
                </c:pt>
                <c:pt idx="1">
                  <c:v>4.8268907563025207</c:v>
                </c:pt>
                <c:pt idx="2">
                  <c:v>4.881048387096774</c:v>
                </c:pt>
                <c:pt idx="3">
                  <c:v>4.8212197159565582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1-4B40-814A-76938502D00E}"/>
            </c:ext>
          </c:extLst>
        </c:ser>
        <c:ser>
          <c:idx val="2"/>
          <c:order val="2"/>
          <c:tx>
            <c:strRef>
              <c:f>Data_Sum!$D$10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invertIfNegative val="0"/>
          <c:cat>
            <c:strRef>
              <c:f>Data_Sum!$A$11:$A$14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Data_Sum!$D$11:$D$14</c:f>
              <c:numCache>
                <c:formatCode>0.00</c:formatCode>
                <c:ptCount val="4"/>
                <c:pt idx="0">
                  <c:v>5.083333333333333</c:v>
                </c:pt>
                <c:pt idx="1">
                  <c:v>4.5</c:v>
                </c:pt>
                <c:pt idx="2">
                  <c:v>4.625</c:v>
                </c:pt>
                <c:pt idx="3">
                  <c:v>4.6578947368421053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91-4B40-814A-76938502D00E}"/>
            </c:ext>
          </c:extLst>
        </c:ser>
        <c:ser>
          <c:idx val="3"/>
          <c:order val="3"/>
          <c:tx>
            <c:strRef>
              <c:f>Data_Sum!$E$10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rgbClr val="E4E0C6"/>
              </a:fgClr>
              <a:bgClr>
                <a:schemeClr val="bg1"/>
              </a:bgClr>
            </a:pattFill>
            <a:ln w="19050">
              <a:solidFill>
                <a:srgbClr val="04253A"/>
              </a:solidFill>
              <a:prstDash val="solid"/>
            </a:ln>
          </c:spPr>
          <c:invertIfNegative val="0"/>
          <c:cat>
            <c:strRef>
              <c:f>Data_Sum!$A$11:$A$14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Data_Sum!$E$11:$E$14</c:f>
              <c:numCache>
                <c:formatCode>0.00</c:formatCode>
                <c:ptCount val="4"/>
                <c:pt idx="0">
                  <c:v>5.7560000000000002</c:v>
                </c:pt>
                <c:pt idx="1">
                  <c:v>5.2140000000000004</c:v>
                </c:pt>
                <c:pt idx="2">
                  <c:v>5.3040000000000003</c:v>
                </c:pt>
                <c:pt idx="3">
                  <c:v>5.424666666666667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91-4B40-814A-76938502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Risk score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8.6207561605406588E-2"/>
          <c:y val="5.2816954099274678E-2"/>
          <c:w val="0.82648092065414913"/>
          <c:h val="7.634011285219199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9.9931564864817884E-2"/>
          <c:y val="0.1024611844294111"/>
          <c:w val="0.87154704393229476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Data_Sum!$H$10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Data_Sum!$G$11:$G$14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Data_Sum!$H$11:$H$14</c:f>
              <c:numCache>
                <c:formatCode>0.00</c:formatCode>
                <c:ptCount val="4"/>
                <c:pt idx="0">
                  <c:v>5.782178217821782</c:v>
                </c:pt>
                <c:pt idx="1">
                  <c:v>5.1795918367346943</c:v>
                </c:pt>
                <c:pt idx="2">
                  <c:v>5.2797619047619051</c:v>
                </c:pt>
                <c:pt idx="3">
                  <c:v>5.4162775183455638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E-47CD-B061-B62DBC2FC68C}"/>
            </c:ext>
          </c:extLst>
        </c:ser>
        <c:ser>
          <c:idx val="1"/>
          <c:order val="1"/>
          <c:tx>
            <c:strRef>
              <c:f>Data_Sum!$I$10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Data_Sum!$G$11:$G$14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Data_Sum!$I$11:$I$14</c:f>
              <c:numCache>
                <c:formatCode>0.00</c:formatCode>
                <c:ptCount val="4"/>
                <c:pt idx="0">
                  <c:v>5.7292929292929289</c:v>
                </c:pt>
                <c:pt idx="1">
                  <c:v>5.2470588235294118</c:v>
                </c:pt>
                <c:pt idx="2">
                  <c:v>5.3286290322580649</c:v>
                </c:pt>
                <c:pt idx="3">
                  <c:v>5.4330446369087273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E-47CD-B061-B62DBC2FC68C}"/>
            </c:ext>
          </c:extLst>
        </c:ser>
        <c:ser>
          <c:idx val="2"/>
          <c:order val="2"/>
          <c:tx>
            <c:strRef>
              <c:f>Data_Sum!$J$10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rgbClr val="E4E0C6"/>
              </a:fgClr>
              <a:bgClr>
                <a:schemeClr val="bg1"/>
              </a:bgClr>
            </a:pattFill>
            <a:ln w="19050">
              <a:solidFill>
                <a:srgbClr val="04253A"/>
              </a:solidFill>
              <a:prstDash val="solid"/>
            </a:ln>
          </c:spPr>
          <c:invertIfNegative val="0"/>
          <c:cat>
            <c:strRef>
              <c:f>Data_Sum!$G$11:$G$14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Data_Sum!$J$11:$J$14</c:f>
              <c:numCache>
                <c:formatCode>0.00</c:formatCode>
                <c:ptCount val="4"/>
                <c:pt idx="0">
                  <c:v>5.7560000000000002</c:v>
                </c:pt>
                <c:pt idx="1">
                  <c:v>5.2140000000000004</c:v>
                </c:pt>
                <c:pt idx="2">
                  <c:v>5.3040000000000003</c:v>
                </c:pt>
                <c:pt idx="3">
                  <c:v>5.424666666666667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BE-47CD-B061-B62DBC2FC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Risk score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6839379642322042"/>
          <c:y val="5.2816901408450703E-2"/>
          <c:w val="0.46137752861923542"/>
          <c:h val="7.622513978058453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444518473652332"/>
          <c:y val="0.1186649576649518"/>
          <c:w val="0.80193965379833598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Data_Sum!$C$18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Data_Sum!$C$19:$C$25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22</c:v>
                </c:pt>
                <c:pt idx="5">
                  <c:v>71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5-4E79-AB5C-02BC3EFE5C49}"/>
            </c:ext>
          </c:extLst>
        </c:ser>
        <c:ser>
          <c:idx val="1"/>
          <c:order val="1"/>
          <c:tx>
            <c:strRef>
              <c:f>Data_Sum!$D$18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Data_Sum!$D$19:$D$25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51</c:v>
                </c:pt>
                <c:pt idx="5">
                  <c:v>77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5-4E79-AB5C-02BC3EFE5C49}"/>
            </c:ext>
          </c:extLst>
        </c:ser>
        <c:ser>
          <c:idx val="2"/>
          <c:order val="2"/>
          <c:tx>
            <c:strRef>
              <c:f>Data_Sum!$E$18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Data_Sum!$E$19:$E$25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128</c:v>
                </c:pt>
                <c:pt idx="5">
                  <c:v>162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45-4E79-AB5C-02BC3EFE5C49}"/>
            </c:ext>
          </c:extLst>
        </c:ser>
        <c:ser>
          <c:idx val="3"/>
          <c:order val="3"/>
          <c:tx>
            <c:strRef>
              <c:f>Data_Sum!$F$18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Data_Sum!$F$19:$F$25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228</c:v>
                </c:pt>
                <c:pt idx="5">
                  <c:v>203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45-4E79-AB5C-02BC3EFE5C49}"/>
            </c:ext>
          </c:extLst>
        </c:ser>
        <c:ser>
          <c:idx val="4"/>
          <c:order val="4"/>
          <c:tx>
            <c:strRef>
              <c:f>Data_Sum!$G$18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Data_Sum!$G$19:$G$25</c:f>
              <c:numCache>
                <c:formatCode>General</c:formatCode>
                <c:ptCount val="7"/>
                <c:pt idx="0">
                  <c:v>313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239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45-4E79-AB5C-02BC3EFE5C49}"/>
            </c:ext>
          </c:extLst>
        </c:ser>
        <c:ser>
          <c:idx val="5"/>
          <c:order val="5"/>
          <c:tx>
            <c:strRef>
              <c:f>Data_Sum!$H$18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Data_Sum!$H$19:$H$25</c:f>
              <c:numCache>
                <c:formatCode>General</c:formatCode>
                <c:ptCount val="7"/>
                <c:pt idx="0">
                  <c:v>350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217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45-4E79-AB5C-02BC3EFE5C49}"/>
            </c:ext>
          </c:extLst>
        </c:ser>
        <c:ser>
          <c:idx val="6"/>
          <c:order val="6"/>
          <c:tx>
            <c:strRef>
              <c:f>Data_Sum!$I$18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Data_Sum!$I$19:$I$25</c:f>
              <c:numCache>
                <c:formatCode>General</c:formatCode>
                <c:ptCount val="7"/>
                <c:pt idx="0">
                  <c:v>262</c:v>
                </c:pt>
                <c:pt idx="1">
                  <c:v>115</c:v>
                </c:pt>
                <c:pt idx="2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45-4E79-AB5C-02BC3EFE5C49}"/>
            </c:ext>
          </c:extLst>
        </c:ser>
        <c:ser>
          <c:idx val="7"/>
          <c:order val="7"/>
          <c:tx>
            <c:strRef>
              <c:f>Data_Sum!$J$18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Data_Sum!$J$19:$J$25</c:f>
              <c:numCache>
                <c:formatCode>General</c:formatCode>
                <c:ptCount val="7"/>
                <c:pt idx="0">
                  <c:v>189</c:v>
                </c:pt>
                <c:pt idx="1">
                  <c:v>82</c:v>
                </c:pt>
                <c:pt idx="2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45-4E79-AB5C-02BC3EFE5C49}"/>
            </c:ext>
          </c:extLst>
        </c:ser>
        <c:ser>
          <c:idx val="8"/>
          <c:order val="8"/>
          <c:tx>
            <c:strRef>
              <c:f>Data_Sum!$K$18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Data_Sum!$K$19:$K$25</c:f>
              <c:numCache>
                <c:formatCode>General</c:formatCode>
                <c:ptCount val="7"/>
                <c:pt idx="0">
                  <c:v>122</c:v>
                </c:pt>
                <c:pt idx="1">
                  <c:v>20</c:v>
                </c:pt>
                <c:pt idx="2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45-4E79-AB5C-02BC3EFE5C49}"/>
            </c:ext>
          </c:extLst>
        </c:ser>
        <c:ser>
          <c:idx val="9"/>
          <c:order val="9"/>
          <c:tx>
            <c:strRef>
              <c:f>Data_Sum!$L$18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Data_Sum!$L$19:$L$25</c:f>
              <c:numCache>
                <c:formatCode>General</c:formatCode>
                <c:ptCount val="7"/>
                <c:pt idx="0">
                  <c:v>62</c:v>
                </c:pt>
                <c:pt idx="1">
                  <c:v>11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45-4E79-AB5C-02BC3EFE5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51713156300806529"/>
          <c:h val="7.0296517581529508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485004303611846"/>
          <c:y val="5.0910810679453487E-2"/>
          <c:w val="0.79789107080238453"/>
          <c:h val="0.7672792859000726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Data_Sum!$C$18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87-40A8-A2EF-193B26A2F94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 i="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Data_Sum!$C$19:$C$25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22</c:v>
                </c:pt>
                <c:pt idx="5">
                  <c:v>71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87-40A8-A2EF-193B26A2F94F}"/>
            </c:ext>
          </c:extLst>
        </c:ser>
        <c:ser>
          <c:idx val="1"/>
          <c:order val="1"/>
          <c:tx>
            <c:strRef>
              <c:f>Data_Sum!$D$18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F87-40A8-A2EF-193B26A2F94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Data_Sum!$D$19:$D$25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51</c:v>
                </c:pt>
                <c:pt idx="5">
                  <c:v>77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87-40A8-A2EF-193B26A2F94F}"/>
            </c:ext>
          </c:extLst>
        </c:ser>
        <c:ser>
          <c:idx val="2"/>
          <c:order val="2"/>
          <c:tx>
            <c:strRef>
              <c:f>Data_Sum!$E$18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F87-40A8-A2EF-193B26A2F94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Data_Sum!$E$19:$E$25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128</c:v>
                </c:pt>
                <c:pt idx="5">
                  <c:v>162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87-40A8-A2EF-193B26A2F94F}"/>
            </c:ext>
          </c:extLst>
        </c:ser>
        <c:ser>
          <c:idx val="3"/>
          <c:order val="3"/>
          <c:tx>
            <c:strRef>
              <c:f>Data_Sum!$F$18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F87-40A8-A2EF-193B26A2F94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Data_Sum!$F$19:$F$25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228</c:v>
                </c:pt>
                <c:pt idx="5">
                  <c:v>203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87-40A8-A2EF-193B26A2F94F}"/>
            </c:ext>
          </c:extLst>
        </c:ser>
        <c:ser>
          <c:idx val="4"/>
          <c:order val="4"/>
          <c:tx>
            <c:strRef>
              <c:f>Data_Sum!$G$18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F87-40A8-A2EF-193B26A2F94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Data_Sum!$G$19:$G$25</c:f>
              <c:numCache>
                <c:formatCode>General</c:formatCode>
                <c:ptCount val="7"/>
                <c:pt idx="0">
                  <c:v>313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239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F87-40A8-A2EF-193B26A2F94F}"/>
            </c:ext>
          </c:extLst>
        </c:ser>
        <c:ser>
          <c:idx val="5"/>
          <c:order val="5"/>
          <c:tx>
            <c:strRef>
              <c:f>Data_Sum!$H$18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F87-40A8-A2EF-193B26A2F94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Data_Sum!$H$19:$H$25</c:f>
              <c:numCache>
                <c:formatCode>General</c:formatCode>
                <c:ptCount val="7"/>
                <c:pt idx="0">
                  <c:v>350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217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F87-40A8-A2EF-193B26A2F94F}"/>
            </c:ext>
          </c:extLst>
        </c:ser>
        <c:ser>
          <c:idx val="6"/>
          <c:order val="6"/>
          <c:tx>
            <c:strRef>
              <c:f>Data_Sum!$I$18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F87-40A8-A2EF-193B26A2F94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F87-40A8-A2EF-193B26A2F94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Data_Sum!$I$19:$I$25</c:f>
              <c:numCache>
                <c:formatCode>General</c:formatCode>
                <c:ptCount val="7"/>
                <c:pt idx="0">
                  <c:v>262</c:v>
                </c:pt>
                <c:pt idx="1">
                  <c:v>115</c:v>
                </c:pt>
                <c:pt idx="2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F87-40A8-A2EF-193B26A2F94F}"/>
            </c:ext>
          </c:extLst>
        </c:ser>
        <c:ser>
          <c:idx val="7"/>
          <c:order val="7"/>
          <c:tx>
            <c:strRef>
              <c:f>Data_Sum!$J$18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F87-40A8-A2EF-193B26A2F94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F87-40A8-A2EF-193B26A2F94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Data_Sum!$J$19:$J$25</c:f>
              <c:numCache>
                <c:formatCode>General</c:formatCode>
                <c:ptCount val="7"/>
                <c:pt idx="0">
                  <c:v>189</c:v>
                </c:pt>
                <c:pt idx="1">
                  <c:v>82</c:v>
                </c:pt>
                <c:pt idx="2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F87-40A8-A2EF-193B26A2F94F}"/>
            </c:ext>
          </c:extLst>
        </c:ser>
        <c:ser>
          <c:idx val="8"/>
          <c:order val="8"/>
          <c:tx>
            <c:strRef>
              <c:f>Data_Sum!$K$18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1F87-40A8-A2EF-193B26A2F94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1F87-40A8-A2EF-193B26A2F94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Data_Sum!$K$19:$K$25</c:f>
              <c:numCache>
                <c:formatCode>General</c:formatCode>
                <c:ptCount val="7"/>
                <c:pt idx="0">
                  <c:v>122</c:v>
                </c:pt>
                <c:pt idx="1">
                  <c:v>20</c:v>
                </c:pt>
                <c:pt idx="2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F87-40A8-A2EF-193B26A2F94F}"/>
            </c:ext>
          </c:extLst>
        </c:ser>
        <c:ser>
          <c:idx val="9"/>
          <c:order val="9"/>
          <c:tx>
            <c:strRef>
              <c:f>Data_Sum!$L$18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1F87-40A8-A2EF-193B26A2F94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F87-40A8-A2EF-193B26A2F94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1F87-40A8-A2EF-193B26A2F94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Data_Sum!$L$19:$L$25</c:f>
              <c:numCache>
                <c:formatCode>General</c:formatCode>
                <c:ptCount val="7"/>
                <c:pt idx="0">
                  <c:v>62</c:v>
                </c:pt>
                <c:pt idx="1">
                  <c:v>11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F87-40A8-A2EF-193B26A2F9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/>
                  <a:t>Percent of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max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6469476234499031"/>
          <c:y val="0.1186649576649518"/>
          <c:w val="0.78169673881857882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Data_Sum!$Q$18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Data_Sum!$Q$19:$Q$23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54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D-452F-9E9B-14035B4E087E}"/>
            </c:ext>
          </c:extLst>
        </c:ser>
        <c:ser>
          <c:idx val="1"/>
          <c:order val="1"/>
          <c:tx>
            <c:strRef>
              <c:f>Data_Sum!$R$18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Data_Sum!$R$19:$R$23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68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D-452F-9E9B-14035B4E087E}"/>
            </c:ext>
          </c:extLst>
        </c:ser>
        <c:ser>
          <c:idx val="2"/>
          <c:order val="2"/>
          <c:tx>
            <c:strRef>
              <c:f>Data_Sum!$S$18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Data_Sum!$S$19:$S$23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149</c:v>
                </c:pt>
                <c:pt idx="4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7D-452F-9E9B-14035B4E087E}"/>
            </c:ext>
          </c:extLst>
        </c:ser>
        <c:ser>
          <c:idx val="3"/>
          <c:order val="3"/>
          <c:tx>
            <c:strRef>
              <c:f>Data_Sum!$T$18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Data_Sum!$T$19:$T$23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225</c:v>
                </c:pt>
                <c:pt idx="4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7D-452F-9E9B-14035B4E087E}"/>
            </c:ext>
          </c:extLst>
        </c:ser>
        <c:ser>
          <c:idx val="4"/>
          <c:order val="4"/>
          <c:tx>
            <c:strRef>
              <c:f>Data_Sum!$U$18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Data_Sum!$U$19:$U$23</c:f>
              <c:numCache>
                <c:formatCode>General</c:formatCode>
                <c:ptCount val="5"/>
                <c:pt idx="0">
                  <c:v>161</c:v>
                </c:pt>
                <c:pt idx="1">
                  <c:v>152</c:v>
                </c:pt>
                <c:pt idx="3">
                  <c:v>119</c:v>
                </c:pt>
                <c:pt idx="4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7D-452F-9E9B-14035B4E087E}"/>
            </c:ext>
          </c:extLst>
        </c:ser>
        <c:ser>
          <c:idx val="5"/>
          <c:order val="5"/>
          <c:tx>
            <c:strRef>
              <c:f>Data_Sum!$V$18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Data_Sum!$V$19:$V$23</c:f>
              <c:numCache>
                <c:formatCode>General</c:formatCode>
                <c:ptCount val="5"/>
                <c:pt idx="0">
                  <c:v>175</c:v>
                </c:pt>
                <c:pt idx="1">
                  <c:v>175</c:v>
                </c:pt>
                <c:pt idx="3">
                  <c:v>116</c:v>
                </c:pt>
                <c:pt idx="4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7D-452F-9E9B-14035B4E087E}"/>
            </c:ext>
          </c:extLst>
        </c:ser>
        <c:ser>
          <c:idx val="6"/>
          <c:order val="6"/>
          <c:tx>
            <c:strRef>
              <c:f>Data_Sum!$W$18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Data_Sum!$W$19:$W$23</c:f>
              <c:numCache>
                <c:formatCode>General</c:formatCode>
                <c:ptCount val="5"/>
                <c:pt idx="0">
                  <c:v>182</c:v>
                </c:pt>
                <c:pt idx="1">
                  <c:v>206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7D-452F-9E9B-14035B4E087E}"/>
            </c:ext>
          </c:extLst>
        </c:ser>
        <c:ser>
          <c:idx val="7"/>
          <c:order val="7"/>
          <c:tx>
            <c:strRef>
              <c:f>Data_Sum!$X$18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Data_Sum!$X$19:$X$23</c:f>
              <c:numCache>
                <c:formatCode>General</c:formatCode>
                <c:ptCount val="5"/>
                <c:pt idx="0">
                  <c:v>132</c:v>
                </c:pt>
                <c:pt idx="1">
                  <c:v>146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7D-452F-9E9B-14035B4E087E}"/>
            </c:ext>
          </c:extLst>
        </c:ser>
        <c:ser>
          <c:idx val="8"/>
          <c:order val="8"/>
          <c:tx>
            <c:strRef>
              <c:f>Data_Sum!$Y$18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Data_Sum!$Y$19:$Y$23</c:f>
              <c:numCache>
                <c:formatCode>General</c:formatCode>
                <c:ptCount val="5"/>
                <c:pt idx="0">
                  <c:v>74</c:v>
                </c:pt>
                <c:pt idx="1">
                  <c:v>69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7D-452F-9E9B-14035B4E087E}"/>
            </c:ext>
          </c:extLst>
        </c:ser>
        <c:ser>
          <c:idx val="9"/>
          <c:order val="9"/>
          <c:tx>
            <c:strRef>
              <c:f>Data_Sum!$Z$18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Data_Sum!$Z$19:$Z$23</c:f>
              <c:numCache>
                <c:formatCode>General</c:formatCode>
                <c:ptCount val="5"/>
                <c:pt idx="0">
                  <c:v>44</c:v>
                </c:pt>
                <c:pt idx="1">
                  <c:v>29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7D-452F-9E9B-14035B4E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max"/>
        <c:crossBetween val="between"/>
        <c:majorUnit val="200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51713156300806529"/>
          <c:h val="7.0296517581529508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6469582171094979"/>
          <c:y val="4.7368658769636147E-2"/>
          <c:w val="0.78169573995651553"/>
          <c:h val="0.7742327043366311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Data_Sum!$Q$18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11C-45D0-8CDF-FE86DA4C755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1C-45D0-8CDF-FE86DA4C7556}"/>
                </c:ext>
              </c:extLst>
            </c:dLbl>
            <c:dLbl>
              <c:idx val="2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Data_Sum!$Q$19:$Q$23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54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1C-45D0-8CDF-FE86DA4C7556}"/>
            </c:ext>
          </c:extLst>
        </c:ser>
        <c:ser>
          <c:idx val="1"/>
          <c:order val="1"/>
          <c:tx>
            <c:strRef>
              <c:f>Data_Sum!$R$18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C-45D0-8CDF-FE86DA4C755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11C-45D0-8CDF-FE86DA4C7556}"/>
                </c:ext>
              </c:extLst>
            </c:dLbl>
            <c:dLbl>
              <c:idx val="2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Data_Sum!$R$19:$R$23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68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1C-45D0-8CDF-FE86DA4C7556}"/>
            </c:ext>
          </c:extLst>
        </c:ser>
        <c:ser>
          <c:idx val="2"/>
          <c:order val="2"/>
          <c:tx>
            <c:strRef>
              <c:f>Data_Sum!$S$18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C-45D0-8CDF-FE86DA4C755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11C-45D0-8CDF-FE86DA4C7556}"/>
                </c:ext>
              </c:extLst>
            </c:dLbl>
            <c:dLbl>
              <c:idx val="2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Data_Sum!$S$19:$S$23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149</c:v>
                </c:pt>
                <c:pt idx="4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1C-45D0-8CDF-FE86DA4C7556}"/>
            </c:ext>
          </c:extLst>
        </c:ser>
        <c:ser>
          <c:idx val="3"/>
          <c:order val="3"/>
          <c:tx>
            <c:strRef>
              <c:f>Data_Sum!$T$18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11C-45D0-8CDF-FE86DA4C755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11C-45D0-8CDF-FE86DA4C7556}"/>
                </c:ext>
              </c:extLst>
            </c:dLbl>
            <c:dLbl>
              <c:idx val="2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Data_Sum!$T$19:$T$23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225</c:v>
                </c:pt>
                <c:pt idx="4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1C-45D0-8CDF-FE86DA4C7556}"/>
            </c:ext>
          </c:extLst>
        </c:ser>
        <c:ser>
          <c:idx val="4"/>
          <c:order val="4"/>
          <c:tx>
            <c:strRef>
              <c:f>Data_Sum!$U$18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Data_Sum!$U$19:$U$23</c:f>
              <c:numCache>
                <c:formatCode>General</c:formatCode>
                <c:ptCount val="5"/>
                <c:pt idx="0">
                  <c:v>161</c:v>
                </c:pt>
                <c:pt idx="1">
                  <c:v>152</c:v>
                </c:pt>
                <c:pt idx="3">
                  <c:v>119</c:v>
                </c:pt>
                <c:pt idx="4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11C-45D0-8CDF-FE86DA4C7556}"/>
            </c:ext>
          </c:extLst>
        </c:ser>
        <c:ser>
          <c:idx val="5"/>
          <c:order val="5"/>
          <c:tx>
            <c:strRef>
              <c:f>Data_Sum!$V$18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Data_Sum!$V$19:$V$23</c:f>
              <c:numCache>
                <c:formatCode>General</c:formatCode>
                <c:ptCount val="5"/>
                <c:pt idx="0">
                  <c:v>175</c:v>
                </c:pt>
                <c:pt idx="1">
                  <c:v>175</c:v>
                </c:pt>
                <c:pt idx="3">
                  <c:v>116</c:v>
                </c:pt>
                <c:pt idx="4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11C-45D0-8CDF-FE86DA4C7556}"/>
            </c:ext>
          </c:extLst>
        </c:ser>
        <c:ser>
          <c:idx val="6"/>
          <c:order val="6"/>
          <c:tx>
            <c:strRef>
              <c:f>Data_Sum!$W$18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11C-45D0-8CDF-FE86DA4C755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11C-45D0-8CDF-FE86DA4C7556}"/>
                </c:ext>
              </c:extLst>
            </c:dLbl>
            <c:dLbl>
              <c:idx val="5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11C-45D0-8CDF-FE86DA4C7556}"/>
                </c:ext>
              </c:extLst>
            </c:dLbl>
            <c:dLbl>
              <c:idx val="6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Data_Sum!$W$19:$W$23</c:f>
              <c:numCache>
                <c:formatCode>General</c:formatCode>
                <c:ptCount val="5"/>
                <c:pt idx="0">
                  <c:v>182</c:v>
                </c:pt>
                <c:pt idx="1">
                  <c:v>206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1C-45D0-8CDF-FE86DA4C7556}"/>
            </c:ext>
          </c:extLst>
        </c:ser>
        <c:ser>
          <c:idx val="7"/>
          <c:order val="7"/>
          <c:tx>
            <c:strRef>
              <c:f>Data_Sum!$X$18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11C-45D0-8CDF-FE86DA4C755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11C-45D0-8CDF-FE86DA4C7556}"/>
                </c:ext>
              </c:extLst>
            </c:dLbl>
            <c:dLbl>
              <c:idx val="5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11C-45D0-8CDF-FE86DA4C7556}"/>
                </c:ext>
              </c:extLst>
            </c:dLbl>
            <c:dLbl>
              <c:idx val="6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Data_Sum!$X$19:$X$23</c:f>
              <c:numCache>
                <c:formatCode>General</c:formatCode>
                <c:ptCount val="5"/>
                <c:pt idx="0">
                  <c:v>132</c:v>
                </c:pt>
                <c:pt idx="1">
                  <c:v>146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11C-45D0-8CDF-FE86DA4C7556}"/>
            </c:ext>
          </c:extLst>
        </c:ser>
        <c:ser>
          <c:idx val="8"/>
          <c:order val="8"/>
          <c:tx>
            <c:strRef>
              <c:f>Data_Sum!$Y$18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11C-45D0-8CDF-FE86DA4C755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11C-45D0-8CDF-FE86DA4C7556}"/>
                </c:ext>
              </c:extLst>
            </c:dLbl>
            <c:dLbl>
              <c:idx val="5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11C-45D0-8CDF-FE86DA4C7556}"/>
                </c:ext>
              </c:extLst>
            </c:dLbl>
            <c:dLbl>
              <c:idx val="6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Data_Sum!$Y$19:$Y$23</c:f>
              <c:numCache>
                <c:formatCode>General</c:formatCode>
                <c:ptCount val="5"/>
                <c:pt idx="0">
                  <c:v>74</c:v>
                </c:pt>
                <c:pt idx="1">
                  <c:v>69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11C-45D0-8CDF-FE86DA4C7556}"/>
            </c:ext>
          </c:extLst>
        </c:ser>
        <c:ser>
          <c:idx val="9"/>
          <c:order val="9"/>
          <c:tx>
            <c:strRef>
              <c:f>Data_Sum!$Z$18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11C-45D0-8CDF-FE86DA4C755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Data_Sum!$Z$19:$Z$23</c:f>
              <c:numCache>
                <c:formatCode>General</c:formatCode>
                <c:ptCount val="5"/>
                <c:pt idx="0">
                  <c:v>44</c:v>
                </c:pt>
                <c:pt idx="1">
                  <c:v>29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11C-45D0-8CDF-FE86DA4C75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Percent of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334534735922"/>
          <c:y val="0.1186649576649518"/>
          <c:w val="0.78574820777677645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Data_Sum!$D$42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Data_Sum!$D$43:$D$65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10</c:v>
                </c:pt>
                <c:pt idx="5">
                  <c:v>9</c:v>
                </c:pt>
                <c:pt idx="6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4</c:v>
                </c:pt>
                <c:pt idx="13">
                  <c:v>38</c:v>
                </c:pt>
                <c:pt idx="14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8</c:v>
                </c:pt>
                <c:pt idx="21">
                  <c:v>24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DB7-931C-3BA356EAFBDC}"/>
            </c:ext>
          </c:extLst>
        </c:ser>
        <c:ser>
          <c:idx val="1"/>
          <c:order val="1"/>
          <c:tx>
            <c:strRef>
              <c:f>Data_Sum!$E$42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Data_Sum!$E$43:$E$65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23</c:v>
                </c:pt>
                <c:pt idx="5">
                  <c:v>8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14</c:v>
                </c:pt>
                <c:pt idx="13">
                  <c:v>36</c:v>
                </c:pt>
                <c:pt idx="14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14</c:v>
                </c:pt>
                <c:pt idx="21">
                  <c:v>33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46-4DB7-931C-3BA356EAFBDC}"/>
            </c:ext>
          </c:extLst>
        </c:ser>
        <c:ser>
          <c:idx val="2"/>
          <c:order val="2"/>
          <c:tx>
            <c:strRef>
              <c:f>Data_Sum!$F$42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Data_Sum!$F$43:$F$65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65</c:v>
                </c:pt>
                <c:pt idx="5">
                  <c:v>19</c:v>
                </c:pt>
                <c:pt idx="6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29</c:v>
                </c:pt>
                <c:pt idx="13">
                  <c:v>80</c:v>
                </c:pt>
                <c:pt idx="14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34</c:v>
                </c:pt>
                <c:pt idx="21">
                  <c:v>63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46-4DB7-931C-3BA356EAFBDC}"/>
            </c:ext>
          </c:extLst>
        </c:ser>
        <c:ser>
          <c:idx val="3"/>
          <c:order val="3"/>
          <c:tx>
            <c:strRef>
              <c:f>Data_Sum!$G$42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Data_Sum!$G$43:$G$65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119</c:v>
                </c:pt>
                <c:pt idx="5">
                  <c:v>20</c:v>
                </c:pt>
                <c:pt idx="6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52</c:v>
                </c:pt>
                <c:pt idx="13">
                  <c:v>101</c:v>
                </c:pt>
                <c:pt idx="14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57</c:v>
                </c:pt>
                <c:pt idx="21">
                  <c:v>82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46-4DB7-931C-3BA356EAFBDC}"/>
            </c:ext>
          </c:extLst>
        </c:ser>
        <c:ser>
          <c:idx val="4"/>
          <c:order val="4"/>
          <c:tx>
            <c:strRef>
              <c:f>Data_Sum!$H$42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Data_Sum!$H$43:$H$65</c:f>
              <c:numCache>
                <c:formatCode>General</c:formatCode>
                <c:ptCount val="23"/>
                <c:pt idx="0">
                  <c:v>152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1</c:v>
                </c:pt>
                <c:pt idx="8">
                  <c:v>67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120</c:v>
                </c:pt>
                <c:pt idx="14">
                  <c:v>3</c:v>
                </c:pt>
                <c:pt idx="16">
                  <c:v>94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102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46-4DB7-931C-3BA356EAFBDC}"/>
            </c:ext>
          </c:extLst>
        </c:ser>
        <c:ser>
          <c:idx val="5"/>
          <c:order val="5"/>
          <c:tx>
            <c:strRef>
              <c:f>Data_Sum!$I$42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Data_Sum!$I$43:$I$65</c:f>
              <c:numCache>
                <c:formatCode>General</c:formatCode>
                <c:ptCount val="23"/>
                <c:pt idx="0">
                  <c:v>181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</c:v>
                </c:pt>
                <c:pt idx="8">
                  <c:v>77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109</c:v>
                </c:pt>
                <c:pt idx="14">
                  <c:v>2</c:v>
                </c:pt>
                <c:pt idx="16">
                  <c:v>92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96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46-4DB7-931C-3BA356EAFBDC}"/>
            </c:ext>
          </c:extLst>
        </c:ser>
        <c:ser>
          <c:idx val="6"/>
          <c:order val="6"/>
          <c:tx>
            <c:strRef>
              <c:f>Data_Sum!$J$42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Data_Sum!$J$43:$J$65</c:f>
              <c:numCache>
                <c:formatCode>General</c:formatCode>
                <c:ptCount val="23"/>
                <c:pt idx="0">
                  <c:v>133</c:v>
                </c:pt>
                <c:pt idx="1">
                  <c:v>12</c:v>
                </c:pt>
                <c:pt idx="2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54</c:v>
                </c:pt>
                <c:pt idx="9">
                  <c:v>52</c:v>
                </c:pt>
                <c:pt idx="10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75</c:v>
                </c:pt>
                <c:pt idx="17">
                  <c:v>51</c:v>
                </c:pt>
                <c:pt idx="18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46-4DB7-931C-3BA356EAFBDC}"/>
            </c:ext>
          </c:extLst>
        </c:ser>
        <c:ser>
          <c:idx val="7"/>
          <c:order val="7"/>
          <c:tx>
            <c:strRef>
              <c:f>Data_Sum!$K$42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Data_Sum!$K$43:$K$65</c:f>
              <c:numCache>
                <c:formatCode>General</c:formatCode>
                <c:ptCount val="23"/>
                <c:pt idx="0">
                  <c:v>110</c:v>
                </c:pt>
                <c:pt idx="1">
                  <c:v>6</c:v>
                </c:pt>
                <c:pt idx="2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42</c:v>
                </c:pt>
                <c:pt idx="9">
                  <c:v>40</c:v>
                </c:pt>
                <c:pt idx="10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37</c:v>
                </c:pt>
                <c:pt idx="17">
                  <c:v>36</c:v>
                </c:pt>
                <c:pt idx="18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46-4DB7-931C-3BA356EAFBDC}"/>
            </c:ext>
          </c:extLst>
        </c:ser>
        <c:ser>
          <c:idx val="8"/>
          <c:order val="8"/>
          <c:tx>
            <c:strRef>
              <c:f>Data_Sum!$L$42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Data_Sum!$L$43:$L$65</c:f>
              <c:numCache>
                <c:formatCode>General</c:formatCode>
                <c:ptCount val="23"/>
                <c:pt idx="0">
                  <c:v>57</c:v>
                </c:pt>
                <c:pt idx="1">
                  <c:v>3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24</c:v>
                </c:pt>
                <c:pt idx="9">
                  <c:v>10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41</c:v>
                </c:pt>
                <c:pt idx="17">
                  <c:v>7</c:v>
                </c:pt>
                <c:pt idx="18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46-4DB7-931C-3BA356EAFBDC}"/>
            </c:ext>
          </c:extLst>
        </c:ser>
        <c:ser>
          <c:idx val="9"/>
          <c:order val="9"/>
          <c:tx>
            <c:strRef>
              <c:f>Data_Sum!$M$42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Data_Sum!$M$43:$M$65</c:f>
              <c:numCache>
                <c:formatCode>General</c:formatCode>
                <c:ptCount val="23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18</c:v>
                </c:pt>
                <c:pt idx="9">
                  <c:v>9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12</c:v>
                </c:pt>
                <c:pt idx="17">
                  <c:v>2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46-4DB7-931C-3BA356EAF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36937360475597331"/>
          <c:h val="5.593412644717003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334534735922"/>
          <c:y val="0.1186649576649518"/>
          <c:w val="0.78574820777677645"/>
          <c:h val="0.706347794777916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Data_Sum!$D$42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Data_Sum!$D$43:$D$65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10</c:v>
                </c:pt>
                <c:pt idx="5">
                  <c:v>9</c:v>
                </c:pt>
                <c:pt idx="6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4</c:v>
                </c:pt>
                <c:pt idx="13">
                  <c:v>38</c:v>
                </c:pt>
                <c:pt idx="14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8</c:v>
                </c:pt>
                <c:pt idx="21">
                  <c:v>24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0-4ABE-BF92-05C66B5E87F2}"/>
            </c:ext>
          </c:extLst>
        </c:ser>
        <c:ser>
          <c:idx val="1"/>
          <c:order val="1"/>
          <c:tx>
            <c:strRef>
              <c:f>Data_Sum!$E$42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Data_Sum!$E$43:$E$65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23</c:v>
                </c:pt>
                <c:pt idx="5">
                  <c:v>8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14</c:v>
                </c:pt>
                <c:pt idx="13">
                  <c:v>36</c:v>
                </c:pt>
                <c:pt idx="14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14</c:v>
                </c:pt>
                <c:pt idx="21">
                  <c:v>33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00-4ABE-BF92-05C66B5E87F2}"/>
            </c:ext>
          </c:extLst>
        </c:ser>
        <c:ser>
          <c:idx val="2"/>
          <c:order val="2"/>
          <c:tx>
            <c:strRef>
              <c:f>Data_Sum!$F$42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Data_Sum!$F$43:$F$65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65</c:v>
                </c:pt>
                <c:pt idx="5">
                  <c:v>19</c:v>
                </c:pt>
                <c:pt idx="6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29</c:v>
                </c:pt>
                <c:pt idx="13">
                  <c:v>80</c:v>
                </c:pt>
                <c:pt idx="14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34</c:v>
                </c:pt>
                <c:pt idx="21">
                  <c:v>63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00-4ABE-BF92-05C66B5E87F2}"/>
            </c:ext>
          </c:extLst>
        </c:ser>
        <c:ser>
          <c:idx val="3"/>
          <c:order val="3"/>
          <c:tx>
            <c:strRef>
              <c:f>Data_Sum!$G$42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Data_Sum!$G$43:$G$65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119</c:v>
                </c:pt>
                <c:pt idx="5">
                  <c:v>20</c:v>
                </c:pt>
                <c:pt idx="6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52</c:v>
                </c:pt>
                <c:pt idx="13">
                  <c:v>101</c:v>
                </c:pt>
                <c:pt idx="14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57</c:v>
                </c:pt>
                <c:pt idx="21">
                  <c:v>82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00-4ABE-BF92-05C66B5E87F2}"/>
            </c:ext>
          </c:extLst>
        </c:ser>
        <c:ser>
          <c:idx val="4"/>
          <c:order val="4"/>
          <c:tx>
            <c:strRef>
              <c:f>Data_Sum!$H$42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Data_Sum!$H$43:$H$65</c:f>
              <c:numCache>
                <c:formatCode>General</c:formatCode>
                <c:ptCount val="23"/>
                <c:pt idx="0">
                  <c:v>152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1</c:v>
                </c:pt>
                <c:pt idx="8">
                  <c:v>67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120</c:v>
                </c:pt>
                <c:pt idx="14">
                  <c:v>3</c:v>
                </c:pt>
                <c:pt idx="16">
                  <c:v>94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102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00-4ABE-BF92-05C66B5E87F2}"/>
            </c:ext>
          </c:extLst>
        </c:ser>
        <c:ser>
          <c:idx val="5"/>
          <c:order val="5"/>
          <c:tx>
            <c:strRef>
              <c:f>Data_Sum!$I$42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Data_Sum!$I$43:$I$65</c:f>
              <c:numCache>
                <c:formatCode>General</c:formatCode>
                <c:ptCount val="23"/>
                <c:pt idx="0">
                  <c:v>181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</c:v>
                </c:pt>
                <c:pt idx="8">
                  <c:v>77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109</c:v>
                </c:pt>
                <c:pt idx="14">
                  <c:v>2</c:v>
                </c:pt>
                <c:pt idx="16">
                  <c:v>92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96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00-4ABE-BF92-05C66B5E87F2}"/>
            </c:ext>
          </c:extLst>
        </c:ser>
        <c:ser>
          <c:idx val="6"/>
          <c:order val="6"/>
          <c:tx>
            <c:strRef>
              <c:f>Data_Sum!$J$42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Data_Sum!$J$43:$J$65</c:f>
              <c:numCache>
                <c:formatCode>General</c:formatCode>
                <c:ptCount val="23"/>
                <c:pt idx="0">
                  <c:v>133</c:v>
                </c:pt>
                <c:pt idx="1">
                  <c:v>12</c:v>
                </c:pt>
                <c:pt idx="2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54</c:v>
                </c:pt>
                <c:pt idx="9">
                  <c:v>52</c:v>
                </c:pt>
                <c:pt idx="10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75</c:v>
                </c:pt>
                <c:pt idx="17">
                  <c:v>51</c:v>
                </c:pt>
                <c:pt idx="18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00-4ABE-BF92-05C66B5E87F2}"/>
            </c:ext>
          </c:extLst>
        </c:ser>
        <c:ser>
          <c:idx val="7"/>
          <c:order val="7"/>
          <c:tx>
            <c:strRef>
              <c:f>Data_Sum!$K$42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Data_Sum!$K$43:$K$65</c:f>
              <c:numCache>
                <c:formatCode>General</c:formatCode>
                <c:ptCount val="23"/>
                <c:pt idx="0">
                  <c:v>110</c:v>
                </c:pt>
                <c:pt idx="1">
                  <c:v>6</c:v>
                </c:pt>
                <c:pt idx="2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42</c:v>
                </c:pt>
                <c:pt idx="9">
                  <c:v>40</c:v>
                </c:pt>
                <c:pt idx="10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37</c:v>
                </c:pt>
                <c:pt idx="17">
                  <c:v>36</c:v>
                </c:pt>
                <c:pt idx="18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00-4ABE-BF92-05C66B5E87F2}"/>
            </c:ext>
          </c:extLst>
        </c:ser>
        <c:ser>
          <c:idx val="8"/>
          <c:order val="8"/>
          <c:tx>
            <c:strRef>
              <c:f>Data_Sum!$L$42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Data_Sum!$L$43:$L$65</c:f>
              <c:numCache>
                <c:formatCode>General</c:formatCode>
                <c:ptCount val="23"/>
                <c:pt idx="0">
                  <c:v>57</c:v>
                </c:pt>
                <c:pt idx="1">
                  <c:v>3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24</c:v>
                </c:pt>
                <c:pt idx="9">
                  <c:v>10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41</c:v>
                </c:pt>
                <c:pt idx="17">
                  <c:v>7</c:v>
                </c:pt>
                <c:pt idx="18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00-4ABE-BF92-05C66B5E87F2}"/>
            </c:ext>
          </c:extLst>
        </c:ser>
        <c:ser>
          <c:idx val="9"/>
          <c:order val="9"/>
          <c:tx>
            <c:strRef>
              <c:f>Data_Sum!$M$42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Data_Sum!$M$43:$M$65</c:f>
              <c:numCache>
                <c:formatCode>General</c:formatCode>
                <c:ptCount val="23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18</c:v>
                </c:pt>
                <c:pt idx="9">
                  <c:v>9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12</c:v>
                </c:pt>
                <c:pt idx="17">
                  <c:v>2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00-4ABE-BF92-05C66B5E8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Percent</a:t>
                </a:r>
                <a:r>
                  <a:rPr lang="en-US" b="0" baseline="0"/>
                  <a:t> of group</a:t>
                </a:r>
                <a:endParaRPr lang="en-US" b="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36937360475597331"/>
          <c:h val="5.593412644717003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334534735922"/>
          <c:y val="0.1186649576649518"/>
          <c:w val="0.78574820777677645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Data_Sum!$S$42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Data_Sum!$S$43:$S$59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11</c:v>
                </c:pt>
                <c:pt idx="4">
                  <c:v>9</c:v>
                </c:pt>
                <c:pt idx="6">
                  <c:v>0</c:v>
                </c:pt>
                <c:pt idx="7">
                  <c:v>0</c:v>
                </c:pt>
                <c:pt idx="9">
                  <c:v>25</c:v>
                </c:pt>
                <c:pt idx="10">
                  <c:v>18</c:v>
                </c:pt>
                <c:pt idx="12">
                  <c:v>0</c:v>
                </c:pt>
                <c:pt idx="13">
                  <c:v>0</c:v>
                </c:pt>
                <c:pt idx="15">
                  <c:v>18</c:v>
                </c:pt>
                <c:pt idx="1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C-438B-BAE7-3232B41B4D8E}"/>
            </c:ext>
          </c:extLst>
        </c:ser>
        <c:ser>
          <c:idx val="1"/>
          <c:order val="1"/>
          <c:tx>
            <c:strRef>
              <c:f>Data_Sum!$T$42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Data_Sum!$T$43:$T$59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14</c:v>
                </c:pt>
                <c:pt idx="4">
                  <c:v>17</c:v>
                </c:pt>
                <c:pt idx="6">
                  <c:v>0</c:v>
                </c:pt>
                <c:pt idx="7">
                  <c:v>0</c:v>
                </c:pt>
                <c:pt idx="9">
                  <c:v>28</c:v>
                </c:pt>
                <c:pt idx="10">
                  <c:v>24</c:v>
                </c:pt>
                <c:pt idx="12">
                  <c:v>0</c:v>
                </c:pt>
                <c:pt idx="13">
                  <c:v>0</c:v>
                </c:pt>
                <c:pt idx="15">
                  <c:v>26</c:v>
                </c:pt>
                <c:pt idx="1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5C-438B-BAE7-3232B41B4D8E}"/>
            </c:ext>
          </c:extLst>
        </c:ser>
        <c:ser>
          <c:idx val="2"/>
          <c:order val="2"/>
          <c:tx>
            <c:strRef>
              <c:f>Data_Sum!$U$42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Data_Sum!$U$43:$U$59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46</c:v>
                </c:pt>
                <c:pt idx="4">
                  <c:v>40</c:v>
                </c:pt>
                <c:pt idx="6">
                  <c:v>0</c:v>
                </c:pt>
                <c:pt idx="7">
                  <c:v>0</c:v>
                </c:pt>
                <c:pt idx="9">
                  <c:v>52</c:v>
                </c:pt>
                <c:pt idx="10">
                  <c:v>64</c:v>
                </c:pt>
                <c:pt idx="12">
                  <c:v>0</c:v>
                </c:pt>
                <c:pt idx="13">
                  <c:v>0</c:v>
                </c:pt>
                <c:pt idx="15">
                  <c:v>51</c:v>
                </c:pt>
                <c:pt idx="1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5C-438B-BAE7-3232B41B4D8E}"/>
            </c:ext>
          </c:extLst>
        </c:ser>
        <c:ser>
          <c:idx val="3"/>
          <c:order val="3"/>
          <c:tx>
            <c:strRef>
              <c:f>Data_Sum!$V$42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Data_Sum!$V$43:$V$59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78</c:v>
                </c:pt>
                <c:pt idx="4">
                  <c:v>64</c:v>
                </c:pt>
                <c:pt idx="6">
                  <c:v>0</c:v>
                </c:pt>
                <c:pt idx="7">
                  <c:v>0</c:v>
                </c:pt>
                <c:pt idx="9">
                  <c:v>73</c:v>
                </c:pt>
                <c:pt idx="10">
                  <c:v>83</c:v>
                </c:pt>
                <c:pt idx="12">
                  <c:v>0</c:v>
                </c:pt>
                <c:pt idx="13">
                  <c:v>0</c:v>
                </c:pt>
                <c:pt idx="15">
                  <c:v>74</c:v>
                </c:pt>
                <c:pt idx="1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5C-438B-BAE7-3232B41B4D8E}"/>
            </c:ext>
          </c:extLst>
        </c:ser>
        <c:ser>
          <c:idx val="4"/>
          <c:order val="4"/>
          <c:tx>
            <c:strRef>
              <c:f>Data_Sum!$W$42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Data_Sum!$W$43:$W$59</c:f>
              <c:numCache>
                <c:formatCode>General</c:formatCode>
                <c:ptCount val="17"/>
                <c:pt idx="0">
                  <c:v>69</c:v>
                </c:pt>
                <c:pt idx="1">
                  <c:v>83</c:v>
                </c:pt>
                <c:pt idx="3">
                  <c:v>9</c:v>
                </c:pt>
                <c:pt idx="4">
                  <c:v>9</c:v>
                </c:pt>
                <c:pt idx="6">
                  <c:v>36</c:v>
                </c:pt>
                <c:pt idx="7">
                  <c:v>31</c:v>
                </c:pt>
                <c:pt idx="9">
                  <c:v>60</c:v>
                </c:pt>
                <c:pt idx="10">
                  <c:v>63</c:v>
                </c:pt>
                <c:pt idx="12">
                  <c:v>56</c:v>
                </c:pt>
                <c:pt idx="13">
                  <c:v>38</c:v>
                </c:pt>
                <c:pt idx="15">
                  <c:v>50</c:v>
                </c:pt>
                <c:pt idx="1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5C-438B-BAE7-3232B41B4D8E}"/>
            </c:ext>
          </c:extLst>
        </c:ser>
        <c:ser>
          <c:idx val="5"/>
          <c:order val="5"/>
          <c:tx>
            <c:strRef>
              <c:f>Data_Sum!$X$42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Data_Sum!$X$43:$X$59</c:f>
              <c:numCache>
                <c:formatCode>General</c:formatCode>
                <c:ptCount val="17"/>
                <c:pt idx="0">
                  <c:v>89</c:v>
                </c:pt>
                <c:pt idx="1">
                  <c:v>92</c:v>
                </c:pt>
                <c:pt idx="3">
                  <c:v>5</c:v>
                </c:pt>
                <c:pt idx="4">
                  <c:v>8</c:v>
                </c:pt>
                <c:pt idx="6">
                  <c:v>38</c:v>
                </c:pt>
                <c:pt idx="7">
                  <c:v>39</c:v>
                </c:pt>
                <c:pt idx="9">
                  <c:v>57</c:v>
                </c:pt>
                <c:pt idx="10">
                  <c:v>54</c:v>
                </c:pt>
                <c:pt idx="12">
                  <c:v>48</c:v>
                </c:pt>
                <c:pt idx="13">
                  <c:v>44</c:v>
                </c:pt>
                <c:pt idx="15">
                  <c:v>54</c:v>
                </c:pt>
                <c:pt idx="1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5C-438B-BAE7-3232B41B4D8E}"/>
            </c:ext>
          </c:extLst>
        </c:ser>
        <c:ser>
          <c:idx val="6"/>
          <c:order val="6"/>
          <c:tx>
            <c:strRef>
              <c:f>Data_Sum!$Y$42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Data_Sum!$Y$43:$Y$59</c:f>
              <c:numCache>
                <c:formatCode>General</c:formatCode>
                <c:ptCount val="17"/>
                <c:pt idx="0">
                  <c:v>73</c:v>
                </c:pt>
                <c:pt idx="1">
                  <c:v>73</c:v>
                </c:pt>
                <c:pt idx="3">
                  <c:v>0</c:v>
                </c:pt>
                <c:pt idx="4">
                  <c:v>0</c:v>
                </c:pt>
                <c:pt idx="6">
                  <c:v>51</c:v>
                </c:pt>
                <c:pt idx="7">
                  <c:v>60</c:v>
                </c:pt>
                <c:pt idx="9">
                  <c:v>0</c:v>
                </c:pt>
                <c:pt idx="10">
                  <c:v>0</c:v>
                </c:pt>
                <c:pt idx="12">
                  <c:v>58</c:v>
                </c:pt>
                <c:pt idx="13">
                  <c:v>73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5C-438B-BAE7-3232B41B4D8E}"/>
            </c:ext>
          </c:extLst>
        </c:ser>
        <c:ser>
          <c:idx val="7"/>
          <c:order val="7"/>
          <c:tx>
            <c:strRef>
              <c:f>Data_Sum!$Z$42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Data_Sum!$Z$43:$Z$59</c:f>
              <c:numCache>
                <c:formatCode>General</c:formatCode>
                <c:ptCount val="17"/>
                <c:pt idx="0">
                  <c:v>54</c:v>
                </c:pt>
                <c:pt idx="1">
                  <c:v>65</c:v>
                </c:pt>
                <c:pt idx="3">
                  <c:v>0</c:v>
                </c:pt>
                <c:pt idx="4">
                  <c:v>0</c:v>
                </c:pt>
                <c:pt idx="6">
                  <c:v>41</c:v>
                </c:pt>
                <c:pt idx="7">
                  <c:v>42</c:v>
                </c:pt>
                <c:pt idx="9">
                  <c:v>0</c:v>
                </c:pt>
                <c:pt idx="10">
                  <c:v>0</c:v>
                </c:pt>
                <c:pt idx="12">
                  <c:v>37</c:v>
                </c:pt>
                <c:pt idx="13">
                  <c:v>39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5C-438B-BAE7-3232B41B4D8E}"/>
            </c:ext>
          </c:extLst>
        </c:ser>
        <c:ser>
          <c:idx val="8"/>
          <c:order val="8"/>
          <c:tx>
            <c:strRef>
              <c:f>Data_Sum!$AA$42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Data_Sum!$AA$43:$AA$59</c:f>
              <c:numCache>
                <c:formatCode>General</c:formatCode>
                <c:ptCount val="17"/>
                <c:pt idx="0">
                  <c:v>36</c:v>
                </c:pt>
                <c:pt idx="1">
                  <c:v>24</c:v>
                </c:pt>
                <c:pt idx="3">
                  <c:v>0</c:v>
                </c:pt>
                <c:pt idx="4">
                  <c:v>0</c:v>
                </c:pt>
                <c:pt idx="6">
                  <c:v>16</c:v>
                </c:pt>
                <c:pt idx="7">
                  <c:v>18</c:v>
                </c:pt>
                <c:pt idx="9">
                  <c:v>0</c:v>
                </c:pt>
                <c:pt idx="10">
                  <c:v>0</c:v>
                </c:pt>
                <c:pt idx="12">
                  <c:v>22</c:v>
                </c:pt>
                <c:pt idx="13">
                  <c:v>27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5C-438B-BAE7-3232B41B4D8E}"/>
            </c:ext>
          </c:extLst>
        </c:ser>
        <c:ser>
          <c:idx val="9"/>
          <c:order val="9"/>
          <c:tx>
            <c:strRef>
              <c:f>Data_Sum!$AB$42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Data_Sum!$AB$43:$AB$59</c:f>
              <c:numCache>
                <c:formatCode>General</c:formatCode>
                <c:ptCount val="17"/>
                <c:pt idx="0">
                  <c:v>21</c:v>
                </c:pt>
                <c:pt idx="1">
                  <c:v>11</c:v>
                </c:pt>
                <c:pt idx="3">
                  <c:v>0</c:v>
                </c:pt>
                <c:pt idx="4">
                  <c:v>0</c:v>
                </c:pt>
                <c:pt idx="6">
                  <c:v>13</c:v>
                </c:pt>
                <c:pt idx="7">
                  <c:v>14</c:v>
                </c:pt>
                <c:pt idx="9">
                  <c:v>0</c:v>
                </c:pt>
                <c:pt idx="10">
                  <c:v>0</c:v>
                </c:pt>
                <c:pt idx="12">
                  <c:v>10</c:v>
                </c:pt>
                <c:pt idx="13">
                  <c:v>4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5C-438B-BAE7-3232B41B4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36937360475597331"/>
          <c:h val="5.593412644717003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334534735922"/>
          <c:y val="0.1186649576649518"/>
          <c:w val="0.78574820777677645"/>
          <c:h val="0.706347794777916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Data_Sum!$S$42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Data_Sum!$S$43:$S$59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11</c:v>
                </c:pt>
                <c:pt idx="4">
                  <c:v>9</c:v>
                </c:pt>
                <c:pt idx="6">
                  <c:v>0</c:v>
                </c:pt>
                <c:pt idx="7">
                  <c:v>0</c:v>
                </c:pt>
                <c:pt idx="9">
                  <c:v>25</c:v>
                </c:pt>
                <c:pt idx="10">
                  <c:v>18</c:v>
                </c:pt>
                <c:pt idx="12">
                  <c:v>0</c:v>
                </c:pt>
                <c:pt idx="13">
                  <c:v>0</c:v>
                </c:pt>
                <c:pt idx="15">
                  <c:v>18</c:v>
                </c:pt>
                <c:pt idx="1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E-401D-ACCE-4CEDEFD85F9C}"/>
            </c:ext>
          </c:extLst>
        </c:ser>
        <c:ser>
          <c:idx val="1"/>
          <c:order val="1"/>
          <c:tx>
            <c:strRef>
              <c:f>Data_Sum!$T$42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Data_Sum!$T$43:$T$59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14</c:v>
                </c:pt>
                <c:pt idx="4">
                  <c:v>17</c:v>
                </c:pt>
                <c:pt idx="6">
                  <c:v>0</c:v>
                </c:pt>
                <c:pt idx="7">
                  <c:v>0</c:v>
                </c:pt>
                <c:pt idx="9">
                  <c:v>28</c:v>
                </c:pt>
                <c:pt idx="10">
                  <c:v>24</c:v>
                </c:pt>
                <c:pt idx="12">
                  <c:v>0</c:v>
                </c:pt>
                <c:pt idx="13">
                  <c:v>0</c:v>
                </c:pt>
                <c:pt idx="15">
                  <c:v>26</c:v>
                </c:pt>
                <c:pt idx="1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E-401D-ACCE-4CEDEFD85F9C}"/>
            </c:ext>
          </c:extLst>
        </c:ser>
        <c:ser>
          <c:idx val="2"/>
          <c:order val="2"/>
          <c:tx>
            <c:strRef>
              <c:f>Data_Sum!$U$42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Data_Sum!$U$43:$U$59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46</c:v>
                </c:pt>
                <c:pt idx="4">
                  <c:v>40</c:v>
                </c:pt>
                <c:pt idx="6">
                  <c:v>0</c:v>
                </c:pt>
                <c:pt idx="7">
                  <c:v>0</c:v>
                </c:pt>
                <c:pt idx="9">
                  <c:v>52</c:v>
                </c:pt>
                <c:pt idx="10">
                  <c:v>64</c:v>
                </c:pt>
                <c:pt idx="12">
                  <c:v>0</c:v>
                </c:pt>
                <c:pt idx="13">
                  <c:v>0</c:v>
                </c:pt>
                <c:pt idx="15">
                  <c:v>51</c:v>
                </c:pt>
                <c:pt idx="1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E-401D-ACCE-4CEDEFD85F9C}"/>
            </c:ext>
          </c:extLst>
        </c:ser>
        <c:ser>
          <c:idx val="3"/>
          <c:order val="3"/>
          <c:tx>
            <c:strRef>
              <c:f>Data_Sum!$V$42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Data_Sum!$V$43:$V$59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78</c:v>
                </c:pt>
                <c:pt idx="4">
                  <c:v>64</c:v>
                </c:pt>
                <c:pt idx="6">
                  <c:v>0</c:v>
                </c:pt>
                <c:pt idx="7">
                  <c:v>0</c:v>
                </c:pt>
                <c:pt idx="9">
                  <c:v>73</c:v>
                </c:pt>
                <c:pt idx="10">
                  <c:v>83</c:v>
                </c:pt>
                <c:pt idx="12">
                  <c:v>0</c:v>
                </c:pt>
                <c:pt idx="13">
                  <c:v>0</c:v>
                </c:pt>
                <c:pt idx="15">
                  <c:v>74</c:v>
                </c:pt>
                <c:pt idx="1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E-401D-ACCE-4CEDEFD85F9C}"/>
            </c:ext>
          </c:extLst>
        </c:ser>
        <c:ser>
          <c:idx val="4"/>
          <c:order val="4"/>
          <c:tx>
            <c:strRef>
              <c:f>Data_Sum!$W$42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Data_Sum!$W$43:$W$59</c:f>
              <c:numCache>
                <c:formatCode>General</c:formatCode>
                <c:ptCount val="17"/>
                <c:pt idx="0">
                  <c:v>69</c:v>
                </c:pt>
                <c:pt idx="1">
                  <c:v>83</c:v>
                </c:pt>
                <c:pt idx="3">
                  <c:v>9</c:v>
                </c:pt>
                <c:pt idx="4">
                  <c:v>9</c:v>
                </c:pt>
                <c:pt idx="6">
                  <c:v>36</c:v>
                </c:pt>
                <c:pt idx="7">
                  <c:v>31</c:v>
                </c:pt>
                <c:pt idx="9">
                  <c:v>60</c:v>
                </c:pt>
                <c:pt idx="10">
                  <c:v>63</c:v>
                </c:pt>
                <c:pt idx="12">
                  <c:v>56</c:v>
                </c:pt>
                <c:pt idx="13">
                  <c:v>38</c:v>
                </c:pt>
                <c:pt idx="15">
                  <c:v>50</c:v>
                </c:pt>
                <c:pt idx="1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E-401D-ACCE-4CEDEFD85F9C}"/>
            </c:ext>
          </c:extLst>
        </c:ser>
        <c:ser>
          <c:idx val="5"/>
          <c:order val="5"/>
          <c:tx>
            <c:strRef>
              <c:f>Data_Sum!$X$42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Data_Sum!$X$43:$X$59</c:f>
              <c:numCache>
                <c:formatCode>General</c:formatCode>
                <c:ptCount val="17"/>
                <c:pt idx="0">
                  <c:v>89</c:v>
                </c:pt>
                <c:pt idx="1">
                  <c:v>92</c:v>
                </c:pt>
                <c:pt idx="3">
                  <c:v>5</c:v>
                </c:pt>
                <c:pt idx="4">
                  <c:v>8</c:v>
                </c:pt>
                <c:pt idx="6">
                  <c:v>38</c:v>
                </c:pt>
                <c:pt idx="7">
                  <c:v>39</c:v>
                </c:pt>
                <c:pt idx="9">
                  <c:v>57</c:v>
                </c:pt>
                <c:pt idx="10">
                  <c:v>54</c:v>
                </c:pt>
                <c:pt idx="12">
                  <c:v>48</c:v>
                </c:pt>
                <c:pt idx="13">
                  <c:v>44</c:v>
                </c:pt>
                <c:pt idx="15">
                  <c:v>54</c:v>
                </c:pt>
                <c:pt idx="1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E-401D-ACCE-4CEDEFD85F9C}"/>
            </c:ext>
          </c:extLst>
        </c:ser>
        <c:ser>
          <c:idx val="6"/>
          <c:order val="6"/>
          <c:tx>
            <c:strRef>
              <c:f>Data_Sum!$Y$42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Data_Sum!$Y$43:$Y$59</c:f>
              <c:numCache>
                <c:formatCode>General</c:formatCode>
                <c:ptCount val="17"/>
                <c:pt idx="0">
                  <c:v>73</c:v>
                </c:pt>
                <c:pt idx="1">
                  <c:v>73</c:v>
                </c:pt>
                <c:pt idx="3">
                  <c:v>0</c:v>
                </c:pt>
                <c:pt idx="4">
                  <c:v>0</c:v>
                </c:pt>
                <c:pt idx="6">
                  <c:v>51</c:v>
                </c:pt>
                <c:pt idx="7">
                  <c:v>60</c:v>
                </c:pt>
                <c:pt idx="9">
                  <c:v>0</c:v>
                </c:pt>
                <c:pt idx="10">
                  <c:v>0</c:v>
                </c:pt>
                <c:pt idx="12">
                  <c:v>58</c:v>
                </c:pt>
                <c:pt idx="13">
                  <c:v>73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E-401D-ACCE-4CEDEFD85F9C}"/>
            </c:ext>
          </c:extLst>
        </c:ser>
        <c:ser>
          <c:idx val="7"/>
          <c:order val="7"/>
          <c:tx>
            <c:strRef>
              <c:f>Data_Sum!$Z$42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Data_Sum!$Z$43:$Z$59</c:f>
              <c:numCache>
                <c:formatCode>General</c:formatCode>
                <c:ptCount val="17"/>
                <c:pt idx="0">
                  <c:v>54</c:v>
                </c:pt>
                <c:pt idx="1">
                  <c:v>65</c:v>
                </c:pt>
                <c:pt idx="3">
                  <c:v>0</c:v>
                </c:pt>
                <c:pt idx="4">
                  <c:v>0</c:v>
                </c:pt>
                <c:pt idx="6">
                  <c:v>41</c:v>
                </c:pt>
                <c:pt idx="7">
                  <c:v>42</c:v>
                </c:pt>
                <c:pt idx="9">
                  <c:v>0</c:v>
                </c:pt>
                <c:pt idx="10">
                  <c:v>0</c:v>
                </c:pt>
                <c:pt idx="12">
                  <c:v>37</c:v>
                </c:pt>
                <c:pt idx="13">
                  <c:v>39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E-401D-ACCE-4CEDEFD85F9C}"/>
            </c:ext>
          </c:extLst>
        </c:ser>
        <c:ser>
          <c:idx val="8"/>
          <c:order val="8"/>
          <c:tx>
            <c:strRef>
              <c:f>Data_Sum!$AA$42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Data_Sum!$AA$43:$AA$59</c:f>
              <c:numCache>
                <c:formatCode>General</c:formatCode>
                <c:ptCount val="17"/>
                <c:pt idx="0">
                  <c:v>36</c:v>
                </c:pt>
                <c:pt idx="1">
                  <c:v>24</c:v>
                </c:pt>
                <c:pt idx="3">
                  <c:v>0</c:v>
                </c:pt>
                <c:pt idx="4">
                  <c:v>0</c:v>
                </c:pt>
                <c:pt idx="6">
                  <c:v>16</c:v>
                </c:pt>
                <c:pt idx="7">
                  <c:v>18</c:v>
                </c:pt>
                <c:pt idx="9">
                  <c:v>0</c:v>
                </c:pt>
                <c:pt idx="10">
                  <c:v>0</c:v>
                </c:pt>
                <c:pt idx="12">
                  <c:v>22</c:v>
                </c:pt>
                <c:pt idx="13">
                  <c:v>27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E-401D-ACCE-4CEDEFD85F9C}"/>
            </c:ext>
          </c:extLst>
        </c:ser>
        <c:ser>
          <c:idx val="9"/>
          <c:order val="9"/>
          <c:tx>
            <c:strRef>
              <c:f>Data_Sum!$AB$42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Data_Sum!$AB$43:$AB$59</c:f>
              <c:numCache>
                <c:formatCode>General</c:formatCode>
                <c:ptCount val="17"/>
                <c:pt idx="0">
                  <c:v>21</c:v>
                </c:pt>
                <c:pt idx="1">
                  <c:v>11</c:v>
                </c:pt>
                <c:pt idx="3">
                  <c:v>0</c:v>
                </c:pt>
                <c:pt idx="4">
                  <c:v>0</c:v>
                </c:pt>
                <c:pt idx="6">
                  <c:v>13</c:v>
                </c:pt>
                <c:pt idx="7">
                  <c:v>14</c:v>
                </c:pt>
                <c:pt idx="9">
                  <c:v>0</c:v>
                </c:pt>
                <c:pt idx="10">
                  <c:v>0</c:v>
                </c:pt>
                <c:pt idx="12">
                  <c:v>10</c:v>
                </c:pt>
                <c:pt idx="13">
                  <c:v>4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E-401D-ACCE-4CEDEFD85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Percent of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36937360475597331"/>
          <c:h val="5.593412644717003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7.5625936434059099E-2"/>
          <c:y val="0.1024611844294111"/>
          <c:w val="0.89585259332461986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v>Re-offense Rate</c:v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Data_Sum!$F$31:$F$33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Data_Sum!$G$31:$G$33</c:f>
              <c:numCache>
                <c:formatCode>0%</c:formatCode>
                <c:ptCount val="3"/>
                <c:pt idx="0">
                  <c:v>0.31036479444122761</c:v>
                </c:pt>
                <c:pt idx="1">
                  <c:v>0.26148705096073521</c:v>
                </c:pt>
                <c:pt idx="2">
                  <c:v>0.22368421052631579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6-4C90-BC96-A93D50051403}"/>
            </c:ext>
          </c:extLst>
        </c:ser>
        <c:ser>
          <c:idx val="1"/>
          <c:order val="1"/>
          <c:tx>
            <c:strRef>
              <c:f>Data_Sum!$H$30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Data_Sum!$F$31:$F$33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Data_Sum!$H$31:$H$33</c:f>
              <c:numCache>
                <c:formatCode>0%</c:formatCode>
                <c:ptCount val="3"/>
                <c:pt idx="0">
                  <c:v>0.7128463476070529</c:v>
                </c:pt>
                <c:pt idx="1">
                  <c:v>0.14366515837104071</c:v>
                </c:pt>
                <c:pt idx="2">
                  <c:v>0.1864406779661017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6-4C90-BC96-A93D50051403}"/>
            </c:ext>
          </c:extLst>
        </c:ser>
        <c:ser>
          <c:idx val="2"/>
          <c:order val="2"/>
          <c:tx>
            <c:strRef>
              <c:f>Data_Sum!$I$30</c:f>
              <c:strCache>
                <c:ptCount val="1"/>
                <c:pt idx="0">
                  <c:v>FNR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Data_Sum!$F$31:$F$33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Data_Sum!$I$31:$I$33</c:f>
              <c:numCache>
                <c:formatCode>0%</c:formatCode>
                <c:ptCount val="3"/>
                <c:pt idx="0">
                  <c:v>0.16231343283582089</c:v>
                </c:pt>
                <c:pt idx="1">
                  <c:v>0.67731629392971249</c:v>
                </c:pt>
                <c:pt idx="2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6-4C90-BC96-A93D5005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8.6207561605406588E-2"/>
          <c:y val="5.2816954099274678E-2"/>
          <c:w val="0.82648092065414913"/>
          <c:h val="7.634011285219199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11</xdr:col>
      <xdr:colOff>601980</xdr:colOff>
      <xdr:row>8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56821B-7A51-5705-8CEE-698953073AB0}"/>
            </a:ext>
          </a:extLst>
        </xdr:cNvPr>
        <xdr:cNvSpPr txBox="1"/>
      </xdr:nvSpPr>
      <xdr:spPr>
        <a:xfrm>
          <a:off x="609600" y="190500"/>
          <a:ext cx="6697980" cy="143256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/>
            <a:t>Uncolored</a:t>
          </a:r>
          <a:r>
            <a:rPr lang="en-US" sz="1100" b="1" kern="1200" baseline="0"/>
            <a:t> tabs </a:t>
          </a:r>
        </a:p>
        <a:p>
          <a:r>
            <a:rPr lang="en-US" sz="1100" kern="1200" baseline="0"/>
            <a:t>	</a:t>
          </a:r>
          <a:r>
            <a:rPr lang="en-US" sz="1100" b="1" kern="1200" baseline="0"/>
            <a:t>'Topic'_'Group' </a:t>
          </a:r>
          <a:r>
            <a:rPr lang="en-US" sz="1100" kern="1200" baseline="0"/>
            <a:t>	data directly exported from Python</a:t>
          </a:r>
        </a:p>
        <a:p>
          <a:r>
            <a:rPr lang="en-US" sz="1100" b="1" kern="1200"/>
            <a:t>Colored tabs</a:t>
          </a:r>
          <a:endParaRPr lang="en-US" sz="1100" b="1" kern="1200" baseline="0"/>
        </a:p>
        <a:p>
          <a:r>
            <a:rPr lang="en-US" sz="1100" kern="1200" baseline="0"/>
            <a:t>	</a:t>
          </a:r>
          <a:r>
            <a:rPr lang="en-US" sz="1100" b="1" kern="1200" baseline="0"/>
            <a:t>Data_Sum</a:t>
          </a:r>
          <a:r>
            <a:rPr lang="en-US" sz="1100" kern="1200" baseline="0"/>
            <a:t>	re-formatted data, linked to Python output sheets, used for figure inputs</a:t>
          </a:r>
        </a:p>
        <a:p>
          <a:r>
            <a:rPr lang="en-US" sz="1100" kern="1200" baseline="0"/>
            <a:t>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Figure_'Topic'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formatted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figures</a:t>
          </a:r>
        </a:p>
        <a:p>
          <a:r>
            <a:rPr 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PS: formatted figures occationally loses formatting after closing/reopening, </a:t>
          </a:r>
        </a:p>
        <a:p>
          <a:r>
            <a:rPr 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refer to figures pasted in Synthetic Data Analysis file for intended/final formatting</a:t>
          </a:r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16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41</xdr:row>
      <xdr:rowOff>0</xdr:rowOff>
    </xdr:from>
    <xdr:to>
      <xdr:col>17</xdr:col>
      <xdr:colOff>171450</xdr:colOff>
      <xdr:row>46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3629</xdr:colOff>
      <xdr:row>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8</xdr:col>
      <xdr:colOff>0</xdr:colOff>
      <xdr:row>9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9B30518-1160-457F-8CBF-3FA844E6F247}"/>
            </a:ext>
          </a:extLst>
        </xdr:cNvPr>
        <xdr:cNvGrpSpPr/>
      </xdr:nvGrpSpPr>
      <xdr:grpSpPr>
        <a:xfrm>
          <a:off x="642257" y="740229"/>
          <a:ext cx="9318172" cy="3635828"/>
          <a:chOff x="642257" y="740229"/>
          <a:chExt cx="9318172" cy="3635828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D99D3F94-5C09-2707-BE53-755548BE31AF}"/>
              </a:ext>
            </a:extLst>
          </xdr:cNvPr>
          <xdr:cNvGraphicFramePr>
            <a:graphicFrameLocks/>
          </xdr:cNvGraphicFramePr>
        </xdr:nvGraphicFramePr>
        <xdr:xfrm>
          <a:off x="6738257" y="740229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2C4AC317-AC66-2C28-A371-4B7649419CDB}"/>
              </a:ext>
            </a:extLst>
          </xdr:cNvPr>
          <xdr:cNvGraphicFramePr>
            <a:graphicFrameLocks/>
          </xdr:cNvGraphicFramePr>
        </xdr:nvGraphicFramePr>
        <xdr:xfrm>
          <a:off x="642257" y="740229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44EB1C54-2186-7EE0-25D7-3A791D52ECCE}"/>
              </a:ext>
            </a:extLst>
          </xdr:cNvPr>
          <xdr:cNvGraphicFramePr>
            <a:graphicFrameLocks/>
          </xdr:cNvGraphicFramePr>
        </xdr:nvGraphicFramePr>
        <xdr:xfrm>
          <a:off x="3690257" y="740229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</xdr:col>
      <xdr:colOff>0</xdr:colOff>
      <xdr:row>22</xdr:row>
      <xdr:rowOff>0</xdr:rowOff>
    </xdr:from>
    <xdr:to>
      <xdr:col>8</xdr:col>
      <xdr:colOff>0</xdr:colOff>
      <xdr:row>27</xdr:row>
      <xdr:rowOff>21771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D48695D-06C8-4B28-AA40-2AF2B3A1CB80}"/>
            </a:ext>
          </a:extLst>
        </xdr:cNvPr>
        <xdr:cNvGrpSpPr/>
      </xdr:nvGrpSpPr>
      <xdr:grpSpPr>
        <a:xfrm>
          <a:off x="642257" y="6781800"/>
          <a:ext cx="9318172" cy="3635828"/>
          <a:chOff x="642257" y="6596743"/>
          <a:chExt cx="9318172" cy="3635828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87349078-D1CF-D253-9930-D23A3DCEA4DA}"/>
              </a:ext>
            </a:extLst>
          </xdr:cNvPr>
          <xdr:cNvGraphicFramePr>
            <a:graphicFrameLocks/>
          </xdr:cNvGraphicFramePr>
        </xdr:nvGraphicFramePr>
        <xdr:xfrm>
          <a:off x="6738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75F02E5D-6CDC-2465-7C39-ACC454955844}"/>
              </a:ext>
            </a:extLst>
          </xdr:cNvPr>
          <xdr:cNvGraphicFramePr>
            <a:graphicFrameLocks/>
          </xdr:cNvGraphicFramePr>
        </xdr:nvGraphicFramePr>
        <xdr:xfrm>
          <a:off x="642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A8846651-A8E1-1EDF-DCE3-1E94A4D477B9}"/>
              </a:ext>
            </a:extLst>
          </xdr:cNvPr>
          <xdr:cNvGraphicFramePr>
            <a:graphicFrameLocks/>
          </xdr:cNvGraphicFramePr>
        </xdr:nvGraphicFramePr>
        <xdr:xfrm>
          <a:off x="3690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1</xdr:col>
      <xdr:colOff>0</xdr:colOff>
      <xdr:row>41</xdr:row>
      <xdr:rowOff>0</xdr:rowOff>
    </xdr:from>
    <xdr:to>
      <xdr:col>8</xdr:col>
      <xdr:colOff>0</xdr:colOff>
      <xdr:row>48</xdr:row>
      <xdr:rowOff>65315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8BFD10F7-7441-493F-9DCD-94CDA2664F21}"/>
            </a:ext>
          </a:extLst>
        </xdr:cNvPr>
        <xdr:cNvGrpSpPr/>
      </xdr:nvGrpSpPr>
      <xdr:grpSpPr>
        <a:xfrm>
          <a:off x="642257" y="12986657"/>
          <a:ext cx="9318172" cy="4049487"/>
          <a:chOff x="642257" y="6596743"/>
          <a:chExt cx="9318172" cy="4049486"/>
        </a:xfrm>
      </xdr:grpSpPr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3773321F-29DE-F519-567E-711DB6251973}"/>
              </a:ext>
            </a:extLst>
          </xdr:cNvPr>
          <xdr:cNvGraphicFramePr>
            <a:graphicFrameLocks/>
          </xdr:cNvGraphicFramePr>
        </xdr:nvGraphicFramePr>
        <xdr:xfrm>
          <a:off x="2275115" y="6596743"/>
          <a:ext cx="6019800" cy="40494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EC5752E8-069F-73FB-97C9-44FD5293FDBE}"/>
              </a:ext>
            </a:extLst>
          </xdr:cNvPr>
          <xdr:cNvGraphicFramePr>
            <a:graphicFrameLocks/>
          </xdr:cNvGraphicFramePr>
        </xdr:nvGraphicFramePr>
        <xdr:xfrm>
          <a:off x="6738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7A72028D-0E7B-237C-C2B6-4C8E7E6828D3}"/>
              </a:ext>
            </a:extLst>
          </xdr:cNvPr>
          <xdr:cNvGraphicFramePr>
            <a:graphicFrameLocks/>
          </xdr:cNvGraphicFramePr>
        </xdr:nvGraphicFramePr>
        <xdr:xfrm>
          <a:off x="642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E55BA68A-18B1-2AFD-D5B3-65493C2335F3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Warren County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0.18919</cdr:x>
      <cdr:y>0</cdr:y>
    </cdr:from>
    <cdr:to>
      <cdr:x>0.82095</cdr:x>
      <cdr:y>0.06587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E7A76F-A04B-E7D5-B0B5-62FD50308847}"/>
            </a:ext>
          </a:extLst>
        </cdr:cNvPr>
        <cdr:cNvSpPr txBox="1"/>
      </cdr:nvSpPr>
      <cdr:spPr>
        <a:xfrm xmlns:a="http://schemas.openxmlformats.org/drawingml/2006/main">
          <a:off x="609600" y="0"/>
          <a:ext cx="2035628" cy="239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</cdr:x>
      <cdr:y>2.75041E-7</cdr:y>
    </cdr:from>
    <cdr:to>
      <cdr:x>1</cdr:x>
      <cdr:y>0.07485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B6200CBA-6426-8ADE-79CA-2388F04513AD}"/>
            </a:ext>
          </a:extLst>
        </cdr:cNvPr>
        <cdr:cNvSpPr txBox="1"/>
      </cdr:nvSpPr>
      <cdr:spPr>
        <a:xfrm xmlns:a="http://schemas.openxmlformats.org/drawingml/2006/main">
          <a:off x="0" y="1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Claiborne County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0DC20301-B562-797E-B5FD-55C46D791E3E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Copiah County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E55BA68A-18B1-2AFD-D5B3-65493C2335F3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Warren County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0.18919</cdr:x>
      <cdr:y>0</cdr:y>
    </cdr:from>
    <cdr:to>
      <cdr:x>0.82095</cdr:x>
      <cdr:y>0.06587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E7A76F-A04B-E7D5-B0B5-62FD50308847}"/>
            </a:ext>
          </a:extLst>
        </cdr:cNvPr>
        <cdr:cNvSpPr txBox="1"/>
      </cdr:nvSpPr>
      <cdr:spPr>
        <a:xfrm xmlns:a="http://schemas.openxmlformats.org/drawingml/2006/main">
          <a:off x="609600" y="0"/>
          <a:ext cx="2035628" cy="239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</cdr:x>
      <cdr:y>2.75041E-7</cdr:y>
    </cdr:from>
    <cdr:to>
      <cdr:x>1</cdr:x>
      <cdr:y>0.07485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B6200CBA-6426-8ADE-79CA-2388F04513AD}"/>
            </a:ext>
          </a:extLst>
        </cdr:cNvPr>
        <cdr:cNvSpPr txBox="1"/>
      </cdr:nvSpPr>
      <cdr:spPr>
        <a:xfrm xmlns:a="http://schemas.openxmlformats.org/drawingml/2006/main">
          <a:off x="0" y="1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Claiborne County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0DC20301-B562-797E-B5FD-55C46D791E3E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Copiah County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0DC20301-B562-797E-B5FD-55C46D791E3E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Copiah County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E55BA68A-18B1-2AFD-D5B3-65493C2335F3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Warren County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0.18919</cdr:x>
      <cdr:y>0</cdr:y>
    </cdr:from>
    <cdr:to>
      <cdr:x>0.82095</cdr:x>
      <cdr:y>0.06587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E7A76F-A04B-E7D5-B0B5-62FD50308847}"/>
            </a:ext>
          </a:extLst>
        </cdr:cNvPr>
        <cdr:cNvSpPr txBox="1"/>
      </cdr:nvSpPr>
      <cdr:spPr>
        <a:xfrm xmlns:a="http://schemas.openxmlformats.org/drawingml/2006/main">
          <a:off x="609600" y="0"/>
          <a:ext cx="2035628" cy="239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</cdr:x>
      <cdr:y>2.75041E-7</cdr:y>
    </cdr:from>
    <cdr:to>
      <cdr:x>1</cdr:x>
      <cdr:y>0.07485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B6200CBA-6426-8ADE-79CA-2388F04513AD}"/>
            </a:ext>
          </a:extLst>
        </cdr:cNvPr>
        <cdr:cNvSpPr txBox="1"/>
      </cdr:nvSpPr>
      <cdr:spPr>
        <a:xfrm xmlns:a="http://schemas.openxmlformats.org/drawingml/2006/main">
          <a:off x="0" y="1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Claiborne County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3628</xdr:colOff>
      <xdr:row>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6</xdr:col>
      <xdr:colOff>-1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-1</xdr:rowOff>
    </xdr:from>
    <xdr:to>
      <xdr:col>6</xdr:col>
      <xdr:colOff>3628</xdr:colOff>
      <xdr:row>10</xdr:row>
      <xdr:rowOff>97971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</xdr:row>
      <xdr:rowOff>1</xdr:rowOff>
    </xdr:from>
    <xdr:to>
      <xdr:col>16</xdr:col>
      <xdr:colOff>3629</xdr:colOff>
      <xdr:row>10</xdr:row>
      <xdr:rowOff>97973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6</xdr:col>
      <xdr:colOff>3628</xdr:colOff>
      <xdr:row>27</xdr:row>
      <xdr:rowOff>119743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16</xdr:col>
      <xdr:colOff>3629</xdr:colOff>
      <xdr:row>27</xdr:row>
      <xdr:rowOff>119742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6</xdr:col>
      <xdr:colOff>3628</xdr:colOff>
      <xdr:row>46</xdr:row>
      <xdr:rowOff>120832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E416F7-D047-4689-B28D-5FF04C03A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16</xdr:col>
      <xdr:colOff>3628</xdr:colOff>
      <xdr:row>46</xdr:row>
      <xdr:rowOff>120832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969E3D-F0DD-4A35-B5E8-8A5D2AC84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6</xdr:col>
      <xdr:colOff>3628</xdr:colOff>
      <xdr:row>65</xdr:row>
      <xdr:rowOff>120832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39790BB-C6E3-486E-AF52-8B49FA5DB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59</xdr:row>
      <xdr:rowOff>0</xdr:rowOff>
    </xdr:from>
    <xdr:to>
      <xdr:col>16</xdr:col>
      <xdr:colOff>3628</xdr:colOff>
      <xdr:row>65</xdr:row>
      <xdr:rowOff>120832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D58AE36-E509-4F97-B382-1B22DBEE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0.0595</cdr:x>
      <cdr:y>0.10724</cdr:y>
    </cdr:from>
    <cdr:to>
      <cdr:x>0.08622</cdr:x>
      <cdr:y>0.22228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F77DDB5B-7FB9-7B32-7380-495D0CB9CF08}"/>
            </a:ext>
          </a:extLst>
        </cdr:cNvPr>
        <cdr:cNvSpPr txBox="1"/>
      </cdr:nvSpPr>
      <cdr:spPr>
        <a:xfrm xmlns:a="http://schemas.openxmlformats.org/drawingml/2006/main">
          <a:off x="373380" y="419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0.34903</cdr:y>
    </cdr:from>
    <cdr:to>
      <cdr:x>0.08622</cdr:x>
      <cdr:y>0.46407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0D92BBF8-907F-C664-E96F-C0B33E1F2661}"/>
            </a:ext>
          </a:extLst>
        </cdr:cNvPr>
        <cdr:cNvSpPr txBox="1"/>
      </cdr:nvSpPr>
      <cdr:spPr>
        <a:xfrm xmlns:a="http://schemas.openxmlformats.org/drawingml/2006/main">
          <a:off x="373380" y="136398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0.59471</cdr:y>
    </cdr:from>
    <cdr:to>
      <cdr:x>0.08622</cdr:x>
      <cdr:y>0.70975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2324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0.22813</cdr:y>
    </cdr:from>
    <cdr:to>
      <cdr:x>0.08622</cdr:x>
      <cdr:y>0.34318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89154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0.46992</cdr:y>
    </cdr:from>
    <cdr:to>
      <cdr:x>0.08622</cdr:x>
      <cdr:y>0.58496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18364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0.7234</cdr:y>
    </cdr:from>
    <cdr:to>
      <cdr:x>0.08622</cdr:x>
      <cdr:y>0.83844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88088C-1DC4-A82C-506E-A5295B081204}"/>
            </a:ext>
          </a:extLst>
        </cdr:cNvPr>
        <cdr:cNvSpPr txBox="1"/>
      </cdr:nvSpPr>
      <cdr:spPr>
        <a:xfrm xmlns:a="http://schemas.openxmlformats.org/drawingml/2006/main">
          <a:off x="373380" y="28270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0.02388</cdr:x>
      <cdr:y>0.15534</cdr:y>
    </cdr:from>
    <cdr:to>
      <cdr:x>0.04857</cdr:x>
      <cdr:y>0.30028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BBCAFC83-34B2-DC7D-3360-1EC44D69ADA4}"/>
            </a:ext>
          </a:extLst>
        </cdr:cNvPr>
        <cdr:cNvSpPr txBox="1"/>
      </cdr:nvSpPr>
      <cdr:spPr>
        <a:xfrm xmlns:a="http://schemas.openxmlformats.org/drawingml/2006/main">
          <a:off x="149860" y="60706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Claiborne</a:t>
          </a:r>
        </a:p>
      </cdr:txBody>
    </cdr:sp>
  </cdr:relSizeAnchor>
  <cdr:relSizeAnchor xmlns:cdr="http://schemas.openxmlformats.org/drawingml/2006/chartDrawing">
    <cdr:from>
      <cdr:x>0.02388</cdr:x>
      <cdr:y>0.39127</cdr:y>
    </cdr:from>
    <cdr:to>
      <cdr:x>0.04857</cdr:x>
      <cdr:y>0.53621</cdr:y>
    </cdr:to>
    <cdr:sp macro="" textlink="">
      <cdr:nvSpPr>
        <cdr:cNvPr id="9" name="TextBox 6">
          <a:extLst xmlns:a="http://schemas.openxmlformats.org/drawingml/2006/main">
            <a:ext uri="{FF2B5EF4-FFF2-40B4-BE49-F238E27FC236}">
              <a16:creationId xmlns:a16="http://schemas.microsoft.com/office/drawing/2014/main" id="{6C9020B2-0977-85DF-4D76-41B12A3F9AAF}"/>
            </a:ext>
          </a:extLst>
        </cdr:cNvPr>
        <cdr:cNvSpPr txBox="1"/>
      </cdr:nvSpPr>
      <cdr:spPr>
        <a:xfrm xmlns:a="http://schemas.openxmlformats.org/drawingml/2006/main">
          <a:off x="149860" y="15290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Copiah</a:t>
          </a:r>
        </a:p>
      </cdr:txBody>
    </cdr:sp>
  </cdr:relSizeAnchor>
  <cdr:relSizeAnchor xmlns:cdr="http://schemas.openxmlformats.org/drawingml/2006/chartDrawing">
    <cdr:from>
      <cdr:x>0.02388</cdr:x>
      <cdr:y>0.635</cdr:y>
    </cdr:from>
    <cdr:to>
      <cdr:x>0.04857</cdr:x>
      <cdr:y>0.77994</cdr:y>
    </cdr:to>
    <cdr:sp macro="" textlink="">
      <cdr:nvSpPr>
        <cdr:cNvPr id="10" name="TextBox 6">
          <a:extLst xmlns:a="http://schemas.openxmlformats.org/drawingml/2006/main">
            <a:ext uri="{FF2B5EF4-FFF2-40B4-BE49-F238E27FC236}">
              <a16:creationId xmlns:a16="http://schemas.microsoft.com/office/drawing/2014/main" id="{03F954D9-F308-FD14-D736-899BD9795228}"/>
            </a:ext>
          </a:extLst>
        </cdr:cNvPr>
        <cdr:cNvSpPr txBox="1"/>
      </cdr:nvSpPr>
      <cdr:spPr>
        <a:xfrm xmlns:a="http://schemas.openxmlformats.org/drawingml/2006/main">
          <a:off x="149860" y="24815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Warren</a:t>
          </a:r>
        </a:p>
      </cdr:txBody>
    </cdr:sp>
  </cdr:relSizeAnchor>
  <cdr:relSizeAnchor xmlns:cdr="http://schemas.openxmlformats.org/drawingml/2006/chartDrawing">
    <cdr:from>
      <cdr:x>0.24611</cdr:x>
      <cdr:y>0.04875</cdr:y>
    </cdr:from>
    <cdr:to>
      <cdr:x>0.34367</cdr:x>
      <cdr:y>0.09099</cdr:y>
    </cdr:to>
    <cdr:sp macro="" textlink="">
      <cdr:nvSpPr>
        <cdr:cNvPr id="11" name="TextBox 6">
          <a:extLst xmlns:a="http://schemas.openxmlformats.org/drawingml/2006/main">
            <a:ext uri="{FF2B5EF4-FFF2-40B4-BE49-F238E27FC236}">
              <a16:creationId xmlns:a16="http://schemas.microsoft.com/office/drawing/2014/main" id="{87DBD6D6-4102-34C4-1921-EE767E519D4D}"/>
            </a:ext>
          </a:extLst>
        </cdr:cNvPr>
        <cdr:cNvSpPr txBox="1"/>
      </cdr:nvSpPr>
      <cdr:spPr>
        <a:xfrm xmlns:a="http://schemas.openxmlformats.org/drawingml/2006/main">
          <a:off x="1544320" y="190500"/>
          <a:ext cx="612140" cy="165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Risk score: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0.0595</cdr:x>
      <cdr:y>0.10724</cdr:y>
    </cdr:from>
    <cdr:to>
      <cdr:x>0.08622</cdr:x>
      <cdr:y>0.22228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F77DDB5B-7FB9-7B32-7380-495D0CB9CF08}"/>
            </a:ext>
          </a:extLst>
        </cdr:cNvPr>
        <cdr:cNvSpPr txBox="1"/>
      </cdr:nvSpPr>
      <cdr:spPr>
        <a:xfrm xmlns:a="http://schemas.openxmlformats.org/drawingml/2006/main">
          <a:off x="373380" y="419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0.34903</cdr:y>
    </cdr:from>
    <cdr:to>
      <cdr:x>0.08622</cdr:x>
      <cdr:y>0.46407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0D92BBF8-907F-C664-E96F-C0B33E1F2661}"/>
            </a:ext>
          </a:extLst>
        </cdr:cNvPr>
        <cdr:cNvSpPr txBox="1"/>
      </cdr:nvSpPr>
      <cdr:spPr>
        <a:xfrm xmlns:a="http://schemas.openxmlformats.org/drawingml/2006/main">
          <a:off x="373380" y="136398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0.59471</cdr:y>
    </cdr:from>
    <cdr:to>
      <cdr:x>0.08622</cdr:x>
      <cdr:y>0.70975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2324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0.22813</cdr:y>
    </cdr:from>
    <cdr:to>
      <cdr:x>0.08622</cdr:x>
      <cdr:y>0.34318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89154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0.46992</cdr:y>
    </cdr:from>
    <cdr:to>
      <cdr:x>0.08622</cdr:x>
      <cdr:y>0.58496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18364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0.7234</cdr:y>
    </cdr:from>
    <cdr:to>
      <cdr:x>0.08622</cdr:x>
      <cdr:y>0.83844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88088C-1DC4-A82C-506E-A5295B081204}"/>
            </a:ext>
          </a:extLst>
        </cdr:cNvPr>
        <cdr:cNvSpPr txBox="1"/>
      </cdr:nvSpPr>
      <cdr:spPr>
        <a:xfrm xmlns:a="http://schemas.openxmlformats.org/drawingml/2006/main">
          <a:off x="373380" y="28270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0.02388</cdr:x>
      <cdr:y>0.15534</cdr:y>
    </cdr:from>
    <cdr:to>
      <cdr:x>0.04857</cdr:x>
      <cdr:y>0.30028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BBCAFC83-34B2-DC7D-3360-1EC44D69ADA4}"/>
            </a:ext>
          </a:extLst>
        </cdr:cNvPr>
        <cdr:cNvSpPr txBox="1"/>
      </cdr:nvSpPr>
      <cdr:spPr>
        <a:xfrm xmlns:a="http://schemas.openxmlformats.org/drawingml/2006/main">
          <a:off x="149860" y="60706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Claiborne</a:t>
          </a:r>
        </a:p>
      </cdr:txBody>
    </cdr:sp>
  </cdr:relSizeAnchor>
  <cdr:relSizeAnchor xmlns:cdr="http://schemas.openxmlformats.org/drawingml/2006/chartDrawing">
    <cdr:from>
      <cdr:x>0.02388</cdr:x>
      <cdr:y>0.39127</cdr:y>
    </cdr:from>
    <cdr:to>
      <cdr:x>0.04857</cdr:x>
      <cdr:y>0.53621</cdr:y>
    </cdr:to>
    <cdr:sp macro="" textlink="">
      <cdr:nvSpPr>
        <cdr:cNvPr id="9" name="TextBox 6">
          <a:extLst xmlns:a="http://schemas.openxmlformats.org/drawingml/2006/main">
            <a:ext uri="{FF2B5EF4-FFF2-40B4-BE49-F238E27FC236}">
              <a16:creationId xmlns:a16="http://schemas.microsoft.com/office/drawing/2014/main" id="{6C9020B2-0977-85DF-4D76-41B12A3F9AAF}"/>
            </a:ext>
          </a:extLst>
        </cdr:cNvPr>
        <cdr:cNvSpPr txBox="1"/>
      </cdr:nvSpPr>
      <cdr:spPr>
        <a:xfrm xmlns:a="http://schemas.openxmlformats.org/drawingml/2006/main">
          <a:off x="149860" y="15290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Copiah</a:t>
          </a:r>
        </a:p>
      </cdr:txBody>
    </cdr:sp>
  </cdr:relSizeAnchor>
  <cdr:relSizeAnchor xmlns:cdr="http://schemas.openxmlformats.org/drawingml/2006/chartDrawing">
    <cdr:from>
      <cdr:x>0.02388</cdr:x>
      <cdr:y>0.635</cdr:y>
    </cdr:from>
    <cdr:to>
      <cdr:x>0.04857</cdr:x>
      <cdr:y>0.77994</cdr:y>
    </cdr:to>
    <cdr:sp macro="" textlink="">
      <cdr:nvSpPr>
        <cdr:cNvPr id="10" name="TextBox 6">
          <a:extLst xmlns:a="http://schemas.openxmlformats.org/drawingml/2006/main">
            <a:ext uri="{FF2B5EF4-FFF2-40B4-BE49-F238E27FC236}">
              <a16:creationId xmlns:a16="http://schemas.microsoft.com/office/drawing/2014/main" id="{03F954D9-F308-FD14-D736-899BD9795228}"/>
            </a:ext>
          </a:extLst>
        </cdr:cNvPr>
        <cdr:cNvSpPr txBox="1"/>
      </cdr:nvSpPr>
      <cdr:spPr>
        <a:xfrm xmlns:a="http://schemas.openxmlformats.org/drawingml/2006/main">
          <a:off x="149860" y="24815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Warren</a:t>
          </a:r>
        </a:p>
      </cdr:txBody>
    </cdr:sp>
  </cdr:relSizeAnchor>
  <cdr:relSizeAnchor xmlns:cdr="http://schemas.openxmlformats.org/drawingml/2006/chartDrawing">
    <cdr:from>
      <cdr:x>0.24733</cdr:x>
      <cdr:y>0.05005</cdr:y>
    </cdr:from>
    <cdr:to>
      <cdr:x>0.34488</cdr:x>
      <cdr:y>0.09229</cdr:y>
    </cdr:to>
    <cdr:sp macro="" textlink="">
      <cdr:nvSpPr>
        <cdr:cNvPr id="11" name="TextBox 6">
          <a:extLst xmlns:a="http://schemas.openxmlformats.org/drawingml/2006/main">
            <a:ext uri="{FF2B5EF4-FFF2-40B4-BE49-F238E27FC236}">
              <a16:creationId xmlns:a16="http://schemas.microsoft.com/office/drawing/2014/main" id="{C5416E08-8BAD-EBEF-CF79-1F60158BA5CC}"/>
            </a:ext>
          </a:extLst>
        </cdr:cNvPr>
        <cdr:cNvSpPr txBox="1"/>
      </cdr:nvSpPr>
      <cdr:spPr>
        <a:xfrm xmlns:a="http://schemas.openxmlformats.org/drawingml/2006/main">
          <a:off x="1551940" y="195580"/>
          <a:ext cx="612140" cy="165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Risk score: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0.0595</cdr:x>
      <cdr:y>0.10724</cdr:y>
    </cdr:from>
    <cdr:to>
      <cdr:x>0.08622</cdr:x>
      <cdr:y>0.22228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F77DDB5B-7FB9-7B32-7380-495D0CB9CF08}"/>
            </a:ext>
          </a:extLst>
        </cdr:cNvPr>
        <cdr:cNvSpPr txBox="1"/>
      </cdr:nvSpPr>
      <cdr:spPr>
        <a:xfrm xmlns:a="http://schemas.openxmlformats.org/drawingml/2006/main">
          <a:off x="373380" y="419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0.34903</cdr:y>
    </cdr:from>
    <cdr:to>
      <cdr:x>0.08622</cdr:x>
      <cdr:y>0.46407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0D92BBF8-907F-C664-E96F-C0B33E1F2661}"/>
            </a:ext>
          </a:extLst>
        </cdr:cNvPr>
        <cdr:cNvSpPr txBox="1"/>
      </cdr:nvSpPr>
      <cdr:spPr>
        <a:xfrm xmlns:a="http://schemas.openxmlformats.org/drawingml/2006/main">
          <a:off x="373380" y="136398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0.59471</cdr:y>
    </cdr:from>
    <cdr:to>
      <cdr:x>0.08622</cdr:x>
      <cdr:y>0.70975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2324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0.22813</cdr:y>
    </cdr:from>
    <cdr:to>
      <cdr:x>0.08622</cdr:x>
      <cdr:y>0.34318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89154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0.46992</cdr:y>
    </cdr:from>
    <cdr:to>
      <cdr:x>0.08622</cdr:x>
      <cdr:y>0.58496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18364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0.7234</cdr:y>
    </cdr:from>
    <cdr:to>
      <cdr:x>0.08622</cdr:x>
      <cdr:y>0.83844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88088C-1DC4-A82C-506E-A5295B081204}"/>
            </a:ext>
          </a:extLst>
        </cdr:cNvPr>
        <cdr:cNvSpPr txBox="1"/>
      </cdr:nvSpPr>
      <cdr:spPr>
        <a:xfrm xmlns:a="http://schemas.openxmlformats.org/drawingml/2006/main">
          <a:off x="373380" y="28270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0.02388</cdr:x>
      <cdr:y>0.15534</cdr:y>
    </cdr:from>
    <cdr:to>
      <cdr:x>0.04857</cdr:x>
      <cdr:y>0.30028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BBCAFC83-34B2-DC7D-3360-1EC44D69ADA4}"/>
            </a:ext>
          </a:extLst>
        </cdr:cNvPr>
        <cdr:cNvSpPr txBox="1"/>
      </cdr:nvSpPr>
      <cdr:spPr>
        <a:xfrm xmlns:a="http://schemas.openxmlformats.org/drawingml/2006/main">
          <a:off x="149860" y="60706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Claiborne</a:t>
          </a:r>
        </a:p>
      </cdr:txBody>
    </cdr:sp>
  </cdr:relSizeAnchor>
  <cdr:relSizeAnchor xmlns:cdr="http://schemas.openxmlformats.org/drawingml/2006/chartDrawing">
    <cdr:from>
      <cdr:x>0.02388</cdr:x>
      <cdr:y>0.39127</cdr:y>
    </cdr:from>
    <cdr:to>
      <cdr:x>0.04857</cdr:x>
      <cdr:y>0.53621</cdr:y>
    </cdr:to>
    <cdr:sp macro="" textlink="">
      <cdr:nvSpPr>
        <cdr:cNvPr id="9" name="TextBox 6">
          <a:extLst xmlns:a="http://schemas.openxmlformats.org/drawingml/2006/main">
            <a:ext uri="{FF2B5EF4-FFF2-40B4-BE49-F238E27FC236}">
              <a16:creationId xmlns:a16="http://schemas.microsoft.com/office/drawing/2014/main" id="{6C9020B2-0977-85DF-4D76-41B12A3F9AAF}"/>
            </a:ext>
          </a:extLst>
        </cdr:cNvPr>
        <cdr:cNvSpPr txBox="1"/>
      </cdr:nvSpPr>
      <cdr:spPr>
        <a:xfrm xmlns:a="http://schemas.openxmlformats.org/drawingml/2006/main">
          <a:off x="149860" y="15290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Copiah</a:t>
          </a:r>
        </a:p>
      </cdr:txBody>
    </cdr:sp>
  </cdr:relSizeAnchor>
  <cdr:relSizeAnchor xmlns:cdr="http://schemas.openxmlformats.org/drawingml/2006/chartDrawing">
    <cdr:from>
      <cdr:x>0.02388</cdr:x>
      <cdr:y>0.635</cdr:y>
    </cdr:from>
    <cdr:to>
      <cdr:x>0.04857</cdr:x>
      <cdr:y>0.77994</cdr:y>
    </cdr:to>
    <cdr:sp macro="" textlink="">
      <cdr:nvSpPr>
        <cdr:cNvPr id="10" name="TextBox 6">
          <a:extLst xmlns:a="http://schemas.openxmlformats.org/drawingml/2006/main">
            <a:ext uri="{FF2B5EF4-FFF2-40B4-BE49-F238E27FC236}">
              <a16:creationId xmlns:a16="http://schemas.microsoft.com/office/drawing/2014/main" id="{03F954D9-F308-FD14-D736-899BD9795228}"/>
            </a:ext>
          </a:extLst>
        </cdr:cNvPr>
        <cdr:cNvSpPr txBox="1"/>
      </cdr:nvSpPr>
      <cdr:spPr>
        <a:xfrm xmlns:a="http://schemas.openxmlformats.org/drawingml/2006/main">
          <a:off x="149860" y="24815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Warren</a:t>
          </a:r>
        </a:p>
      </cdr:txBody>
    </cdr:sp>
  </cdr:relSizeAnchor>
  <cdr:relSizeAnchor xmlns:cdr="http://schemas.openxmlformats.org/drawingml/2006/chartDrawing">
    <cdr:from>
      <cdr:x>0.24854</cdr:x>
      <cdr:y>0.0481</cdr:y>
    </cdr:from>
    <cdr:to>
      <cdr:x>0.34609</cdr:x>
      <cdr:y>0.09034</cdr:y>
    </cdr:to>
    <cdr:sp macro="" textlink="">
      <cdr:nvSpPr>
        <cdr:cNvPr id="11" name="TextBox 6">
          <a:extLst xmlns:a="http://schemas.openxmlformats.org/drawingml/2006/main">
            <a:ext uri="{FF2B5EF4-FFF2-40B4-BE49-F238E27FC236}">
              <a16:creationId xmlns:a16="http://schemas.microsoft.com/office/drawing/2014/main" id="{C5416E08-8BAD-EBEF-CF79-1F60158BA5CC}"/>
            </a:ext>
          </a:extLst>
        </cdr:cNvPr>
        <cdr:cNvSpPr txBox="1"/>
      </cdr:nvSpPr>
      <cdr:spPr>
        <a:xfrm xmlns:a="http://schemas.openxmlformats.org/drawingml/2006/main">
          <a:off x="1559560" y="187960"/>
          <a:ext cx="612140" cy="165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Risk score: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0.0595</cdr:x>
      <cdr:y>0.10724</cdr:y>
    </cdr:from>
    <cdr:to>
      <cdr:x>0.08622</cdr:x>
      <cdr:y>0.22228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F77DDB5B-7FB9-7B32-7380-495D0CB9CF08}"/>
            </a:ext>
          </a:extLst>
        </cdr:cNvPr>
        <cdr:cNvSpPr txBox="1"/>
      </cdr:nvSpPr>
      <cdr:spPr>
        <a:xfrm xmlns:a="http://schemas.openxmlformats.org/drawingml/2006/main">
          <a:off x="373380" y="419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0.34903</cdr:y>
    </cdr:from>
    <cdr:to>
      <cdr:x>0.08622</cdr:x>
      <cdr:y>0.46407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0D92BBF8-907F-C664-E96F-C0B33E1F2661}"/>
            </a:ext>
          </a:extLst>
        </cdr:cNvPr>
        <cdr:cNvSpPr txBox="1"/>
      </cdr:nvSpPr>
      <cdr:spPr>
        <a:xfrm xmlns:a="http://schemas.openxmlformats.org/drawingml/2006/main">
          <a:off x="373380" y="136398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0.59471</cdr:y>
    </cdr:from>
    <cdr:to>
      <cdr:x>0.08622</cdr:x>
      <cdr:y>0.70975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2324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0.22813</cdr:y>
    </cdr:from>
    <cdr:to>
      <cdr:x>0.08622</cdr:x>
      <cdr:y>0.34318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89154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0.46992</cdr:y>
    </cdr:from>
    <cdr:to>
      <cdr:x>0.08622</cdr:x>
      <cdr:y>0.58496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18364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0.7234</cdr:y>
    </cdr:from>
    <cdr:to>
      <cdr:x>0.08622</cdr:x>
      <cdr:y>0.83844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88088C-1DC4-A82C-506E-A5295B081204}"/>
            </a:ext>
          </a:extLst>
        </cdr:cNvPr>
        <cdr:cNvSpPr txBox="1"/>
      </cdr:nvSpPr>
      <cdr:spPr>
        <a:xfrm xmlns:a="http://schemas.openxmlformats.org/drawingml/2006/main">
          <a:off x="373380" y="28270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0.02388</cdr:x>
      <cdr:y>0.15534</cdr:y>
    </cdr:from>
    <cdr:to>
      <cdr:x>0.04857</cdr:x>
      <cdr:y>0.30028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BBCAFC83-34B2-DC7D-3360-1EC44D69ADA4}"/>
            </a:ext>
          </a:extLst>
        </cdr:cNvPr>
        <cdr:cNvSpPr txBox="1"/>
      </cdr:nvSpPr>
      <cdr:spPr>
        <a:xfrm xmlns:a="http://schemas.openxmlformats.org/drawingml/2006/main">
          <a:off x="149860" y="60706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Claiborne</a:t>
          </a:r>
        </a:p>
      </cdr:txBody>
    </cdr:sp>
  </cdr:relSizeAnchor>
  <cdr:relSizeAnchor xmlns:cdr="http://schemas.openxmlformats.org/drawingml/2006/chartDrawing">
    <cdr:from>
      <cdr:x>0.02388</cdr:x>
      <cdr:y>0.39127</cdr:y>
    </cdr:from>
    <cdr:to>
      <cdr:x>0.04857</cdr:x>
      <cdr:y>0.53621</cdr:y>
    </cdr:to>
    <cdr:sp macro="" textlink="">
      <cdr:nvSpPr>
        <cdr:cNvPr id="9" name="TextBox 6">
          <a:extLst xmlns:a="http://schemas.openxmlformats.org/drawingml/2006/main">
            <a:ext uri="{FF2B5EF4-FFF2-40B4-BE49-F238E27FC236}">
              <a16:creationId xmlns:a16="http://schemas.microsoft.com/office/drawing/2014/main" id="{6C9020B2-0977-85DF-4D76-41B12A3F9AAF}"/>
            </a:ext>
          </a:extLst>
        </cdr:cNvPr>
        <cdr:cNvSpPr txBox="1"/>
      </cdr:nvSpPr>
      <cdr:spPr>
        <a:xfrm xmlns:a="http://schemas.openxmlformats.org/drawingml/2006/main">
          <a:off x="149860" y="15290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Copiah</a:t>
          </a:r>
        </a:p>
      </cdr:txBody>
    </cdr:sp>
  </cdr:relSizeAnchor>
  <cdr:relSizeAnchor xmlns:cdr="http://schemas.openxmlformats.org/drawingml/2006/chartDrawing">
    <cdr:from>
      <cdr:x>0.02388</cdr:x>
      <cdr:y>0.635</cdr:y>
    </cdr:from>
    <cdr:to>
      <cdr:x>0.04857</cdr:x>
      <cdr:y>0.77994</cdr:y>
    </cdr:to>
    <cdr:sp macro="" textlink="">
      <cdr:nvSpPr>
        <cdr:cNvPr id="10" name="TextBox 6">
          <a:extLst xmlns:a="http://schemas.openxmlformats.org/drawingml/2006/main">
            <a:ext uri="{FF2B5EF4-FFF2-40B4-BE49-F238E27FC236}">
              <a16:creationId xmlns:a16="http://schemas.microsoft.com/office/drawing/2014/main" id="{03F954D9-F308-FD14-D736-899BD9795228}"/>
            </a:ext>
          </a:extLst>
        </cdr:cNvPr>
        <cdr:cNvSpPr txBox="1"/>
      </cdr:nvSpPr>
      <cdr:spPr>
        <a:xfrm xmlns:a="http://schemas.openxmlformats.org/drawingml/2006/main">
          <a:off x="149860" y="24815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Warren</a:t>
          </a:r>
        </a:p>
      </cdr:txBody>
    </cdr:sp>
  </cdr:relSizeAnchor>
  <cdr:relSizeAnchor xmlns:cdr="http://schemas.openxmlformats.org/drawingml/2006/chartDrawing">
    <cdr:from>
      <cdr:x>0.2449</cdr:x>
      <cdr:y>0.0481</cdr:y>
    </cdr:from>
    <cdr:to>
      <cdr:x>0.34245</cdr:x>
      <cdr:y>0.09034</cdr:y>
    </cdr:to>
    <cdr:sp macro="" textlink="">
      <cdr:nvSpPr>
        <cdr:cNvPr id="11" name="TextBox 6">
          <a:extLst xmlns:a="http://schemas.openxmlformats.org/drawingml/2006/main">
            <a:ext uri="{FF2B5EF4-FFF2-40B4-BE49-F238E27FC236}">
              <a16:creationId xmlns:a16="http://schemas.microsoft.com/office/drawing/2014/main" id="{C5416E08-8BAD-EBEF-CF79-1F60158BA5CC}"/>
            </a:ext>
          </a:extLst>
        </cdr:cNvPr>
        <cdr:cNvSpPr txBox="1"/>
      </cdr:nvSpPr>
      <cdr:spPr>
        <a:xfrm xmlns:a="http://schemas.openxmlformats.org/drawingml/2006/main">
          <a:off x="1536700" y="187960"/>
          <a:ext cx="612140" cy="165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Risk score: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3628</xdr:colOff>
      <xdr:row>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Carnegie_Mellon\94-885_Responsible%20AI\Assignments\Project%201\ark\Analysis_output20241108.xlsx" TargetMode="External"/><Relationship Id="rId1" Type="http://schemas.openxmlformats.org/officeDocument/2006/relationships/externalLinkPath" Target="/Carnegie_Mellon/94-885_Responsible%20AI/Assignments/Project%201/ark/Analysis_output202411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Sum"/>
      <sheetName val="Figure_Demo"/>
      <sheetName val="Demo_Race"/>
      <sheetName val="Demo_Gender"/>
      <sheetName val="Demo_Education Level"/>
      <sheetName val="Figure_Risk"/>
      <sheetName val="Risk_Race"/>
      <sheetName val="Risk_Gender"/>
      <sheetName val="Figure_Bail_Risk"/>
      <sheetName val="Bail_Risk_Race"/>
      <sheetName val="Bail_Risk_Gender"/>
      <sheetName val="Figure_Fairness"/>
      <sheetName val="Fairness_Re-offense"/>
      <sheetName val="Fairness"/>
    </sheetNames>
    <sheetDataSet>
      <sheetData sheetId="0">
        <row r="2">
          <cell r="B2" t="str">
            <v>Black</v>
          </cell>
          <cell r="C2" t="str">
            <v>White</v>
          </cell>
          <cell r="D2" t="str">
            <v>Other</v>
          </cell>
          <cell r="H2" t="str">
            <v>Female</v>
          </cell>
          <cell r="I2" t="str">
            <v>Male</v>
          </cell>
          <cell r="M2" t="str">
            <v>Less than High School</v>
          </cell>
          <cell r="N2" t="str">
            <v>High School</v>
          </cell>
          <cell r="O2" t="str">
            <v>Some College</v>
          </cell>
          <cell r="P2" t="str">
            <v>Bachelor's Degree</v>
          </cell>
          <cell r="Q2" t="str">
            <v>Master's Degree</v>
          </cell>
          <cell r="R2" t="str">
            <v>PhD</v>
          </cell>
        </row>
        <row r="3">
          <cell r="A3" t="str">
            <v>Claiborne County</v>
          </cell>
          <cell r="B3">
            <v>882</v>
          </cell>
          <cell r="C3">
            <v>106</v>
          </cell>
          <cell r="D3">
            <v>12</v>
          </cell>
          <cell r="G3" t="str">
            <v>Claiborne County</v>
          </cell>
          <cell r="H3">
            <v>505</v>
          </cell>
          <cell r="I3">
            <v>495</v>
          </cell>
          <cell r="L3" t="str">
            <v>Claiborne County</v>
          </cell>
          <cell r="M3">
            <v>214</v>
          </cell>
          <cell r="N3">
            <v>297</v>
          </cell>
          <cell r="O3">
            <v>247</v>
          </cell>
          <cell r="P3">
            <v>154</v>
          </cell>
          <cell r="Q3">
            <v>71</v>
          </cell>
          <cell r="R3">
            <v>17</v>
          </cell>
        </row>
        <row r="4">
          <cell r="A4" t="str">
            <v>Copiah County</v>
          </cell>
          <cell r="B4">
            <v>381</v>
          </cell>
          <cell r="C4">
            <v>595</v>
          </cell>
          <cell r="D4">
            <v>24</v>
          </cell>
          <cell r="G4" t="str">
            <v>Copiah County</v>
          </cell>
          <cell r="H4">
            <v>490</v>
          </cell>
          <cell r="I4">
            <v>510</v>
          </cell>
          <cell r="L4" t="str">
            <v>Copiah County</v>
          </cell>
          <cell r="M4">
            <v>200</v>
          </cell>
          <cell r="N4">
            <v>316</v>
          </cell>
          <cell r="O4">
            <v>262</v>
          </cell>
          <cell r="P4">
            <v>134</v>
          </cell>
          <cell r="Q4">
            <v>74</v>
          </cell>
          <cell r="R4">
            <v>14</v>
          </cell>
        </row>
        <row r="5">
          <cell r="A5" t="str">
            <v>Warren County</v>
          </cell>
          <cell r="B5">
            <v>464</v>
          </cell>
          <cell r="C5">
            <v>496</v>
          </cell>
          <cell r="D5">
            <v>40</v>
          </cell>
          <cell r="G5" t="str">
            <v>Warren County</v>
          </cell>
          <cell r="H5">
            <v>504</v>
          </cell>
          <cell r="I5">
            <v>496</v>
          </cell>
          <cell r="L5" t="str">
            <v>Warren County</v>
          </cell>
          <cell r="M5">
            <v>209</v>
          </cell>
          <cell r="N5">
            <v>298</v>
          </cell>
          <cell r="O5">
            <v>250</v>
          </cell>
          <cell r="P5">
            <v>143</v>
          </cell>
          <cell r="Q5">
            <v>75</v>
          </cell>
          <cell r="R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DE1B-4F9B-4DE6-9D20-1DB90B0A11A5}">
  <sheetPr>
    <tabColor theme="5"/>
  </sheetPr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C65"/>
  <sheetViews>
    <sheetView workbookViewId="0">
      <selection activeCell="Q8" sqref="Q8"/>
    </sheetView>
  </sheetViews>
  <sheetFormatPr defaultRowHeight="14.4" x14ac:dyDescent="0.3"/>
  <cols>
    <col min="1" max="8" width="8.88671875" style="2" customWidth="1"/>
    <col min="9" max="16384" width="8.88671875" style="2"/>
  </cols>
  <sheetData>
    <row r="1" spans="1:19" x14ac:dyDescent="0.3">
      <c r="A1" s="2" t="s">
        <v>0</v>
      </c>
      <c r="G1" s="2" t="s">
        <v>1</v>
      </c>
      <c r="L1" s="2" t="s">
        <v>2</v>
      </c>
    </row>
    <row r="2" spans="1:19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G2" s="3" t="s">
        <v>3</v>
      </c>
      <c r="H2" s="3" t="s">
        <v>8</v>
      </c>
      <c r="I2" s="3" t="s">
        <v>9</v>
      </c>
      <c r="J2" s="3" t="s">
        <v>7</v>
      </c>
      <c r="L2" s="3" t="s">
        <v>3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7</v>
      </c>
    </row>
    <row r="3" spans="1:19" x14ac:dyDescent="0.3">
      <c r="A3" s="2" t="s">
        <v>16</v>
      </c>
      <c r="B3" s="4">
        <f>INDEX(Demo_Race!$A$1:$E$5,MATCH($A3,Demo_Race!$A$1:$A$5,0),MATCH(B$2,Demo_Race!$A$1:$E$1,0))</f>
        <v>882</v>
      </c>
      <c r="C3" s="4">
        <f>INDEX(Demo_Race!$A$1:$E$5,MATCH($A3,Demo_Race!$A$1:$A$5,0),MATCH(C$2,Demo_Race!$A$1:$E$1,0))</f>
        <v>106</v>
      </c>
      <c r="D3" s="4">
        <f>INDEX(Demo_Race!$A$1:$E$5,MATCH($A3,Demo_Race!$A$1:$A$5,0),MATCH(D$2,Demo_Race!$A$1:$E$1,0))</f>
        <v>12</v>
      </c>
      <c r="E3" s="4">
        <f>INDEX(Demo_Race!$A$1:$E$5,MATCH($A3,Demo_Race!$A$1:$A$5,0),MATCH(E$2,Demo_Race!$A$1:$E$1,0))</f>
        <v>1000</v>
      </c>
      <c r="G3" s="2" t="s">
        <v>16</v>
      </c>
      <c r="H3" s="4">
        <f>INDEX(Demo_Gender!$A$1:$D$5,MATCH($G3,Demo_Gender!$A$1:$A$5,0),MATCH(H$2,Demo_Gender!$A$1:$D$1,0))</f>
        <v>505</v>
      </c>
      <c r="I3" s="4">
        <f>INDEX(Demo_Gender!$A$1:$D$5,MATCH($G3,Demo_Gender!$A$1:$A$5,0),MATCH(I$2,Demo_Gender!$A$1:$D$1,0))</f>
        <v>495</v>
      </c>
      <c r="J3" s="4">
        <f>INDEX(Demo_Gender!$A$1:$D$5,MATCH($G3,Demo_Gender!$A$1:$A$5,0),MATCH(J$2,Demo_Gender!$A$1:$D$1,0))</f>
        <v>1000</v>
      </c>
      <c r="L3" s="2" t="s">
        <v>16</v>
      </c>
      <c r="M3" s="4">
        <f>INDEX('Demo_Education Level'!$A$1:$H$5,MATCH($G3,'Demo_Education Level'!$A$1:$A$5,0),MATCH(M$2,'Demo_Education Level'!$A$1:$H$1,0))</f>
        <v>214</v>
      </c>
      <c r="N3" s="4">
        <f>INDEX('Demo_Education Level'!$A$1:$H$5,MATCH($G3,'Demo_Education Level'!$A$1:$A$5,0),MATCH(N$2,'Demo_Education Level'!$A$1:$H$1,0))</f>
        <v>297</v>
      </c>
      <c r="O3" s="4">
        <f>INDEX('Demo_Education Level'!$A$1:$H$5,MATCH($G3,'Demo_Education Level'!$A$1:$A$5,0),MATCH(O$2,'Demo_Education Level'!$A$1:$H$1,0))</f>
        <v>247</v>
      </c>
      <c r="P3" s="4">
        <f>INDEX('Demo_Education Level'!$A$1:$H$5,MATCH($G3,'Demo_Education Level'!$A$1:$A$5,0),MATCH(P$2,'Demo_Education Level'!$A$1:$H$1,0))</f>
        <v>154</v>
      </c>
      <c r="Q3" s="4">
        <f>INDEX('Demo_Education Level'!$A$1:$H$5,MATCH($G3,'Demo_Education Level'!$A$1:$A$5,0),MATCH(Q$2,'Demo_Education Level'!$A$1:$H$1,0))</f>
        <v>71</v>
      </c>
      <c r="R3" s="4">
        <f>INDEX('Demo_Education Level'!$A$1:$H$5,MATCH($G3,'Demo_Education Level'!$A$1:$A$5,0),MATCH(R$2,'Demo_Education Level'!$A$1:$H$1,0))</f>
        <v>17</v>
      </c>
      <c r="S3" s="4">
        <f>INDEX('Demo_Education Level'!$A$1:$H$5,MATCH($G3,'Demo_Education Level'!$A$1:$A$5,0),MATCH(S$2,'Demo_Education Level'!$A$1:$H$1,0))</f>
        <v>1000</v>
      </c>
    </row>
    <row r="4" spans="1:19" x14ac:dyDescent="0.3">
      <c r="A4" s="2" t="s">
        <v>17</v>
      </c>
      <c r="B4" s="4">
        <f>INDEX(Demo_Race!$A$1:$E$5,MATCH($A4,Demo_Race!$A$1:$A$5,0),MATCH(B$2,Demo_Race!$A$1:$E$1,0))</f>
        <v>381</v>
      </c>
      <c r="C4" s="4">
        <f>INDEX(Demo_Race!$A$1:$E$5,MATCH($A4,Demo_Race!$A$1:$A$5,0),MATCH(C$2,Demo_Race!$A$1:$E$1,0))</f>
        <v>595</v>
      </c>
      <c r="D4" s="4">
        <f>INDEX(Demo_Race!$A$1:$E$5,MATCH($A4,Demo_Race!$A$1:$A$5,0),MATCH(D$2,Demo_Race!$A$1:$E$1,0))</f>
        <v>24</v>
      </c>
      <c r="E4" s="4">
        <f>INDEX(Demo_Race!$A$1:$E$5,MATCH($A4,Demo_Race!$A$1:$A$5,0),MATCH(E$2,Demo_Race!$A$1:$E$1,0))</f>
        <v>1000</v>
      </c>
      <c r="G4" s="2" t="s">
        <v>17</v>
      </c>
      <c r="H4" s="4">
        <f>INDEX(Demo_Gender!$A$1:$D$5,MATCH($G4,Demo_Gender!$A$1:$A$5,0),MATCH(H$2,Demo_Gender!$A$1:$D$1,0))</f>
        <v>490</v>
      </c>
      <c r="I4" s="4">
        <f>INDEX(Demo_Gender!$A$1:$D$5,MATCH($G4,Demo_Gender!$A$1:$A$5,0),MATCH(I$2,Demo_Gender!$A$1:$D$1,0))</f>
        <v>510</v>
      </c>
      <c r="J4" s="4">
        <f>INDEX(Demo_Gender!$A$1:$D$5,MATCH($G4,Demo_Gender!$A$1:$A$5,0),MATCH(J$2,Demo_Gender!$A$1:$D$1,0))</f>
        <v>1000</v>
      </c>
      <c r="L4" s="2" t="s">
        <v>17</v>
      </c>
      <c r="M4" s="4">
        <f>INDEX('Demo_Education Level'!$A$1:$H$5,MATCH($G4,'Demo_Education Level'!$A$1:$A$5,0),MATCH(M$2,'Demo_Education Level'!$A$1:$H$1,0))</f>
        <v>200</v>
      </c>
      <c r="N4" s="4">
        <f>INDEX('Demo_Education Level'!$A$1:$H$5,MATCH($G4,'Demo_Education Level'!$A$1:$A$5,0),MATCH(N$2,'Demo_Education Level'!$A$1:$H$1,0))</f>
        <v>316</v>
      </c>
      <c r="O4" s="4">
        <f>INDEX('Demo_Education Level'!$A$1:$H$5,MATCH($G4,'Demo_Education Level'!$A$1:$A$5,0),MATCH(O$2,'Demo_Education Level'!$A$1:$H$1,0))</f>
        <v>262</v>
      </c>
      <c r="P4" s="4">
        <f>INDEX('Demo_Education Level'!$A$1:$H$5,MATCH($G4,'Demo_Education Level'!$A$1:$A$5,0),MATCH(P$2,'Demo_Education Level'!$A$1:$H$1,0))</f>
        <v>134</v>
      </c>
      <c r="Q4" s="4">
        <f>INDEX('Demo_Education Level'!$A$1:$H$5,MATCH($G4,'Demo_Education Level'!$A$1:$A$5,0),MATCH(Q$2,'Demo_Education Level'!$A$1:$H$1,0))</f>
        <v>74</v>
      </c>
      <c r="R4" s="4">
        <f>INDEX('Demo_Education Level'!$A$1:$H$5,MATCH($G4,'Demo_Education Level'!$A$1:$A$5,0),MATCH(R$2,'Demo_Education Level'!$A$1:$H$1,0))</f>
        <v>14</v>
      </c>
      <c r="S4" s="4">
        <f>INDEX('Demo_Education Level'!$A$1:$H$5,MATCH($G4,'Demo_Education Level'!$A$1:$A$5,0),MATCH(S$2,'Demo_Education Level'!$A$1:$H$1,0))</f>
        <v>1000</v>
      </c>
    </row>
    <row r="5" spans="1:19" x14ac:dyDescent="0.3">
      <c r="A5" s="2" t="s">
        <v>18</v>
      </c>
      <c r="B5" s="4">
        <f>INDEX(Demo_Race!$A$1:$E$5,MATCH($A5,Demo_Race!$A$1:$A$5,0),MATCH(B$2,Demo_Race!$A$1:$E$1,0))</f>
        <v>464</v>
      </c>
      <c r="C5" s="4">
        <f>INDEX(Demo_Race!$A$1:$E$5,MATCH($A5,Demo_Race!$A$1:$A$5,0),MATCH(C$2,Demo_Race!$A$1:$E$1,0))</f>
        <v>496</v>
      </c>
      <c r="D5" s="4">
        <f>INDEX(Demo_Race!$A$1:$E$5,MATCH($A5,Demo_Race!$A$1:$A$5,0),MATCH(D$2,Demo_Race!$A$1:$E$1,0))</f>
        <v>40</v>
      </c>
      <c r="E5" s="4">
        <f>INDEX(Demo_Race!$A$1:$E$5,MATCH($A5,Demo_Race!$A$1:$A$5,0),MATCH(E$2,Demo_Race!$A$1:$E$1,0))</f>
        <v>1000</v>
      </c>
      <c r="G5" s="2" t="s">
        <v>18</v>
      </c>
      <c r="H5" s="4">
        <f>INDEX(Demo_Gender!$A$1:$D$5,MATCH($G5,Demo_Gender!$A$1:$A$5,0),MATCH(H$2,Demo_Gender!$A$1:$D$1,0))</f>
        <v>504</v>
      </c>
      <c r="I5" s="4">
        <f>INDEX(Demo_Gender!$A$1:$D$5,MATCH($G5,Demo_Gender!$A$1:$A$5,0),MATCH(I$2,Demo_Gender!$A$1:$D$1,0))</f>
        <v>496</v>
      </c>
      <c r="J5" s="4">
        <f>INDEX(Demo_Gender!$A$1:$D$5,MATCH($G5,Demo_Gender!$A$1:$A$5,0),MATCH(J$2,Demo_Gender!$A$1:$D$1,0))</f>
        <v>1000</v>
      </c>
      <c r="L5" s="2" t="s">
        <v>18</v>
      </c>
      <c r="M5" s="4">
        <f>INDEX('Demo_Education Level'!$A$1:$H$5,MATCH($G5,'Demo_Education Level'!$A$1:$A$5,0),MATCH(M$2,'Demo_Education Level'!$A$1:$H$1,0))</f>
        <v>209</v>
      </c>
      <c r="N5" s="4">
        <f>INDEX('Demo_Education Level'!$A$1:$H$5,MATCH($G5,'Demo_Education Level'!$A$1:$A$5,0),MATCH(N$2,'Demo_Education Level'!$A$1:$H$1,0))</f>
        <v>298</v>
      </c>
      <c r="O5" s="4">
        <f>INDEX('Demo_Education Level'!$A$1:$H$5,MATCH($G5,'Demo_Education Level'!$A$1:$A$5,0),MATCH(O$2,'Demo_Education Level'!$A$1:$H$1,0))</f>
        <v>250</v>
      </c>
      <c r="P5" s="4">
        <f>INDEX('Demo_Education Level'!$A$1:$H$5,MATCH($G5,'Demo_Education Level'!$A$1:$A$5,0),MATCH(P$2,'Demo_Education Level'!$A$1:$H$1,0))</f>
        <v>143</v>
      </c>
      <c r="Q5" s="4">
        <f>INDEX('Demo_Education Level'!$A$1:$H$5,MATCH($G5,'Demo_Education Level'!$A$1:$A$5,0),MATCH(Q$2,'Demo_Education Level'!$A$1:$H$1,0))</f>
        <v>75</v>
      </c>
      <c r="R5" s="4">
        <f>INDEX('Demo_Education Level'!$A$1:$H$5,MATCH($G5,'Demo_Education Level'!$A$1:$A$5,0),MATCH(R$2,'Demo_Education Level'!$A$1:$H$1,0))</f>
        <v>25</v>
      </c>
      <c r="S5" s="4">
        <f>INDEX('Demo_Education Level'!$A$1:$H$5,MATCH($G5,'Demo_Education Level'!$A$1:$A$5,0),MATCH(S$2,'Demo_Education Level'!$A$1:$H$1,0))</f>
        <v>1000</v>
      </c>
    </row>
    <row r="6" spans="1:19" x14ac:dyDescent="0.3">
      <c r="A6" s="2" t="s">
        <v>7</v>
      </c>
      <c r="B6" s="4">
        <f>INDEX(Demo_Race!$A$1:$E$5,MATCH($A6,Demo_Race!$A$1:$A$5,0),MATCH(B$2,Demo_Race!$A$1:$E$1,0))</f>
        <v>1727</v>
      </c>
      <c r="C6" s="4">
        <f>INDEX(Demo_Race!$A$1:$E$5,MATCH($A6,Demo_Race!$A$1:$A$5,0),MATCH(C$2,Demo_Race!$A$1:$E$1,0))</f>
        <v>1197</v>
      </c>
      <c r="D6" s="4">
        <f>INDEX(Demo_Race!$A$1:$E$5,MATCH($A6,Demo_Race!$A$1:$A$5,0),MATCH(D$2,Demo_Race!$A$1:$E$1,0))</f>
        <v>76</v>
      </c>
      <c r="E6" s="4">
        <f>INDEX(Demo_Race!$A$1:$E$5,MATCH($A6,Demo_Race!$A$1:$A$5,0),MATCH(E$2,Demo_Race!$A$1:$E$1,0))</f>
        <v>3000</v>
      </c>
      <c r="G6" s="2" t="s">
        <v>7</v>
      </c>
      <c r="H6" s="4">
        <f>INDEX(Demo_Gender!$A$1:$D$5,MATCH($G6,Demo_Gender!$A$1:$A$5,0),MATCH(H$2,Demo_Gender!$A$1:$D$1,0))</f>
        <v>1499</v>
      </c>
      <c r="I6" s="4">
        <f>INDEX(Demo_Gender!$A$1:$D$5,MATCH($G6,Demo_Gender!$A$1:$A$5,0),MATCH(I$2,Demo_Gender!$A$1:$D$1,0))</f>
        <v>1501</v>
      </c>
      <c r="J6" s="4">
        <f>INDEX(Demo_Gender!$A$1:$D$5,MATCH($G6,Demo_Gender!$A$1:$A$5,0),MATCH(J$2,Demo_Gender!$A$1:$D$1,0))</f>
        <v>3000</v>
      </c>
      <c r="L6" s="2" t="s">
        <v>7</v>
      </c>
      <c r="M6" s="4">
        <f>INDEX('Demo_Education Level'!$A$1:$H$5,MATCH($G6,'Demo_Education Level'!$A$1:$A$5,0),MATCH(M$2,'Demo_Education Level'!$A$1:$H$1,0))</f>
        <v>623</v>
      </c>
      <c r="N6" s="4">
        <f>INDEX('Demo_Education Level'!$A$1:$H$5,MATCH($G6,'Demo_Education Level'!$A$1:$A$5,0),MATCH(N$2,'Demo_Education Level'!$A$1:$H$1,0))</f>
        <v>911</v>
      </c>
      <c r="O6" s="4">
        <f>INDEX('Demo_Education Level'!$A$1:$H$5,MATCH($G6,'Demo_Education Level'!$A$1:$A$5,0),MATCH(O$2,'Demo_Education Level'!$A$1:$H$1,0))</f>
        <v>759</v>
      </c>
      <c r="P6" s="4">
        <f>INDEX('Demo_Education Level'!$A$1:$H$5,MATCH($G6,'Demo_Education Level'!$A$1:$A$5,0),MATCH(P$2,'Demo_Education Level'!$A$1:$H$1,0))</f>
        <v>431</v>
      </c>
      <c r="Q6" s="4">
        <f>INDEX('Demo_Education Level'!$A$1:$H$5,MATCH($G6,'Demo_Education Level'!$A$1:$A$5,0),MATCH(Q$2,'Demo_Education Level'!$A$1:$H$1,0))</f>
        <v>220</v>
      </c>
      <c r="R6" s="4">
        <f>INDEX('Demo_Education Level'!$A$1:$H$5,MATCH($G6,'Demo_Education Level'!$A$1:$A$5,0),MATCH(R$2,'Demo_Education Level'!$A$1:$H$1,0))</f>
        <v>56</v>
      </c>
      <c r="S6" s="4">
        <f>INDEX('Demo_Education Level'!$A$1:$H$5,MATCH($G6,'Demo_Education Level'!$A$1:$A$5,0),MATCH(S$2,'Demo_Education Level'!$A$1:$H$1,0))</f>
        <v>3000</v>
      </c>
    </row>
    <row r="7" spans="1:19" x14ac:dyDescent="0.3">
      <c r="B7" s="2">
        <f>B6/E6</f>
        <v>0.57566666666666666</v>
      </c>
    </row>
    <row r="9" spans="1:19" x14ac:dyDescent="0.3">
      <c r="A9" s="2" t="s">
        <v>19</v>
      </c>
      <c r="G9" s="2" t="s">
        <v>20</v>
      </c>
      <c r="L9" s="2" t="s">
        <v>45</v>
      </c>
    </row>
    <row r="10" spans="1:19" x14ac:dyDescent="0.3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G10" s="3" t="s">
        <v>3</v>
      </c>
      <c r="H10" s="3" t="s">
        <v>8</v>
      </c>
      <c r="I10" s="3" t="s">
        <v>9</v>
      </c>
      <c r="J10" s="3" t="s">
        <v>7</v>
      </c>
      <c r="L10" s="3" t="s">
        <v>3</v>
      </c>
      <c r="M10" s="3" t="s">
        <v>4</v>
      </c>
      <c r="N10" s="3" t="s">
        <v>5</v>
      </c>
      <c r="O10" s="3" t="s">
        <v>6</v>
      </c>
    </row>
    <row r="11" spans="1:19" x14ac:dyDescent="0.3">
      <c r="A11" s="2" t="s">
        <v>16</v>
      </c>
      <c r="B11" s="8">
        <f>INDEX(Risk_Race!$A$1:$E$5,MATCH($A11,Risk_Race!$A$1:$A$5,0),MATCH(B$10,Risk_Race!$A$1:$E$1,0))</f>
        <v>5.9149659863945576</v>
      </c>
      <c r="C11" s="8">
        <f>INDEX(Risk_Race!$A$1:$E$5,MATCH($A11,Risk_Race!$A$1:$A$5,0),MATCH(C$10,Risk_Race!$A$1:$E$1,0))</f>
        <v>4.5094339622641506</v>
      </c>
      <c r="D11" s="8">
        <f>INDEX(Risk_Race!$A$1:$E$5,MATCH($A11,Risk_Race!$A$1:$A$5,0),MATCH(D$10,Risk_Race!$A$1:$E$1,0))</f>
        <v>5.083333333333333</v>
      </c>
      <c r="E11" s="8">
        <f>INDEX(Risk_Race!$A$1:$E$5,MATCH($A11,Risk_Race!$A$1:$A$5,0),MATCH(E$10,Risk_Race!$A$1:$E$1,0))</f>
        <v>5.7560000000000002</v>
      </c>
      <c r="G11" s="2" t="s">
        <v>16</v>
      </c>
      <c r="H11" s="8">
        <f>INDEX(Risk_Gender!$A$1:$D$5,MATCH($G11,Risk_Gender!$A$1:$A$5,0),MATCH(H$10,Risk_Gender!$A$1:$D$1,0))</f>
        <v>5.782178217821782</v>
      </c>
      <c r="I11" s="8">
        <f>INDEX(Risk_Gender!$A$1:$D$5,MATCH($G11,Risk_Gender!$A$1:$A$5,0),MATCH(I$10,Risk_Gender!$A$1:$D$1,0))</f>
        <v>5.7292929292929289</v>
      </c>
      <c r="J11" s="8">
        <f>INDEX(Risk_Gender!$A$1:$D$5,MATCH($G11,Risk_Gender!$A$1:$A$5,0),MATCH(J$10,Risk_Gender!$A$1:$D$1,0))</f>
        <v>5.7560000000000002</v>
      </c>
      <c r="L11" s="2" t="s">
        <v>16</v>
      </c>
      <c r="M11" s="11">
        <f>B11-$E11</f>
        <v>0.15896598639455739</v>
      </c>
      <c r="N11" s="11">
        <f>C11-$E11</f>
        <v>-1.2465660377358496</v>
      </c>
      <c r="O11" s="11">
        <f t="shared" ref="N11:O11" si="0">D11-$E11</f>
        <v>-0.67266666666666719</v>
      </c>
    </row>
    <row r="12" spans="1:19" x14ac:dyDescent="0.3">
      <c r="A12" s="2" t="s">
        <v>17</v>
      </c>
      <c r="B12" s="8">
        <f>INDEX(Risk_Race!$A$1:$E$5,MATCH($A12,Risk_Race!$A$1:$A$5,0),MATCH(B$10,Risk_Race!$A$1:$E$1,0))</f>
        <v>5.863517060367454</v>
      </c>
      <c r="C12" s="8">
        <f>INDEX(Risk_Race!$A$1:$E$5,MATCH($A12,Risk_Race!$A$1:$A$5,0),MATCH(C$10,Risk_Race!$A$1:$E$1,0))</f>
        <v>4.8268907563025207</v>
      </c>
      <c r="D12" s="8">
        <f>INDEX(Risk_Race!$A$1:$E$5,MATCH($A12,Risk_Race!$A$1:$A$5,0),MATCH(D$10,Risk_Race!$A$1:$E$1,0))</f>
        <v>4.5</v>
      </c>
      <c r="E12" s="8">
        <f>INDEX(Risk_Race!$A$1:$E$5,MATCH($A12,Risk_Race!$A$1:$A$5,0),MATCH(E$10,Risk_Race!$A$1:$E$1,0))</f>
        <v>5.2140000000000004</v>
      </c>
      <c r="G12" s="2" t="s">
        <v>17</v>
      </c>
      <c r="H12" s="8">
        <f>INDEX(Risk_Gender!$A$1:$D$5,MATCH($G12,Risk_Gender!$A$1:$A$5,0),MATCH(H$10,Risk_Gender!$A$1:$D$1,0))</f>
        <v>5.1795918367346943</v>
      </c>
      <c r="I12" s="8">
        <f>INDEX(Risk_Gender!$A$1:$D$5,MATCH($G12,Risk_Gender!$A$1:$A$5,0),MATCH(I$10,Risk_Gender!$A$1:$D$1,0))</f>
        <v>5.2470588235294118</v>
      </c>
      <c r="J12" s="8">
        <f>INDEX(Risk_Gender!$A$1:$D$5,MATCH($G12,Risk_Gender!$A$1:$A$5,0),MATCH(J$10,Risk_Gender!$A$1:$D$1,0))</f>
        <v>5.2140000000000004</v>
      </c>
      <c r="L12" s="2" t="s">
        <v>17</v>
      </c>
      <c r="M12" s="11">
        <f>B12-$E12</f>
        <v>0.6495170603674536</v>
      </c>
      <c r="N12" s="11">
        <f t="shared" ref="N12:N13" si="1">C12-$E12</f>
        <v>-0.38710924369747968</v>
      </c>
      <c r="O12" s="11">
        <f t="shared" ref="O12:O13" si="2">D12-$E12</f>
        <v>-0.71400000000000041</v>
      </c>
    </row>
    <row r="13" spans="1:19" x14ac:dyDescent="0.3">
      <c r="A13" s="2" t="s">
        <v>18</v>
      </c>
      <c r="B13" s="8">
        <f>INDEX(Risk_Race!$A$1:$E$5,MATCH($A13,Risk_Race!$A$1:$A$5,0),MATCH(B$10,Risk_Race!$A$1:$E$1,0))</f>
        <v>5.8146551724137927</v>
      </c>
      <c r="C13" s="8">
        <f>INDEX(Risk_Race!$A$1:$E$5,MATCH($A13,Risk_Race!$A$1:$A$5,0),MATCH(C$10,Risk_Race!$A$1:$E$1,0))</f>
        <v>4.881048387096774</v>
      </c>
      <c r="D13" s="8">
        <f>INDEX(Risk_Race!$A$1:$E$5,MATCH($A13,Risk_Race!$A$1:$A$5,0),MATCH(D$10,Risk_Race!$A$1:$E$1,0))</f>
        <v>4.625</v>
      </c>
      <c r="E13" s="8">
        <f>INDEX(Risk_Race!$A$1:$E$5,MATCH($A13,Risk_Race!$A$1:$A$5,0),MATCH(E$10,Risk_Race!$A$1:$E$1,0))</f>
        <v>5.3040000000000003</v>
      </c>
      <c r="G13" s="2" t="s">
        <v>18</v>
      </c>
      <c r="H13" s="8">
        <f>INDEX(Risk_Gender!$A$1:$D$5,MATCH($G13,Risk_Gender!$A$1:$A$5,0),MATCH(H$10,Risk_Gender!$A$1:$D$1,0))</f>
        <v>5.2797619047619051</v>
      </c>
      <c r="I13" s="8">
        <f>INDEX(Risk_Gender!$A$1:$D$5,MATCH($G13,Risk_Gender!$A$1:$A$5,0),MATCH(I$10,Risk_Gender!$A$1:$D$1,0))</f>
        <v>5.3286290322580649</v>
      </c>
      <c r="J13" s="8">
        <f>INDEX(Risk_Gender!$A$1:$D$5,MATCH($G13,Risk_Gender!$A$1:$A$5,0),MATCH(J$10,Risk_Gender!$A$1:$D$1,0))</f>
        <v>5.3040000000000003</v>
      </c>
      <c r="L13" s="2" t="s">
        <v>18</v>
      </c>
      <c r="M13" s="11">
        <f t="shared" ref="M12:M13" si="3">B13-$E13</f>
        <v>0.51065517241379244</v>
      </c>
      <c r="N13" s="11">
        <f t="shared" si="1"/>
        <v>-0.42295161290322625</v>
      </c>
      <c r="O13" s="11">
        <f t="shared" si="2"/>
        <v>-0.67900000000000027</v>
      </c>
    </row>
    <row r="14" spans="1:19" x14ac:dyDescent="0.3">
      <c r="A14" s="2" t="s">
        <v>7</v>
      </c>
      <c r="B14" s="8">
        <f>INDEX(Risk_Race!$A$1:$E$5,MATCH($A14,Risk_Race!$A$1:$A$5,0),MATCH(B$10,Risk_Race!$A$1:$E$1,0))</f>
        <v>5.8766647365373483</v>
      </c>
      <c r="C14" s="8">
        <f>INDEX(Risk_Race!$A$1:$E$5,MATCH($A14,Risk_Race!$A$1:$A$5,0),MATCH(C$10,Risk_Race!$A$1:$E$1,0))</f>
        <v>4.8212197159565582</v>
      </c>
      <c r="D14" s="8">
        <f>INDEX(Risk_Race!$A$1:$E$5,MATCH($A14,Risk_Race!$A$1:$A$5,0),MATCH(D$10,Risk_Race!$A$1:$E$1,0))</f>
        <v>4.6578947368421053</v>
      </c>
      <c r="E14" s="8">
        <f>INDEX(Risk_Race!$A$1:$E$5,MATCH($A14,Risk_Race!$A$1:$A$5,0),MATCH(E$10,Risk_Race!$A$1:$E$1,0))</f>
        <v>5.424666666666667</v>
      </c>
      <c r="G14" s="2" t="s">
        <v>7</v>
      </c>
      <c r="H14" s="8">
        <f>INDEX(Risk_Gender!$A$1:$D$5,MATCH($G14,Risk_Gender!$A$1:$A$5,0),MATCH(H$10,Risk_Gender!$A$1:$D$1,0))</f>
        <v>5.4162775183455638</v>
      </c>
      <c r="I14" s="8">
        <f>INDEX(Risk_Gender!$A$1:$D$5,MATCH($G14,Risk_Gender!$A$1:$A$5,0),MATCH(I$10,Risk_Gender!$A$1:$D$1,0))</f>
        <v>5.4330446369087273</v>
      </c>
      <c r="J14" s="8">
        <f>INDEX(Risk_Gender!$A$1:$D$5,MATCH($G14,Risk_Gender!$A$1:$A$5,0),MATCH(J$10,Risk_Gender!$A$1:$D$1,0))</f>
        <v>5.424666666666667</v>
      </c>
      <c r="L14" s="2" t="s">
        <v>7</v>
      </c>
      <c r="M14" s="11">
        <f t="shared" ref="M14" si="4">B14-$E14</f>
        <v>0.45199806987068136</v>
      </c>
      <c r="N14" s="11">
        <f t="shared" ref="N14" si="5">C14-$E14</f>
        <v>-0.60344695071010879</v>
      </c>
      <c r="O14" s="11">
        <f t="shared" ref="O14" si="6">D14-$E14</f>
        <v>-0.76677192982456166</v>
      </c>
    </row>
    <row r="17" spans="1:27" x14ac:dyDescent="0.3">
      <c r="A17" s="2" t="s">
        <v>21</v>
      </c>
      <c r="O17" s="2" t="s">
        <v>22</v>
      </c>
    </row>
    <row r="18" spans="1:27" x14ac:dyDescent="0.3">
      <c r="A18" s="1" t="s">
        <v>23</v>
      </c>
      <c r="B18" s="1"/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 t="s">
        <v>7</v>
      </c>
      <c r="O18" s="1" t="s">
        <v>23</v>
      </c>
      <c r="P18" s="1"/>
      <c r="Q18" s="1">
        <v>1</v>
      </c>
      <c r="R18" s="1">
        <v>2</v>
      </c>
      <c r="S18" s="1">
        <v>3</v>
      </c>
      <c r="T18" s="1">
        <v>4</v>
      </c>
      <c r="U18" s="1">
        <v>5</v>
      </c>
      <c r="V18" s="1">
        <v>6</v>
      </c>
      <c r="W18" s="1">
        <v>7</v>
      </c>
      <c r="X18" s="1">
        <v>8</v>
      </c>
      <c r="Y18" s="1">
        <v>9</v>
      </c>
      <c r="Z18" s="1">
        <v>10</v>
      </c>
      <c r="AA18" s="1" t="s">
        <v>7</v>
      </c>
    </row>
    <row r="19" spans="1:27" x14ac:dyDescent="0.3">
      <c r="A19" t="s">
        <v>24</v>
      </c>
      <c r="B19" t="s">
        <v>4</v>
      </c>
      <c r="C19" s="4">
        <f t="array" ref="C19">INDEX(Bail_Risk_Race!$A$1:$M$8,MATCH(1,(Bail_Risk_Race!$A$1:$A$8=$A19)*(Bail_Risk_Race!$B$1:$B$8=$B19),0),MATCH(C$18,Bail_Risk_Race!$A$1:$M$1,0))</f>
        <v>0</v>
      </c>
      <c r="D19" s="4">
        <f t="array" ref="D19">INDEX(Bail_Risk_Race!$A$1:$M$8,MATCH(1,(Bail_Risk_Race!$A$1:$A$8=$A19)*(Bail_Risk_Race!$B$1:$B$8=$B19),0),MATCH(D$18,Bail_Risk_Race!$A$1:$M$1,0))</f>
        <v>0</v>
      </c>
      <c r="E19" s="4">
        <f t="array" ref="E19">INDEX(Bail_Risk_Race!$A$1:$M$8,MATCH(1,(Bail_Risk_Race!$A$1:$A$8=$A19)*(Bail_Risk_Race!$B$1:$B$8=$B19),0),MATCH(E$18,Bail_Risk_Race!$A$1:$M$1,0))</f>
        <v>0</v>
      </c>
      <c r="F19" s="4">
        <f t="array" ref="F19">INDEX(Bail_Risk_Race!$A$1:$M$8,MATCH(1,(Bail_Risk_Race!$A$1:$A$8=$A19)*(Bail_Risk_Race!$B$1:$B$8=$B19),0),MATCH(F$18,Bail_Risk_Race!$A$1:$M$1,0))</f>
        <v>0</v>
      </c>
      <c r="G19" s="4">
        <f t="array" ref="G19">INDEX(Bail_Risk_Race!$A$1:$M$8,MATCH(1,(Bail_Risk_Race!$A$1:$A$8=$A19)*(Bail_Risk_Race!$B$1:$B$8=$B19),0),MATCH(G$18,Bail_Risk_Race!$A$1:$M$1,0))</f>
        <v>313</v>
      </c>
      <c r="H19" s="4">
        <f t="array" ref="H19">INDEX(Bail_Risk_Race!$A$1:$M$8,MATCH(1,(Bail_Risk_Race!$A$1:$A$8=$A19)*(Bail_Risk_Race!$B$1:$B$8=$B19),0),MATCH(H$18,Bail_Risk_Race!$A$1:$M$1,0))</f>
        <v>350</v>
      </c>
      <c r="I19" s="4">
        <f t="array" ref="I19">INDEX(Bail_Risk_Race!$A$1:$M$8,MATCH(1,(Bail_Risk_Race!$A$1:$A$8=$A19)*(Bail_Risk_Race!$B$1:$B$8=$B19),0),MATCH(I$18,Bail_Risk_Race!$A$1:$M$1,0))</f>
        <v>262</v>
      </c>
      <c r="J19" s="4">
        <f t="array" ref="J19">INDEX(Bail_Risk_Race!$A$1:$M$8,MATCH(1,(Bail_Risk_Race!$A$1:$A$8=$A19)*(Bail_Risk_Race!$B$1:$B$8=$B19),0),MATCH(J$18,Bail_Risk_Race!$A$1:$M$1,0))</f>
        <v>189</v>
      </c>
      <c r="K19" s="4">
        <f t="array" ref="K19">INDEX(Bail_Risk_Race!$A$1:$M$8,MATCH(1,(Bail_Risk_Race!$A$1:$A$8=$A19)*(Bail_Risk_Race!$B$1:$B$8=$B19),0),MATCH(K$18,Bail_Risk_Race!$A$1:$M$1,0))</f>
        <v>122</v>
      </c>
      <c r="L19" s="4">
        <f t="array" ref="L19">INDEX(Bail_Risk_Race!$A$1:$M$8,MATCH(1,(Bail_Risk_Race!$A$1:$A$8=$A19)*(Bail_Risk_Race!$B$1:$B$8=$B19),0),MATCH(L$18,Bail_Risk_Race!$A$1:$M$1,0))</f>
        <v>62</v>
      </c>
      <c r="M19" s="4">
        <f t="array" ref="M19">INDEX(Bail_Risk_Race!$A$1:$M$8,MATCH(1,(Bail_Risk_Race!$A$1:$A$8=$A19)*(Bail_Risk_Race!$B$1:$B$8=$B19),0),MATCH(M$18,Bail_Risk_Race!$A$1:$M$1,0))</f>
        <v>1298</v>
      </c>
      <c r="O19" t="s">
        <v>24</v>
      </c>
      <c r="P19" t="s">
        <v>8</v>
      </c>
      <c r="Q19" s="4">
        <f t="array" ref="Q19">INDEX(Bail_Risk_Gender!$A$1:$M$6,MATCH(1,(Bail_Risk_Gender!$A$1:$A$6=$O19)*(Bail_Risk_Gender!$B$1:$B$6=$P19),0),MATCH(Q$18,Bail_Risk_Gender!$A$1:$M$1,0))</f>
        <v>0</v>
      </c>
      <c r="R19" s="4">
        <f t="array" ref="R19">INDEX(Bail_Risk_Gender!$A$1:$M$6,MATCH(1,(Bail_Risk_Gender!$A$1:$A$6=$O19)*(Bail_Risk_Gender!$B$1:$B$6=$P19),0),MATCH(R$18,Bail_Risk_Gender!$A$1:$M$1,0))</f>
        <v>0</v>
      </c>
      <c r="S19" s="4">
        <f t="array" ref="S19">INDEX(Bail_Risk_Gender!$A$1:$M$6,MATCH(1,(Bail_Risk_Gender!$A$1:$A$6=$O19)*(Bail_Risk_Gender!$B$1:$B$6=$P19),0),MATCH(S$18,Bail_Risk_Gender!$A$1:$M$1,0))</f>
        <v>0</v>
      </c>
      <c r="T19" s="4">
        <f t="array" ref="T19">INDEX(Bail_Risk_Gender!$A$1:$M$6,MATCH(1,(Bail_Risk_Gender!$A$1:$A$6=$O19)*(Bail_Risk_Gender!$B$1:$B$6=$P19),0),MATCH(T$18,Bail_Risk_Gender!$A$1:$M$1,0))</f>
        <v>0</v>
      </c>
      <c r="U19" s="4">
        <f t="array" ref="U19">INDEX(Bail_Risk_Gender!$A$1:$M$6,MATCH(1,(Bail_Risk_Gender!$A$1:$A$6=$O19)*(Bail_Risk_Gender!$B$1:$B$6=$P19),0),MATCH(U$18,Bail_Risk_Gender!$A$1:$M$1,0))</f>
        <v>161</v>
      </c>
      <c r="V19" s="4">
        <f t="array" ref="V19">INDEX(Bail_Risk_Gender!$A$1:$M$6,MATCH(1,(Bail_Risk_Gender!$A$1:$A$6=$O19)*(Bail_Risk_Gender!$B$1:$B$6=$P19),0),MATCH(V$18,Bail_Risk_Gender!$A$1:$M$1,0))</f>
        <v>175</v>
      </c>
      <c r="W19" s="4">
        <f t="array" ref="W19">INDEX(Bail_Risk_Gender!$A$1:$M$6,MATCH(1,(Bail_Risk_Gender!$A$1:$A$6=$O19)*(Bail_Risk_Gender!$B$1:$B$6=$P19),0),MATCH(W$18,Bail_Risk_Gender!$A$1:$M$1,0))</f>
        <v>182</v>
      </c>
      <c r="X19" s="4">
        <f t="array" ref="X19">INDEX(Bail_Risk_Gender!$A$1:$M$6,MATCH(1,(Bail_Risk_Gender!$A$1:$A$6=$O19)*(Bail_Risk_Gender!$B$1:$B$6=$P19),0),MATCH(X$18,Bail_Risk_Gender!$A$1:$M$1,0))</f>
        <v>132</v>
      </c>
      <c r="Y19" s="4">
        <f t="array" ref="Y19">INDEX(Bail_Risk_Gender!$A$1:$M$6,MATCH(1,(Bail_Risk_Gender!$A$1:$A$6=$O19)*(Bail_Risk_Gender!$B$1:$B$6=$P19),0),MATCH(Y$18,Bail_Risk_Gender!$A$1:$M$1,0))</f>
        <v>74</v>
      </c>
      <c r="Z19" s="4">
        <f t="array" ref="Z19">INDEX(Bail_Risk_Gender!$A$1:$M$6,MATCH(1,(Bail_Risk_Gender!$A$1:$A$6=$O19)*(Bail_Risk_Gender!$B$1:$B$6=$P19),0),MATCH(Z$18,Bail_Risk_Gender!$A$1:$M$1,0))</f>
        <v>44</v>
      </c>
      <c r="AA19" s="4">
        <f t="array" ref="AA19">INDEX(Bail_Risk_Gender!$A$1:$M$6,MATCH(1,(Bail_Risk_Gender!$A$1:$A$6=$O19)*(Bail_Risk_Gender!$B$1:$B$6=$P19),0),MATCH(AA$18,Bail_Risk_Gender!$A$1:$M$1,0))</f>
        <v>768</v>
      </c>
    </row>
    <row r="20" spans="1:27" x14ac:dyDescent="0.3">
      <c r="A20" t="s">
        <v>24</v>
      </c>
      <c r="B20" t="s">
        <v>5</v>
      </c>
      <c r="C20" s="4">
        <f t="array" ref="C20">INDEX(Bail_Risk_Race!$A$1:$M$8,MATCH(1,(Bail_Risk_Race!$A$1:$A$8=$A20)*(Bail_Risk_Race!$B$1:$B$8=$B20),0),MATCH(C$18,Bail_Risk_Race!$A$1:$M$1,0))</f>
        <v>0</v>
      </c>
      <c r="D20" s="4">
        <f t="array" ref="D20">INDEX(Bail_Risk_Race!$A$1:$M$8,MATCH(1,(Bail_Risk_Race!$A$1:$A$8=$A20)*(Bail_Risk_Race!$B$1:$B$8=$B20),0),MATCH(D$18,Bail_Risk_Race!$A$1:$M$1,0))</f>
        <v>0</v>
      </c>
      <c r="E20" s="4">
        <f t="array" ref="E20">INDEX(Bail_Risk_Race!$A$1:$M$8,MATCH(1,(Bail_Risk_Race!$A$1:$A$8=$A20)*(Bail_Risk_Race!$B$1:$B$8=$B20),0),MATCH(E$18,Bail_Risk_Race!$A$1:$M$1,0))</f>
        <v>0</v>
      </c>
      <c r="F20" s="4">
        <f t="array" ref="F20">INDEX(Bail_Risk_Race!$A$1:$M$8,MATCH(1,(Bail_Risk_Race!$A$1:$A$8=$A20)*(Bail_Risk_Race!$B$1:$B$8=$B20),0),MATCH(F$18,Bail_Risk_Race!$A$1:$M$1,0))</f>
        <v>0</v>
      </c>
      <c r="G20" s="4">
        <f t="array" ref="G20">INDEX(Bail_Risk_Race!$A$1:$M$8,MATCH(1,(Bail_Risk_Race!$A$1:$A$8=$A20)*(Bail_Risk_Race!$B$1:$B$8=$B20),0),MATCH(G$18,Bail_Risk_Race!$A$1:$M$1,0))</f>
        <v>0</v>
      </c>
      <c r="H20" s="4">
        <f t="array" ref="H20">INDEX(Bail_Risk_Race!$A$1:$M$8,MATCH(1,(Bail_Risk_Race!$A$1:$A$8=$A20)*(Bail_Risk_Race!$B$1:$B$8=$B20),0),MATCH(H$18,Bail_Risk_Race!$A$1:$M$1,0))</f>
        <v>0</v>
      </c>
      <c r="I20" s="4">
        <f t="array" ref="I20">INDEX(Bail_Risk_Race!$A$1:$M$8,MATCH(1,(Bail_Risk_Race!$A$1:$A$8=$A20)*(Bail_Risk_Race!$B$1:$B$8=$B20),0),MATCH(I$18,Bail_Risk_Race!$A$1:$M$1,0))</f>
        <v>115</v>
      </c>
      <c r="J20" s="4">
        <f t="array" ref="J20">INDEX(Bail_Risk_Race!$A$1:$M$8,MATCH(1,(Bail_Risk_Race!$A$1:$A$8=$A20)*(Bail_Risk_Race!$B$1:$B$8=$B20),0),MATCH(J$18,Bail_Risk_Race!$A$1:$M$1,0))</f>
        <v>82</v>
      </c>
      <c r="K20" s="4">
        <f t="array" ref="K20">INDEX(Bail_Risk_Race!$A$1:$M$8,MATCH(1,(Bail_Risk_Race!$A$1:$A$8=$A20)*(Bail_Risk_Race!$B$1:$B$8=$B20),0),MATCH(K$18,Bail_Risk_Race!$A$1:$M$1,0))</f>
        <v>20</v>
      </c>
      <c r="L20" s="4">
        <f t="array" ref="L20">INDEX(Bail_Risk_Race!$A$1:$M$8,MATCH(1,(Bail_Risk_Race!$A$1:$A$8=$A20)*(Bail_Risk_Race!$B$1:$B$8=$B20),0),MATCH(L$18,Bail_Risk_Race!$A$1:$M$1,0))</f>
        <v>11</v>
      </c>
      <c r="M20" s="4">
        <f t="array" ref="M20">INDEX(Bail_Risk_Race!$A$1:$M$8,MATCH(1,(Bail_Risk_Race!$A$1:$A$8=$A20)*(Bail_Risk_Race!$B$1:$B$8=$B20),0),MATCH(M$18,Bail_Risk_Race!$A$1:$M$1,0))</f>
        <v>228</v>
      </c>
      <c r="O20" t="s">
        <v>24</v>
      </c>
      <c r="P20" t="s">
        <v>9</v>
      </c>
      <c r="Q20" s="4">
        <f t="array" ref="Q20">INDEX(Bail_Risk_Gender!$A$1:$M$6,MATCH(1,(Bail_Risk_Gender!$A$1:$A$6=$O20)*(Bail_Risk_Gender!$B$1:$B$6=$P20),0),MATCH(Q$18,Bail_Risk_Gender!$A$1:$M$1,0))</f>
        <v>0</v>
      </c>
      <c r="R20" s="4">
        <f t="array" ref="R20">INDEX(Bail_Risk_Gender!$A$1:$M$6,MATCH(1,(Bail_Risk_Gender!$A$1:$A$6=$O20)*(Bail_Risk_Gender!$B$1:$B$6=$P20),0),MATCH(R$18,Bail_Risk_Gender!$A$1:$M$1,0))</f>
        <v>0</v>
      </c>
      <c r="S20" s="4">
        <f t="array" ref="S20">INDEX(Bail_Risk_Gender!$A$1:$M$6,MATCH(1,(Bail_Risk_Gender!$A$1:$A$6=$O20)*(Bail_Risk_Gender!$B$1:$B$6=$P20),0),MATCH(S$18,Bail_Risk_Gender!$A$1:$M$1,0))</f>
        <v>0</v>
      </c>
      <c r="T20" s="4">
        <f t="array" ref="T20">INDEX(Bail_Risk_Gender!$A$1:$M$6,MATCH(1,(Bail_Risk_Gender!$A$1:$A$6=$O20)*(Bail_Risk_Gender!$B$1:$B$6=$P20),0),MATCH(T$18,Bail_Risk_Gender!$A$1:$M$1,0))</f>
        <v>0</v>
      </c>
      <c r="U20" s="4">
        <f t="array" ref="U20">INDEX(Bail_Risk_Gender!$A$1:$M$6,MATCH(1,(Bail_Risk_Gender!$A$1:$A$6=$O20)*(Bail_Risk_Gender!$B$1:$B$6=$P20),0),MATCH(U$18,Bail_Risk_Gender!$A$1:$M$1,0))</f>
        <v>152</v>
      </c>
      <c r="V20" s="4">
        <f t="array" ref="V20">INDEX(Bail_Risk_Gender!$A$1:$M$6,MATCH(1,(Bail_Risk_Gender!$A$1:$A$6=$O20)*(Bail_Risk_Gender!$B$1:$B$6=$P20),0),MATCH(V$18,Bail_Risk_Gender!$A$1:$M$1,0))</f>
        <v>175</v>
      </c>
      <c r="W20" s="4">
        <f t="array" ref="W20">INDEX(Bail_Risk_Gender!$A$1:$M$6,MATCH(1,(Bail_Risk_Gender!$A$1:$A$6=$O20)*(Bail_Risk_Gender!$B$1:$B$6=$P20),0),MATCH(W$18,Bail_Risk_Gender!$A$1:$M$1,0))</f>
        <v>206</v>
      </c>
      <c r="X20" s="4">
        <f t="array" ref="X20">INDEX(Bail_Risk_Gender!$A$1:$M$6,MATCH(1,(Bail_Risk_Gender!$A$1:$A$6=$O20)*(Bail_Risk_Gender!$B$1:$B$6=$P20),0),MATCH(X$18,Bail_Risk_Gender!$A$1:$M$1,0))</f>
        <v>146</v>
      </c>
      <c r="Y20" s="4">
        <f t="array" ref="Y20">INDEX(Bail_Risk_Gender!$A$1:$M$6,MATCH(1,(Bail_Risk_Gender!$A$1:$A$6=$O20)*(Bail_Risk_Gender!$B$1:$B$6=$P20),0),MATCH(Y$18,Bail_Risk_Gender!$A$1:$M$1,0))</f>
        <v>69</v>
      </c>
      <c r="Z20" s="4">
        <f t="array" ref="Z20">INDEX(Bail_Risk_Gender!$A$1:$M$6,MATCH(1,(Bail_Risk_Gender!$A$1:$A$6=$O20)*(Bail_Risk_Gender!$B$1:$B$6=$P20),0),MATCH(Z$18,Bail_Risk_Gender!$A$1:$M$1,0))</f>
        <v>29</v>
      </c>
      <c r="AA20" s="4">
        <f t="array" ref="AA20">INDEX(Bail_Risk_Gender!$A$1:$M$6,MATCH(1,(Bail_Risk_Gender!$A$1:$A$6=$O20)*(Bail_Risk_Gender!$B$1:$B$6=$P20),0),MATCH(AA$18,Bail_Risk_Gender!$A$1:$M$1,0))</f>
        <v>777</v>
      </c>
    </row>
    <row r="21" spans="1:27" x14ac:dyDescent="0.3">
      <c r="A21" t="s">
        <v>24</v>
      </c>
      <c r="B21" t="s">
        <v>6</v>
      </c>
      <c r="C21" s="4">
        <f t="array" ref="C21">INDEX(Bail_Risk_Race!$A$1:$M$8,MATCH(1,(Bail_Risk_Race!$A$1:$A$8=$A21)*(Bail_Risk_Race!$B$1:$B$8=$B21),0),MATCH(C$18,Bail_Risk_Race!$A$1:$M$1,0))</f>
        <v>0</v>
      </c>
      <c r="D21" s="4">
        <f t="array" ref="D21">INDEX(Bail_Risk_Race!$A$1:$M$8,MATCH(1,(Bail_Risk_Race!$A$1:$A$8=$A21)*(Bail_Risk_Race!$B$1:$B$8=$B21),0),MATCH(D$18,Bail_Risk_Race!$A$1:$M$1,0))</f>
        <v>0</v>
      </c>
      <c r="E21" s="4">
        <f t="array" ref="E21">INDEX(Bail_Risk_Race!$A$1:$M$8,MATCH(1,(Bail_Risk_Race!$A$1:$A$8=$A21)*(Bail_Risk_Race!$B$1:$B$8=$B21),0),MATCH(E$18,Bail_Risk_Race!$A$1:$M$1,0))</f>
        <v>0</v>
      </c>
      <c r="F21" s="4">
        <f t="array" ref="F21">INDEX(Bail_Risk_Race!$A$1:$M$8,MATCH(1,(Bail_Risk_Race!$A$1:$A$8=$A21)*(Bail_Risk_Race!$B$1:$B$8=$B21),0),MATCH(F$18,Bail_Risk_Race!$A$1:$M$1,0))</f>
        <v>0</v>
      </c>
      <c r="G21" s="4">
        <f t="array" ref="G21">INDEX(Bail_Risk_Race!$A$1:$M$8,MATCH(1,(Bail_Risk_Race!$A$1:$A$8=$A21)*(Bail_Risk_Race!$B$1:$B$8=$B21),0),MATCH(G$18,Bail_Risk_Race!$A$1:$M$1,0))</f>
        <v>0</v>
      </c>
      <c r="H21" s="4">
        <f t="array" ref="H21">INDEX(Bail_Risk_Race!$A$1:$M$8,MATCH(1,(Bail_Risk_Race!$A$1:$A$8=$A21)*(Bail_Risk_Race!$B$1:$B$8=$B21),0),MATCH(H$18,Bail_Risk_Race!$A$1:$M$1,0))</f>
        <v>0</v>
      </c>
      <c r="I21" s="4">
        <f t="array" ref="I21">INDEX(Bail_Risk_Race!$A$1:$M$8,MATCH(1,(Bail_Risk_Race!$A$1:$A$8=$A21)*(Bail_Risk_Race!$B$1:$B$8=$B21),0),MATCH(I$18,Bail_Risk_Race!$A$1:$M$1,0))</f>
        <v>11</v>
      </c>
      <c r="J21" s="4">
        <f t="array" ref="J21">INDEX(Bail_Risk_Race!$A$1:$M$8,MATCH(1,(Bail_Risk_Race!$A$1:$A$8=$A21)*(Bail_Risk_Race!$B$1:$B$8=$B21),0),MATCH(J$18,Bail_Risk_Race!$A$1:$M$1,0))</f>
        <v>7</v>
      </c>
      <c r="K21" s="4">
        <f t="array" ref="K21">INDEX(Bail_Risk_Race!$A$1:$M$8,MATCH(1,(Bail_Risk_Race!$A$1:$A$8=$A21)*(Bail_Risk_Race!$B$1:$B$8=$B21),0),MATCH(K$18,Bail_Risk_Race!$A$1:$M$1,0))</f>
        <v>1</v>
      </c>
      <c r="L21" s="4">
        <f t="array" ref="L21">INDEX(Bail_Risk_Race!$A$1:$M$8,MATCH(1,(Bail_Risk_Race!$A$1:$A$8=$A21)*(Bail_Risk_Race!$B$1:$B$8=$B21),0),MATCH(L$18,Bail_Risk_Race!$A$1:$M$1,0))</f>
        <v>0</v>
      </c>
      <c r="M21" s="4">
        <f t="array" ref="M21">INDEX(Bail_Risk_Race!$A$1:$M$8,MATCH(1,(Bail_Risk_Race!$A$1:$A$8=$A21)*(Bail_Risk_Race!$B$1:$B$8=$B21),0),MATCH(M$18,Bail_Risk_Race!$A$1:$M$1,0))</f>
        <v>19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t="s">
        <v>25</v>
      </c>
      <c r="P22" t="s">
        <v>8</v>
      </c>
      <c r="Q22" s="4">
        <f t="array" ref="Q22">INDEX(Bail_Risk_Gender!$A$1:$M$6,MATCH(1,(Bail_Risk_Gender!$A$1:$A$6=$O22)*(Bail_Risk_Gender!$B$1:$B$6=$P22),0),MATCH(Q$18,Bail_Risk_Gender!$A$1:$M$1,0))</f>
        <v>54</v>
      </c>
      <c r="R22" s="4">
        <f t="array" ref="R22">INDEX(Bail_Risk_Gender!$A$1:$M$6,MATCH(1,(Bail_Risk_Gender!$A$1:$A$6=$O22)*(Bail_Risk_Gender!$B$1:$B$6=$P22),0),MATCH(R$18,Bail_Risk_Gender!$A$1:$M$1,0))</f>
        <v>68</v>
      </c>
      <c r="S22" s="4">
        <f t="array" ref="S22">INDEX(Bail_Risk_Gender!$A$1:$M$6,MATCH(1,(Bail_Risk_Gender!$A$1:$A$6=$O22)*(Bail_Risk_Gender!$B$1:$B$6=$P22),0),MATCH(S$18,Bail_Risk_Gender!$A$1:$M$1,0))</f>
        <v>149</v>
      </c>
      <c r="T22" s="4">
        <f t="array" ref="T22">INDEX(Bail_Risk_Gender!$A$1:$M$6,MATCH(1,(Bail_Risk_Gender!$A$1:$A$6=$O22)*(Bail_Risk_Gender!$B$1:$B$6=$P22),0),MATCH(T$18,Bail_Risk_Gender!$A$1:$M$1,0))</f>
        <v>225</v>
      </c>
      <c r="U22" s="4">
        <f t="array" ref="U22">INDEX(Bail_Risk_Gender!$A$1:$M$6,MATCH(1,(Bail_Risk_Gender!$A$1:$A$6=$O22)*(Bail_Risk_Gender!$B$1:$B$6=$P22),0),MATCH(U$18,Bail_Risk_Gender!$A$1:$M$1,0))</f>
        <v>119</v>
      </c>
      <c r="V22" s="4">
        <f t="array" ref="V22">INDEX(Bail_Risk_Gender!$A$1:$M$6,MATCH(1,(Bail_Risk_Gender!$A$1:$A$6=$O22)*(Bail_Risk_Gender!$B$1:$B$6=$P22),0),MATCH(V$18,Bail_Risk_Gender!$A$1:$M$1,0))</f>
        <v>116</v>
      </c>
      <c r="W22" s="4">
        <f t="array" ref="W22">INDEX(Bail_Risk_Gender!$A$1:$M$6,MATCH(1,(Bail_Risk_Gender!$A$1:$A$6=$O22)*(Bail_Risk_Gender!$B$1:$B$6=$P22),0),MATCH(W$18,Bail_Risk_Gender!$A$1:$M$1,0))</f>
        <v>0</v>
      </c>
      <c r="X22" s="4">
        <f t="array" ref="X22">INDEX(Bail_Risk_Gender!$A$1:$M$6,MATCH(1,(Bail_Risk_Gender!$A$1:$A$6=$O22)*(Bail_Risk_Gender!$B$1:$B$6=$P22),0),MATCH(X$18,Bail_Risk_Gender!$A$1:$M$1,0))</f>
        <v>0</v>
      </c>
      <c r="Y22" s="4">
        <f t="array" ref="Y22">INDEX(Bail_Risk_Gender!$A$1:$M$6,MATCH(1,(Bail_Risk_Gender!$A$1:$A$6=$O22)*(Bail_Risk_Gender!$B$1:$B$6=$P22),0),MATCH(Y$18,Bail_Risk_Gender!$A$1:$M$1,0))</f>
        <v>0</v>
      </c>
      <c r="Z22" s="4">
        <f t="array" ref="Z22">INDEX(Bail_Risk_Gender!$A$1:$M$6,MATCH(1,(Bail_Risk_Gender!$A$1:$A$6=$O22)*(Bail_Risk_Gender!$B$1:$B$6=$P22),0),MATCH(Z$18,Bail_Risk_Gender!$A$1:$M$1,0))</f>
        <v>0</v>
      </c>
      <c r="AA22" s="4">
        <f t="array" ref="AA22">INDEX(Bail_Risk_Gender!$A$1:$M$6,MATCH(1,(Bail_Risk_Gender!$A$1:$A$6=$O22)*(Bail_Risk_Gender!$B$1:$B$6=$P22),0),MATCH(AA$18,Bail_Risk_Gender!$A$1:$M$1,0))</f>
        <v>731</v>
      </c>
    </row>
    <row r="23" spans="1:27" x14ac:dyDescent="0.3">
      <c r="A23" t="s">
        <v>25</v>
      </c>
      <c r="B23" t="s">
        <v>4</v>
      </c>
      <c r="C23" s="4">
        <f t="array" ref="C23">INDEX(Bail_Risk_Race!$A$1:$M$8,MATCH(1,(Bail_Risk_Race!$A$1:$A$8=$A23)*(Bail_Risk_Race!$B$1:$B$8=$B23),0),MATCH(C$18,Bail_Risk_Race!$A$1:$M$1,0))</f>
        <v>22</v>
      </c>
      <c r="D23" s="4">
        <f t="array" ref="D23">INDEX(Bail_Risk_Race!$A$1:$M$8,MATCH(1,(Bail_Risk_Race!$A$1:$A$8=$A23)*(Bail_Risk_Race!$B$1:$B$8=$B23),0),MATCH(D$18,Bail_Risk_Race!$A$1:$M$1,0))</f>
        <v>51</v>
      </c>
      <c r="E23" s="4">
        <f t="array" ref="E23">INDEX(Bail_Risk_Race!$A$1:$M$8,MATCH(1,(Bail_Risk_Race!$A$1:$A$8=$A23)*(Bail_Risk_Race!$B$1:$B$8=$B23),0),MATCH(E$18,Bail_Risk_Race!$A$1:$M$1,0))</f>
        <v>128</v>
      </c>
      <c r="F23" s="4">
        <f t="array" ref="F23">INDEX(Bail_Risk_Race!$A$1:$M$8,MATCH(1,(Bail_Risk_Race!$A$1:$A$8=$A23)*(Bail_Risk_Race!$B$1:$B$8=$B23),0),MATCH(F$18,Bail_Risk_Race!$A$1:$M$1,0))</f>
        <v>228</v>
      </c>
      <c r="G23" s="4">
        <f t="array" ref="G23">INDEX(Bail_Risk_Race!$A$1:$M$8,MATCH(1,(Bail_Risk_Race!$A$1:$A$8=$A23)*(Bail_Risk_Race!$B$1:$B$8=$B23),0),MATCH(G$18,Bail_Risk_Race!$A$1:$M$1,0))</f>
        <v>0</v>
      </c>
      <c r="H23" s="4">
        <f t="array" ref="H23">INDEX(Bail_Risk_Race!$A$1:$M$8,MATCH(1,(Bail_Risk_Race!$A$1:$A$8=$A23)*(Bail_Risk_Race!$B$1:$B$8=$B23),0),MATCH(H$18,Bail_Risk_Race!$A$1:$M$1,0))</f>
        <v>0</v>
      </c>
      <c r="I23" s="4">
        <f t="array" ref="I23">INDEX(Bail_Risk_Race!$A$1:$M$8,MATCH(1,(Bail_Risk_Race!$A$1:$A$8=$A23)*(Bail_Risk_Race!$B$1:$B$8=$B23),0),MATCH(I$18,Bail_Risk_Race!$A$1:$M$1,0))</f>
        <v>0</v>
      </c>
      <c r="J23" s="4">
        <f t="array" ref="J23">INDEX(Bail_Risk_Race!$A$1:$M$8,MATCH(1,(Bail_Risk_Race!$A$1:$A$8=$A23)*(Bail_Risk_Race!$B$1:$B$8=$B23),0),MATCH(J$18,Bail_Risk_Race!$A$1:$M$1,0))</f>
        <v>0</v>
      </c>
      <c r="K23" s="4">
        <f t="array" ref="K23">INDEX(Bail_Risk_Race!$A$1:$M$8,MATCH(1,(Bail_Risk_Race!$A$1:$A$8=$A23)*(Bail_Risk_Race!$B$1:$B$8=$B23),0),MATCH(K$18,Bail_Risk_Race!$A$1:$M$1,0))</f>
        <v>0</v>
      </c>
      <c r="L23" s="4">
        <f t="array" ref="L23">INDEX(Bail_Risk_Race!$A$1:$M$8,MATCH(1,(Bail_Risk_Race!$A$1:$A$8=$A23)*(Bail_Risk_Race!$B$1:$B$8=$B23),0),MATCH(L$18,Bail_Risk_Race!$A$1:$M$1,0))</f>
        <v>0</v>
      </c>
      <c r="M23" s="4">
        <f t="array" ref="M23">INDEX(Bail_Risk_Race!$A$1:$M$8,MATCH(1,(Bail_Risk_Race!$A$1:$A$8=$A23)*(Bail_Risk_Race!$B$1:$B$8=$B23),0),MATCH(M$18,Bail_Risk_Race!$A$1:$M$1,0))</f>
        <v>429</v>
      </c>
      <c r="O23" t="s">
        <v>25</v>
      </c>
      <c r="P23" t="s">
        <v>9</v>
      </c>
      <c r="Q23" s="4">
        <f t="array" ref="Q23">INDEX(Bail_Risk_Gender!$A$1:$M$6,MATCH(1,(Bail_Risk_Gender!$A$1:$A$6=$O23)*(Bail_Risk_Gender!$B$1:$B$6=$P23),0),MATCH(Q$18,Bail_Risk_Gender!$A$1:$M$1,0))</f>
        <v>43</v>
      </c>
      <c r="R23" s="4">
        <f t="array" ref="R23">INDEX(Bail_Risk_Gender!$A$1:$M$6,MATCH(1,(Bail_Risk_Gender!$A$1:$A$6=$O23)*(Bail_Risk_Gender!$B$1:$B$6=$P23),0),MATCH(R$18,Bail_Risk_Gender!$A$1:$M$1,0))</f>
        <v>66</v>
      </c>
      <c r="S23" s="4">
        <f t="array" ref="S23">INDEX(Bail_Risk_Gender!$A$1:$M$6,MATCH(1,(Bail_Risk_Gender!$A$1:$A$6=$O23)*(Bail_Risk_Gender!$B$1:$B$6=$P23),0),MATCH(S$18,Bail_Risk_Gender!$A$1:$M$1,0))</f>
        <v>157</v>
      </c>
      <c r="T23" s="4">
        <f t="array" ref="T23">INDEX(Bail_Risk_Gender!$A$1:$M$6,MATCH(1,(Bail_Risk_Gender!$A$1:$A$6=$O23)*(Bail_Risk_Gender!$B$1:$B$6=$P23),0),MATCH(T$18,Bail_Risk_Gender!$A$1:$M$1,0))</f>
        <v>219</v>
      </c>
      <c r="U23" s="4">
        <f t="array" ref="U23">INDEX(Bail_Risk_Gender!$A$1:$M$6,MATCH(1,(Bail_Risk_Gender!$A$1:$A$6=$O23)*(Bail_Risk_Gender!$B$1:$B$6=$P23),0),MATCH(U$18,Bail_Risk_Gender!$A$1:$M$1,0))</f>
        <v>132</v>
      </c>
      <c r="V23" s="4">
        <f t="array" ref="V23">INDEX(Bail_Risk_Gender!$A$1:$M$6,MATCH(1,(Bail_Risk_Gender!$A$1:$A$6=$O23)*(Bail_Risk_Gender!$B$1:$B$6=$P23),0),MATCH(V$18,Bail_Risk_Gender!$A$1:$M$1,0))</f>
        <v>107</v>
      </c>
      <c r="W23" s="4">
        <f t="array" ref="W23">INDEX(Bail_Risk_Gender!$A$1:$M$6,MATCH(1,(Bail_Risk_Gender!$A$1:$A$6=$O23)*(Bail_Risk_Gender!$B$1:$B$6=$P23),0),MATCH(W$18,Bail_Risk_Gender!$A$1:$M$1,0))</f>
        <v>0</v>
      </c>
      <c r="X23" s="4">
        <f t="array" ref="X23">INDEX(Bail_Risk_Gender!$A$1:$M$6,MATCH(1,(Bail_Risk_Gender!$A$1:$A$6=$O23)*(Bail_Risk_Gender!$B$1:$B$6=$P23),0),MATCH(X$18,Bail_Risk_Gender!$A$1:$M$1,0))</f>
        <v>0</v>
      </c>
      <c r="Y23" s="4">
        <f t="array" ref="Y23">INDEX(Bail_Risk_Gender!$A$1:$M$6,MATCH(1,(Bail_Risk_Gender!$A$1:$A$6=$O23)*(Bail_Risk_Gender!$B$1:$B$6=$P23),0),MATCH(Y$18,Bail_Risk_Gender!$A$1:$M$1,0))</f>
        <v>0</v>
      </c>
      <c r="Z23" s="4">
        <f t="array" ref="Z23">INDEX(Bail_Risk_Gender!$A$1:$M$6,MATCH(1,(Bail_Risk_Gender!$A$1:$A$6=$O23)*(Bail_Risk_Gender!$B$1:$B$6=$P23),0),MATCH(Z$18,Bail_Risk_Gender!$A$1:$M$1,0))</f>
        <v>0</v>
      </c>
      <c r="AA23" s="4">
        <f t="array" ref="AA23">INDEX(Bail_Risk_Gender!$A$1:$M$6,MATCH(1,(Bail_Risk_Gender!$A$1:$A$6=$O23)*(Bail_Risk_Gender!$B$1:$B$6=$P23),0),MATCH(AA$18,Bail_Risk_Gender!$A$1:$M$1,0))</f>
        <v>724</v>
      </c>
    </row>
    <row r="24" spans="1:27" x14ac:dyDescent="0.3">
      <c r="A24" t="s">
        <v>25</v>
      </c>
      <c r="B24" t="s">
        <v>5</v>
      </c>
      <c r="C24" s="4">
        <f t="array" ref="C24">INDEX(Bail_Risk_Race!$A$1:$M$8,MATCH(1,(Bail_Risk_Race!$A$1:$A$8=$A24)*(Bail_Risk_Race!$B$1:$B$8=$B24),0),MATCH(C$18,Bail_Risk_Race!$A$1:$M$1,0))</f>
        <v>71</v>
      </c>
      <c r="D24" s="4">
        <f t="array" ref="D24">INDEX(Bail_Risk_Race!$A$1:$M$8,MATCH(1,(Bail_Risk_Race!$A$1:$A$8=$A24)*(Bail_Risk_Race!$B$1:$B$8=$B24),0),MATCH(D$18,Bail_Risk_Race!$A$1:$M$1,0))</f>
        <v>77</v>
      </c>
      <c r="E24" s="4">
        <f t="array" ref="E24">INDEX(Bail_Risk_Race!$A$1:$M$8,MATCH(1,(Bail_Risk_Race!$A$1:$A$8=$A24)*(Bail_Risk_Race!$B$1:$B$8=$B24),0),MATCH(E$18,Bail_Risk_Race!$A$1:$M$1,0))</f>
        <v>162</v>
      </c>
      <c r="F24" s="4">
        <f t="array" ref="F24">INDEX(Bail_Risk_Race!$A$1:$M$8,MATCH(1,(Bail_Risk_Race!$A$1:$A$8=$A24)*(Bail_Risk_Race!$B$1:$B$8=$B24),0),MATCH(F$18,Bail_Risk_Race!$A$1:$M$1,0))</f>
        <v>203</v>
      </c>
      <c r="G24" s="4">
        <f t="array" ref="G24">INDEX(Bail_Risk_Race!$A$1:$M$8,MATCH(1,(Bail_Risk_Race!$A$1:$A$8=$A24)*(Bail_Risk_Race!$B$1:$B$8=$B24),0),MATCH(G$18,Bail_Risk_Race!$A$1:$M$1,0))</f>
        <v>239</v>
      </c>
      <c r="H24" s="4">
        <f t="array" ref="H24">INDEX(Bail_Risk_Race!$A$1:$M$8,MATCH(1,(Bail_Risk_Race!$A$1:$A$8=$A24)*(Bail_Risk_Race!$B$1:$B$8=$B24),0),MATCH(H$18,Bail_Risk_Race!$A$1:$M$1,0))</f>
        <v>217</v>
      </c>
      <c r="I24" s="4">
        <f t="array" ref="I24">INDEX(Bail_Risk_Race!$A$1:$M$8,MATCH(1,(Bail_Risk_Race!$A$1:$A$8=$A24)*(Bail_Risk_Race!$B$1:$B$8=$B24),0),MATCH(I$18,Bail_Risk_Race!$A$1:$M$1,0))</f>
        <v>0</v>
      </c>
      <c r="J24" s="4">
        <f t="array" ref="J24">INDEX(Bail_Risk_Race!$A$1:$M$8,MATCH(1,(Bail_Risk_Race!$A$1:$A$8=$A24)*(Bail_Risk_Race!$B$1:$B$8=$B24),0),MATCH(J$18,Bail_Risk_Race!$A$1:$M$1,0))</f>
        <v>0</v>
      </c>
      <c r="K24" s="4">
        <f t="array" ref="K24">INDEX(Bail_Risk_Race!$A$1:$M$8,MATCH(1,(Bail_Risk_Race!$A$1:$A$8=$A24)*(Bail_Risk_Race!$B$1:$B$8=$B24),0),MATCH(K$18,Bail_Risk_Race!$A$1:$M$1,0))</f>
        <v>0</v>
      </c>
      <c r="L24" s="4">
        <f t="array" ref="L24">INDEX(Bail_Risk_Race!$A$1:$M$8,MATCH(1,(Bail_Risk_Race!$A$1:$A$8=$A24)*(Bail_Risk_Race!$B$1:$B$8=$B24),0),MATCH(L$18,Bail_Risk_Race!$A$1:$M$1,0))</f>
        <v>0</v>
      </c>
      <c r="M24" s="4">
        <f t="array" ref="M24">INDEX(Bail_Risk_Race!$A$1:$M$8,MATCH(1,(Bail_Risk_Race!$A$1:$A$8=$A24)*(Bail_Risk_Race!$B$1:$B$8=$B24),0),MATCH(M$18,Bail_Risk_Race!$A$1:$M$1,0))</f>
        <v>969</v>
      </c>
      <c r="O24" t="s">
        <v>7</v>
      </c>
      <c r="Q24" s="4">
        <f t="array" ref="Q24">INDEX(Bail_Risk_Gender!$A$1:$M$6,MATCH(1,(Bail_Risk_Gender!$A$1:$A$6=$O24)*(Bail_Risk_Gender!$B$1:$B$6=$P24),0),MATCH(Q$18,Bail_Risk_Gender!$A$1:$M$1,0))</f>
        <v>97</v>
      </c>
      <c r="R24" s="4">
        <f t="array" ref="R24">INDEX(Bail_Risk_Gender!$A$1:$M$6,MATCH(1,(Bail_Risk_Gender!$A$1:$A$6=$O24)*(Bail_Risk_Gender!$B$1:$B$6=$P24),0),MATCH(R$18,Bail_Risk_Gender!$A$1:$M$1,0))</f>
        <v>134</v>
      </c>
      <c r="S24" s="4">
        <f t="array" ref="S24">INDEX(Bail_Risk_Gender!$A$1:$M$6,MATCH(1,(Bail_Risk_Gender!$A$1:$A$6=$O24)*(Bail_Risk_Gender!$B$1:$B$6=$P24),0),MATCH(S$18,Bail_Risk_Gender!$A$1:$M$1,0))</f>
        <v>306</v>
      </c>
      <c r="T24" s="4">
        <f t="array" ref="T24">INDEX(Bail_Risk_Gender!$A$1:$M$6,MATCH(1,(Bail_Risk_Gender!$A$1:$A$6=$O24)*(Bail_Risk_Gender!$B$1:$B$6=$P24),0),MATCH(T$18,Bail_Risk_Gender!$A$1:$M$1,0))</f>
        <v>444</v>
      </c>
      <c r="U24" s="4">
        <f t="array" ref="U24">INDEX(Bail_Risk_Gender!$A$1:$M$6,MATCH(1,(Bail_Risk_Gender!$A$1:$A$6=$O24)*(Bail_Risk_Gender!$B$1:$B$6=$P24),0),MATCH(U$18,Bail_Risk_Gender!$A$1:$M$1,0))</f>
        <v>564</v>
      </c>
      <c r="V24" s="4">
        <f t="array" ref="V24">INDEX(Bail_Risk_Gender!$A$1:$M$6,MATCH(1,(Bail_Risk_Gender!$A$1:$A$6=$O24)*(Bail_Risk_Gender!$B$1:$B$6=$P24),0),MATCH(V$18,Bail_Risk_Gender!$A$1:$M$1,0))</f>
        <v>573</v>
      </c>
      <c r="W24" s="4">
        <f t="array" ref="W24">INDEX(Bail_Risk_Gender!$A$1:$M$6,MATCH(1,(Bail_Risk_Gender!$A$1:$A$6=$O24)*(Bail_Risk_Gender!$B$1:$B$6=$P24),0),MATCH(W$18,Bail_Risk_Gender!$A$1:$M$1,0))</f>
        <v>388</v>
      </c>
      <c r="X24" s="4">
        <f t="array" ref="X24">INDEX(Bail_Risk_Gender!$A$1:$M$6,MATCH(1,(Bail_Risk_Gender!$A$1:$A$6=$O24)*(Bail_Risk_Gender!$B$1:$B$6=$P24),0),MATCH(X$18,Bail_Risk_Gender!$A$1:$M$1,0))</f>
        <v>278</v>
      </c>
      <c r="Y24" s="4">
        <f t="array" ref="Y24">INDEX(Bail_Risk_Gender!$A$1:$M$6,MATCH(1,(Bail_Risk_Gender!$A$1:$A$6=$O24)*(Bail_Risk_Gender!$B$1:$B$6=$P24),0),MATCH(Y$18,Bail_Risk_Gender!$A$1:$M$1,0))</f>
        <v>143</v>
      </c>
      <c r="Z24" s="4">
        <f t="array" ref="Z24">INDEX(Bail_Risk_Gender!$A$1:$M$6,MATCH(1,(Bail_Risk_Gender!$A$1:$A$6=$O24)*(Bail_Risk_Gender!$B$1:$B$6=$P24),0),MATCH(Z$18,Bail_Risk_Gender!$A$1:$M$1,0))</f>
        <v>73</v>
      </c>
      <c r="AA24" s="4">
        <f t="array" ref="AA24">INDEX(Bail_Risk_Gender!$A$1:$M$6,MATCH(1,(Bail_Risk_Gender!$A$1:$A$6=$O24)*(Bail_Risk_Gender!$B$1:$B$6=$P24),0),MATCH(AA$18,Bail_Risk_Gender!$A$1:$M$1,0))</f>
        <v>3000</v>
      </c>
    </row>
    <row r="25" spans="1:27" x14ac:dyDescent="0.3">
      <c r="A25" t="s">
        <v>25</v>
      </c>
      <c r="B25" t="s">
        <v>6</v>
      </c>
      <c r="C25" s="4">
        <f t="array" ref="C25">INDEX(Bail_Risk_Race!$A$1:$M$8,MATCH(1,(Bail_Risk_Race!$A$1:$A$8=$A25)*(Bail_Risk_Race!$B$1:$B$8=$B25),0),MATCH(C$18,Bail_Risk_Race!$A$1:$M$1,0))</f>
        <v>4</v>
      </c>
      <c r="D25" s="4">
        <f t="array" ref="D25">INDEX(Bail_Risk_Race!$A$1:$M$8,MATCH(1,(Bail_Risk_Race!$A$1:$A$8=$A25)*(Bail_Risk_Race!$B$1:$B$8=$B25),0),MATCH(D$18,Bail_Risk_Race!$A$1:$M$1,0))</f>
        <v>6</v>
      </c>
      <c r="E25" s="4">
        <f t="array" ref="E25">INDEX(Bail_Risk_Race!$A$1:$M$8,MATCH(1,(Bail_Risk_Race!$A$1:$A$8=$A25)*(Bail_Risk_Race!$B$1:$B$8=$B25),0),MATCH(E$18,Bail_Risk_Race!$A$1:$M$1,0))</f>
        <v>16</v>
      </c>
      <c r="F25" s="4">
        <f t="array" ref="F25">INDEX(Bail_Risk_Race!$A$1:$M$8,MATCH(1,(Bail_Risk_Race!$A$1:$A$8=$A25)*(Bail_Risk_Race!$B$1:$B$8=$B25),0),MATCH(F$18,Bail_Risk_Race!$A$1:$M$1,0))</f>
        <v>13</v>
      </c>
      <c r="G25" s="4">
        <f t="array" ref="G25">INDEX(Bail_Risk_Race!$A$1:$M$8,MATCH(1,(Bail_Risk_Race!$A$1:$A$8=$A25)*(Bail_Risk_Race!$B$1:$B$8=$B25),0),MATCH(G$18,Bail_Risk_Race!$A$1:$M$1,0))</f>
        <v>12</v>
      </c>
      <c r="H25" s="4">
        <f t="array" ref="H25">INDEX(Bail_Risk_Race!$A$1:$M$8,MATCH(1,(Bail_Risk_Race!$A$1:$A$8=$A25)*(Bail_Risk_Race!$B$1:$B$8=$B25),0),MATCH(H$18,Bail_Risk_Race!$A$1:$M$1,0))</f>
        <v>6</v>
      </c>
      <c r="I25" s="4">
        <f t="array" ref="I25">INDEX(Bail_Risk_Race!$A$1:$M$8,MATCH(1,(Bail_Risk_Race!$A$1:$A$8=$A25)*(Bail_Risk_Race!$B$1:$B$8=$B25),0),MATCH(I$18,Bail_Risk_Race!$A$1:$M$1,0))</f>
        <v>0</v>
      </c>
      <c r="J25" s="4">
        <f t="array" ref="J25">INDEX(Bail_Risk_Race!$A$1:$M$8,MATCH(1,(Bail_Risk_Race!$A$1:$A$8=$A25)*(Bail_Risk_Race!$B$1:$B$8=$B25),0),MATCH(J$18,Bail_Risk_Race!$A$1:$M$1,0))</f>
        <v>0</v>
      </c>
      <c r="K25" s="4">
        <f t="array" ref="K25">INDEX(Bail_Risk_Race!$A$1:$M$8,MATCH(1,(Bail_Risk_Race!$A$1:$A$8=$A25)*(Bail_Risk_Race!$B$1:$B$8=$B25),0),MATCH(K$18,Bail_Risk_Race!$A$1:$M$1,0))</f>
        <v>0</v>
      </c>
      <c r="L25" s="4">
        <f t="array" ref="L25">INDEX(Bail_Risk_Race!$A$1:$M$8,MATCH(1,(Bail_Risk_Race!$A$1:$A$8=$A25)*(Bail_Risk_Race!$B$1:$B$8=$B25),0),MATCH(L$18,Bail_Risk_Race!$A$1:$M$1,0))</f>
        <v>0</v>
      </c>
      <c r="M25" s="4">
        <f t="array" ref="M25">INDEX(Bail_Risk_Race!$A$1:$M$8,MATCH(1,(Bail_Risk_Race!$A$1:$A$8=$A25)*(Bail_Risk_Race!$B$1:$B$8=$B25),0),MATCH(M$18,Bail_Risk_Race!$A$1:$M$1,0))</f>
        <v>57</v>
      </c>
    </row>
    <row r="26" spans="1:27" x14ac:dyDescent="0.3">
      <c r="A26" t="s">
        <v>7</v>
      </c>
      <c r="C26" s="4">
        <f t="array" ref="C26">INDEX(Bail_Risk_Race!$A$1:$M$8,MATCH(1,(Bail_Risk_Race!$A$1:$A$8=$A26)*(Bail_Risk_Race!$B$1:$B$8=$B26),0),MATCH(C$18,Bail_Risk_Race!$A$1:$M$1,0))</f>
        <v>97</v>
      </c>
      <c r="D26" s="4">
        <f t="array" ref="D26">INDEX(Bail_Risk_Race!$A$1:$M$8,MATCH(1,(Bail_Risk_Race!$A$1:$A$8=$A26)*(Bail_Risk_Race!$B$1:$B$8=$B26),0),MATCH(D$18,Bail_Risk_Race!$A$1:$M$1,0))</f>
        <v>134</v>
      </c>
      <c r="E26" s="4">
        <f t="array" ref="E26">INDEX(Bail_Risk_Race!$A$1:$M$8,MATCH(1,(Bail_Risk_Race!$A$1:$A$8=$A26)*(Bail_Risk_Race!$B$1:$B$8=$B26),0),MATCH(E$18,Bail_Risk_Race!$A$1:$M$1,0))</f>
        <v>306</v>
      </c>
      <c r="F26" s="4">
        <f t="array" ref="F26">INDEX(Bail_Risk_Race!$A$1:$M$8,MATCH(1,(Bail_Risk_Race!$A$1:$A$8=$A26)*(Bail_Risk_Race!$B$1:$B$8=$B26),0),MATCH(F$18,Bail_Risk_Race!$A$1:$M$1,0))</f>
        <v>444</v>
      </c>
      <c r="G26" s="4">
        <f t="array" ref="G26">INDEX(Bail_Risk_Race!$A$1:$M$8,MATCH(1,(Bail_Risk_Race!$A$1:$A$8=$A26)*(Bail_Risk_Race!$B$1:$B$8=$B26),0),MATCH(G$18,Bail_Risk_Race!$A$1:$M$1,0))</f>
        <v>564</v>
      </c>
      <c r="H26" s="4">
        <f t="array" ref="H26">INDEX(Bail_Risk_Race!$A$1:$M$8,MATCH(1,(Bail_Risk_Race!$A$1:$A$8=$A26)*(Bail_Risk_Race!$B$1:$B$8=$B26),0),MATCH(H$18,Bail_Risk_Race!$A$1:$M$1,0))</f>
        <v>573</v>
      </c>
      <c r="I26" s="4">
        <f t="array" ref="I26">INDEX(Bail_Risk_Race!$A$1:$M$8,MATCH(1,(Bail_Risk_Race!$A$1:$A$8=$A26)*(Bail_Risk_Race!$B$1:$B$8=$B26),0),MATCH(I$18,Bail_Risk_Race!$A$1:$M$1,0))</f>
        <v>388</v>
      </c>
      <c r="J26" s="4">
        <f t="array" ref="J26">INDEX(Bail_Risk_Race!$A$1:$M$8,MATCH(1,(Bail_Risk_Race!$A$1:$A$8=$A26)*(Bail_Risk_Race!$B$1:$B$8=$B26),0),MATCH(J$18,Bail_Risk_Race!$A$1:$M$1,0))</f>
        <v>278</v>
      </c>
      <c r="K26" s="4">
        <f t="array" ref="K26">INDEX(Bail_Risk_Race!$A$1:$M$8,MATCH(1,(Bail_Risk_Race!$A$1:$A$8=$A26)*(Bail_Risk_Race!$B$1:$B$8=$B26),0),MATCH(K$18,Bail_Risk_Race!$A$1:$M$1,0))</f>
        <v>143</v>
      </c>
      <c r="L26" s="4">
        <f t="array" ref="L26">INDEX(Bail_Risk_Race!$A$1:$M$8,MATCH(1,(Bail_Risk_Race!$A$1:$A$8=$A26)*(Bail_Risk_Race!$B$1:$B$8=$B26),0),MATCH(L$18,Bail_Risk_Race!$A$1:$M$1,0))</f>
        <v>73</v>
      </c>
      <c r="M26" s="4">
        <f t="array" ref="M26">INDEX(Bail_Risk_Race!$A$1:$M$8,MATCH(1,(Bail_Risk_Race!$A$1:$A$8=$A26)*(Bail_Risk_Race!$B$1:$B$8=$B26),0),MATCH(M$18,Bail_Risk_Race!$A$1:$M$1,0))</f>
        <v>3000</v>
      </c>
    </row>
    <row r="29" spans="1:27" x14ac:dyDescent="0.3">
      <c r="A29" s="2" t="s">
        <v>26</v>
      </c>
      <c r="F29" s="2" t="s">
        <v>27</v>
      </c>
      <c r="H29" s="2" t="s">
        <v>24</v>
      </c>
      <c r="I29" s="2" t="s">
        <v>25</v>
      </c>
    </row>
    <row r="30" spans="1:27" x14ac:dyDescent="0.3">
      <c r="A30" s="1" t="s">
        <v>28</v>
      </c>
      <c r="B30" s="1" t="s">
        <v>23</v>
      </c>
      <c r="C30" s="1" t="s">
        <v>29</v>
      </c>
      <c r="D30" s="1" t="s">
        <v>30</v>
      </c>
      <c r="F30" s="1" t="s">
        <v>28</v>
      </c>
      <c r="G30" s="7" t="s">
        <v>31</v>
      </c>
      <c r="H30" s="1" t="s">
        <v>32</v>
      </c>
      <c r="I30" s="1" t="s">
        <v>33</v>
      </c>
    </row>
    <row r="31" spans="1:27" x14ac:dyDescent="0.3">
      <c r="A31" t="s">
        <v>4</v>
      </c>
      <c r="B31" t="s">
        <v>24</v>
      </c>
      <c r="C31" s="5">
        <f t="array" ref="C31">INDEX(Fairness!$A$1:$J$8,MATCH(1,(Fairness!$A$1:$A$8=$A31)*(Fairness!$B$1:$B$8=$B31),0),MATCH(C$30,Fairness!$A$1:$J$1,0))</f>
        <v>449</v>
      </c>
      <c r="D31" s="6">
        <f t="array" ref="D31">INDEX(Fairness!$A$1:$J$8,MATCH(1,(Fairness!$A$1:$A$8=$A31)*(Fairness!$B$1:$B$8=$B31),0),MATCH(D$30,Fairness!$A$1:$J$1,0))</f>
        <v>849</v>
      </c>
      <c r="F31" s="2" t="s">
        <v>4</v>
      </c>
      <c r="G31" s="9">
        <f>INDEX(Fairness!$A$1:$J$8,MATCH($F31,Fairness!$A$1:$A$8,0),MATCH(G$30,Fairness!$A$1:$J$1,0))</f>
        <v>0.31036479444122761</v>
      </c>
      <c r="H31" s="9">
        <f t="array" ref="H31">INDEX(Fairness!$A$1:$J$8,MATCH(1,(Fairness!$A$1:$A$8=$F31)*(Fairness!$B$1:$B$8=H$29),0),MATCH(H$30,Fairness!$A$1:$J$1,0))</f>
        <v>0.7128463476070529</v>
      </c>
      <c r="I31" s="9">
        <f t="array" ref="I31">INDEX(Fairness!$A$1:$J$8,MATCH(1,(Fairness!$A$1:$A$8=$F31)*(Fairness!$B$1:$B$8=I$29),0),MATCH(I$30,Fairness!$A$1:$J$1,0))</f>
        <v>0.16231343283582089</v>
      </c>
    </row>
    <row r="32" spans="1:27" x14ac:dyDescent="0.3">
      <c r="A32" t="s">
        <v>4</v>
      </c>
      <c r="B32" t="s">
        <v>25</v>
      </c>
      <c r="C32" s="6">
        <f t="array" ref="C32">INDEX(Fairness!$A$1:$J$8,MATCH(1,(Fairness!$A$1:$A$8=$A32)*(Fairness!$B$1:$B$8=$B32),0),MATCH(C$30,Fairness!$A$1:$J$1,0))</f>
        <v>87</v>
      </c>
      <c r="D32" s="5">
        <f t="array" ref="D32">INDEX(Fairness!$A$1:$J$8,MATCH(1,(Fairness!$A$1:$A$8=$A32)*(Fairness!$B$1:$B$8=$B32),0),MATCH(D$30,Fairness!$A$1:$J$1,0))</f>
        <v>342</v>
      </c>
      <c r="F32" s="2" t="s">
        <v>5</v>
      </c>
      <c r="G32" s="9">
        <f>INDEX(Fairness!$A$1:$J$8,MATCH($F32,Fairness!$A$1:$A$8,0),MATCH(G$30,Fairness!$A$1:$J$1,0))</f>
        <v>0.26148705096073521</v>
      </c>
      <c r="H32" s="9">
        <f t="array" ref="H32">INDEX(Fairness!$A$1:$J$8,MATCH(1,(Fairness!$A$1:$A$8=$F32)*(Fairness!$B$1:$B$8=H$29),0),MATCH(H$30,Fairness!$A$1:$J$1,0))</f>
        <v>0.14366515837104071</v>
      </c>
      <c r="I32" s="9">
        <f t="array" ref="I32">INDEX(Fairness!$A$1:$J$8,MATCH(1,(Fairness!$A$1:$A$8=$F32)*(Fairness!$B$1:$B$8=I$29),0),MATCH(I$30,Fairness!$A$1:$J$1,0))</f>
        <v>0.67731629392971249</v>
      </c>
    </row>
    <row r="33" spans="1:29" x14ac:dyDescent="0.3">
      <c r="C33" s="4"/>
      <c r="D33" s="4"/>
      <c r="F33" s="2" t="s">
        <v>6</v>
      </c>
      <c r="G33" s="9">
        <f>INDEX(Fairness!$A$1:$J$8,MATCH($F33,Fairness!$A$1:$A$8,0),MATCH(G$30,Fairness!$A$1:$J$1,0))</f>
        <v>0.22368421052631579</v>
      </c>
      <c r="H33" s="9">
        <f t="array" ref="H33">INDEX(Fairness!$A$1:$J$8,MATCH(1,(Fairness!$A$1:$A$8=$F33)*(Fairness!$B$1:$B$8=H$29),0),MATCH(H$30,Fairness!$A$1:$J$1,0))</f>
        <v>0.1864406779661017</v>
      </c>
      <c r="I33" s="9">
        <f t="array" ref="I33">INDEX(Fairness!$A$1:$J$8,MATCH(1,(Fairness!$A$1:$A$8=$F33)*(Fairness!$B$1:$B$8=I$29),0),MATCH(I$30,Fairness!$A$1:$J$1,0))</f>
        <v>0.52941176470588236</v>
      </c>
    </row>
    <row r="34" spans="1:29" x14ac:dyDescent="0.3">
      <c r="A34" t="s">
        <v>5</v>
      </c>
      <c r="B34" t="s">
        <v>24</v>
      </c>
      <c r="C34" s="5">
        <f t="array" ref="C34">INDEX(Fairness!$A$1:$J$8,MATCH(1,(Fairness!$A$1:$A$8=$A34)*(Fairness!$B$1:$B$8=$B34),0),MATCH(C$30,Fairness!$A$1:$J$1,0))</f>
        <v>101</v>
      </c>
      <c r="D34" s="6">
        <f t="array" ref="D34">INDEX(Fairness!$A$1:$J$8,MATCH(1,(Fairness!$A$1:$A$8=$A34)*(Fairness!$B$1:$B$8=$B34),0),MATCH(D$30,Fairness!$A$1:$J$1,0))</f>
        <v>127</v>
      </c>
    </row>
    <row r="35" spans="1:29" x14ac:dyDescent="0.3">
      <c r="A35" t="s">
        <v>5</v>
      </c>
      <c r="B35" t="s">
        <v>25</v>
      </c>
      <c r="C35" s="6">
        <f t="array" ref="C35">INDEX(Fairness!$A$1:$J$8,MATCH(1,(Fairness!$A$1:$A$8=$A35)*(Fairness!$B$1:$B$8=$B35),0),MATCH(C$30,Fairness!$A$1:$J$1,0))</f>
        <v>212</v>
      </c>
      <c r="D35" s="5">
        <f t="array" ref="D35">INDEX(Fairness!$A$1:$J$8,MATCH(1,(Fairness!$A$1:$A$8=$A35)*(Fairness!$B$1:$B$8=$B35),0),MATCH(D$30,Fairness!$A$1:$J$1,0))</f>
        <v>757</v>
      </c>
    </row>
    <row r="36" spans="1:29" x14ac:dyDescent="0.3">
      <c r="C36" s="4"/>
      <c r="D36" s="4"/>
    </row>
    <row r="37" spans="1:29" x14ac:dyDescent="0.3">
      <c r="A37" t="s">
        <v>6</v>
      </c>
      <c r="B37" t="s">
        <v>24</v>
      </c>
      <c r="C37" s="5">
        <f t="array" ref="C37">INDEX(Fairness!$A$1:$J$8,MATCH(1,(Fairness!$A$1:$A$8=$A37)*(Fairness!$B$1:$B$8=$B37),0),MATCH(C$30,Fairness!$A$1:$J$1,0))</f>
        <v>8</v>
      </c>
      <c r="D37" s="6">
        <f t="array" ref="D37">INDEX(Fairness!$A$1:$J$8,MATCH(1,(Fairness!$A$1:$A$8=$A37)*(Fairness!$B$1:$B$8=$B37),0),MATCH(D$30,Fairness!$A$1:$J$1,0))</f>
        <v>11</v>
      </c>
    </row>
    <row r="38" spans="1:29" x14ac:dyDescent="0.3">
      <c r="A38" t="s">
        <v>6</v>
      </c>
      <c r="B38" t="s">
        <v>25</v>
      </c>
      <c r="C38" s="6">
        <f t="array" ref="C38">INDEX(Fairness!$A$1:$J$8,MATCH(1,(Fairness!$A$1:$A$8=$A38)*(Fairness!$B$1:$B$8=$B38),0),MATCH(C$30,Fairness!$A$1:$J$1,0))</f>
        <v>9</v>
      </c>
      <c r="D38" s="5">
        <f t="array" ref="D38">INDEX(Fairness!$A$1:$J$8,MATCH(1,(Fairness!$A$1:$A$8=$A38)*(Fairness!$B$1:$B$8=$B38),0),MATCH(D$30,Fairness!$A$1:$J$1,0))</f>
        <v>48</v>
      </c>
    </row>
    <row r="41" spans="1:29" x14ac:dyDescent="0.3">
      <c r="A41" s="2" t="s">
        <v>44</v>
      </c>
    </row>
    <row r="42" spans="1:29" x14ac:dyDescent="0.3">
      <c r="A42" s="3" t="s">
        <v>3</v>
      </c>
      <c r="B42" s="1" t="s">
        <v>23</v>
      </c>
      <c r="C42" s="1"/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 t="s">
        <v>7</v>
      </c>
      <c r="P42" s="3" t="s">
        <v>3</v>
      </c>
      <c r="Q42" s="1" t="s">
        <v>23</v>
      </c>
      <c r="R42" s="1"/>
      <c r="S42" s="1">
        <v>1</v>
      </c>
      <c r="T42" s="1">
        <v>2</v>
      </c>
      <c r="U42" s="1">
        <v>3</v>
      </c>
      <c r="V42" s="1">
        <v>4</v>
      </c>
      <c r="W42" s="1">
        <v>5</v>
      </c>
      <c r="X42" s="1">
        <v>6</v>
      </c>
      <c r="Y42" s="1">
        <v>7</v>
      </c>
      <c r="Z42" s="1">
        <v>8</v>
      </c>
      <c r="AA42" s="1">
        <v>9</v>
      </c>
      <c r="AB42" s="1">
        <v>10</v>
      </c>
      <c r="AC42" s="1" t="s">
        <v>7</v>
      </c>
    </row>
    <row r="43" spans="1:29" x14ac:dyDescent="0.3">
      <c r="A43" s="2" t="s">
        <v>16</v>
      </c>
      <c r="B43" t="s">
        <v>24</v>
      </c>
      <c r="C43" t="s">
        <v>4</v>
      </c>
      <c r="D43" s="4" cm="1">
        <f t="array" ref="D43">INDEX(Bail_Risk_alt_Race!$A$1:$N$20,MATCH(1,(Bail_Risk_alt_Race!$A$1:$A$20=$A43)*(Bail_Risk_alt_Race!$B$1:$B$20=$B43)*(Bail_Risk_alt_Race!$C$1:$C$20=$C43),0),MATCH(D$42,Bail_Risk_alt_Race!$A$1:$N$1,0))</f>
        <v>0</v>
      </c>
      <c r="E43" s="4" cm="1">
        <f t="array" ref="E43">INDEX(Bail_Risk_alt_Race!$A$1:$N$20,MATCH(1,(Bail_Risk_alt_Race!$A$1:$A$20=$A43)*(Bail_Risk_alt_Race!$B$1:$B$20=$B43)*(Bail_Risk_alt_Race!$C$1:$C$20=$C43),0),MATCH(E$42,Bail_Risk_alt_Race!$A$1:$N$1,0))</f>
        <v>0</v>
      </c>
      <c r="F43" s="4" cm="1">
        <f t="array" ref="F43">INDEX(Bail_Risk_alt_Race!$A$1:$N$20,MATCH(1,(Bail_Risk_alt_Race!$A$1:$A$20=$A43)*(Bail_Risk_alt_Race!$B$1:$B$20=$B43)*(Bail_Risk_alt_Race!$C$1:$C$20=$C43),0),MATCH(F$42,Bail_Risk_alt_Race!$A$1:$N$1,0))</f>
        <v>0</v>
      </c>
      <c r="G43" s="4" cm="1">
        <f t="array" ref="G43">INDEX(Bail_Risk_alt_Race!$A$1:$N$20,MATCH(1,(Bail_Risk_alt_Race!$A$1:$A$20=$A43)*(Bail_Risk_alt_Race!$B$1:$B$20=$B43)*(Bail_Risk_alt_Race!$C$1:$C$20=$C43),0),MATCH(G$42,Bail_Risk_alt_Race!$A$1:$N$1,0))</f>
        <v>0</v>
      </c>
      <c r="H43" s="4" cm="1">
        <f t="array" ref="H43">INDEX(Bail_Risk_alt_Race!$A$1:$N$20,MATCH(1,(Bail_Risk_alt_Race!$A$1:$A$20=$A43)*(Bail_Risk_alt_Race!$B$1:$B$20=$B43)*(Bail_Risk_alt_Race!$C$1:$C$20=$C43),0),MATCH(H$42,Bail_Risk_alt_Race!$A$1:$N$1,0))</f>
        <v>152</v>
      </c>
      <c r="I43" s="4" cm="1">
        <f t="array" ref="I43">INDEX(Bail_Risk_alt_Race!$A$1:$N$20,MATCH(1,(Bail_Risk_alt_Race!$A$1:$A$20=$A43)*(Bail_Risk_alt_Race!$B$1:$B$20=$B43)*(Bail_Risk_alt_Race!$C$1:$C$20=$C43),0),MATCH(I$42,Bail_Risk_alt_Race!$A$1:$N$1,0))</f>
        <v>181</v>
      </c>
      <c r="J43" s="4" cm="1">
        <f t="array" ref="J43">INDEX(Bail_Risk_alt_Race!$A$1:$N$20,MATCH(1,(Bail_Risk_alt_Race!$A$1:$A$20=$A43)*(Bail_Risk_alt_Race!$B$1:$B$20=$B43)*(Bail_Risk_alt_Race!$C$1:$C$20=$C43),0),MATCH(J$42,Bail_Risk_alt_Race!$A$1:$N$1,0))</f>
        <v>133</v>
      </c>
      <c r="K43" s="4" cm="1">
        <f t="array" ref="K43">INDEX(Bail_Risk_alt_Race!$A$1:$N$20,MATCH(1,(Bail_Risk_alt_Race!$A$1:$A$20=$A43)*(Bail_Risk_alt_Race!$B$1:$B$20=$B43)*(Bail_Risk_alt_Race!$C$1:$C$20=$C43),0),MATCH(K$42,Bail_Risk_alt_Race!$A$1:$N$1,0))</f>
        <v>110</v>
      </c>
      <c r="L43" s="4" cm="1">
        <f t="array" ref="L43">INDEX(Bail_Risk_alt_Race!$A$1:$N$20,MATCH(1,(Bail_Risk_alt_Race!$A$1:$A$20=$A43)*(Bail_Risk_alt_Race!$B$1:$B$20=$B43)*(Bail_Risk_alt_Race!$C$1:$C$20=$C43),0),MATCH(L$42,Bail_Risk_alt_Race!$A$1:$N$1,0))</f>
        <v>57</v>
      </c>
      <c r="M43" s="4" cm="1">
        <f t="array" ref="M43">INDEX(Bail_Risk_alt_Race!$A$1:$N$20,MATCH(1,(Bail_Risk_alt_Race!$A$1:$A$20=$A43)*(Bail_Risk_alt_Race!$B$1:$B$20=$B43)*(Bail_Risk_alt_Race!$C$1:$C$20=$C43),0),MATCH(M$42,Bail_Risk_alt_Race!$A$1:$N$1,0))</f>
        <v>32</v>
      </c>
      <c r="N43" s="4" cm="1">
        <f t="array" ref="N43">INDEX(Bail_Risk_alt_Race!$A$1:$N$20,MATCH(1,(Bail_Risk_alt_Race!$A$1:$A$20=$A43)*(Bail_Risk_alt_Race!$B$1:$B$20=$B43)*(Bail_Risk_alt_Race!$C$1:$C$20=$C43),0),MATCH(N$42,Bail_Risk_alt_Race!$A$1:$N$1,0))</f>
        <v>665</v>
      </c>
      <c r="P43" s="2" t="s">
        <v>16</v>
      </c>
      <c r="Q43" t="s">
        <v>24</v>
      </c>
      <c r="R43" t="s">
        <v>8</v>
      </c>
      <c r="S43" s="4" cm="1">
        <f t="array" ref="S43">INDEX(Bail_Risk_alt_Gender!$A$1:$N$14,MATCH(1,(Bail_Risk_alt_Gender!$A$1:$A$14=$P43)*(Bail_Risk_alt_Gender!$B$1:$B$14=$Q43)*(Bail_Risk_alt_Gender!$C$1:$C$14=$R43),0),MATCH(S$42,Bail_Risk_alt_Gender!$A$1:$N$1,0))</f>
        <v>0</v>
      </c>
      <c r="T43" s="4" cm="1">
        <f t="array" ref="T43">INDEX(Bail_Risk_alt_Gender!$A$1:$N$14,MATCH(1,(Bail_Risk_alt_Gender!$A$1:$A$14=$P43)*(Bail_Risk_alt_Gender!$B$1:$B$14=$Q43)*(Bail_Risk_alt_Gender!$C$1:$C$14=$R43),0),MATCH(T$42,Bail_Risk_alt_Gender!$A$1:$N$1,0))</f>
        <v>0</v>
      </c>
      <c r="U43" s="4" cm="1">
        <f t="array" ref="U43">INDEX(Bail_Risk_alt_Gender!$A$1:$N$14,MATCH(1,(Bail_Risk_alt_Gender!$A$1:$A$14=$P43)*(Bail_Risk_alt_Gender!$B$1:$B$14=$Q43)*(Bail_Risk_alt_Gender!$C$1:$C$14=$R43),0),MATCH(U$42,Bail_Risk_alt_Gender!$A$1:$N$1,0))</f>
        <v>0</v>
      </c>
      <c r="V43" s="4" cm="1">
        <f t="array" ref="V43">INDEX(Bail_Risk_alt_Gender!$A$1:$N$14,MATCH(1,(Bail_Risk_alt_Gender!$A$1:$A$14=$P43)*(Bail_Risk_alt_Gender!$B$1:$B$14=$Q43)*(Bail_Risk_alt_Gender!$C$1:$C$14=$R43),0),MATCH(V$42,Bail_Risk_alt_Gender!$A$1:$N$1,0))</f>
        <v>0</v>
      </c>
      <c r="W43" s="4" cm="1">
        <f t="array" ref="W43">INDEX(Bail_Risk_alt_Gender!$A$1:$N$14,MATCH(1,(Bail_Risk_alt_Gender!$A$1:$A$14=$P43)*(Bail_Risk_alt_Gender!$B$1:$B$14=$Q43)*(Bail_Risk_alt_Gender!$C$1:$C$14=$R43),0),MATCH(W$42,Bail_Risk_alt_Gender!$A$1:$N$1,0))</f>
        <v>69</v>
      </c>
      <c r="X43" s="4" cm="1">
        <f t="array" ref="X43">INDEX(Bail_Risk_alt_Gender!$A$1:$N$14,MATCH(1,(Bail_Risk_alt_Gender!$A$1:$A$14=$P43)*(Bail_Risk_alt_Gender!$B$1:$B$14=$Q43)*(Bail_Risk_alt_Gender!$C$1:$C$14=$R43),0),MATCH(X$42,Bail_Risk_alt_Gender!$A$1:$N$1,0))</f>
        <v>89</v>
      </c>
      <c r="Y43" s="4" cm="1">
        <f t="array" ref="Y43">INDEX(Bail_Risk_alt_Gender!$A$1:$N$14,MATCH(1,(Bail_Risk_alt_Gender!$A$1:$A$14=$P43)*(Bail_Risk_alt_Gender!$B$1:$B$14=$Q43)*(Bail_Risk_alt_Gender!$C$1:$C$14=$R43),0),MATCH(Y$42,Bail_Risk_alt_Gender!$A$1:$N$1,0))</f>
        <v>73</v>
      </c>
      <c r="Z43" s="4" cm="1">
        <f t="array" ref="Z43">INDEX(Bail_Risk_alt_Gender!$A$1:$N$14,MATCH(1,(Bail_Risk_alt_Gender!$A$1:$A$14=$P43)*(Bail_Risk_alt_Gender!$B$1:$B$14=$Q43)*(Bail_Risk_alt_Gender!$C$1:$C$14=$R43),0),MATCH(Z$42,Bail_Risk_alt_Gender!$A$1:$N$1,0))</f>
        <v>54</v>
      </c>
      <c r="AA43" s="4" cm="1">
        <f t="array" ref="AA43">INDEX(Bail_Risk_alt_Gender!$A$1:$N$14,MATCH(1,(Bail_Risk_alt_Gender!$A$1:$A$14=$P43)*(Bail_Risk_alt_Gender!$B$1:$B$14=$Q43)*(Bail_Risk_alt_Gender!$C$1:$C$14=$R43),0),MATCH(AA$42,Bail_Risk_alt_Gender!$A$1:$N$1,0))</f>
        <v>36</v>
      </c>
      <c r="AB43" s="4" cm="1">
        <f t="array" ref="AB43">INDEX(Bail_Risk_alt_Gender!$A$1:$N$14,MATCH(1,(Bail_Risk_alt_Gender!$A$1:$A$14=$P43)*(Bail_Risk_alt_Gender!$B$1:$B$14=$Q43)*(Bail_Risk_alt_Gender!$C$1:$C$14=$R43),0),MATCH(AB$42,Bail_Risk_alt_Gender!$A$1:$N$1,0))</f>
        <v>21</v>
      </c>
      <c r="AC43" s="4" cm="1">
        <f t="array" ref="AC43">INDEX(Bail_Risk_alt_Gender!$A$1:$N$14,MATCH(1,(Bail_Risk_alt_Gender!$A$1:$A$14=$P43)*(Bail_Risk_alt_Gender!$B$1:$B$14=$Q43)*(Bail_Risk_alt_Gender!$C$1:$C$14=$R43),0),MATCH(AC$42,Bail_Risk_alt_Gender!$A$1:$N$1,0))</f>
        <v>342</v>
      </c>
    </row>
    <row r="44" spans="1:29" x14ac:dyDescent="0.3">
      <c r="A44" s="2" t="s">
        <v>16</v>
      </c>
      <c r="B44" t="s">
        <v>24</v>
      </c>
      <c r="C44" t="s">
        <v>5</v>
      </c>
      <c r="D44" s="4" cm="1">
        <f t="array" ref="D44">INDEX(Bail_Risk_alt_Race!$A$1:$N$20,MATCH(1,(Bail_Risk_alt_Race!$A$1:$A$20=$A44)*(Bail_Risk_alt_Race!$B$1:$B$20=$B44)*(Bail_Risk_alt_Race!$C$1:$C$20=$C44),0),MATCH(D$42,Bail_Risk_alt_Race!$A$1:$N$1,0))</f>
        <v>0</v>
      </c>
      <c r="E44" s="4" cm="1">
        <f t="array" ref="E44">INDEX(Bail_Risk_alt_Race!$A$1:$N$20,MATCH(1,(Bail_Risk_alt_Race!$A$1:$A$20=$A44)*(Bail_Risk_alt_Race!$B$1:$B$20=$B44)*(Bail_Risk_alt_Race!$C$1:$C$20=$C44),0),MATCH(E$42,Bail_Risk_alt_Race!$A$1:$N$1,0))</f>
        <v>0</v>
      </c>
      <c r="F44" s="4" cm="1">
        <f t="array" ref="F44">INDEX(Bail_Risk_alt_Race!$A$1:$N$20,MATCH(1,(Bail_Risk_alt_Race!$A$1:$A$20=$A44)*(Bail_Risk_alt_Race!$B$1:$B$20=$B44)*(Bail_Risk_alt_Race!$C$1:$C$20=$C44),0),MATCH(F$42,Bail_Risk_alt_Race!$A$1:$N$1,0))</f>
        <v>0</v>
      </c>
      <c r="G44" s="4" cm="1">
        <f t="array" ref="G44">INDEX(Bail_Risk_alt_Race!$A$1:$N$20,MATCH(1,(Bail_Risk_alt_Race!$A$1:$A$20=$A44)*(Bail_Risk_alt_Race!$B$1:$B$20=$B44)*(Bail_Risk_alt_Race!$C$1:$C$20=$C44),0),MATCH(G$42,Bail_Risk_alt_Race!$A$1:$N$1,0))</f>
        <v>0</v>
      </c>
      <c r="H44" s="4" cm="1">
        <f t="array" ref="H44">INDEX(Bail_Risk_alt_Race!$A$1:$N$20,MATCH(1,(Bail_Risk_alt_Race!$A$1:$A$20=$A44)*(Bail_Risk_alt_Race!$B$1:$B$20=$B44)*(Bail_Risk_alt_Race!$C$1:$C$20=$C44),0),MATCH(H$42,Bail_Risk_alt_Race!$A$1:$N$1,0))</f>
        <v>0</v>
      </c>
      <c r="I44" s="4" cm="1">
        <f t="array" ref="I44">INDEX(Bail_Risk_alt_Race!$A$1:$N$20,MATCH(1,(Bail_Risk_alt_Race!$A$1:$A$20=$A44)*(Bail_Risk_alt_Race!$B$1:$B$20=$B44)*(Bail_Risk_alt_Race!$C$1:$C$20=$C44),0),MATCH(I$42,Bail_Risk_alt_Race!$A$1:$N$1,0))</f>
        <v>0</v>
      </c>
      <c r="J44" s="4" cm="1">
        <f t="array" ref="J44">INDEX(Bail_Risk_alt_Race!$A$1:$N$20,MATCH(1,(Bail_Risk_alt_Race!$A$1:$A$20=$A44)*(Bail_Risk_alt_Race!$B$1:$B$20=$B44)*(Bail_Risk_alt_Race!$C$1:$C$20=$C44),0),MATCH(J$42,Bail_Risk_alt_Race!$A$1:$N$1,0))</f>
        <v>12</v>
      </c>
      <c r="K44" s="4" cm="1">
        <f t="array" ref="K44">INDEX(Bail_Risk_alt_Race!$A$1:$N$20,MATCH(1,(Bail_Risk_alt_Race!$A$1:$A$20=$A44)*(Bail_Risk_alt_Race!$B$1:$B$20=$B44)*(Bail_Risk_alt_Race!$C$1:$C$20=$C44),0),MATCH(K$42,Bail_Risk_alt_Race!$A$1:$N$1,0))</f>
        <v>6</v>
      </c>
      <c r="L44" s="4" cm="1">
        <f t="array" ref="L44">INDEX(Bail_Risk_alt_Race!$A$1:$N$20,MATCH(1,(Bail_Risk_alt_Race!$A$1:$A$20=$A44)*(Bail_Risk_alt_Race!$B$1:$B$20=$B44)*(Bail_Risk_alt_Race!$C$1:$C$20=$C44),0),MATCH(L$42,Bail_Risk_alt_Race!$A$1:$N$1,0))</f>
        <v>3</v>
      </c>
      <c r="M44" s="4" cm="1">
        <f t="array" ref="M44">INDEX(Bail_Risk_alt_Race!$A$1:$N$20,MATCH(1,(Bail_Risk_alt_Race!$A$1:$A$20=$A44)*(Bail_Risk_alt_Race!$B$1:$B$20=$B44)*(Bail_Risk_alt_Race!$C$1:$C$20=$C44),0),MATCH(M$42,Bail_Risk_alt_Race!$A$1:$N$1,0))</f>
        <v>0</v>
      </c>
      <c r="N44" s="4" cm="1">
        <f t="array" ref="N44">INDEX(Bail_Risk_alt_Race!$A$1:$N$20,MATCH(1,(Bail_Risk_alt_Race!$A$1:$A$20=$A44)*(Bail_Risk_alt_Race!$B$1:$B$20=$B44)*(Bail_Risk_alt_Race!$C$1:$C$20=$C44),0),MATCH(N$42,Bail_Risk_alt_Race!$A$1:$N$1,0))</f>
        <v>21</v>
      </c>
      <c r="P44" s="2" t="s">
        <v>16</v>
      </c>
      <c r="Q44" t="s">
        <v>24</v>
      </c>
      <c r="R44" t="s">
        <v>9</v>
      </c>
      <c r="S44" s="4" cm="1">
        <f t="array" ref="S44">INDEX(Bail_Risk_alt_Gender!$A$1:$N$14,MATCH(1,(Bail_Risk_alt_Gender!$A$1:$A$14=$P44)*(Bail_Risk_alt_Gender!$B$1:$B$14=$Q44)*(Bail_Risk_alt_Gender!$C$1:$C$14=$R44),0),MATCH(S$42,Bail_Risk_alt_Gender!$A$1:$N$1,0))</f>
        <v>0</v>
      </c>
      <c r="T44" s="4" cm="1">
        <f t="array" ref="T44">INDEX(Bail_Risk_alt_Gender!$A$1:$N$14,MATCH(1,(Bail_Risk_alt_Gender!$A$1:$A$14=$P44)*(Bail_Risk_alt_Gender!$B$1:$B$14=$Q44)*(Bail_Risk_alt_Gender!$C$1:$C$14=$R44),0),MATCH(T$42,Bail_Risk_alt_Gender!$A$1:$N$1,0))</f>
        <v>0</v>
      </c>
      <c r="U44" s="4" cm="1">
        <f t="array" ref="U44">INDEX(Bail_Risk_alt_Gender!$A$1:$N$14,MATCH(1,(Bail_Risk_alt_Gender!$A$1:$A$14=$P44)*(Bail_Risk_alt_Gender!$B$1:$B$14=$Q44)*(Bail_Risk_alt_Gender!$C$1:$C$14=$R44),0),MATCH(U$42,Bail_Risk_alt_Gender!$A$1:$N$1,0))</f>
        <v>0</v>
      </c>
      <c r="V44" s="4" cm="1">
        <f t="array" ref="V44">INDEX(Bail_Risk_alt_Gender!$A$1:$N$14,MATCH(1,(Bail_Risk_alt_Gender!$A$1:$A$14=$P44)*(Bail_Risk_alt_Gender!$B$1:$B$14=$Q44)*(Bail_Risk_alt_Gender!$C$1:$C$14=$R44),0),MATCH(V$42,Bail_Risk_alt_Gender!$A$1:$N$1,0))</f>
        <v>0</v>
      </c>
      <c r="W44" s="4" cm="1">
        <f t="array" ref="W44">INDEX(Bail_Risk_alt_Gender!$A$1:$N$14,MATCH(1,(Bail_Risk_alt_Gender!$A$1:$A$14=$P44)*(Bail_Risk_alt_Gender!$B$1:$B$14=$Q44)*(Bail_Risk_alt_Gender!$C$1:$C$14=$R44),0),MATCH(W$42,Bail_Risk_alt_Gender!$A$1:$N$1,0))</f>
        <v>83</v>
      </c>
      <c r="X44" s="4" cm="1">
        <f t="array" ref="X44">INDEX(Bail_Risk_alt_Gender!$A$1:$N$14,MATCH(1,(Bail_Risk_alt_Gender!$A$1:$A$14=$P44)*(Bail_Risk_alt_Gender!$B$1:$B$14=$Q44)*(Bail_Risk_alt_Gender!$C$1:$C$14=$R44),0),MATCH(X$42,Bail_Risk_alt_Gender!$A$1:$N$1,0))</f>
        <v>92</v>
      </c>
      <c r="Y44" s="4" cm="1">
        <f t="array" ref="Y44">INDEX(Bail_Risk_alt_Gender!$A$1:$N$14,MATCH(1,(Bail_Risk_alt_Gender!$A$1:$A$14=$P44)*(Bail_Risk_alt_Gender!$B$1:$B$14=$Q44)*(Bail_Risk_alt_Gender!$C$1:$C$14=$R44),0),MATCH(Y$42,Bail_Risk_alt_Gender!$A$1:$N$1,0))</f>
        <v>73</v>
      </c>
      <c r="Z44" s="4" cm="1">
        <f t="array" ref="Z44">INDEX(Bail_Risk_alt_Gender!$A$1:$N$14,MATCH(1,(Bail_Risk_alt_Gender!$A$1:$A$14=$P44)*(Bail_Risk_alt_Gender!$B$1:$B$14=$Q44)*(Bail_Risk_alt_Gender!$C$1:$C$14=$R44),0),MATCH(Z$42,Bail_Risk_alt_Gender!$A$1:$N$1,0))</f>
        <v>65</v>
      </c>
      <c r="AA44" s="4" cm="1">
        <f t="array" ref="AA44">INDEX(Bail_Risk_alt_Gender!$A$1:$N$14,MATCH(1,(Bail_Risk_alt_Gender!$A$1:$A$14=$P44)*(Bail_Risk_alt_Gender!$B$1:$B$14=$Q44)*(Bail_Risk_alt_Gender!$C$1:$C$14=$R44),0),MATCH(AA$42,Bail_Risk_alt_Gender!$A$1:$N$1,0))</f>
        <v>24</v>
      </c>
      <c r="AB44" s="4" cm="1">
        <f t="array" ref="AB44">INDEX(Bail_Risk_alt_Gender!$A$1:$N$14,MATCH(1,(Bail_Risk_alt_Gender!$A$1:$A$14=$P44)*(Bail_Risk_alt_Gender!$B$1:$B$14=$Q44)*(Bail_Risk_alt_Gender!$C$1:$C$14=$R44),0),MATCH(AB$42,Bail_Risk_alt_Gender!$A$1:$N$1,0))</f>
        <v>11</v>
      </c>
      <c r="AC44" s="4" cm="1">
        <f t="array" ref="AC44">INDEX(Bail_Risk_alt_Gender!$A$1:$N$14,MATCH(1,(Bail_Risk_alt_Gender!$A$1:$A$14=$P44)*(Bail_Risk_alt_Gender!$B$1:$B$14=$Q44)*(Bail_Risk_alt_Gender!$C$1:$C$14=$R44),0),MATCH(AC$42,Bail_Risk_alt_Gender!$A$1:$N$1,0))</f>
        <v>348</v>
      </c>
    </row>
    <row r="45" spans="1:29" x14ac:dyDescent="0.3">
      <c r="A45" s="2" t="s">
        <v>16</v>
      </c>
      <c r="B45" t="s">
        <v>24</v>
      </c>
      <c r="C45" t="s">
        <v>6</v>
      </c>
      <c r="D45" s="4" cm="1">
        <f t="array" ref="D45">INDEX(Bail_Risk_alt_Race!$A$1:$N$20,MATCH(1,(Bail_Risk_alt_Race!$A$1:$A$20=$A45)*(Bail_Risk_alt_Race!$B$1:$B$20=$B45)*(Bail_Risk_alt_Race!$C$1:$C$20=$C45),0),MATCH(D$42,Bail_Risk_alt_Race!$A$1:$N$1,0))</f>
        <v>0</v>
      </c>
      <c r="E45" s="4" cm="1">
        <f t="array" ref="E45">INDEX(Bail_Risk_alt_Race!$A$1:$N$20,MATCH(1,(Bail_Risk_alt_Race!$A$1:$A$20=$A45)*(Bail_Risk_alt_Race!$B$1:$B$20=$B45)*(Bail_Risk_alt_Race!$C$1:$C$20=$C45),0),MATCH(E$42,Bail_Risk_alt_Race!$A$1:$N$1,0))</f>
        <v>0</v>
      </c>
      <c r="F45" s="4" cm="1">
        <f t="array" ref="F45">INDEX(Bail_Risk_alt_Race!$A$1:$N$20,MATCH(1,(Bail_Risk_alt_Race!$A$1:$A$20=$A45)*(Bail_Risk_alt_Race!$B$1:$B$20=$B45)*(Bail_Risk_alt_Race!$C$1:$C$20=$C45),0),MATCH(F$42,Bail_Risk_alt_Race!$A$1:$N$1,0))</f>
        <v>0</v>
      </c>
      <c r="G45" s="4" cm="1">
        <f t="array" ref="G45">INDEX(Bail_Risk_alt_Race!$A$1:$N$20,MATCH(1,(Bail_Risk_alt_Race!$A$1:$A$20=$A45)*(Bail_Risk_alt_Race!$B$1:$B$20=$B45)*(Bail_Risk_alt_Race!$C$1:$C$20=$C45),0),MATCH(G$42,Bail_Risk_alt_Race!$A$1:$N$1,0))</f>
        <v>0</v>
      </c>
      <c r="H45" s="4" cm="1">
        <f t="array" ref="H45">INDEX(Bail_Risk_alt_Race!$A$1:$N$20,MATCH(1,(Bail_Risk_alt_Race!$A$1:$A$20=$A45)*(Bail_Risk_alt_Race!$B$1:$B$20=$B45)*(Bail_Risk_alt_Race!$C$1:$C$20=$C45),0),MATCH(H$42,Bail_Risk_alt_Race!$A$1:$N$1,0))</f>
        <v>0</v>
      </c>
      <c r="I45" s="4" cm="1">
        <f t="array" ref="I45">INDEX(Bail_Risk_alt_Race!$A$1:$N$20,MATCH(1,(Bail_Risk_alt_Race!$A$1:$A$20=$A45)*(Bail_Risk_alt_Race!$B$1:$B$20=$B45)*(Bail_Risk_alt_Race!$C$1:$C$20=$C45),0),MATCH(I$42,Bail_Risk_alt_Race!$A$1:$N$1,0))</f>
        <v>0</v>
      </c>
      <c r="J45" s="4" cm="1">
        <f t="array" ref="J45">INDEX(Bail_Risk_alt_Race!$A$1:$N$20,MATCH(1,(Bail_Risk_alt_Race!$A$1:$A$20=$A45)*(Bail_Risk_alt_Race!$B$1:$B$20=$B45)*(Bail_Risk_alt_Race!$C$1:$C$20=$C45),0),MATCH(J$42,Bail_Risk_alt_Race!$A$1:$N$1,0))</f>
        <v>1</v>
      </c>
      <c r="K45" s="4" cm="1">
        <f t="array" ref="K45">INDEX(Bail_Risk_alt_Race!$A$1:$N$20,MATCH(1,(Bail_Risk_alt_Race!$A$1:$A$20=$A45)*(Bail_Risk_alt_Race!$B$1:$B$20=$B45)*(Bail_Risk_alt_Race!$C$1:$C$20=$C45),0),MATCH(K$42,Bail_Risk_alt_Race!$A$1:$N$1,0))</f>
        <v>3</v>
      </c>
      <c r="L45" s="4" cm="1">
        <f t="array" ref="L45">INDEX(Bail_Risk_alt_Race!$A$1:$N$20,MATCH(1,(Bail_Risk_alt_Race!$A$1:$A$20=$A45)*(Bail_Risk_alt_Race!$B$1:$B$20=$B45)*(Bail_Risk_alt_Race!$C$1:$C$20=$C45),0),MATCH(L$42,Bail_Risk_alt_Race!$A$1:$N$1,0))</f>
        <v>0</v>
      </c>
      <c r="M45" s="4" cm="1">
        <f t="array" ref="M45">INDEX(Bail_Risk_alt_Race!$A$1:$N$20,MATCH(1,(Bail_Risk_alt_Race!$A$1:$A$20=$A45)*(Bail_Risk_alt_Race!$B$1:$B$20=$B45)*(Bail_Risk_alt_Race!$C$1:$C$20=$C45),0),MATCH(M$42,Bail_Risk_alt_Race!$A$1:$N$1,0))</f>
        <v>0</v>
      </c>
      <c r="N45" s="4" cm="1">
        <f t="array" ref="N45">INDEX(Bail_Risk_alt_Race!$A$1:$N$20,MATCH(1,(Bail_Risk_alt_Race!$A$1:$A$20=$A45)*(Bail_Risk_alt_Race!$B$1:$B$20=$B45)*(Bail_Risk_alt_Race!$C$1:$C$20=$C45),0),MATCH(N$42,Bail_Risk_alt_Race!$A$1:$N$1,0))</f>
        <v>4</v>
      </c>
    </row>
    <row r="46" spans="1:29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 s="2" t="s">
        <v>16</v>
      </c>
      <c r="Q46" t="s">
        <v>25</v>
      </c>
      <c r="R46" t="s">
        <v>8</v>
      </c>
      <c r="S46" s="4" cm="1">
        <f t="array" ref="S46">INDEX(Bail_Risk_alt_Gender!$A$1:$N$14,MATCH(1,(Bail_Risk_alt_Gender!$A$1:$A$14=$P46)*(Bail_Risk_alt_Gender!$B$1:$B$14=$Q46)*(Bail_Risk_alt_Gender!$C$1:$C$14=$R46),0),MATCH(S$42,Bail_Risk_alt_Gender!$A$1:$N$1,0))</f>
        <v>11</v>
      </c>
      <c r="T46" s="4" cm="1">
        <f t="array" ref="T46">INDEX(Bail_Risk_alt_Gender!$A$1:$N$14,MATCH(1,(Bail_Risk_alt_Gender!$A$1:$A$14=$P46)*(Bail_Risk_alt_Gender!$B$1:$B$14=$Q46)*(Bail_Risk_alt_Gender!$C$1:$C$14=$R46),0),MATCH(T$42,Bail_Risk_alt_Gender!$A$1:$N$1,0))</f>
        <v>14</v>
      </c>
      <c r="U46" s="4" cm="1">
        <f t="array" ref="U46">INDEX(Bail_Risk_alt_Gender!$A$1:$N$14,MATCH(1,(Bail_Risk_alt_Gender!$A$1:$A$14=$P46)*(Bail_Risk_alt_Gender!$B$1:$B$14=$Q46)*(Bail_Risk_alt_Gender!$C$1:$C$14=$R46),0),MATCH(U$42,Bail_Risk_alt_Gender!$A$1:$N$1,0))</f>
        <v>46</v>
      </c>
      <c r="V46" s="4" cm="1">
        <f t="array" ref="V46">INDEX(Bail_Risk_alt_Gender!$A$1:$N$14,MATCH(1,(Bail_Risk_alt_Gender!$A$1:$A$14=$P46)*(Bail_Risk_alt_Gender!$B$1:$B$14=$Q46)*(Bail_Risk_alt_Gender!$C$1:$C$14=$R46),0),MATCH(V$42,Bail_Risk_alt_Gender!$A$1:$N$1,0))</f>
        <v>78</v>
      </c>
      <c r="W46" s="4" cm="1">
        <f t="array" ref="W46">INDEX(Bail_Risk_alt_Gender!$A$1:$N$14,MATCH(1,(Bail_Risk_alt_Gender!$A$1:$A$14=$P46)*(Bail_Risk_alt_Gender!$B$1:$B$14=$Q46)*(Bail_Risk_alt_Gender!$C$1:$C$14=$R46),0),MATCH(W$42,Bail_Risk_alt_Gender!$A$1:$N$1,0))</f>
        <v>9</v>
      </c>
      <c r="X46" s="4" cm="1">
        <f t="array" ref="X46">INDEX(Bail_Risk_alt_Gender!$A$1:$N$14,MATCH(1,(Bail_Risk_alt_Gender!$A$1:$A$14=$P46)*(Bail_Risk_alt_Gender!$B$1:$B$14=$Q46)*(Bail_Risk_alt_Gender!$C$1:$C$14=$R46),0),MATCH(X$42,Bail_Risk_alt_Gender!$A$1:$N$1,0))</f>
        <v>5</v>
      </c>
      <c r="Y46" s="4" cm="1">
        <f t="array" ref="Y46">INDEX(Bail_Risk_alt_Gender!$A$1:$N$14,MATCH(1,(Bail_Risk_alt_Gender!$A$1:$A$14=$P46)*(Bail_Risk_alt_Gender!$B$1:$B$14=$Q46)*(Bail_Risk_alt_Gender!$C$1:$C$14=$R46),0),MATCH(Y$42,Bail_Risk_alt_Gender!$A$1:$N$1,0))</f>
        <v>0</v>
      </c>
      <c r="Z46" s="4" cm="1">
        <f t="array" ref="Z46">INDEX(Bail_Risk_alt_Gender!$A$1:$N$14,MATCH(1,(Bail_Risk_alt_Gender!$A$1:$A$14=$P46)*(Bail_Risk_alt_Gender!$B$1:$B$14=$Q46)*(Bail_Risk_alt_Gender!$C$1:$C$14=$R46),0),MATCH(Z$42,Bail_Risk_alt_Gender!$A$1:$N$1,0))</f>
        <v>0</v>
      </c>
      <c r="AA46" s="4" cm="1">
        <f t="array" ref="AA46">INDEX(Bail_Risk_alt_Gender!$A$1:$N$14,MATCH(1,(Bail_Risk_alt_Gender!$A$1:$A$14=$P46)*(Bail_Risk_alt_Gender!$B$1:$B$14=$Q46)*(Bail_Risk_alt_Gender!$C$1:$C$14=$R46),0),MATCH(AA$42,Bail_Risk_alt_Gender!$A$1:$N$1,0))</f>
        <v>0</v>
      </c>
      <c r="AB46" s="4" cm="1">
        <f t="array" ref="AB46">INDEX(Bail_Risk_alt_Gender!$A$1:$N$14,MATCH(1,(Bail_Risk_alt_Gender!$A$1:$A$14=$P46)*(Bail_Risk_alt_Gender!$B$1:$B$14=$Q46)*(Bail_Risk_alt_Gender!$C$1:$C$14=$R46),0),MATCH(AB$42,Bail_Risk_alt_Gender!$A$1:$N$1,0))</f>
        <v>0</v>
      </c>
      <c r="AC46" s="4" cm="1">
        <f t="array" ref="AC46">INDEX(Bail_Risk_alt_Gender!$A$1:$N$14,MATCH(1,(Bail_Risk_alt_Gender!$A$1:$A$14=$P46)*(Bail_Risk_alt_Gender!$B$1:$B$14=$Q46)*(Bail_Risk_alt_Gender!$C$1:$C$14=$R46),0),MATCH(AC$42,Bail_Risk_alt_Gender!$A$1:$N$1,0))</f>
        <v>163</v>
      </c>
    </row>
    <row r="47" spans="1:29" x14ac:dyDescent="0.3">
      <c r="A47" s="2" t="s">
        <v>16</v>
      </c>
      <c r="B47" t="s">
        <v>25</v>
      </c>
      <c r="C47" t="s">
        <v>4</v>
      </c>
      <c r="D47" s="4" cm="1">
        <f t="array" ref="D47">INDEX(Bail_Risk_alt_Race!$A$1:$N$20,MATCH(1,(Bail_Risk_alt_Race!$A$1:$A$20=$A47)*(Bail_Risk_alt_Race!$B$1:$B$20=$B47)*(Bail_Risk_alt_Race!$C$1:$C$20=$C47),0),MATCH(D$42,Bail_Risk_alt_Race!$A$1:$N$1,0))</f>
        <v>10</v>
      </c>
      <c r="E47" s="4" cm="1">
        <f t="array" ref="E47">INDEX(Bail_Risk_alt_Race!$A$1:$N$20,MATCH(1,(Bail_Risk_alt_Race!$A$1:$A$20=$A47)*(Bail_Risk_alt_Race!$B$1:$B$20=$B47)*(Bail_Risk_alt_Race!$C$1:$C$20=$C47),0),MATCH(E$42,Bail_Risk_alt_Race!$A$1:$N$1,0))</f>
        <v>23</v>
      </c>
      <c r="F47" s="4" cm="1">
        <f t="array" ref="F47">INDEX(Bail_Risk_alt_Race!$A$1:$N$20,MATCH(1,(Bail_Risk_alt_Race!$A$1:$A$20=$A47)*(Bail_Risk_alt_Race!$B$1:$B$20=$B47)*(Bail_Risk_alt_Race!$C$1:$C$20=$C47),0),MATCH(F$42,Bail_Risk_alt_Race!$A$1:$N$1,0))</f>
        <v>65</v>
      </c>
      <c r="G47" s="4" cm="1">
        <f t="array" ref="G47">INDEX(Bail_Risk_alt_Race!$A$1:$N$20,MATCH(1,(Bail_Risk_alt_Race!$A$1:$A$20=$A47)*(Bail_Risk_alt_Race!$B$1:$B$20=$B47)*(Bail_Risk_alt_Race!$C$1:$C$20=$C47),0),MATCH(G$42,Bail_Risk_alt_Race!$A$1:$N$1,0))</f>
        <v>119</v>
      </c>
      <c r="H47" s="4" cm="1">
        <f t="array" ref="H47">INDEX(Bail_Risk_alt_Race!$A$1:$N$20,MATCH(1,(Bail_Risk_alt_Race!$A$1:$A$20=$A47)*(Bail_Risk_alt_Race!$B$1:$B$20=$B47)*(Bail_Risk_alt_Race!$C$1:$C$20=$C47),0),MATCH(H$42,Bail_Risk_alt_Race!$A$1:$N$1,0))</f>
        <v>0</v>
      </c>
      <c r="I47" s="4" cm="1">
        <f t="array" ref="I47">INDEX(Bail_Risk_alt_Race!$A$1:$N$20,MATCH(1,(Bail_Risk_alt_Race!$A$1:$A$20=$A47)*(Bail_Risk_alt_Race!$B$1:$B$20=$B47)*(Bail_Risk_alt_Race!$C$1:$C$20=$C47),0),MATCH(I$42,Bail_Risk_alt_Race!$A$1:$N$1,0))</f>
        <v>0</v>
      </c>
      <c r="J47" s="4" cm="1">
        <f t="array" ref="J47">INDEX(Bail_Risk_alt_Race!$A$1:$N$20,MATCH(1,(Bail_Risk_alt_Race!$A$1:$A$20=$A47)*(Bail_Risk_alt_Race!$B$1:$B$20=$B47)*(Bail_Risk_alt_Race!$C$1:$C$20=$C47),0),MATCH(J$42,Bail_Risk_alt_Race!$A$1:$N$1,0))</f>
        <v>0</v>
      </c>
      <c r="K47" s="4" cm="1">
        <f t="array" ref="K47">INDEX(Bail_Risk_alt_Race!$A$1:$N$20,MATCH(1,(Bail_Risk_alt_Race!$A$1:$A$20=$A47)*(Bail_Risk_alt_Race!$B$1:$B$20=$B47)*(Bail_Risk_alt_Race!$C$1:$C$20=$C47),0),MATCH(K$42,Bail_Risk_alt_Race!$A$1:$N$1,0))</f>
        <v>0</v>
      </c>
      <c r="L47" s="4" cm="1">
        <f t="array" ref="L47">INDEX(Bail_Risk_alt_Race!$A$1:$N$20,MATCH(1,(Bail_Risk_alt_Race!$A$1:$A$20=$A47)*(Bail_Risk_alt_Race!$B$1:$B$20=$B47)*(Bail_Risk_alt_Race!$C$1:$C$20=$C47),0),MATCH(L$42,Bail_Risk_alt_Race!$A$1:$N$1,0))</f>
        <v>0</v>
      </c>
      <c r="M47" s="4" cm="1">
        <f t="array" ref="M47">INDEX(Bail_Risk_alt_Race!$A$1:$N$20,MATCH(1,(Bail_Risk_alt_Race!$A$1:$A$20=$A47)*(Bail_Risk_alt_Race!$B$1:$B$20=$B47)*(Bail_Risk_alt_Race!$C$1:$C$20=$C47),0),MATCH(M$42,Bail_Risk_alt_Race!$A$1:$N$1,0))</f>
        <v>0</v>
      </c>
      <c r="N47" s="4" cm="1">
        <f t="array" ref="N47">INDEX(Bail_Risk_alt_Race!$A$1:$N$20,MATCH(1,(Bail_Risk_alt_Race!$A$1:$A$20=$A47)*(Bail_Risk_alt_Race!$B$1:$B$20=$B47)*(Bail_Risk_alt_Race!$C$1:$C$20=$C47),0),MATCH(N$42,Bail_Risk_alt_Race!$A$1:$N$1,0))</f>
        <v>217</v>
      </c>
      <c r="P47" s="2" t="s">
        <v>16</v>
      </c>
      <c r="Q47" t="s">
        <v>25</v>
      </c>
      <c r="R47" t="s">
        <v>9</v>
      </c>
      <c r="S47" s="4" cm="1">
        <f t="array" ref="S47">INDEX(Bail_Risk_alt_Gender!$A$1:$N$14,MATCH(1,(Bail_Risk_alt_Gender!$A$1:$A$14=$P47)*(Bail_Risk_alt_Gender!$B$1:$B$14=$Q47)*(Bail_Risk_alt_Gender!$C$1:$C$14=$R47),0),MATCH(S$42,Bail_Risk_alt_Gender!$A$1:$N$1,0))</f>
        <v>9</v>
      </c>
      <c r="T47" s="4" cm="1">
        <f t="array" ref="T47">INDEX(Bail_Risk_alt_Gender!$A$1:$N$14,MATCH(1,(Bail_Risk_alt_Gender!$A$1:$A$14=$P47)*(Bail_Risk_alt_Gender!$B$1:$B$14=$Q47)*(Bail_Risk_alt_Gender!$C$1:$C$14=$R47),0),MATCH(T$42,Bail_Risk_alt_Gender!$A$1:$N$1,0))</f>
        <v>17</v>
      </c>
      <c r="U47" s="4" cm="1">
        <f t="array" ref="U47">INDEX(Bail_Risk_alt_Gender!$A$1:$N$14,MATCH(1,(Bail_Risk_alt_Gender!$A$1:$A$14=$P47)*(Bail_Risk_alt_Gender!$B$1:$B$14=$Q47)*(Bail_Risk_alt_Gender!$C$1:$C$14=$R47),0),MATCH(U$42,Bail_Risk_alt_Gender!$A$1:$N$1,0))</f>
        <v>40</v>
      </c>
      <c r="V47" s="4" cm="1">
        <f t="array" ref="V47">INDEX(Bail_Risk_alt_Gender!$A$1:$N$14,MATCH(1,(Bail_Risk_alt_Gender!$A$1:$A$14=$P47)*(Bail_Risk_alt_Gender!$B$1:$B$14=$Q47)*(Bail_Risk_alt_Gender!$C$1:$C$14=$R47),0),MATCH(V$42,Bail_Risk_alt_Gender!$A$1:$N$1,0))</f>
        <v>64</v>
      </c>
      <c r="W47" s="4" cm="1">
        <f t="array" ref="W47">INDEX(Bail_Risk_alt_Gender!$A$1:$N$14,MATCH(1,(Bail_Risk_alt_Gender!$A$1:$A$14=$P47)*(Bail_Risk_alt_Gender!$B$1:$B$14=$Q47)*(Bail_Risk_alt_Gender!$C$1:$C$14=$R47),0),MATCH(W$42,Bail_Risk_alt_Gender!$A$1:$N$1,0))</f>
        <v>9</v>
      </c>
      <c r="X47" s="4" cm="1">
        <f t="array" ref="X47">INDEX(Bail_Risk_alt_Gender!$A$1:$N$14,MATCH(1,(Bail_Risk_alt_Gender!$A$1:$A$14=$P47)*(Bail_Risk_alt_Gender!$B$1:$B$14=$Q47)*(Bail_Risk_alt_Gender!$C$1:$C$14=$R47),0),MATCH(X$42,Bail_Risk_alt_Gender!$A$1:$N$1,0))</f>
        <v>8</v>
      </c>
      <c r="Y47" s="4" cm="1">
        <f t="array" ref="Y47">INDEX(Bail_Risk_alt_Gender!$A$1:$N$14,MATCH(1,(Bail_Risk_alt_Gender!$A$1:$A$14=$P47)*(Bail_Risk_alt_Gender!$B$1:$B$14=$Q47)*(Bail_Risk_alt_Gender!$C$1:$C$14=$R47),0),MATCH(Y$42,Bail_Risk_alt_Gender!$A$1:$N$1,0))</f>
        <v>0</v>
      </c>
      <c r="Z47" s="4" cm="1">
        <f t="array" ref="Z47">INDEX(Bail_Risk_alt_Gender!$A$1:$N$14,MATCH(1,(Bail_Risk_alt_Gender!$A$1:$A$14=$P47)*(Bail_Risk_alt_Gender!$B$1:$B$14=$Q47)*(Bail_Risk_alt_Gender!$C$1:$C$14=$R47),0),MATCH(Z$42,Bail_Risk_alt_Gender!$A$1:$N$1,0))</f>
        <v>0</v>
      </c>
      <c r="AA47" s="4" cm="1">
        <f t="array" ref="AA47">INDEX(Bail_Risk_alt_Gender!$A$1:$N$14,MATCH(1,(Bail_Risk_alt_Gender!$A$1:$A$14=$P47)*(Bail_Risk_alt_Gender!$B$1:$B$14=$Q47)*(Bail_Risk_alt_Gender!$C$1:$C$14=$R47),0),MATCH(AA$42,Bail_Risk_alt_Gender!$A$1:$N$1,0))</f>
        <v>0</v>
      </c>
      <c r="AB47" s="4" cm="1">
        <f t="array" ref="AB47">INDEX(Bail_Risk_alt_Gender!$A$1:$N$14,MATCH(1,(Bail_Risk_alt_Gender!$A$1:$A$14=$P47)*(Bail_Risk_alt_Gender!$B$1:$B$14=$Q47)*(Bail_Risk_alt_Gender!$C$1:$C$14=$R47),0),MATCH(AB$42,Bail_Risk_alt_Gender!$A$1:$N$1,0))</f>
        <v>0</v>
      </c>
      <c r="AC47" s="4" cm="1">
        <f t="array" ref="AC47">INDEX(Bail_Risk_alt_Gender!$A$1:$N$14,MATCH(1,(Bail_Risk_alt_Gender!$A$1:$A$14=$P47)*(Bail_Risk_alt_Gender!$B$1:$B$14=$Q47)*(Bail_Risk_alt_Gender!$C$1:$C$14=$R47),0),MATCH(AC$42,Bail_Risk_alt_Gender!$A$1:$N$1,0))</f>
        <v>147</v>
      </c>
    </row>
    <row r="48" spans="1:29" x14ac:dyDescent="0.3">
      <c r="A48" s="2" t="s">
        <v>16</v>
      </c>
      <c r="B48" t="s">
        <v>25</v>
      </c>
      <c r="C48" t="s">
        <v>5</v>
      </c>
      <c r="D48" s="4" cm="1">
        <f t="array" ref="D48">INDEX(Bail_Risk_alt_Race!$A$1:$N$20,MATCH(1,(Bail_Risk_alt_Race!$A$1:$A$20=$A48)*(Bail_Risk_alt_Race!$B$1:$B$20=$B48)*(Bail_Risk_alt_Race!$C$1:$C$20=$C48),0),MATCH(D$42,Bail_Risk_alt_Race!$A$1:$N$1,0))</f>
        <v>9</v>
      </c>
      <c r="E48" s="4" cm="1">
        <f t="array" ref="E48">INDEX(Bail_Risk_alt_Race!$A$1:$N$20,MATCH(1,(Bail_Risk_alt_Race!$A$1:$A$20=$A48)*(Bail_Risk_alt_Race!$B$1:$B$20=$B48)*(Bail_Risk_alt_Race!$C$1:$C$20=$C48),0),MATCH(E$42,Bail_Risk_alt_Race!$A$1:$N$1,0))</f>
        <v>8</v>
      </c>
      <c r="F48" s="4" cm="1">
        <f t="array" ref="F48">INDEX(Bail_Risk_alt_Race!$A$1:$N$20,MATCH(1,(Bail_Risk_alt_Race!$A$1:$A$20=$A48)*(Bail_Risk_alt_Race!$B$1:$B$20=$B48)*(Bail_Risk_alt_Race!$C$1:$C$20=$C48),0),MATCH(F$42,Bail_Risk_alt_Race!$A$1:$N$1,0))</f>
        <v>19</v>
      </c>
      <c r="G48" s="4" cm="1">
        <f t="array" ref="G48">INDEX(Bail_Risk_alt_Race!$A$1:$N$20,MATCH(1,(Bail_Risk_alt_Race!$A$1:$A$20=$A48)*(Bail_Risk_alt_Race!$B$1:$B$20=$B48)*(Bail_Risk_alt_Race!$C$1:$C$20=$C48),0),MATCH(G$42,Bail_Risk_alt_Race!$A$1:$N$1,0))</f>
        <v>20</v>
      </c>
      <c r="H48" s="4" cm="1">
        <f t="array" ref="H48">INDEX(Bail_Risk_alt_Race!$A$1:$N$20,MATCH(1,(Bail_Risk_alt_Race!$A$1:$A$20=$A48)*(Bail_Risk_alt_Race!$B$1:$B$20=$B48)*(Bail_Risk_alt_Race!$C$1:$C$20=$C48),0),MATCH(H$42,Bail_Risk_alt_Race!$A$1:$N$1,0))</f>
        <v>17</v>
      </c>
      <c r="I48" s="4" cm="1">
        <f t="array" ref="I48">INDEX(Bail_Risk_alt_Race!$A$1:$N$20,MATCH(1,(Bail_Risk_alt_Race!$A$1:$A$20=$A48)*(Bail_Risk_alt_Race!$B$1:$B$20=$B48)*(Bail_Risk_alt_Race!$C$1:$C$20=$C48),0),MATCH(I$42,Bail_Risk_alt_Race!$A$1:$N$1,0))</f>
        <v>12</v>
      </c>
      <c r="J48" s="4" cm="1">
        <f t="array" ref="J48">INDEX(Bail_Risk_alt_Race!$A$1:$N$20,MATCH(1,(Bail_Risk_alt_Race!$A$1:$A$20=$A48)*(Bail_Risk_alt_Race!$B$1:$B$20=$B48)*(Bail_Risk_alt_Race!$C$1:$C$20=$C48),0),MATCH(J$42,Bail_Risk_alt_Race!$A$1:$N$1,0))</f>
        <v>0</v>
      </c>
      <c r="K48" s="4" cm="1">
        <f t="array" ref="K48">INDEX(Bail_Risk_alt_Race!$A$1:$N$20,MATCH(1,(Bail_Risk_alt_Race!$A$1:$A$20=$A48)*(Bail_Risk_alt_Race!$B$1:$B$20=$B48)*(Bail_Risk_alt_Race!$C$1:$C$20=$C48),0),MATCH(K$42,Bail_Risk_alt_Race!$A$1:$N$1,0))</f>
        <v>0</v>
      </c>
      <c r="L48" s="4" cm="1">
        <f t="array" ref="L48">INDEX(Bail_Risk_alt_Race!$A$1:$N$20,MATCH(1,(Bail_Risk_alt_Race!$A$1:$A$20=$A48)*(Bail_Risk_alt_Race!$B$1:$B$20=$B48)*(Bail_Risk_alt_Race!$C$1:$C$20=$C48),0),MATCH(L$42,Bail_Risk_alt_Race!$A$1:$N$1,0))</f>
        <v>0</v>
      </c>
      <c r="M48" s="4" cm="1">
        <f t="array" ref="M48">INDEX(Bail_Risk_alt_Race!$A$1:$N$20,MATCH(1,(Bail_Risk_alt_Race!$A$1:$A$20=$A48)*(Bail_Risk_alt_Race!$B$1:$B$20=$B48)*(Bail_Risk_alt_Race!$C$1:$C$20=$C48),0),MATCH(M$42,Bail_Risk_alt_Race!$A$1:$N$1,0))</f>
        <v>0</v>
      </c>
      <c r="N48" s="4" cm="1">
        <f t="array" ref="N48">INDEX(Bail_Risk_alt_Race!$A$1:$N$20,MATCH(1,(Bail_Risk_alt_Race!$A$1:$A$20=$A48)*(Bail_Risk_alt_Race!$B$1:$B$20=$B48)*(Bail_Risk_alt_Race!$C$1:$C$20=$C48),0),MATCH(N$42,Bail_Risk_alt_Race!$A$1:$N$1,0))</f>
        <v>85</v>
      </c>
    </row>
    <row r="49" spans="1:29" x14ac:dyDescent="0.3">
      <c r="A49" s="2" t="s">
        <v>16</v>
      </c>
      <c r="B49" t="s">
        <v>25</v>
      </c>
      <c r="C49" t="s">
        <v>6</v>
      </c>
      <c r="D49" s="4" cm="1">
        <f t="array" ref="D49">INDEX(Bail_Risk_alt_Race!$A$1:$N$20,MATCH(1,(Bail_Risk_alt_Race!$A$1:$A$20=$A49)*(Bail_Risk_alt_Race!$B$1:$B$20=$B49)*(Bail_Risk_alt_Race!$C$1:$C$20=$C49),0),MATCH(D$42,Bail_Risk_alt_Race!$A$1:$N$1,0))</f>
        <v>1</v>
      </c>
      <c r="E49" s="4" cm="1">
        <f t="array" ref="E49">INDEX(Bail_Risk_alt_Race!$A$1:$N$20,MATCH(1,(Bail_Risk_alt_Race!$A$1:$A$20=$A49)*(Bail_Risk_alt_Race!$B$1:$B$20=$B49)*(Bail_Risk_alt_Race!$C$1:$C$20=$C49),0),MATCH(E$42,Bail_Risk_alt_Race!$A$1:$N$1,0))</f>
        <v>0</v>
      </c>
      <c r="F49" s="4" cm="1">
        <f t="array" ref="F49">INDEX(Bail_Risk_alt_Race!$A$1:$N$20,MATCH(1,(Bail_Risk_alt_Race!$A$1:$A$20=$A49)*(Bail_Risk_alt_Race!$B$1:$B$20=$B49)*(Bail_Risk_alt_Race!$C$1:$C$20=$C49),0),MATCH(F$42,Bail_Risk_alt_Race!$A$1:$N$1,0))</f>
        <v>2</v>
      </c>
      <c r="G49" s="4" cm="1">
        <f t="array" ref="G49">INDEX(Bail_Risk_alt_Race!$A$1:$N$20,MATCH(1,(Bail_Risk_alt_Race!$A$1:$A$20=$A49)*(Bail_Risk_alt_Race!$B$1:$B$20=$B49)*(Bail_Risk_alt_Race!$C$1:$C$20=$C49),0),MATCH(G$42,Bail_Risk_alt_Race!$A$1:$N$1,0))</f>
        <v>3</v>
      </c>
      <c r="H49" s="4" cm="1">
        <f t="array" ref="H49">INDEX(Bail_Risk_alt_Race!$A$1:$N$20,MATCH(1,(Bail_Risk_alt_Race!$A$1:$A$20=$A49)*(Bail_Risk_alt_Race!$B$1:$B$20=$B49)*(Bail_Risk_alt_Race!$C$1:$C$20=$C49),0),MATCH(H$42,Bail_Risk_alt_Race!$A$1:$N$1,0))</f>
        <v>1</v>
      </c>
      <c r="I49" s="4" cm="1">
        <f t="array" ref="I49">INDEX(Bail_Risk_alt_Race!$A$1:$N$20,MATCH(1,(Bail_Risk_alt_Race!$A$1:$A$20=$A49)*(Bail_Risk_alt_Race!$B$1:$B$20=$B49)*(Bail_Risk_alt_Race!$C$1:$C$20=$C49),0),MATCH(I$42,Bail_Risk_alt_Race!$A$1:$N$1,0))</f>
        <v>1</v>
      </c>
      <c r="J49" s="4" cm="1">
        <f t="array" ref="J49">INDEX(Bail_Risk_alt_Race!$A$1:$N$20,MATCH(1,(Bail_Risk_alt_Race!$A$1:$A$20=$A49)*(Bail_Risk_alt_Race!$B$1:$B$20=$B49)*(Bail_Risk_alt_Race!$C$1:$C$20=$C49),0),MATCH(J$42,Bail_Risk_alt_Race!$A$1:$N$1,0))</f>
        <v>0</v>
      </c>
      <c r="K49" s="4" cm="1">
        <f t="array" ref="K49">INDEX(Bail_Risk_alt_Race!$A$1:$N$20,MATCH(1,(Bail_Risk_alt_Race!$A$1:$A$20=$A49)*(Bail_Risk_alt_Race!$B$1:$B$20=$B49)*(Bail_Risk_alt_Race!$C$1:$C$20=$C49),0),MATCH(K$42,Bail_Risk_alt_Race!$A$1:$N$1,0))</f>
        <v>0</v>
      </c>
      <c r="L49" s="4" cm="1">
        <f t="array" ref="L49">INDEX(Bail_Risk_alt_Race!$A$1:$N$20,MATCH(1,(Bail_Risk_alt_Race!$A$1:$A$20=$A49)*(Bail_Risk_alt_Race!$B$1:$B$20=$B49)*(Bail_Risk_alt_Race!$C$1:$C$20=$C49),0),MATCH(L$42,Bail_Risk_alt_Race!$A$1:$N$1,0))</f>
        <v>0</v>
      </c>
      <c r="M49" s="4" cm="1">
        <f t="array" ref="M49">INDEX(Bail_Risk_alt_Race!$A$1:$N$20,MATCH(1,(Bail_Risk_alt_Race!$A$1:$A$20=$A49)*(Bail_Risk_alt_Race!$B$1:$B$20=$B49)*(Bail_Risk_alt_Race!$C$1:$C$20=$C49),0),MATCH(M$42,Bail_Risk_alt_Race!$A$1:$N$1,0))</f>
        <v>0</v>
      </c>
      <c r="N49" s="4" cm="1">
        <f t="array" ref="N49">INDEX(Bail_Risk_alt_Race!$A$1:$N$20,MATCH(1,(Bail_Risk_alt_Race!$A$1:$A$20=$A49)*(Bail_Risk_alt_Race!$B$1:$B$20=$B49)*(Bail_Risk_alt_Race!$C$1:$C$20=$C49),0),MATCH(N$42,Bail_Risk_alt_Race!$A$1:$N$1,0))</f>
        <v>8</v>
      </c>
      <c r="P49" s="2" t="s">
        <v>17</v>
      </c>
      <c r="Q49" t="s">
        <v>24</v>
      </c>
      <c r="R49" t="s">
        <v>8</v>
      </c>
      <c r="S49" s="4" cm="1">
        <f t="array" ref="S49">INDEX(Bail_Risk_alt_Gender!$A$1:$N$14,MATCH(1,(Bail_Risk_alt_Gender!$A$1:$A$14=$P49)*(Bail_Risk_alt_Gender!$B$1:$B$14=$Q49)*(Bail_Risk_alt_Gender!$C$1:$C$14=$R49),0),MATCH(S$42,Bail_Risk_alt_Gender!$A$1:$N$1,0))</f>
        <v>0</v>
      </c>
      <c r="T49" s="4" cm="1">
        <f t="array" ref="T49">INDEX(Bail_Risk_alt_Gender!$A$1:$N$14,MATCH(1,(Bail_Risk_alt_Gender!$A$1:$A$14=$P49)*(Bail_Risk_alt_Gender!$B$1:$B$14=$Q49)*(Bail_Risk_alt_Gender!$C$1:$C$14=$R49),0),MATCH(T$42,Bail_Risk_alt_Gender!$A$1:$N$1,0))</f>
        <v>0</v>
      </c>
      <c r="U49" s="4" cm="1">
        <f t="array" ref="U49">INDEX(Bail_Risk_alt_Gender!$A$1:$N$14,MATCH(1,(Bail_Risk_alt_Gender!$A$1:$A$14=$P49)*(Bail_Risk_alt_Gender!$B$1:$B$14=$Q49)*(Bail_Risk_alt_Gender!$C$1:$C$14=$R49),0),MATCH(U$42,Bail_Risk_alt_Gender!$A$1:$N$1,0))</f>
        <v>0</v>
      </c>
      <c r="V49" s="4" cm="1">
        <f t="array" ref="V49">INDEX(Bail_Risk_alt_Gender!$A$1:$N$14,MATCH(1,(Bail_Risk_alt_Gender!$A$1:$A$14=$P49)*(Bail_Risk_alt_Gender!$B$1:$B$14=$Q49)*(Bail_Risk_alt_Gender!$C$1:$C$14=$R49),0),MATCH(V$42,Bail_Risk_alt_Gender!$A$1:$N$1,0))</f>
        <v>0</v>
      </c>
      <c r="W49" s="4" cm="1">
        <f t="array" ref="W49">INDEX(Bail_Risk_alt_Gender!$A$1:$N$14,MATCH(1,(Bail_Risk_alt_Gender!$A$1:$A$14=$P49)*(Bail_Risk_alt_Gender!$B$1:$B$14=$Q49)*(Bail_Risk_alt_Gender!$C$1:$C$14=$R49),0),MATCH(W$42,Bail_Risk_alt_Gender!$A$1:$N$1,0))</f>
        <v>36</v>
      </c>
      <c r="X49" s="4" cm="1">
        <f t="array" ref="X49">INDEX(Bail_Risk_alt_Gender!$A$1:$N$14,MATCH(1,(Bail_Risk_alt_Gender!$A$1:$A$14=$P49)*(Bail_Risk_alt_Gender!$B$1:$B$14=$Q49)*(Bail_Risk_alt_Gender!$C$1:$C$14=$R49),0),MATCH(X$42,Bail_Risk_alt_Gender!$A$1:$N$1,0))</f>
        <v>38</v>
      </c>
      <c r="Y49" s="4" cm="1">
        <f t="array" ref="Y49">INDEX(Bail_Risk_alt_Gender!$A$1:$N$14,MATCH(1,(Bail_Risk_alt_Gender!$A$1:$A$14=$P49)*(Bail_Risk_alt_Gender!$B$1:$B$14=$Q49)*(Bail_Risk_alt_Gender!$C$1:$C$14=$R49),0),MATCH(Y$42,Bail_Risk_alt_Gender!$A$1:$N$1,0))</f>
        <v>51</v>
      </c>
      <c r="Z49" s="4" cm="1">
        <f t="array" ref="Z49">INDEX(Bail_Risk_alt_Gender!$A$1:$N$14,MATCH(1,(Bail_Risk_alt_Gender!$A$1:$A$14=$P49)*(Bail_Risk_alt_Gender!$B$1:$B$14=$Q49)*(Bail_Risk_alt_Gender!$C$1:$C$14=$R49),0),MATCH(Z$42,Bail_Risk_alt_Gender!$A$1:$N$1,0))</f>
        <v>41</v>
      </c>
      <c r="AA49" s="4" cm="1">
        <f t="array" ref="AA49">INDEX(Bail_Risk_alt_Gender!$A$1:$N$14,MATCH(1,(Bail_Risk_alt_Gender!$A$1:$A$14=$P49)*(Bail_Risk_alt_Gender!$B$1:$B$14=$Q49)*(Bail_Risk_alt_Gender!$C$1:$C$14=$R49),0),MATCH(AA$42,Bail_Risk_alt_Gender!$A$1:$N$1,0))</f>
        <v>16</v>
      </c>
      <c r="AB49" s="4" cm="1">
        <f t="array" ref="AB49">INDEX(Bail_Risk_alt_Gender!$A$1:$N$14,MATCH(1,(Bail_Risk_alt_Gender!$A$1:$A$14=$P49)*(Bail_Risk_alt_Gender!$B$1:$B$14=$Q49)*(Bail_Risk_alt_Gender!$C$1:$C$14=$R49),0),MATCH(AB$42,Bail_Risk_alt_Gender!$A$1:$N$1,0))</f>
        <v>13</v>
      </c>
      <c r="AC49" s="4" cm="1">
        <f t="array" ref="AC49">INDEX(Bail_Risk_alt_Gender!$A$1:$N$14,MATCH(1,(Bail_Risk_alt_Gender!$A$1:$A$14=$P49)*(Bail_Risk_alt_Gender!$B$1:$B$14=$Q49)*(Bail_Risk_alt_Gender!$C$1:$C$14=$R49),0),MATCH(AC$42,Bail_Risk_alt_Gender!$A$1:$N$1,0))</f>
        <v>195</v>
      </c>
    </row>
    <row r="50" spans="1:29" x14ac:dyDescent="0.3">
      <c r="B5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 s="2" t="s">
        <v>17</v>
      </c>
      <c r="Q50" t="s">
        <v>24</v>
      </c>
      <c r="R50" t="s">
        <v>9</v>
      </c>
      <c r="S50" s="4" cm="1">
        <f t="array" ref="S50">INDEX(Bail_Risk_alt_Gender!$A$1:$N$14,MATCH(1,(Bail_Risk_alt_Gender!$A$1:$A$14=$P50)*(Bail_Risk_alt_Gender!$B$1:$B$14=$Q50)*(Bail_Risk_alt_Gender!$C$1:$C$14=$R50),0),MATCH(S$42,Bail_Risk_alt_Gender!$A$1:$N$1,0))</f>
        <v>0</v>
      </c>
      <c r="T50" s="4" cm="1">
        <f t="array" ref="T50">INDEX(Bail_Risk_alt_Gender!$A$1:$N$14,MATCH(1,(Bail_Risk_alt_Gender!$A$1:$A$14=$P50)*(Bail_Risk_alt_Gender!$B$1:$B$14=$Q50)*(Bail_Risk_alt_Gender!$C$1:$C$14=$R50),0),MATCH(T$42,Bail_Risk_alt_Gender!$A$1:$N$1,0))</f>
        <v>0</v>
      </c>
      <c r="U50" s="4" cm="1">
        <f t="array" ref="U50">INDEX(Bail_Risk_alt_Gender!$A$1:$N$14,MATCH(1,(Bail_Risk_alt_Gender!$A$1:$A$14=$P50)*(Bail_Risk_alt_Gender!$B$1:$B$14=$Q50)*(Bail_Risk_alt_Gender!$C$1:$C$14=$R50),0),MATCH(U$42,Bail_Risk_alt_Gender!$A$1:$N$1,0))</f>
        <v>0</v>
      </c>
      <c r="V50" s="4" cm="1">
        <f t="array" ref="V50">INDEX(Bail_Risk_alt_Gender!$A$1:$N$14,MATCH(1,(Bail_Risk_alt_Gender!$A$1:$A$14=$P50)*(Bail_Risk_alt_Gender!$B$1:$B$14=$Q50)*(Bail_Risk_alt_Gender!$C$1:$C$14=$R50),0),MATCH(V$42,Bail_Risk_alt_Gender!$A$1:$N$1,0))</f>
        <v>0</v>
      </c>
      <c r="W50" s="4" cm="1">
        <f t="array" ref="W50">INDEX(Bail_Risk_alt_Gender!$A$1:$N$14,MATCH(1,(Bail_Risk_alt_Gender!$A$1:$A$14=$P50)*(Bail_Risk_alt_Gender!$B$1:$B$14=$Q50)*(Bail_Risk_alt_Gender!$C$1:$C$14=$R50),0),MATCH(W$42,Bail_Risk_alt_Gender!$A$1:$N$1,0))</f>
        <v>31</v>
      </c>
      <c r="X50" s="4" cm="1">
        <f t="array" ref="X50">INDEX(Bail_Risk_alt_Gender!$A$1:$N$14,MATCH(1,(Bail_Risk_alt_Gender!$A$1:$A$14=$P50)*(Bail_Risk_alt_Gender!$B$1:$B$14=$Q50)*(Bail_Risk_alt_Gender!$C$1:$C$14=$R50),0),MATCH(X$42,Bail_Risk_alt_Gender!$A$1:$N$1,0))</f>
        <v>39</v>
      </c>
      <c r="Y50" s="4" cm="1">
        <f t="array" ref="Y50">INDEX(Bail_Risk_alt_Gender!$A$1:$N$14,MATCH(1,(Bail_Risk_alt_Gender!$A$1:$A$14=$P50)*(Bail_Risk_alt_Gender!$B$1:$B$14=$Q50)*(Bail_Risk_alt_Gender!$C$1:$C$14=$R50),0),MATCH(Y$42,Bail_Risk_alt_Gender!$A$1:$N$1,0))</f>
        <v>60</v>
      </c>
      <c r="Z50" s="4" cm="1">
        <f t="array" ref="Z50">INDEX(Bail_Risk_alt_Gender!$A$1:$N$14,MATCH(1,(Bail_Risk_alt_Gender!$A$1:$A$14=$P50)*(Bail_Risk_alt_Gender!$B$1:$B$14=$Q50)*(Bail_Risk_alt_Gender!$C$1:$C$14=$R50),0),MATCH(Z$42,Bail_Risk_alt_Gender!$A$1:$N$1,0))</f>
        <v>42</v>
      </c>
      <c r="AA50" s="4" cm="1">
        <f t="array" ref="AA50">INDEX(Bail_Risk_alt_Gender!$A$1:$N$14,MATCH(1,(Bail_Risk_alt_Gender!$A$1:$A$14=$P50)*(Bail_Risk_alt_Gender!$B$1:$B$14=$Q50)*(Bail_Risk_alt_Gender!$C$1:$C$14=$R50),0),MATCH(AA$42,Bail_Risk_alt_Gender!$A$1:$N$1,0))</f>
        <v>18</v>
      </c>
      <c r="AB50" s="4" cm="1">
        <f t="array" ref="AB50">INDEX(Bail_Risk_alt_Gender!$A$1:$N$14,MATCH(1,(Bail_Risk_alt_Gender!$A$1:$A$14=$P50)*(Bail_Risk_alt_Gender!$B$1:$B$14=$Q50)*(Bail_Risk_alt_Gender!$C$1:$C$14=$R50),0),MATCH(AB$42,Bail_Risk_alt_Gender!$A$1:$N$1,0))</f>
        <v>14</v>
      </c>
      <c r="AC50" s="4" cm="1">
        <f t="array" ref="AC50">INDEX(Bail_Risk_alt_Gender!$A$1:$N$14,MATCH(1,(Bail_Risk_alt_Gender!$A$1:$A$14=$P50)*(Bail_Risk_alt_Gender!$B$1:$B$14=$Q50)*(Bail_Risk_alt_Gender!$C$1:$C$14=$R50),0),MATCH(AC$42,Bail_Risk_alt_Gender!$A$1:$N$1,0))</f>
        <v>204</v>
      </c>
    </row>
    <row r="51" spans="1:29" x14ac:dyDescent="0.3">
      <c r="A51" s="2" t="s">
        <v>17</v>
      </c>
      <c r="B51" t="s">
        <v>24</v>
      </c>
      <c r="C51" t="s">
        <v>4</v>
      </c>
      <c r="D51" s="4" cm="1">
        <f t="array" ref="D51">INDEX(Bail_Risk_alt_Race!$A$1:$N$20,MATCH(1,(Bail_Risk_alt_Race!$A$1:$A$20=$A51)*(Bail_Risk_alt_Race!$B$1:$B$20=$B51)*(Bail_Risk_alt_Race!$C$1:$C$20=$C51),0),MATCH(D$42,Bail_Risk_alt_Race!$A$1:$N$1,0))</f>
        <v>0</v>
      </c>
      <c r="E51" s="4" cm="1">
        <f t="array" ref="E51">INDEX(Bail_Risk_alt_Race!$A$1:$N$20,MATCH(1,(Bail_Risk_alt_Race!$A$1:$A$20=$A51)*(Bail_Risk_alt_Race!$B$1:$B$20=$B51)*(Bail_Risk_alt_Race!$C$1:$C$20=$C51),0),MATCH(E$42,Bail_Risk_alt_Race!$A$1:$N$1,0))</f>
        <v>0</v>
      </c>
      <c r="F51" s="4" cm="1">
        <f t="array" ref="F51">INDEX(Bail_Risk_alt_Race!$A$1:$N$20,MATCH(1,(Bail_Risk_alt_Race!$A$1:$A$20=$A51)*(Bail_Risk_alt_Race!$B$1:$B$20=$B51)*(Bail_Risk_alt_Race!$C$1:$C$20=$C51),0),MATCH(F$42,Bail_Risk_alt_Race!$A$1:$N$1,0))</f>
        <v>0</v>
      </c>
      <c r="G51" s="4" cm="1">
        <f t="array" ref="G51">INDEX(Bail_Risk_alt_Race!$A$1:$N$20,MATCH(1,(Bail_Risk_alt_Race!$A$1:$A$20=$A51)*(Bail_Risk_alt_Race!$B$1:$B$20=$B51)*(Bail_Risk_alt_Race!$C$1:$C$20=$C51),0),MATCH(G$42,Bail_Risk_alt_Race!$A$1:$N$1,0))</f>
        <v>0</v>
      </c>
      <c r="H51" s="4" cm="1">
        <f t="array" ref="H51">INDEX(Bail_Risk_alt_Race!$A$1:$N$20,MATCH(1,(Bail_Risk_alt_Race!$A$1:$A$20=$A51)*(Bail_Risk_alt_Race!$B$1:$B$20=$B51)*(Bail_Risk_alt_Race!$C$1:$C$20=$C51),0),MATCH(H$42,Bail_Risk_alt_Race!$A$1:$N$1,0))</f>
        <v>67</v>
      </c>
      <c r="I51" s="4" cm="1">
        <f t="array" ref="I51">INDEX(Bail_Risk_alt_Race!$A$1:$N$20,MATCH(1,(Bail_Risk_alt_Race!$A$1:$A$20=$A51)*(Bail_Risk_alt_Race!$B$1:$B$20=$B51)*(Bail_Risk_alt_Race!$C$1:$C$20=$C51),0),MATCH(I$42,Bail_Risk_alt_Race!$A$1:$N$1,0))</f>
        <v>77</v>
      </c>
      <c r="J51" s="4" cm="1">
        <f t="array" ref="J51">INDEX(Bail_Risk_alt_Race!$A$1:$N$20,MATCH(1,(Bail_Risk_alt_Race!$A$1:$A$20=$A51)*(Bail_Risk_alt_Race!$B$1:$B$20=$B51)*(Bail_Risk_alt_Race!$C$1:$C$20=$C51),0),MATCH(J$42,Bail_Risk_alt_Race!$A$1:$N$1,0))</f>
        <v>54</v>
      </c>
      <c r="K51" s="4" cm="1">
        <f t="array" ref="K51">INDEX(Bail_Risk_alt_Race!$A$1:$N$20,MATCH(1,(Bail_Risk_alt_Race!$A$1:$A$20=$A51)*(Bail_Risk_alt_Race!$B$1:$B$20=$B51)*(Bail_Risk_alt_Race!$C$1:$C$20=$C51),0),MATCH(K$42,Bail_Risk_alt_Race!$A$1:$N$1,0))</f>
        <v>42</v>
      </c>
      <c r="L51" s="4" cm="1">
        <f t="array" ref="L51">INDEX(Bail_Risk_alt_Race!$A$1:$N$20,MATCH(1,(Bail_Risk_alt_Race!$A$1:$A$20=$A51)*(Bail_Risk_alt_Race!$B$1:$B$20=$B51)*(Bail_Risk_alt_Race!$C$1:$C$20=$C51),0),MATCH(L$42,Bail_Risk_alt_Race!$A$1:$N$1,0))</f>
        <v>24</v>
      </c>
      <c r="M51" s="4" cm="1">
        <f t="array" ref="M51">INDEX(Bail_Risk_alt_Race!$A$1:$N$20,MATCH(1,(Bail_Risk_alt_Race!$A$1:$A$20=$A51)*(Bail_Risk_alt_Race!$B$1:$B$20=$B51)*(Bail_Risk_alt_Race!$C$1:$C$20=$C51),0),MATCH(M$42,Bail_Risk_alt_Race!$A$1:$N$1,0))</f>
        <v>18</v>
      </c>
      <c r="N51" s="4" cm="1">
        <f t="array" ref="N51">INDEX(Bail_Risk_alt_Race!$A$1:$N$20,MATCH(1,(Bail_Risk_alt_Race!$A$1:$A$20=$A51)*(Bail_Risk_alt_Race!$B$1:$B$20=$B51)*(Bail_Risk_alt_Race!$C$1:$C$20=$C51),0),MATCH(N$42,Bail_Risk_alt_Race!$A$1:$N$1,0))</f>
        <v>282</v>
      </c>
    </row>
    <row r="52" spans="1:29" x14ac:dyDescent="0.3">
      <c r="A52" s="2" t="s">
        <v>17</v>
      </c>
      <c r="B52" t="s">
        <v>24</v>
      </c>
      <c r="C52" t="s">
        <v>5</v>
      </c>
      <c r="D52" s="4" cm="1">
        <f t="array" ref="D52">INDEX(Bail_Risk_alt_Race!$A$1:$N$20,MATCH(1,(Bail_Risk_alt_Race!$A$1:$A$20=$A52)*(Bail_Risk_alt_Race!$B$1:$B$20=$B52)*(Bail_Risk_alt_Race!$C$1:$C$20=$C52),0),MATCH(D$42,Bail_Risk_alt_Race!$A$1:$N$1,0))</f>
        <v>0</v>
      </c>
      <c r="E52" s="4" cm="1">
        <f t="array" ref="E52">INDEX(Bail_Risk_alt_Race!$A$1:$N$20,MATCH(1,(Bail_Risk_alt_Race!$A$1:$A$20=$A52)*(Bail_Risk_alt_Race!$B$1:$B$20=$B52)*(Bail_Risk_alt_Race!$C$1:$C$20=$C52),0),MATCH(E$42,Bail_Risk_alt_Race!$A$1:$N$1,0))</f>
        <v>0</v>
      </c>
      <c r="F52" s="4" cm="1">
        <f t="array" ref="F52">INDEX(Bail_Risk_alt_Race!$A$1:$N$20,MATCH(1,(Bail_Risk_alt_Race!$A$1:$A$20=$A52)*(Bail_Risk_alt_Race!$B$1:$B$20=$B52)*(Bail_Risk_alt_Race!$C$1:$C$20=$C52),0),MATCH(F$42,Bail_Risk_alt_Race!$A$1:$N$1,0))</f>
        <v>0</v>
      </c>
      <c r="G52" s="4" cm="1">
        <f t="array" ref="G52">INDEX(Bail_Risk_alt_Race!$A$1:$N$20,MATCH(1,(Bail_Risk_alt_Race!$A$1:$A$20=$A52)*(Bail_Risk_alt_Race!$B$1:$B$20=$B52)*(Bail_Risk_alt_Race!$C$1:$C$20=$C52),0),MATCH(G$42,Bail_Risk_alt_Race!$A$1:$N$1,0))</f>
        <v>0</v>
      </c>
      <c r="H52" s="4" cm="1">
        <f t="array" ref="H52">INDEX(Bail_Risk_alt_Race!$A$1:$N$20,MATCH(1,(Bail_Risk_alt_Race!$A$1:$A$20=$A52)*(Bail_Risk_alt_Race!$B$1:$B$20=$B52)*(Bail_Risk_alt_Race!$C$1:$C$20=$C52),0),MATCH(H$42,Bail_Risk_alt_Race!$A$1:$N$1,0))</f>
        <v>0</v>
      </c>
      <c r="I52" s="4" cm="1">
        <f t="array" ref="I52">INDEX(Bail_Risk_alt_Race!$A$1:$N$20,MATCH(1,(Bail_Risk_alt_Race!$A$1:$A$20=$A52)*(Bail_Risk_alt_Race!$B$1:$B$20=$B52)*(Bail_Risk_alt_Race!$C$1:$C$20=$C52),0),MATCH(I$42,Bail_Risk_alt_Race!$A$1:$N$1,0))</f>
        <v>0</v>
      </c>
      <c r="J52" s="4" cm="1">
        <f t="array" ref="J52">INDEX(Bail_Risk_alt_Race!$A$1:$N$20,MATCH(1,(Bail_Risk_alt_Race!$A$1:$A$20=$A52)*(Bail_Risk_alt_Race!$B$1:$B$20=$B52)*(Bail_Risk_alt_Race!$C$1:$C$20=$C52),0),MATCH(J$42,Bail_Risk_alt_Race!$A$1:$N$1,0))</f>
        <v>52</v>
      </c>
      <c r="K52" s="4" cm="1">
        <f t="array" ref="K52">INDEX(Bail_Risk_alt_Race!$A$1:$N$20,MATCH(1,(Bail_Risk_alt_Race!$A$1:$A$20=$A52)*(Bail_Risk_alt_Race!$B$1:$B$20=$B52)*(Bail_Risk_alt_Race!$C$1:$C$20=$C52),0),MATCH(K$42,Bail_Risk_alt_Race!$A$1:$N$1,0))</f>
        <v>40</v>
      </c>
      <c r="L52" s="4" cm="1">
        <f t="array" ref="L52">INDEX(Bail_Risk_alt_Race!$A$1:$N$20,MATCH(1,(Bail_Risk_alt_Race!$A$1:$A$20=$A52)*(Bail_Risk_alt_Race!$B$1:$B$20=$B52)*(Bail_Risk_alt_Race!$C$1:$C$20=$C52),0),MATCH(L$42,Bail_Risk_alt_Race!$A$1:$N$1,0))</f>
        <v>10</v>
      </c>
      <c r="M52" s="4" cm="1">
        <f t="array" ref="M52">INDEX(Bail_Risk_alt_Race!$A$1:$N$20,MATCH(1,(Bail_Risk_alt_Race!$A$1:$A$20=$A52)*(Bail_Risk_alt_Race!$B$1:$B$20=$B52)*(Bail_Risk_alt_Race!$C$1:$C$20=$C52),0),MATCH(M$42,Bail_Risk_alt_Race!$A$1:$N$1,0))</f>
        <v>9</v>
      </c>
      <c r="N52" s="4" cm="1">
        <f t="array" ref="N52">INDEX(Bail_Risk_alt_Race!$A$1:$N$20,MATCH(1,(Bail_Risk_alt_Race!$A$1:$A$20=$A52)*(Bail_Risk_alt_Race!$B$1:$B$20=$B52)*(Bail_Risk_alt_Race!$C$1:$C$20=$C52),0),MATCH(N$42,Bail_Risk_alt_Race!$A$1:$N$1,0))</f>
        <v>111</v>
      </c>
      <c r="P52" s="2" t="s">
        <v>17</v>
      </c>
      <c r="Q52" t="s">
        <v>25</v>
      </c>
      <c r="R52" t="s">
        <v>8</v>
      </c>
      <c r="S52" s="4" cm="1">
        <f t="array" ref="S52">INDEX(Bail_Risk_alt_Gender!$A$1:$N$14,MATCH(1,(Bail_Risk_alt_Gender!$A$1:$A$14=$P52)*(Bail_Risk_alt_Gender!$B$1:$B$14=$Q52)*(Bail_Risk_alt_Gender!$C$1:$C$14=$R52),0),MATCH(S$42,Bail_Risk_alt_Gender!$A$1:$N$1,0))</f>
        <v>25</v>
      </c>
      <c r="T52" s="4" cm="1">
        <f t="array" ref="T52">INDEX(Bail_Risk_alt_Gender!$A$1:$N$14,MATCH(1,(Bail_Risk_alt_Gender!$A$1:$A$14=$P52)*(Bail_Risk_alt_Gender!$B$1:$B$14=$Q52)*(Bail_Risk_alt_Gender!$C$1:$C$14=$R52),0),MATCH(T$42,Bail_Risk_alt_Gender!$A$1:$N$1,0))</f>
        <v>28</v>
      </c>
      <c r="U52" s="4" cm="1">
        <f t="array" ref="U52">INDEX(Bail_Risk_alt_Gender!$A$1:$N$14,MATCH(1,(Bail_Risk_alt_Gender!$A$1:$A$14=$P52)*(Bail_Risk_alt_Gender!$B$1:$B$14=$Q52)*(Bail_Risk_alt_Gender!$C$1:$C$14=$R52),0),MATCH(U$42,Bail_Risk_alt_Gender!$A$1:$N$1,0))</f>
        <v>52</v>
      </c>
      <c r="V52" s="4" cm="1">
        <f t="array" ref="V52">INDEX(Bail_Risk_alt_Gender!$A$1:$N$14,MATCH(1,(Bail_Risk_alt_Gender!$A$1:$A$14=$P52)*(Bail_Risk_alt_Gender!$B$1:$B$14=$Q52)*(Bail_Risk_alt_Gender!$C$1:$C$14=$R52),0),MATCH(V$42,Bail_Risk_alt_Gender!$A$1:$N$1,0))</f>
        <v>73</v>
      </c>
      <c r="W52" s="4" cm="1">
        <f t="array" ref="W52">INDEX(Bail_Risk_alt_Gender!$A$1:$N$14,MATCH(1,(Bail_Risk_alt_Gender!$A$1:$A$14=$P52)*(Bail_Risk_alt_Gender!$B$1:$B$14=$Q52)*(Bail_Risk_alt_Gender!$C$1:$C$14=$R52),0),MATCH(W$42,Bail_Risk_alt_Gender!$A$1:$N$1,0))</f>
        <v>60</v>
      </c>
      <c r="X52" s="4" cm="1">
        <f t="array" ref="X52">INDEX(Bail_Risk_alt_Gender!$A$1:$N$14,MATCH(1,(Bail_Risk_alt_Gender!$A$1:$A$14=$P52)*(Bail_Risk_alt_Gender!$B$1:$B$14=$Q52)*(Bail_Risk_alt_Gender!$C$1:$C$14=$R52),0),MATCH(X$42,Bail_Risk_alt_Gender!$A$1:$N$1,0))</f>
        <v>57</v>
      </c>
      <c r="Y52" s="4" cm="1">
        <f t="array" ref="Y52">INDEX(Bail_Risk_alt_Gender!$A$1:$N$14,MATCH(1,(Bail_Risk_alt_Gender!$A$1:$A$14=$P52)*(Bail_Risk_alt_Gender!$B$1:$B$14=$Q52)*(Bail_Risk_alt_Gender!$C$1:$C$14=$R52),0),MATCH(Y$42,Bail_Risk_alt_Gender!$A$1:$N$1,0))</f>
        <v>0</v>
      </c>
      <c r="Z52" s="4" cm="1">
        <f t="array" ref="Z52">INDEX(Bail_Risk_alt_Gender!$A$1:$N$14,MATCH(1,(Bail_Risk_alt_Gender!$A$1:$A$14=$P52)*(Bail_Risk_alt_Gender!$B$1:$B$14=$Q52)*(Bail_Risk_alt_Gender!$C$1:$C$14=$R52),0),MATCH(Z$42,Bail_Risk_alt_Gender!$A$1:$N$1,0))</f>
        <v>0</v>
      </c>
      <c r="AA52" s="4" cm="1">
        <f t="array" ref="AA52">INDEX(Bail_Risk_alt_Gender!$A$1:$N$14,MATCH(1,(Bail_Risk_alt_Gender!$A$1:$A$14=$P52)*(Bail_Risk_alt_Gender!$B$1:$B$14=$Q52)*(Bail_Risk_alt_Gender!$C$1:$C$14=$R52),0),MATCH(AA$42,Bail_Risk_alt_Gender!$A$1:$N$1,0))</f>
        <v>0</v>
      </c>
      <c r="AB52" s="4" cm="1">
        <f t="array" ref="AB52">INDEX(Bail_Risk_alt_Gender!$A$1:$N$14,MATCH(1,(Bail_Risk_alt_Gender!$A$1:$A$14=$P52)*(Bail_Risk_alt_Gender!$B$1:$B$14=$Q52)*(Bail_Risk_alt_Gender!$C$1:$C$14=$R52),0),MATCH(AB$42,Bail_Risk_alt_Gender!$A$1:$N$1,0))</f>
        <v>0</v>
      </c>
      <c r="AC52" s="4" cm="1">
        <f t="array" ref="AC52">INDEX(Bail_Risk_alt_Gender!$A$1:$N$14,MATCH(1,(Bail_Risk_alt_Gender!$A$1:$A$14=$P52)*(Bail_Risk_alt_Gender!$B$1:$B$14=$Q52)*(Bail_Risk_alt_Gender!$C$1:$C$14=$R52),0),MATCH(AC$42,Bail_Risk_alt_Gender!$A$1:$N$1,0))</f>
        <v>295</v>
      </c>
    </row>
    <row r="53" spans="1:29" x14ac:dyDescent="0.3">
      <c r="A53" s="2" t="s">
        <v>17</v>
      </c>
      <c r="B53" t="s">
        <v>24</v>
      </c>
      <c r="C53" t="s">
        <v>6</v>
      </c>
      <c r="D53" s="4" cm="1">
        <f t="array" ref="D53">INDEX(Bail_Risk_alt_Race!$A$1:$N$20,MATCH(1,(Bail_Risk_alt_Race!$A$1:$A$20=$A53)*(Bail_Risk_alt_Race!$B$1:$B$20=$B53)*(Bail_Risk_alt_Race!$C$1:$C$20=$C53),0),MATCH(D$42,Bail_Risk_alt_Race!$A$1:$N$1,0))</f>
        <v>0</v>
      </c>
      <c r="E53" s="4" cm="1">
        <f t="array" ref="E53">INDEX(Bail_Risk_alt_Race!$A$1:$N$20,MATCH(1,(Bail_Risk_alt_Race!$A$1:$A$20=$A53)*(Bail_Risk_alt_Race!$B$1:$B$20=$B53)*(Bail_Risk_alt_Race!$C$1:$C$20=$C53),0),MATCH(E$42,Bail_Risk_alt_Race!$A$1:$N$1,0))</f>
        <v>0</v>
      </c>
      <c r="F53" s="4" cm="1">
        <f t="array" ref="F53">INDEX(Bail_Risk_alt_Race!$A$1:$N$20,MATCH(1,(Bail_Risk_alt_Race!$A$1:$A$20=$A53)*(Bail_Risk_alt_Race!$B$1:$B$20=$B53)*(Bail_Risk_alt_Race!$C$1:$C$20=$C53),0),MATCH(F$42,Bail_Risk_alt_Race!$A$1:$N$1,0))</f>
        <v>0</v>
      </c>
      <c r="G53" s="4" cm="1">
        <f t="array" ref="G53">INDEX(Bail_Risk_alt_Race!$A$1:$N$20,MATCH(1,(Bail_Risk_alt_Race!$A$1:$A$20=$A53)*(Bail_Risk_alt_Race!$B$1:$B$20=$B53)*(Bail_Risk_alt_Race!$C$1:$C$20=$C53),0),MATCH(G$42,Bail_Risk_alt_Race!$A$1:$N$1,0))</f>
        <v>0</v>
      </c>
      <c r="H53" s="4" cm="1">
        <f t="array" ref="H53">INDEX(Bail_Risk_alt_Race!$A$1:$N$20,MATCH(1,(Bail_Risk_alt_Race!$A$1:$A$20=$A53)*(Bail_Risk_alt_Race!$B$1:$B$20=$B53)*(Bail_Risk_alt_Race!$C$1:$C$20=$C53),0),MATCH(H$42,Bail_Risk_alt_Race!$A$1:$N$1,0))</f>
        <v>0</v>
      </c>
      <c r="I53" s="4" cm="1">
        <f t="array" ref="I53">INDEX(Bail_Risk_alt_Race!$A$1:$N$20,MATCH(1,(Bail_Risk_alt_Race!$A$1:$A$20=$A53)*(Bail_Risk_alt_Race!$B$1:$B$20=$B53)*(Bail_Risk_alt_Race!$C$1:$C$20=$C53),0),MATCH(I$42,Bail_Risk_alt_Race!$A$1:$N$1,0))</f>
        <v>0</v>
      </c>
      <c r="J53" s="4" cm="1">
        <f t="array" ref="J53">INDEX(Bail_Risk_alt_Race!$A$1:$N$20,MATCH(1,(Bail_Risk_alt_Race!$A$1:$A$20=$A53)*(Bail_Risk_alt_Race!$B$1:$B$20=$B53)*(Bail_Risk_alt_Race!$C$1:$C$20=$C53),0),MATCH(J$42,Bail_Risk_alt_Race!$A$1:$N$1,0))</f>
        <v>5</v>
      </c>
      <c r="K53" s="4" cm="1">
        <f t="array" ref="K53">INDEX(Bail_Risk_alt_Race!$A$1:$N$20,MATCH(1,(Bail_Risk_alt_Race!$A$1:$A$20=$A53)*(Bail_Risk_alt_Race!$B$1:$B$20=$B53)*(Bail_Risk_alt_Race!$C$1:$C$20=$C53),0),MATCH(K$42,Bail_Risk_alt_Race!$A$1:$N$1,0))</f>
        <v>1</v>
      </c>
      <c r="L53" s="4" cm="1">
        <f t="array" ref="L53">INDEX(Bail_Risk_alt_Race!$A$1:$N$20,MATCH(1,(Bail_Risk_alt_Race!$A$1:$A$20=$A53)*(Bail_Risk_alt_Race!$B$1:$B$20=$B53)*(Bail_Risk_alt_Race!$C$1:$C$20=$C53),0),MATCH(L$42,Bail_Risk_alt_Race!$A$1:$N$1,0))</f>
        <v>0</v>
      </c>
      <c r="M53" s="4" cm="1">
        <f t="array" ref="M53">INDEX(Bail_Risk_alt_Race!$A$1:$N$20,MATCH(1,(Bail_Risk_alt_Race!$A$1:$A$20=$A53)*(Bail_Risk_alt_Race!$B$1:$B$20=$B53)*(Bail_Risk_alt_Race!$C$1:$C$20=$C53),0),MATCH(M$42,Bail_Risk_alt_Race!$A$1:$N$1,0))</f>
        <v>0</v>
      </c>
      <c r="N53" s="4" cm="1">
        <f t="array" ref="N53">INDEX(Bail_Risk_alt_Race!$A$1:$N$20,MATCH(1,(Bail_Risk_alt_Race!$A$1:$A$20=$A53)*(Bail_Risk_alt_Race!$B$1:$B$20=$B53)*(Bail_Risk_alt_Race!$C$1:$C$20=$C53),0),MATCH(N$42,Bail_Risk_alt_Race!$A$1:$N$1,0))</f>
        <v>6</v>
      </c>
      <c r="P53" s="2" t="s">
        <v>17</v>
      </c>
      <c r="Q53" t="s">
        <v>25</v>
      </c>
      <c r="R53" t="s">
        <v>9</v>
      </c>
      <c r="S53" s="4" cm="1">
        <f t="array" ref="S53">INDEX(Bail_Risk_alt_Gender!$A$1:$N$14,MATCH(1,(Bail_Risk_alt_Gender!$A$1:$A$14=$P53)*(Bail_Risk_alt_Gender!$B$1:$B$14=$Q53)*(Bail_Risk_alt_Gender!$C$1:$C$14=$R53),0),MATCH(S$42,Bail_Risk_alt_Gender!$A$1:$N$1,0))</f>
        <v>18</v>
      </c>
      <c r="T53" s="4" cm="1">
        <f t="array" ref="T53">INDEX(Bail_Risk_alt_Gender!$A$1:$N$14,MATCH(1,(Bail_Risk_alt_Gender!$A$1:$A$14=$P53)*(Bail_Risk_alt_Gender!$B$1:$B$14=$Q53)*(Bail_Risk_alt_Gender!$C$1:$C$14=$R53),0),MATCH(T$42,Bail_Risk_alt_Gender!$A$1:$N$1,0))</f>
        <v>24</v>
      </c>
      <c r="U53" s="4" cm="1">
        <f t="array" ref="U53">INDEX(Bail_Risk_alt_Gender!$A$1:$N$14,MATCH(1,(Bail_Risk_alt_Gender!$A$1:$A$14=$P53)*(Bail_Risk_alt_Gender!$B$1:$B$14=$Q53)*(Bail_Risk_alt_Gender!$C$1:$C$14=$R53),0),MATCH(U$42,Bail_Risk_alt_Gender!$A$1:$N$1,0))</f>
        <v>64</v>
      </c>
      <c r="V53" s="4" cm="1">
        <f t="array" ref="V53">INDEX(Bail_Risk_alt_Gender!$A$1:$N$14,MATCH(1,(Bail_Risk_alt_Gender!$A$1:$A$14=$P53)*(Bail_Risk_alt_Gender!$B$1:$B$14=$Q53)*(Bail_Risk_alt_Gender!$C$1:$C$14=$R53),0),MATCH(V$42,Bail_Risk_alt_Gender!$A$1:$N$1,0))</f>
        <v>83</v>
      </c>
      <c r="W53" s="4" cm="1">
        <f t="array" ref="W53">INDEX(Bail_Risk_alt_Gender!$A$1:$N$14,MATCH(1,(Bail_Risk_alt_Gender!$A$1:$A$14=$P53)*(Bail_Risk_alt_Gender!$B$1:$B$14=$Q53)*(Bail_Risk_alt_Gender!$C$1:$C$14=$R53),0),MATCH(W$42,Bail_Risk_alt_Gender!$A$1:$N$1,0))</f>
        <v>63</v>
      </c>
      <c r="X53" s="4" cm="1">
        <f t="array" ref="X53">INDEX(Bail_Risk_alt_Gender!$A$1:$N$14,MATCH(1,(Bail_Risk_alt_Gender!$A$1:$A$14=$P53)*(Bail_Risk_alt_Gender!$B$1:$B$14=$Q53)*(Bail_Risk_alt_Gender!$C$1:$C$14=$R53),0),MATCH(X$42,Bail_Risk_alt_Gender!$A$1:$N$1,0))</f>
        <v>54</v>
      </c>
      <c r="Y53" s="4" cm="1">
        <f t="array" ref="Y53">INDEX(Bail_Risk_alt_Gender!$A$1:$N$14,MATCH(1,(Bail_Risk_alt_Gender!$A$1:$A$14=$P53)*(Bail_Risk_alt_Gender!$B$1:$B$14=$Q53)*(Bail_Risk_alt_Gender!$C$1:$C$14=$R53),0),MATCH(Y$42,Bail_Risk_alt_Gender!$A$1:$N$1,0))</f>
        <v>0</v>
      </c>
      <c r="Z53" s="4" cm="1">
        <f t="array" ref="Z53">INDEX(Bail_Risk_alt_Gender!$A$1:$N$14,MATCH(1,(Bail_Risk_alt_Gender!$A$1:$A$14=$P53)*(Bail_Risk_alt_Gender!$B$1:$B$14=$Q53)*(Bail_Risk_alt_Gender!$C$1:$C$14=$R53),0),MATCH(Z$42,Bail_Risk_alt_Gender!$A$1:$N$1,0))</f>
        <v>0</v>
      </c>
      <c r="AA53" s="4" cm="1">
        <f t="array" ref="AA53">INDEX(Bail_Risk_alt_Gender!$A$1:$N$14,MATCH(1,(Bail_Risk_alt_Gender!$A$1:$A$14=$P53)*(Bail_Risk_alt_Gender!$B$1:$B$14=$Q53)*(Bail_Risk_alt_Gender!$C$1:$C$14=$R53),0),MATCH(AA$42,Bail_Risk_alt_Gender!$A$1:$N$1,0))</f>
        <v>0</v>
      </c>
      <c r="AB53" s="4" cm="1">
        <f t="array" ref="AB53">INDEX(Bail_Risk_alt_Gender!$A$1:$N$14,MATCH(1,(Bail_Risk_alt_Gender!$A$1:$A$14=$P53)*(Bail_Risk_alt_Gender!$B$1:$B$14=$Q53)*(Bail_Risk_alt_Gender!$C$1:$C$14=$R53),0),MATCH(AB$42,Bail_Risk_alt_Gender!$A$1:$N$1,0))</f>
        <v>0</v>
      </c>
      <c r="AC53" s="4" cm="1">
        <f t="array" ref="AC53">INDEX(Bail_Risk_alt_Gender!$A$1:$N$14,MATCH(1,(Bail_Risk_alt_Gender!$A$1:$A$14=$P53)*(Bail_Risk_alt_Gender!$B$1:$B$14=$Q53)*(Bail_Risk_alt_Gender!$C$1:$C$14=$R53),0),MATCH(AC$42,Bail_Risk_alt_Gender!$A$1:$N$1,0))</f>
        <v>306</v>
      </c>
    </row>
    <row r="55" spans="1:29" x14ac:dyDescent="0.3">
      <c r="A55" s="2" t="s">
        <v>17</v>
      </c>
      <c r="B55" t="s">
        <v>25</v>
      </c>
      <c r="C55" t="s">
        <v>4</v>
      </c>
      <c r="D55" s="4" cm="1">
        <f t="array" ref="D55">INDEX(Bail_Risk_alt_Race!$A$1:$N$20,MATCH(1,(Bail_Risk_alt_Race!$A$1:$A$20=$A55)*(Bail_Risk_alt_Race!$B$1:$B$20=$B55)*(Bail_Risk_alt_Race!$C$1:$C$20=$C55),0),MATCH(D$42,Bail_Risk_alt_Race!$A$1:$N$1,0))</f>
        <v>4</v>
      </c>
      <c r="E55" s="4" cm="1">
        <f t="array" ref="E55">INDEX(Bail_Risk_alt_Race!$A$1:$N$20,MATCH(1,(Bail_Risk_alt_Race!$A$1:$A$20=$A55)*(Bail_Risk_alt_Race!$B$1:$B$20=$B55)*(Bail_Risk_alt_Race!$C$1:$C$20=$C55),0),MATCH(E$42,Bail_Risk_alt_Race!$A$1:$N$1,0))</f>
        <v>14</v>
      </c>
      <c r="F55" s="4" cm="1">
        <f t="array" ref="F55">INDEX(Bail_Risk_alt_Race!$A$1:$N$20,MATCH(1,(Bail_Risk_alt_Race!$A$1:$A$20=$A55)*(Bail_Risk_alt_Race!$B$1:$B$20=$B55)*(Bail_Risk_alt_Race!$C$1:$C$20=$C55),0),MATCH(F$42,Bail_Risk_alt_Race!$A$1:$N$1,0))</f>
        <v>29</v>
      </c>
      <c r="G55" s="4" cm="1">
        <f t="array" ref="G55">INDEX(Bail_Risk_alt_Race!$A$1:$N$20,MATCH(1,(Bail_Risk_alt_Race!$A$1:$A$20=$A55)*(Bail_Risk_alt_Race!$B$1:$B$20=$B55)*(Bail_Risk_alt_Race!$C$1:$C$20=$C55),0),MATCH(G$42,Bail_Risk_alt_Race!$A$1:$N$1,0))</f>
        <v>52</v>
      </c>
      <c r="H55" s="4" cm="1">
        <f t="array" ref="H55">INDEX(Bail_Risk_alt_Race!$A$1:$N$20,MATCH(1,(Bail_Risk_alt_Race!$A$1:$A$20=$A55)*(Bail_Risk_alt_Race!$B$1:$B$20=$B55)*(Bail_Risk_alt_Race!$C$1:$C$20=$C55),0),MATCH(H$42,Bail_Risk_alt_Race!$A$1:$N$1,0))</f>
        <v>0</v>
      </c>
      <c r="I55" s="4" cm="1">
        <f t="array" ref="I55">INDEX(Bail_Risk_alt_Race!$A$1:$N$20,MATCH(1,(Bail_Risk_alt_Race!$A$1:$A$20=$A55)*(Bail_Risk_alt_Race!$B$1:$B$20=$B55)*(Bail_Risk_alt_Race!$C$1:$C$20=$C55),0),MATCH(I$42,Bail_Risk_alt_Race!$A$1:$N$1,0))</f>
        <v>0</v>
      </c>
      <c r="J55" s="4" cm="1">
        <f t="array" ref="J55">INDEX(Bail_Risk_alt_Race!$A$1:$N$20,MATCH(1,(Bail_Risk_alt_Race!$A$1:$A$20=$A55)*(Bail_Risk_alt_Race!$B$1:$B$20=$B55)*(Bail_Risk_alt_Race!$C$1:$C$20=$C55),0),MATCH(J$42,Bail_Risk_alt_Race!$A$1:$N$1,0))</f>
        <v>0</v>
      </c>
      <c r="K55" s="4" cm="1">
        <f t="array" ref="K55">INDEX(Bail_Risk_alt_Race!$A$1:$N$20,MATCH(1,(Bail_Risk_alt_Race!$A$1:$A$20=$A55)*(Bail_Risk_alt_Race!$B$1:$B$20=$B55)*(Bail_Risk_alt_Race!$C$1:$C$20=$C55),0),MATCH(K$42,Bail_Risk_alt_Race!$A$1:$N$1,0))</f>
        <v>0</v>
      </c>
      <c r="L55" s="4" cm="1">
        <f t="array" ref="L55">INDEX(Bail_Risk_alt_Race!$A$1:$N$20,MATCH(1,(Bail_Risk_alt_Race!$A$1:$A$20=$A55)*(Bail_Risk_alt_Race!$B$1:$B$20=$B55)*(Bail_Risk_alt_Race!$C$1:$C$20=$C55),0),MATCH(L$42,Bail_Risk_alt_Race!$A$1:$N$1,0))</f>
        <v>0</v>
      </c>
      <c r="M55" s="4" cm="1">
        <f t="array" ref="M55">INDEX(Bail_Risk_alt_Race!$A$1:$N$20,MATCH(1,(Bail_Risk_alt_Race!$A$1:$A$20=$A55)*(Bail_Risk_alt_Race!$B$1:$B$20=$B55)*(Bail_Risk_alt_Race!$C$1:$C$20=$C55),0),MATCH(M$42,Bail_Risk_alt_Race!$A$1:$N$1,0))</f>
        <v>0</v>
      </c>
      <c r="N55" s="4" cm="1">
        <f t="array" ref="N55">INDEX(Bail_Risk_alt_Race!$A$1:$N$20,MATCH(1,(Bail_Risk_alt_Race!$A$1:$A$20=$A55)*(Bail_Risk_alt_Race!$B$1:$B$20=$B55)*(Bail_Risk_alt_Race!$C$1:$C$20=$C55),0),MATCH(N$42,Bail_Risk_alt_Race!$A$1:$N$1,0))</f>
        <v>99</v>
      </c>
      <c r="P55" s="2" t="s">
        <v>18</v>
      </c>
      <c r="Q55" t="s">
        <v>24</v>
      </c>
      <c r="R55" t="s">
        <v>8</v>
      </c>
      <c r="S55" s="4" cm="1">
        <f t="array" ref="S55">INDEX(Bail_Risk_alt_Gender!$A$1:$N$14,MATCH(1,(Bail_Risk_alt_Gender!$A$1:$A$14=$P55)*(Bail_Risk_alt_Gender!$B$1:$B$14=$Q55)*(Bail_Risk_alt_Gender!$C$1:$C$14=$R55),0),MATCH(S$42,Bail_Risk_alt_Gender!$A$1:$N$1,0))</f>
        <v>0</v>
      </c>
      <c r="T55" s="4" cm="1">
        <f t="array" ref="T55">INDEX(Bail_Risk_alt_Gender!$A$1:$N$14,MATCH(1,(Bail_Risk_alt_Gender!$A$1:$A$14=$P55)*(Bail_Risk_alt_Gender!$B$1:$B$14=$Q55)*(Bail_Risk_alt_Gender!$C$1:$C$14=$R55),0),MATCH(T$42,Bail_Risk_alt_Gender!$A$1:$N$1,0))</f>
        <v>0</v>
      </c>
      <c r="U55" s="4" cm="1">
        <f t="array" ref="U55">INDEX(Bail_Risk_alt_Gender!$A$1:$N$14,MATCH(1,(Bail_Risk_alt_Gender!$A$1:$A$14=$P55)*(Bail_Risk_alt_Gender!$B$1:$B$14=$Q55)*(Bail_Risk_alt_Gender!$C$1:$C$14=$R55),0),MATCH(U$42,Bail_Risk_alt_Gender!$A$1:$N$1,0))</f>
        <v>0</v>
      </c>
      <c r="V55" s="4" cm="1">
        <f t="array" ref="V55">INDEX(Bail_Risk_alt_Gender!$A$1:$N$14,MATCH(1,(Bail_Risk_alt_Gender!$A$1:$A$14=$P55)*(Bail_Risk_alt_Gender!$B$1:$B$14=$Q55)*(Bail_Risk_alt_Gender!$C$1:$C$14=$R55),0),MATCH(V$42,Bail_Risk_alt_Gender!$A$1:$N$1,0))</f>
        <v>0</v>
      </c>
      <c r="W55" s="4" cm="1">
        <f t="array" ref="W55">INDEX(Bail_Risk_alt_Gender!$A$1:$N$14,MATCH(1,(Bail_Risk_alt_Gender!$A$1:$A$14=$P55)*(Bail_Risk_alt_Gender!$B$1:$B$14=$Q55)*(Bail_Risk_alt_Gender!$C$1:$C$14=$R55),0),MATCH(W$42,Bail_Risk_alt_Gender!$A$1:$N$1,0))</f>
        <v>56</v>
      </c>
      <c r="X55" s="4" cm="1">
        <f t="array" ref="X55">INDEX(Bail_Risk_alt_Gender!$A$1:$N$14,MATCH(1,(Bail_Risk_alt_Gender!$A$1:$A$14=$P55)*(Bail_Risk_alt_Gender!$B$1:$B$14=$Q55)*(Bail_Risk_alt_Gender!$C$1:$C$14=$R55),0),MATCH(X$42,Bail_Risk_alt_Gender!$A$1:$N$1,0))</f>
        <v>48</v>
      </c>
      <c r="Y55" s="4" cm="1">
        <f t="array" ref="Y55">INDEX(Bail_Risk_alt_Gender!$A$1:$N$14,MATCH(1,(Bail_Risk_alt_Gender!$A$1:$A$14=$P55)*(Bail_Risk_alt_Gender!$B$1:$B$14=$Q55)*(Bail_Risk_alt_Gender!$C$1:$C$14=$R55),0),MATCH(Y$42,Bail_Risk_alt_Gender!$A$1:$N$1,0))</f>
        <v>58</v>
      </c>
      <c r="Z55" s="4" cm="1">
        <f t="array" ref="Z55">INDEX(Bail_Risk_alt_Gender!$A$1:$N$14,MATCH(1,(Bail_Risk_alt_Gender!$A$1:$A$14=$P55)*(Bail_Risk_alt_Gender!$B$1:$B$14=$Q55)*(Bail_Risk_alt_Gender!$C$1:$C$14=$R55),0),MATCH(Z$42,Bail_Risk_alt_Gender!$A$1:$N$1,0))</f>
        <v>37</v>
      </c>
      <c r="AA55" s="4" cm="1">
        <f t="array" ref="AA55">INDEX(Bail_Risk_alt_Gender!$A$1:$N$14,MATCH(1,(Bail_Risk_alt_Gender!$A$1:$A$14=$P55)*(Bail_Risk_alt_Gender!$B$1:$B$14=$Q55)*(Bail_Risk_alt_Gender!$C$1:$C$14=$R55),0),MATCH(AA$42,Bail_Risk_alt_Gender!$A$1:$N$1,0))</f>
        <v>22</v>
      </c>
      <c r="AB55" s="4" cm="1">
        <f t="array" ref="AB55">INDEX(Bail_Risk_alt_Gender!$A$1:$N$14,MATCH(1,(Bail_Risk_alt_Gender!$A$1:$A$14=$P55)*(Bail_Risk_alt_Gender!$B$1:$B$14=$Q55)*(Bail_Risk_alt_Gender!$C$1:$C$14=$R55),0),MATCH(AB$42,Bail_Risk_alt_Gender!$A$1:$N$1,0))</f>
        <v>10</v>
      </c>
      <c r="AC55" s="4" cm="1">
        <f t="array" ref="AC55">INDEX(Bail_Risk_alt_Gender!$A$1:$N$14,MATCH(1,(Bail_Risk_alt_Gender!$A$1:$A$14=$P55)*(Bail_Risk_alt_Gender!$B$1:$B$14=$Q55)*(Bail_Risk_alt_Gender!$C$1:$C$14=$R55),0),MATCH(AC$42,Bail_Risk_alt_Gender!$A$1:$N$1,0))</f>
        <v>231</v>
      </c>
    </row>
    <row r="56" spans="1:29" x14ac:dyDescent="0.3">
      <c r="A56" s="2" t="s">
        <v>17</v>
      </c>
      <c r="B56" t="s">
        <v>25</v>
      </c>
      <c r="C56" t="s">
        <v>5</v>
      </c>
      <c r="D56" s="4" cm="1">
        <f t="array" ref="D56">INDEX(Bail_Risk_alt_Race!$A$1:$N$20,MATCH(1,(Bail_Risk_alt_Race!$A$1:$A$20=$A56)*(Bail_Risk_alt_Race!$B$1:$B$20=$B56)*(Bail_Risk_alt_Race!$C$1:$C$20=$C56),0),MATCH(D$42,Bail_Risk_alt_Race!$A$1:$N$1,0))</f>
        <v>38</v>
      </c>
      <c r="E56" s="4" cm="1">
        <f t="array" ref="E56">INDEX(Bail_Risk_alt_Race!$A$1:$N$20,MATCH(1,(Bail_Risk_alt_Race!$A$1:$A$20=$A56)*(Bail_Risk_alt_Race!$B$1:$B$20=$B56)*(Bail_Risk_alt_Race!$C$1:$C$20=$C56),0),MATCH(E$42,Bail_Risk_alt_Race!$A$1:$N$1,0))</f>
        <v>36</v>
      </c>
      <c r="F56" s="4" cm="1">
        <f t="array" ref="F56">INDEX(Bail_Risk_alt_Race!$A$1:$N$20,MATCH(1,(Bail_Risk_alt_Race!$A$1:$A$20=$A56)*(Bail_Risk_alt_Race!$B$1:$B$20=$B56)*(Bail_Risk_alt_Race!$C$1:$C$20=$C56),0),MATCH(F$42,Bail_Risk_alt_Race!$A$1:$N$1,0))</f>
        <v>80</v>
      </c>
      <c r="G56" s="4" cm="1">
        <f t="array" ref="G56">INDEX(Bail_Risk_alt_Race!$A$1:$N$20,MATCH(1,(Bail_Risk_alt_Race!$A$1:$A$20=$A56)*(Bail_Risk_alt_Race!$B$1:$B$20=$B56)*(Bail_Risk_alt_Race!$C$1:$C$20=$C56),0),MATCH(G$42,Bail_Risk_alt_Race!$A$1:$N$1,0))</f>
        <v>101</v>
      </c>
      <c r="H56" s="4" cm="1">
        <f t="array" ref="H56">INDEX(Bail_Risk_alt_Race!$A$1:$N$20,MATCH(1,(Bail_Risk_alt_Race!$A$1:$A$20=$A56)*(Bail_Risk_alt_Race!$B$1:$B$20=$B56)*(Bail_Risk_alt_Race!$C$1:$C$20=$C56),0),MATCH(H$42,Bail_Risk_alt_Race!$A$1:$N$1,0))</f>
        <v>120</v>
      </c>
      <c r="I56" s="4" cm="1">
        <f t="array" ref="I56">INDEX(Bail_Risk_alt_Race!$A$1:$N$20,MATCH(1,(Bail_Risk_alt_Race!$A$1:$A$20=$A56)*(Bail_Risk_alt_Race!$B$1:$B$20=$B56)*(Bail_Risk_alt_Race!$C$1:$C$20=$C56),0),MATCH(I$42,Bail_Risk_alt_Race!$A$1:$N$1,0))</f>
        <v>109</v>
      </c>
      <c r="J56" s="4" cm="1">
        <f t="array" ref="J56">INDEX(Bail_Risk_alt_Race!$A$1:$N$20,MATCH(1,(Bail_Risk_alt_Race!$A$1:$A$20=$A56)*(Bail_Risk_alt_Race!$B$1:$B$20=$B56)*(Bail_Risk_alt_Race!$C$1:$C$20=$C56),0),MATCH(J$42,Bail_Risk_alt_Race!$A$1:$N$1,0))</f>
        <v>0</v>
      </c>
      <c r="K56" s="4" cm="1">
        <f t="array" ref="K56">INDEX(Bail_Risk_alt_Race!$A$1:$N$20,MATCH(1,(Bail_Risk_alt_Race!$A$1:$A$20=$A56)*(Bail_Risk_alt_Race!$B$1:$B$20=$B56)*(Bail_Risk_alt_Race!$C$1:$C$20=$C56),0),MATCH(K$42,Bail_Risk_alt_Race!$A$1:$N$1,0))</f>
        <v>0</v>
      </c>
      <c r="L56" s="4" cm="1">
        <f t="array" ref="L56">INDEX(Bail_Risk_alt_Race!$A$1:$N$20,MATCH(1,(Bail_Risk_alt_Race!$A$1:$A$20=$A56)*(Bail_Risk_alt_Race!$B$1:$B$20=$B56)*(Bail_Risk_alt_Race!$C$1:$C$20=$C56),0),MATCH(L$42,Bail_Risk_alt_Race!$A$1:$N$1,0))</f>
        <v>0</v>
      </c>
      <c r="M56" s="4" cm="1">
        <f t="array" ref="M56">INDEX(Bail_Risk_alt_Race!$A$1:$N$20,MATCH(1,(Bail_Risk_alt_Race!$A$1:$A$20=$A56)*(Bail_Risk_alt_Race!$B$1:$B$20=$B56)*(Bail_Risk_alt_Race!$C$1:$C$20=$C56),0),MATCH(M$42,Bail_Risk_alt_Race!$A$1:$N$1,0))</f>
        <v>0</v>
      </c>
      <c r="N56" s="4" cm="1">
        <f t="array" ref="N56">INDEX(Bail_Risk_alt_Race!$A$1:$N$20,MATCH(1,(Bail_Risk_alt_Race!$A$1:$A$20=$A56)*(Bail_Risk_alt_Race!$B$1:$B$20=$B56)*(Bail_Risk_alt_Race!$C$1:$C$20=$C56),0),MATCH(N$42,Bail_Risk_alt_Race!$A$1:$N$1,0))</f>
        <v>484</v>
      </c>
      <c r="P56" s="2" t="s">
        <v>18</v>
      </c>
      <c r="Q56" t="s">
        <v>24</v>
      </c>
      <c r="R56" t="s">
        <v>9</v>
      </c>
      <c r="S56" s="4" cm="1">
        <f t="array" ref="S56">INDEX(Bail_Risk_alt_Gender!$A$1:$N$14,MATCH(1,(Bail_Risk_alt_Gender!$A$1:$A$14=$P56)*(Bail_Risk_alt_Gender!$B$1:$B$14=$Q56)*(Bail_Risk_alt_Gender!$C$1:$C$14=$R56),0),MATCH(S$42,Bail_Risk_alt_Gender!$A$1:$N$1,0))</f>
        <v>0</v>
      </c>
      <c r="T56" s="4" cm="1">
        <f t="array" ref="T56">INDEX(Bail_Risk_alt_Gender!$A$1:$N$14,MATCH(1,(Bail_Risk_alt_Gender!$A$1:$A$14=$P56)*(Bail_Risk_alt_Gender!$B$1:$B$14=$Q56)*(Bail_Risk_alt_Gender!$C$1:$C$14=$R56),0),MATCH(T$42,Bail_Risk_alt_Gender!$A$1:$N$1,0))</f>
        <v>0</v>
      </c>
      <c r="U56" s="4" cm="1">
        <f t="array" ref="U56">INDEX(Bail_Risk_alt_Gender!$A$1:$N$14,MATCH(1,(Bail_Risk_alt_Gender!$A$1:$A$14=$P56)*(Bail_Risk_alt_Gender!$B$1:$B$14=$Q56)*(Bail_Risk_alt_Gender!$C$1:$C$14=$R56),0),MATCH(U$42,Bail_Risk_alt_Gender!$A$1:$N$1,0))</f>
        <v>0</v>
      </c>
      <c r="V56" s="4" cm="1">
        <f t="array" ref="V56">INDEX(Bail_Risk_alt_Gender!$A$1:$N$14,MATCH(1,(Bail_Risk_alt_Gender!$A$1:$A$14=$P56)*(Bail_Risk_alt_Gender!$B$1:$B$14=$Q56)*(Bail_Risk_alt_Gender!$C$1:$C$14=$R56),0),MATCH(V$42,Bail_Risk_alt_Gender!$A$1:$N$1,0))</f>
        <v>0</v>
      </c>
      <c r="W56" s="4" cm="1">
        <f t="array" ref="W56">INDEX(Bail_Risk_alt_Gender!$A$1:$N$14,MATCH(1,(Bail_Risk_alt_Gender!$A$1:$A$14=$P56)*(Bail_Risk_alt_Gender!$B$1:$B$14=$Q56)*(Bail_Risk_alt_Gender!$C$1:$C$14=$R56),0),MATCH(W$42,Bail_Risk_alt_Gender!$A$1:$N$1,0))</f>
        <v>38</v>
      </c>
      <c r="X56" s="4" cm="1">
        <f t="array" ref="X56">INDEX(Bail_Risk_alt_Gender!$A$1:$N$14,MATCH(1,(Bail_Risk_alt_Gender!$A$1:$A$14=$P56)*(Bail_Risk_alt_Gender!$B$1:$B$14=$Q56)*(Bail_Risk_alt_Gender!$C$1:$C$14=$R56),0),MATCH(X$42,Bail_Risk_alt_Gender!$A$1:$N$1,0))</f>
        <v>44</v>
      </c>
      <c r="Y56" s="4" cm="1">
        <f t="array" ref="Y56">INDEX(Bail_Risk_alt_Gender!$A$1:$N$14,MATCH(1,(Bail_Risk_alt_Gender!$A$1:$A$14=$P56)*(Bail_Risk_alt_Gender!$B$1:$B$14=$Q56)*(Bail_Risk_alt_Gender!$C$1:$C$14=$R56),0),MATCH(Y$42,Bail_Risk_alt_Gender!$A$1:$N$1,0))</f>
        <v>73</v>
      </c>
      <c r="Z56" s="4" cm="1">
        <f t="array" ref="Z56">INDEX(Bail_Risk_alt_Gender!$A$1:$N$14,MATCH(1,(Bail_Risk_alt_Gender!$A$1:$A$14=$P56)*(Bail_Risk_alt_Gender!$B$1:$B$14=$Q56)*(Bail_Risk_alt_Gender!$C$1:$C$14=$R56),0),MATCH(Z$42,Bail_Risk_alt_Gender!$A$1:$N$1,0))</f>
        <v>39</v>
      </c>
      <c r="AA56" s="4" cm="1">
        <f t="array" ref="AA56">INDEX(Bail_Risk_alt_Gender!$A$1:$N$14,MATCH(1,(Bail_Risk_alt_Gender!$A$1:$A$14=$P56)*(Bail_Risk_alt_Gender!$B$1:$B$14=$Q56)*(Bail_Risk_alt_Gender!$C$1:$C$14=$R56),0),MATCH(AA$42,Bail_Risk_alt_Gender!$A$1:$N$1,0))</f>
        <v>27</v>
      </c>
      <c r="AB56" s="4" cm="1">
        <f t="array" ref="AB56">INDEX(Bail_Risk_alt_Gender!$A$1:$N$14,MATCH(1,(Bail_Risk_alt_Gender!$A$1:$A$14=$P56)*(Bail_Risk_alt_Gender!$B$1:$B$14=$Q56)*(Bail_Risk_alt_Gender!$C$1:$C$14=$R56),0),MATCH(AB$42,Bail_Risk_alt_Gender!$A$1:$N$1,0))</f>
        <v>4</v>
      </c>
      <c r="AC56" s="4" cm="1">
        <f t="array" ref="AC56">INDEX(Bail_Risk_alt_Gender!$A$1:$N$14,MATCH(1,(Bail_Risk_alt_Gender!$A$1:$A$14=$P56)*(Bail_Risk_alt_Gender!$B$1:$B$14=$Q56)*(Bail_Risk_alt_Gender!$C$1:$C$14=$R56),0),MATCH(AC$42,Bail_Risk_alt_Gender!$A$1:$N$1,0))</f>
        <v>225</v>
      </c>
    </row>
    <row r="57" spans="1:29" x14ac:dyDescent="0.3">
      <c r="A57" s="2" t="s">
        <v>17</v>
      </c>
      <c r="B57" t="s">
        <v>25</v>
      </c>
      <c r="C57" t="s">
        <v>6</v>
      </c>
      <c r="D57" s="4" cm="1">
        <f t="array" ref="D57">INDEX(Bail_Risk_alt_Race!$A$1:$N$20,MATCH(1,(Bail_Risk_alt_Race!$A$1:$A$20=$A57)*(Bail_Risk_alt_Race!$B$1:$B$20=$B57)*(Bail_Risk_alt_Race!$C$1:$C$20=$C57),0),MATCH(D$42,Bail_Risk_alt_Race!$A$1:$N$1,0))</f>
        <v>1</v>
      </c>
      <c r="E57" s="4" cm="1">
        <f t="array" ref="E57">INDEX(Bail_Risk_alt_Race!$A$1:$N$20,MATCH(1,(Bail_Risk_alt_Race!$A$1:$A$20=$A57)*(Bail_Risk_alt_Race!$B$1:$B$20=$B57)*(Bail_Risk_alt_Race!$C$1:$C$20=$C57),0),MATCH(E$42,Bail_Risk_alt_Race!$A$1:$N$1,0))</f>
        <v>2</v>
      </c>
      <c r="F57" s="4" cm="1">
        <f t="array" ref="F57">INDEX(Bail_Risk_alt_Race!$A$1:$N$20,MATCH(1,(Bail_Risk_alt_Race!$A$1:$A$20=$A57)*(Bail_Risk_alt_Race!$B$1:$B$20=$B57)*(Bail_Risk_alt_Race!$C$1:$C$20=$C57),0),MATCH(F$42,Bail_Risk_alt_Race!$A$1:$N$1,0))</f>
        <v>7</v>
      </c>
      <c r="G57" s="4" cm="1">
        <f t="array" ref="G57">INDEX(Bail_Risk_alt_Race!$A$1:$N$20,MATCH(1,(Bail_Risk_alt_Race!$A$1:$A$20=$A57)*(Bail_Risk_alt_Race!$B$1:$B$20=$B57)*(Bail_Risk_alt_Race!$C$1:$C$20=$C57),0),MATCH(G$42,Bail_Risk_alt_Race!$A$1:$N$1,0))</f>
        <v>3</v>
      </c>
      <c r="H57" s="4" cm="1">
        <f t="array" ref="H57">INDEX(Bail_Risk_alt_Race!$A$1:$N$20,MATCH(1,(Bail_Risk_alt_Race!$A$1:$A$20=$A57)*(Bail_Risk_alt_Race!$B$1:$B$20=$B57)*(Bail_Risk_alt_Race!$C$1:$C$20=$C57),0),MATCH(H$42,Bail_Risk_alt_Race!$A$1:$N$1,0))</f>
        <v>3</v>
      </c>
      <c r="I57" s="4" cm="1">
        <f t="array" ref="I57">INDEX(Bail_Risk_alt_Race!$A$1:$N$20,MATCH(1,(Bail_Risk_alt_Race!$A$1:$A$20=$A57)*(Bail_Risk_alt_Race!$B$1:$B$20=$B57)*(Bail_Risk_alt_Race!$C$1:$C$20=$C57),0),MATCH(I$42,Bail_Risk_alt_Race!$A$1:$N$1,0))</f>
        <v>2</v>
      </c>
      <c r="J57" s="4" cm="1">
        <f t="array" ref="J57">INDEX(Bail_Risk_alt_Race!$A$1:$N$20,MATCH(1,(Bail_Risk_alt_Race!$A$1:$A$20=$A57)*(Bail_Risk_alt_Race!$B$1:$B$20=$B57)*(Bail_Risk_alt_Race!$C$1:$C$20=$C57),0),MATCH(J$42,Bail_Risk_alt_Race!$A$1:$N$1,0))</f>
        <v>0</v>
      </c>
      <c r="K57" s="4" cm="1">
        <f t="array" ref="K57">INDEX(Bail_Risk_alt_Race!$A$1:$N$20,MATCH(1,(Bail_Risk_alt_Race!$A$1:$A$20=$A57)*(Bail_Risk_alt_Race!$B$1:$B$20=$B57)*(Bail_Risk_alt_Race!$C$1:$C$20=$C57),0),MATCH(K$42,Bail_Risk_alt_Race!$A$1:$N$1,0))</f>
        <v>0</v>
      </c>
      <c r="L57" s="4" cm="1">
        <f t="array" ref="L57">INDEX(Bail_Risk_alt_Race!$A$1:$N$20,MATCH(1,(Bail_Risk_alt_Race!$A$1:$A$20=$A57)*(Bail_Risk_alt_Race!$B$1:$B$20=$B57)*(Bail_Risk_alt_Race!$C$1:$C$20=$C57),0),MATCH(L$42,Bail_Risk_alt_Race!$A$1:$N$1,0))</f>
        <v>0</v>
      </c>
      <c r="M57" s="4" cm="1">
        <f t="array" ref="M57">INDEX(Bail_Risk_alt_Race!$A$1:$N$20,MATCH(1,(Bail_Risk_alt_Race!$A$1:$A$20=$A57)*(Bail_Risk_alt_Race!$B$1:$B$20=$B57)*(Bail_Risk_alt_Race!$C$1:$C$20=$C57),0),MATCH(M$42,Bail_Risk_alt_Race!$A$1:$N$1,0))</f>
        <v>0</v>
      </c>
      <c r="N57" s="4" cm="1">
        <f t="array" ref="N57">INDEX(Bail_Risk_alt_Race!$A$1:$N$20,MATCH(1,(Bail_Risk_alt_Race!$A$1:$A$20=$A57)*(Bail_Risk_alt_Race!$B$1:$B$20=$B57)*(Bail_Risk_alt_Race!$C$1:$C$20=$C57),0),MATCH(N$42,Bail_Risk_alt_Race!$A$1:$N$1,0))</f>
        <v>18</v>
      </c>
    </row>
    <row r="58" spans="1:29" x14ac:dyDescent="0.3">
      <c r="P58" s="2" t="s">
        <v>18</v>
      </c>
      <c r="Q58" t="s">
        <v>25</v>
      </c>
      <c r="R58" t="s">
        <v>8</v>
      </c>
      <c r="S58" s="4" cm="1">
        <f t="array" ref="S58">INDEX(Bail_Risk_alt_Gender!$A$1:$N$14,MATCH(1,(Bail_Risk_alt_Gender!$A$1:$A$14=$P58)*(Bail_Risk_alt_Gender!$B$1:$B$14=$Q58)*(Bail_Risk_alt_Gender!$C$1:$C$14=$R58),0),MATCH(S$42,Bail_Risk_alt_Gender!$A$1:$N$1,0))</f>
        <v>18</v>
      </c>
      <c r="T58" s="4" cm="1">
        <f t="array" ref="T58">INDEX(Bail_Risk_alt_Gender!$A$1:$N$14,MATCH(1,(Bail_Risk_alt_Gender!$A$1:$A$14=$P58)*(Bail_Risk_alt_Gender!$B$1:$B$14=$Q58)*(Bail_Risk_alt_Gender!$C$1:$C$14=$R58),0),MATCH(T$42,Bail_Risk_alt_Gender!$A$1:$N$1,0))</f>
        <v>26</v>
      </c>
      <c r="U58" s="4" cm="1">
        <f t="array" ref="U58">INDEX(Bail_Risk_alt_Gender!$A$1:$N$14,MATCH(1,(Bail_Risk_alt_Gender!$A$1:$A$14=$P58)*(Bail_Risk_alt_Gender!$B$1:$B$14=$Q58)*(Bail_Risk_alt_Gender!$C$1:$C$14=$R58),0),MATCH(U$42,Bail_Risk_alt_Gender!$A$1:$N$1,0))</f>
        <v>51</v>
      </c>
      <c r="V58" s="4" cm="1">
        <f t="array" ref="V58">INDEX(Bail_Risk_alt_Gender!$A$1:$N$14,MATCH(1,(Bail_Risk_alt_Gender!$A$1:$A$14=$P58)*(Bail_Risk_alt_Gender!$B$1:$B$14=$Q58)*(Bail_Risk_alt_Gender!$C$1:$C$14=$R58),0),MATCH(V$42,Bail_Risk_alt_Gender!$A$1:$N$1,0))</f>
        <v>74</v>
      </c>
      <c r="W58" s="4" cm="1">
        <f t="array" ref="W58">INDEX(Bail_Risk_alt_Gender!$A$1:$N$14,MATCH(1,(Bail_Risk_alt_Gender!$A$1:$A$14=$P58)*(Bail_Risk_alt_Gender!$B$1:$B$14=$Q58)*(Bail_Risk_alt_Gender!$C$1:$C$14=$R58),0),MATCH(W$42,Bail_Risk_alt_Gender!$A$1:$N$1,0))</f>
        <v>50</v>
      </c>
      <c r="X58" s="4" cm="1">
        <f t="array" ref="X58">INDEX(Bail_Risk_alt_Gender!$A$1:$N$14,MATCH(1,(Bail_Risk_alt_Gender!$A$1:$A$14=$P58)*(Bail_Risk_alt_Gender!$B$1:$B$14=$Q58)*(Bail_Risk_alt_Gender!$C$1:$C$14=$R58),0),MATCH(X$42,Bail_Risk_alt_Gender!$A$1:$N$1,0))</f>
        <v>54</v>
      </c>
      <c r="Y58" s="4" cm="1">
        <f t="array" ref="Y58">INDEX(Bail_Risk_alt_Gender!$A$1:$N$14,MATCH(1,(Bail_Risk_alt_Gender!$A$1:$A$14=$P58)*(Bail_Risk_alt_Gender!$B$1:$B$14=$Q58)*(Bail_Risk_alt_Gender!$C$1:$C$14=$R58),0),MATCH(Y$42,Bail_Risk_alt_Gender!$A$1:$N$1,0))</f>
        <v>0</v>
      </c>
      <c r="Z58" s="4" cm="1">
        <f t="array" ref="Z58">INDEX(Bail_Risk_alt_Gender!$A$1:$N$14,MATCH(1,(Bail_Risk_alt_Gender!$A$1:$A$14=$P58)*(Bail_Risk_alt_Gender!$B$1:$B$14=$Q58)*(Bail_Risk_alt_Gender!$C$1:$C$14=$R58),0),MATCH(Z$42,Bail_Risk_alt_Gender!$A$1:$N$1,0))</f>
        <v>0</v>
      </c>
      <c r="AA58" s="4" cm="1">
        <f t="array" ref="AA58">INDEX(Bail_Risk_alt_Gender!$A$1:$N$14,MATCH(1,(Bail_Risk_alt_Gender!$A$1:$A$14=$P58)*(Bail_Risk_alt_Gender!$B$1:$B$14=$Q58)*(Bail_Risk_alt_Gender!$C$1:$C$14=$R58),0),MATCH(AA$42,Bail_Risk_alt_Gender!$A$1:$N$1,0))</f>
        <v>0</v>
      </c>
      <c r="AB58" s="4" cm="1">
        <f t="array" ref="AB58">INDEX(Bail_Risk_alt_Gender!$A$1:$N$14,MATCH(1,(Bail_Risk_alt_Gender!$A$1:$A$14=$P58)*(Bail_Risk_alt_Gender!$B$1:$B$14=$Q58)*(Bail_Risk_alt_Gender!$C$1:$C$14=$R58),0),MATCH(AB$42,Bail_Risk_alt_Gender!$A$1:$N$1,0))</f>
        <v>0</v>
      </c>
      <c r="AC58" s="4" cm="1">
        <f t="array" ref="AC58">INDEX(Bail_Risk_alt_Gender!$A$1:$N$14,MATCH(1,(Bail_Risk_alt_Gender!$A$1:$A$14=$P58)*(Bail_Risk_alt_Gender!$B$1:$B$14=$Q58)*(Bail_Risk_alt_Gender!$C$1:$C$14=$R58),0),MATCH(AC$42,Bail_Risk_alt_Gender!$A$1:$N$1,0))</f>
        <v>273</v>
      </c>
    </row>
    <row r="59" spans="1:29" x14ac:dyDescent="0.3">
      <c r="A59" s="2" t="s">
        <v>18</v>
      </c>
      <c r="B59" t="s">
        <v>24</v>
      </c>
      <c r="C59" t="s">
        <v>4</v>
      </c>
      <c r="D59" s="4" cm="1">
        <f t="array" ref="D59">INDEX(Bail_Risk_alt_Race!$A$1:$N$20,MATCH(1,(Bail_Risk_alt_Race!$A$1:$A$20=$A59)*(Bail_Risk_alt_Race!$B$1:$B$20=$B59)*(Bail_Risk_alt_Race!$C$1:$C$20=$C59),0),MATCH(D$42,Bail_Risk_alt_Race!$A$1:$N$1,0))</f>
        <v>0</v>
      </c>
      <c r="E59" s="4" cm="1">
        <f t="array" ref="E59">INDEX(Bail_Risk_alt_Race!$A$1:$N$20,MATCH(1,(Bail_Risk_alt_Race!$A$1:$A$20=$A59)*(Bail_Risk_alt_Race!$B$1:$B$20=$B59)*(Bail_Risk_alt_Race!$C$1:$C$20=$C59),0),MATCH(E$42,Bail_Risk_alt_Race!$A$1:$N$1,0))</f>
        <v>0</v>
      </c>
      <c r="F59" s="4" cm="1">
        <f t="array" ref="F59">INDEX(Bail_Risk_alt_Race!$A$1:$N$20,MATCH(1,(Bail_Risk_alt_Race!$A$1:$A$20=$A59)*(Bail_Risk_alt_Race!$B$1:$B$20=$B59)*(Bail_Risk_alt_Race!$C$1:$C$20=$C59),0),MATCH(F$42,Bail_Risk_alt_Race!$A$1:$N$1,0))</f>
        <v>0</v>
      </c>
      <c r="G59" s="4" cm="1">
        <f t="array" ref="G59">INDEX(Bail_Risk_alt_Race!$A$1:$N$20,MATCH(1,(Bail_Risk_alt_Race!$A$1:$A$20=$A59)*(Bail_Risk_alt_Race!$B$1:$B$20=$B59)*(Bail_Risk_alt_Race!$C$1:$C$20=$C59),0),MATCH(G$42,Bail_Risk_alt_Race!$A$1:$N$1,0))</f>
        <v>0</v>
      </c>
      <c r="H59" s="4" cm="1">
        <f t="array" ref="H59">INDEX(Bail_Risk_alt_Race!$A$1:$N$20,MATCH(1,(Bail_Risk_alt_Race!$A$1:$A$20=$A59)*(Bail_Risk_alt_Race!$B$1:$B$20=$B59)*(Bail_Risk_alt_Race!$C$1:$C$20=$C59),0),MATCH(H$42,Bail_Risk_alt_Race!$A$1:$N$1,0))</f>
        <v>94</v>
      </c>
      <c r="I59" s="4" cm="1">
        <f t="array" ref="I59">INDEX(Bail_Risk_alt_Race!$A$1:$N$20,MATCH(1,(Bail_Risk_alt_Race!$A$1:$A$20=$A59)*(Bail_Risk_alt_Race!$B$1:$B$20=$B59)*(Bail_Risk_alt_Race!$C$1:$C$20=$C59),0),MATCH(I$42,Bail_Risk_alt_Race!$A$1:$N$1,0))</f>
        <v>92</v>
      </c>
      <c r="J59" s="4" cm="1">
        <f t="array" ref="J59">INDEX(Bail_Risk_alt_Race!$A$1:$N$20,MATCH(1,(Bail_Risk_alt_Race!$A$1:$A$20=$A59)*(Bail_Risk_alt_Race!$B$1:$B$20=$B59)*(Bail_Risk_alt_Race!$C$1:$C$20=$C59),0),MATCH(J$42,Bail_Risk_alt_Race!$A$1:$N$1,0))</f>
        <v>75</v>
      </c>
      <c r="K59" s="4" cm="1">
        <f t="array" ref="K59">INDEX(Bail_Risk_alt_Race!$A$1:$N$20,MATCH(1,(Bail_Risk_alt_Race!$A$1:$A$20=$A59)*(Bail_Risk_alt_Race!$B$1:$B$20=$B59)*(Bail_Risk_alt_Race!$C$1:$C$20=$C59),0),MATCH(K$42,Bail_Risk_alt_Race!$A$1:$N$1,0))</f>
        <v>37</v>
      </c>
      <c r="L59" s="4" cm="1">
        <f t="array" ref="L59">INDEX(Bail_Risk_alt_Race!$A$1:$N$20,MATCH(1,(Bail_Risk_alt_Race!$A$1:$A$20=$A59)*(Bail_Risk_alt_Race!$B$1:$B$20=$B59)*(Bail_Risk_alt_Race!$C$1:$C$20=$C59),0),MATCH(L$42,Bail_Risk_alt_Race!$A$1:$N$1,0))</f>
        <v>41</v>
      </c>
      <c r="M59" s="4" cm="1">
        <f t="array" ref="M59">INDEX(Bail_Risk_alt_Race!$A$1:$N$20,MATCH(1,(Bail_Risk_alt_Race!$A$1:$A$20=$A59)*(Bail_Risk_alt_Race!$B$1:$B$20=$B59)*(Bail_Risk_alt_Race!$C$1:$C$20=$C59),0),MATCH(M$42,Bail_Risk_alt_Race!$A$1:$N$1,0))</f>
        <v>12</v>
      </c>
      <c r="N59" s="4" cm="1">
        <f t="array" ref="N59">INDEX(Bail_Risk_alt_Race!$A$1:$N$20,MATCH(1,(Bail_Risk_alt_Race!$A$1:$A$20=$A59)*(Bail_Risk_alt_Race!$B$1:$B$20=$B59)*(Bail_Risk_alt_Race!$C$1:$C$20=$C59),0),MATCH(N$42,Bail_Risk_alt_Race!$A$1:$N$1,0))</f>
        <v>351</v>
      </c>
      <c r="P59" s="2" t="s">
        <v>18</v>
      </c>
      <c r="Q59" t="s">
        <v>25</v>
      </c>
      <c r="R59" t="s">
        <v>9</v>
      </c>
      <c r="S59" s="4" cm="1">
        <f t="array" ref="S59">INDEX(Bail_Risk_alt_Gender!$A$1:$N$14,MATCH(1,(Bail_Risk_alt_Gender!$A$1:$A$14=$P59)*(Bail_Risk_alt_Gender!$B$1:$B$14=$Q59)*(Bail_Risk_alt_Gender!$C$1:$C$14=$R59),0),MATCH(S$42,Bail_Risk_alt_Gender!$A$1:$N$1,0))</f>
        <v>16</v>
      </c>
      <c r="T59" s="4" cm="1">
        <f t="array" ref="T59">INDEX(Bail_Risk_alt_Gender!$A$1:$N$14,MATCH(1,(Bail_Risk_alt_Gender!$A$1:$A$14=$P59)*(Bail_Risk_alt_Gender!$B$1:$B$14=$Q59)*(Bail_Risk_alt_Gender!$C$1:$C$14=$R59),0),MATCH(T$42,Bail_Risk_alt_Gender!$A$1:$N$1,0))</f>
        <v>25</v>
      </c>
      <c r="U59" s="4" cm="1">
        <f t="array" ref="U59">INDEX(Bail_Risk_alt_Gender!$A$1:$N$14,MATCH(1,(Bail_Risk_alt_Gender!$A$1:$A$14=$P59)*(Bail_Risk_alt_Gender!$B$1:$B$14=$Q59)*(Bail_Risk_alt_Gender!$C$1:$C$14=$R59),0),MATCH(U$42,Bail_Risk_alt_Gender!$A$1:$N$1,0))</f>
        <v>53</v>
      </c>
      <c r="V59" s="4" cm="1">
        <f t="array" ref="V59">INDEX(Bail_Risk_alt_Gender!$A$1:$N$14,MATCH(1,(Bail_Risk_alt_Gender!$A$1:$A$14=$P59)*(Bail_Risk_alt_Gender!$B$1:$B$14=$Q59)*(Bail_Risk_alt_Gender!$C$1:$C$14=$R59),0),MATCH(V$42,Bail_Risk_alt_Gender!$A$1:$N$1,0))</f>
        <v>72</v>
      </c>
      <c r="W59" s="4" cm="1">
        <f t="array" ref="W59">INDEX(Bail_Risk_alt_Gender!$A$1:$N$14,MATCH(1,(Bail_Risk_alt_Gender!$A$1:$A$14=$P59)*(Bail_Risk_alt_Gender!$B$1:$B$14=$Q59)*(Bail_Risk_alt_Gender!$C$1:$C$14=$R59),0),MATCH(W$42,Bail_Risk_alt_Gender!$A$1:$N$1,0))</f>
        <v>60</v>
      </c>
      <c r="X59" s="4" cm="1">
        <f t="array" ref="X59">INDEX(Bail_Risk_alt_Gender!$A$1:$N$14,MATCH(1,(Bail_Risk_alt_Gender!$A$1:$A$14=$P59)*(Bail_Risk_alt_Gender!$B$1:$B$14=$Q59)*(Bail_Risk_alt_Gender!$C$1:$C$14=$R59),0),MATCH(X$42,Bail_Risk_alt_Gender!$A$1:$N$1,0))</f>
        <v>45</v>
      </c>
      <c r="Y59" s="4" cm="1">
        <f t="array" ref="Y59">INDEX(Bail_Risk_alt_Gender!$A$1:$N$14,MATCH(1,(Bail_Risk_alt_Gender!$A$1:$A$14=$P59)*(Bail_Risk_alt_Gender!$B$1:$B$14=$Q59)*(Bail_Risk_alt_Gender!$C$1:$C$14=$R59),0),MATCH(Y$42,Bail_Risk_alt_Gender!$A$1:$N$1,0))</f>
        <v>0</v>
      </c>
      <c r="Z59" s="4" cm="1">
        <f t="array" ref="Z59">INDEX(Bail_Risk_alt_Gender!$A$1:$N$14,MATCH(1,(Bail_Risk_alt_Gender!$A$1:$A$14=$P59)*(Bail_Risk_alt_Gender!$B$1:$B$14=$Q59)*(Bail_Risk_alt_Gender!$C$1:$C$14=$R59),0),MATCH(Z$42,Bail_Risk_alt_Gender!$A$1:$N$1,0))</f>
        <v>0</v>
      </c>
      <c r="AA59" s="4" cm="1">
        <f t="array" ref="AA59">INDEX(Bail_Risk_alt_Gender!$A$1:$N$14,MATCH(1,(Bail_Risk_alt_Gender!$A$1:$A$14=$P59)*(Bail_Risk_alt_Gender!$B$1:$B$14=$Q59)*(Bail_Risk_alt_Gender!$C$1:$C$14=$R59),0),MATCH(AA$42,Bail_Risk_alt_Gender!$A$1:$N$1,0))</f>
        <v>0</v>
      </c>
      <c r="AB59" s="4" cm="1">
        <f t="array" ref="AB59">INDEX(Bail_Risk_alt_Gender!$A$1:$N$14,MATCH(1,(Bail_Risk_alt_Gender!$A$1:$A$14=$P59)*(Bail_Risk_alt_Gender!$B$1:$B$14=$Q59)*(Bail_Risk_alt_Gender!$C$1:$C$14=$R59),0),MATCH(AB$42,Bail_Risk_alt_Gender!$A$1:$N$1,0))</f>
        <v>0</v>
      </c>
      <c r="AC59" s="4" cm="1">
        <f t="array" ref="AC59">INDEX(Bail_Risk_alt_Gender!$A$1:$N$14,MATCH(1,(Bail_Risk_alt_Gender!$A$1:$A$14=$P59)*(Bail_Risk_alt_Gender!$B$1:$B$14=$Q59)*(Bail_Risk_alt_Gender!$C$1:$C$14=$R59),0),MATCH(AC$42,Bail_Risk_alt_Gender!$A$1:$N$1,0))</f>
        <v>271</v>
      </c>
    </row>
    <row r="60" spans="1:29" x14ac:dyDescent="0.3">
      <c r="A60" s="2" t="s">
        <v>18</v>
      </c>
      <c r="B60" t="s">
        <v>24</v>
      </c>
      <c r="C60" t="s">
        <v>5</v>
      </c>
      <c r="D60" s="4" cm="1">
        <f t="array" ref="D60">INDEX(Bail_Risk_alt_Race!$A$1:$N$20,MATCH(1,(Bail_Risk_alt_Race!$A$1:$A$20=$A60)*(Bail_Risk_alt_Race!$B$1:$B$20=$B60)*(Bail_Risk_alt_Race!$C$1:$C$20=$C60),0),MATCH(D$42,Bail_Risk_alt_Race!$A$1:$N$1,0))</f>
        <v>0</v>
      </c>
      <c r="E60" s="4" cm="1">
        <f t="array" ref="E60">INDEX(Bail_Risk_alt_Race!$A$1:$N$20,MATCH(1,(Bail_Risk_alt_Race!$A$1:$A$20=$A60)*(Bail_Risk_alt_Race!$B$1:$B$20=$B60)*(Bail_Risk_alt_Race!$C$1:$C$20=$C60),0),MATCH(E$42,Bail_Risk_alt_Race!$A$1:$N$1,0))</f>
        <v>0</v>
      </c>
      <c r="F60" s="4" cm="1">
        <f t="array" ref="F60">INDEX(Bail_Risk_alt_Race!$A$1:$N$20,MATCH(1,(Bail_Risk_alt_Race!$A$1:$A$20=$A60)*(Bail_Risk_alt_Race!$B$1:$B$20=$B60)*(Bail_Risk_alt_Race!$C$1:$C$20=$C60),0),MATCH(F$42,Bail_Risk_alt_Race!$A$1:$N$1,0))</f>
        <v>0</v>
      </c>
      <c r="G60" s="4" cm="1">
        <f t="array" ref="G60">INDEX(Bail_Risk_alt_Race!$A$1:$N$20,MATCH(1,(Bail_Risk_alt_Race!$A$1:$A$20=$A60)*(Bail_Risk_alt_Race!$B$1:$B$20=$B60)*(Bail_Risk_alt_Race!$C$1:$C$20=$C60),0),MATCH(G$42,Bail_Risk_alt_Race!$A$1:$N$1,0))</f>
        <v>0</v>
      </c>
      <c r="H60" s="4" cm="1">
        <f t="array" ref="H60">INDEX(Bail_Risk_alt_Race!$A$1:$N$20,MATCH(1,(Bail_Risk_alt_Race!$A$1:$A$20=$A60)*(Bail_Risk_alt_Race!$B$1:$B$20=$B60)*(Bail_Risk_alt_Race!$C$1:$C$20=$C60),0),MATCH(H$42,Bail_Risk_alt_Race!$A$1:$N$1,0))</f>
        <v>0</v>
      </c>
      <c r="I60" s="4" cm="1">
        <f t="array" ref="I60">INDEX(Bail_Risk_alt_Race!$A$1:$N$20,MATCH(1,(Bail_Risk_alt_Race!$A$1:$A$20=$A60)*(Bail_Risk_alt_Race!$B$1:$B$20=$B60)*(Bail_Risk_alt_Race!$C$1:$C$20=$C60),0),MATCH(I$42,Bail_Risk_alt_Race!$A$1:$N$1,0))</f>
        <v>0</v>
      </c>
      <c r="J60" s="4" cm="1">
        <f t="array" ref="J60">INDEX(Bail_Risk_alt_Race!$A$1:$N$20,MATCH(1,(Bail_Risk_alt_Race!$A$1:$A$20=$A60)*(Bail_Risk_alt_Race!$B$1:$B$20=$B60)*(Bail_Risk_alt_Race!$C$1:$C$20=$C60),0),MATCH(J$42,Bail_Risk_alt_Race!$A$1:$N$1,0))</f>
        <v>51</v>
      </c>
      <c r="K60" s="4" cm="1">
        <f t="array" ref="K60">INDEX(Bail_Risk_alt_Race!$A$1:$N$20,MATCH(1,(Bail_Risk_alt_Race!$A$1:$A$20=$A60)*(Bail_Risk_alt_Race!$B$1:$B$20=$B60)*(Bail_Risk_alt_Race!$C$1:$C$20=$C60),0),MATCH(K$42,Bail_Risk_alt_Race!$A$1:$N$1,0))</f>
        <v>36</v>
      </c>
      <c r="L60" s="4" cm="1">
        <f t="array" ref="L60">INDEX(Bail_Risk_alt_Race!$A$1:$N$20,MATCH(1,(Bail_Risk_alt_Race!$A$1:$A$20=$A60)*(Bail_Risk_alt_Race!$B$1:$B$20=$B60)*(Bail_Risk_alt_Race!$C$1:$C$20=$C60),0),MATCH(L$42,Bail_Risk_alt_Race!$A$1:$N$1,0))</f>
        <v>7</v>
      </c>
      <c r="M60" s="4" cm="1">
        <f t="array" ref="M60">INDEX(Bail_Risk_alt_Race!$A$1:$N$20,MATCH(1,(Bail_Risk_alt_Race!$A$1:$A$20=$A60)*(Bail_Risk_alt_Race!$B$1:$B$20=$B60)*(Bail_Risk_alt_Race!$C$1:$C$20=$C60),0),MATCH(M$42,Bail_Risk_alt_Race!$A$1:$N$1,0))</f>
        <v>2</v>
      </c>
      <c r="N60" s="4" cm="1">
        <f t="array" ref="N60">INDEX(Bail_Risk_alt_Race!$A$1:$N$20,MATCH(1,(Bail_Risk_alt_Race!$A$1:$A$20=$A60)*(Bail_Risk_alt_Race!$B$1:$B$20=$B60)*(Bail_Risk_alt_Race!$C$1:$C$20=$C60),0),MATCH(N$42,Bail_Risk_alt_Race!$A$1:$N$1,0))</f>
        <v>96</v>
      </c>
    </row>
    <row r="61" spans="1:29" x14ac:dyDescent="0.3">
      <c r="A61" s="2" t="s">
        <v>18</v>
      </c>
      <c r="B61" t="s">
        <v>24</v>
      </c>
      <c r="C61" t="s">
        <v>6</v>
      </c>
      <c r="D61" s="4" cm="1">
        <f t="array" ref="D61">INDEX(Bail_Risk_alt_Race!$A$1:$N$20,MATCH(1,(Bail_Risk_alt_Race!$A$1:$A$20=$A61)*(Bail_Risk_alt_Race!$B$1:$B$20=$B61)*(Bail_Risk_alt_Race!$C$1:$C$20=$C61),0),MATCH(D$42,Bail_Risk_alt_Race!$A$1:$N$1,0))</f>
        <v>0</v>
      </c>
      <c r="E61" s="4" cm="1">
        <f t="array" ref="E61">INDEX(Bail_Risk_alt_Race!$A$1:$N$20,MATCH(1,(Bail_Risk_alt_Race!$A$1:$A$20=$A61)*(Bail_Risk_alt_Race!$B$1:$B$20=$B61)*(Bail_Risk_alt_Race!$C$1:$C$20=$C61),0),MATCH(E$42,Bail_Risk_alt_Race!$A$1:$N$1,0))</f>
        <v>0</v>
      </c>
      <c r="F61" s="4" cm="1">
        <f t="array" ref="F61">INDEX(Bail_Risk_alt_Race!$A$1:$N$20,MATCH(1,(Bail_Risk_alt_Race!$A$1:$A$20=$A61)*(Bail_Risk_alt_Race!$B$1:$B$20=$B61)*(Bail_Risk_alt_Race!$C$1:$C$20=$C61),0),MATCH(F$42,Bail_Risk_alt_Race!$A$1:$N$1,0))</f>
        <v>0</v>
      </c>
      <c r="G61" s="4" cm="1">
        <f t="array" ref="G61">INDEX(Bail_Risk_alt_Race!$A$1:$N$20,MATCH(1,(Bail_Risk_alt_Race!$A$1:$A$20=$A61)*(Bail_Risk_alt_Race!$B$1:$B$20=$B61)*(Bail_Risk_alt_Race!$C$1:$C$20=$C61),0),MATCH(G$42,Bail_Risk_alt_Race!$A$1:$N$1,0))</f>
        <v>0</v>
      </c>
      <c r="H61" s="4" cm="1">
        <f t="array" ref="H61">INDEX(Bail_Risk_alt_Race!$A$1:$N$20,MATCH(1,(Bail_Risk_alt_Race!$A$1:$A$20=$A61)*(Bail_Risk_alt_Race!$B$1:$B$20=$B61)*(Bail_Risk_alt_Race!$C$1:$C$20=$C61),0),MATCH(H$42,Bail_Risk_alt_Race!$A$1:$N$1,0))</f>
        <v>0</v>
      </c>
      <c r="I61" s="4" cm="1">
        <f t="array" ref="I61">INDEX(Bail_Risk_alt_Race!$A$1:$N$20,MATCH(1,(Bail_Risk_alt_Race!$A$1:$A$20=$A61)*(Bail_Risk_alt_Race!$B$1:$B$20=$B61)*(Bail_Risk_alt_Race!$C$1:$C$20=$C61),0),MATCH(I$42,Bail_Risk_alt_Race!$A$1:$N$1,0))</f>
        <v>0</v>
      </c>
      <c r="J61" s="4" cm="1">
        <f t="array" ref="J61">INDEX(Bail_Risk_alt_Race!$A$1:$N$20,MATCH(1,(Bail_Risk_alt_Race!$A$1:$A$20=$A61)*(Bail_Risk_alt_Race!$B$1:$B$20=$B61)*(Bail_Risk_alt_Race!$C$1:$C$20=$C61),0),MATCH(J$42,Bail_Risk_alt_Race!$A$1:$N$1,0))</f>
        <v>5</v>
      </c>
      <c r="K61" s="4" cm="1">
        <f t="array" ref="K61">INDEX(Bail_Risk_alt_Race!$A$1:$N$20,MATCH(1,(Bail_Risk_alt_Race!$A$1:$A$20=$A61)*(Bail_Risk_alt_Race!$B$1:$B$20=$B61)*(Bail_Risk_alt_Race!$C$1:$C$20=$C61),0),MATCH(K$42,Bail_Risk_alt_Race!$A$1:$N$1,0))</f>
        <v>3</v>
      </c>
      <c r="L61" s="4" cm="1">
        <f t="array" ref="L61">INDEX(Bail_Risk_alt_Race!$A$1:$N$20,MATCH(1,(Bail_Risk_alt_Race!$A$1:$A$20=$A61)*(Bail_Risk_alt_Race!$B$1:$B$20=$B61)*(Bail_Risk_alt_Race!$C$1:$C$20=$C61),0),MATCH(L$42,Bail_Risk_alt_Race!$A$1:$N$1,0))</f>
        <v>1</v>
      </c>
      <c r="M61" s="4" cm="1">
        <f t="array" ref="M61">INDEX(Bail_Risk_alt_Race!$A$1:$N$20,MATCH(1,(Bail_Risk_alt_Race!$A$1:$A$20=$A61)*(Bail_Risk_alt_Race!$B$1:$B$20=$B61)*(Bail_Risk_alt_Race!$C$1:$C$20=$C61),0),MATCH(M$42,Bail_Risk_alt_Race!$A$1:$N$1,0))</f>
        <v>0</v>
      </c>
      <c r="N61" s="4" cm="1">
        <f t="array" ref="N61">INDEX(Bail_Risk_alt_Race!$A$1:$N$20,MATCH(1,(Bail_Risk_alt_Race!$A$1:$A$20=$A61)*(Bail_Risk_alt_Race!$B$1:$B$20=$B61)*(Bail_Risk_alt_Race!$C$1:$C$20=$C61),0),MATCH(N$42,Bail_Risk_alt_Race!$A$1:$N$1,0))</f>
        <v>9</v>
      </c>
    </row>
    <row r="63" spans="1:29" x14ac:dyDescent="0.3">
      <c r="A63" s="2" t="s">
        <v>18</v>
      </c>
      <c r="B63" t="s">
        <v>25</v>
      </c>
      <c r="C63" t="s">
        <v>4</v>
      </c>
      <c r="D63" s="4" cm="1">
        <f t="array" ref="D63">INDEX(Bail_Risk_alt_Race!$A$1:$N$20,MATCH(1,(Bail_Risk_alt_Race!$A$1:$A$20=$A63)*(Bail_Risk_alt_Race!$B$1:$B$20=$B63)*(Bail_Risk_alt_Race!$C$1:$C$20=$C63),0),MATCH(D$42,Bail_Risk_alt_Race!$A$1:$N$1,0))</f>
        <v>8</v>
      </c>
      <c r="E63" s="4" cm="1">
        <f t="array" ref="E63">INDEX(Bail_Risk_alt_Race!$A$1:$N$20,MATCH(1,(Bail_Risk_alt_Race!$A$1:$A$20=$A63)*(Bail_Risk_alt_Race!$B$1:$B$20=$B63)*(Bail_Risk_alt_Race!$C$1:$C$20=$C63),0),MATCH(E$42,Bail_Risk_alt_Race!$A$1:$N$1,0))</f>
        <v>14</v>
      </c>
      <c r="F63" s="4" cm="1">
        <f t="array" ref="F63">INDEX(Bail_Risk_alt_Race!$A$1:$N$20,MATCH(1,(Bail_Risk_alt_Race!$A$1:$A$20=$A63)*(Bail_Risk_alt_Race!$B$1:$B$20=$B63)*(Bail_Risk_alt_Race!$C$1:$C$20=$C63),0),MATCH(F$42,Bail_Risk_alt_Race!$A$1:$N$1,0))</f>
        <v>34</v>
      </c>
      <c r="G63" s="4" cm="1">
        <f t="array" ref="G63">INDEX(Bail_Risk_alt_Race!$A$1:$N$20,MATCH(1,(Bail_Risk_alt_Race!$A$1:$A$20=$A63)*(Bail_Risk_alt_Race!$B$1:$B$20=$B63)*(Bail_Risk_alt_Race!$C$1:$C$20=$C63),0),MATCH(G$42,Bail_Risk_alt_Race!$A$1:$N$1,0))</f>
        <v>57</v>
      </c>
      <c r="H63" s="4" cm="1">
        <f t="array" ref="H63">INDEX(Bail_Risk_alt_Race!$A$1:$N$20,MATCH(1,(Bail_Risk_alt_Race!$A$1:$A$20=$A63)*(Bail_Risk_alt_Race!$B$1:$B$20=$B63)*(Bail_Risk_alt_Race!$C$1:$C$20=$C63),0),MATCH(H$42,Bail_Risk_alt_Race!$A$1:$N$1,0))</f>
        <v>0</v>
      </c>
      <c r="I63" s="4" cm="1">
        <f t="array" ref="I63">INDEX(Bail_Risk_alt_Race!$A$1:$N$20,MATCH(1,(Bail_Risk_alt_Race!$A$1:$A$20=$A63)*(Bail_Risk_alt_Race!$B$1:$B$20=$B63)*(Bail_Risk_alt_Race!$C$1:$C$20=$C63),0),MATCH(I$42,Bail_Risk_alt_Race!$A$1:$N$1,0))</f>
        <v>0</v>
      </c>
      <c r="J63" s="4" cm="1">
        <f t="array" ref="J63">INDEX(Bail_Risk_alt_Race!$A$1:$N$20,MATCH(1,(Bail_Risk_alt_Race!$A$1:$A$20=$A63)*(Bail_Risk_alt_Race!$B$1:$B$20=$B63)*(Bail_Risk_alt_Race!$C$1:$C$20=$C63),0),MATCH(J$42,Bail_Risk_alt_Race!$A$1:$N$1,0))</f>
        <v>0</v>
      </c>
      <c r="K63" s="4" cm="1">
        <f t="array" ref="K63">INDEX(Bail_Risk_alt_Race!$A$1:$N$20,MATCH(1,(Bail_Risk_alt_Race!$A$1:$A$20=$A63)*(Bail_Risk_alt_Race!$B$1:$B$20=$B63)*(Bail_Risk_alt_Race!$C$1:$C$20=$C63),0),MATCH(K$42,Bail_Risk_alt_Race!$A$1:$N$1,0))</f>
        <v>0</v>
      </c>
      <c r="L63" s="4" cm="1">
        <f t="array" ref="L63">INDEX(Bail_Risk_alt_Race!$A$1:$N$20,MATCH(1,(Bail_Risk_alt_Race!$A$1:$A$20=$A63)*(Bail_Risk_alt_Race!$B$1:$B$20=$B63)*(Bail_Risk_alt_Race!$C$1:$C$20=$C63),0),MATCH(L$42,Bail_Risk_alt_Race!$A$1:$N$1,0))</f>
        <v>0</v>
      </c>
      <c r="M63" s="4" cm="1">
        <f t="array" ref="M63">INDEX(Bail_Risk_alt_Race!$A$1:$N$20,MATCH(1,(Bail_Risk_alt_Race!$A$1:$A$20=$A63)*(Bail_Risk_alt_Race!$B$1:$B$20=$B63)*(Bail_Risk_alt_Race!$C$1:$C$20=$C63),0),MATCH(M$42,Bail_Risk_alt_Race!$A$1:$N$1,0))</f>
        <v>0</v>
      </c>
      <c r="N63" s="4" cm="1">
        <f t="array" ref="N63">INDEX(Bail_Risk_alt_Race!$A$1:$N$20,MATCH(1,(Bail_Risk_alt_Race!$A$1:$A$20=$A63)*(Bail_Risk_alt_Race!$B$1:$B$20=$B63)*(Bail_Risk_alt_Race!$C$1:$C$20=$C63),0),MATCH(N$42,Bail_Risk_alt_Race!$A$1:$N$1,0))</f>
        <v>113</v>
      </c>
    </row>
    <row r="64" spans="1:29" x14ac:dyDescent="0.3">
      <c r="A64" s="2" t="s">
        <v>18</v>
      </c>
      <c r="B64" t="s">
        <v>25</v>
      </c>
      <c r="C64" t="s">
        <v>5</v>
      </c>
      <c r="D64" s="4" cm="1">
        <f t="array" ref="D64">INDEX(Bail_Risk_alt_Race!$A$1:$N$20,MATCH(1,(Bail_Risk_alt_Race!$A$1:$A$20=$A64)*(Bail_Risk_alt_Race!$B$1:$B$20=$B64)*(Bail_Risk_alt_Race!$C$1:$C$20=$C64),0),MATCH(D$42,Bail_Risk_alt_Race!$A$1:$N$1,0))</f>
        <v>24</v>
      </c>
      <c r="E64" s="4" cm="1">
        <f t="array" ref="E64">INDEX(Bail_Risk_alt_Race!$A$1:$N$20,MATCH(1,(Bail_Risk_alt_Race!$A$1:$A$20=$A64)*(Bail_Risk_alt_Race!$B$1:$B$20=$B64)*(Bail_Risk_alt_Race!$C$1:$C$20=$C64),0),MATCH(E$42,Bail_Risk_alt_Race!$A$1:$N$1,0))</f>
        <v>33</v>
      </c>
      <c r="F64" s="4" cm="1">
        <f t="array" ref="F64">INDEX(Bail_Risk_alt_Race!$A$1:$N$20,MATCH(1,(Bail_Risk_alt_Race!$A$1:$A$20=$A64)*(Bail_Risk_alt_Race!$B$1:$B$20=$B64)*(Bail_Risk_alt_Race!$C$1:$C$20=$C64),0),MATCH(F$42,Bail_Risk_alt_Race!$A$1:$N$1,0))</f>
        <v>63</v>
      </c>
      <c r="G64" s="4" cm="1">
        <f t="array" ref="G64">INDEX(Bail_Risk_alt_Race!$A$1:$N$20,MATCH(1,(Bail_Risk_alt_Race!$A$1:$A$20=$A64)*(Bail_Risk_alt_Race!$B$1:$B$20=$B64)*(Bail_Risk_alt_Race!$C$1:$C$20=$C64),0),MATCH(G$42,Bail_Risk_alt_Race!$A$1:$N$1,0))</f>
        <v>82</v>
      </c>
      <c r="H64" s="4" cm="1">
        <f t="array" ref="H64">INDEX(Bail_Risk_alt_Race!$A$1:$N$20,MATCH(1,(Bail_Risk_alt_Race!$A$1:$A$20=$A64)*(Bail_Risk_alt_Race!$B$1:$B$20=$B64)*(Bail_Risk_alt_Race!$C$1:$C$20=$C64),0),MATCH(H$42,Bail_Risk_alt_Race!$A$1:$N$1,0))</f>
        <v>102</v>
      </c>
      <c r="I64" s="4" cm="1">
        <f t="array" ref="I64">INDEX(Bail_Risk_alt_Race!$A$1:$N$20,MATCH(1,(Bail_Risk_alt_Race!$A$1:$A$20=$A64)*(Bail_Risk_alt_Race!$B$1:$B$20=$B64)*(Bail_Risk_alt_Race!$C$1:$C$20=$C64),0),MATCH(I$42,Bail_Risk_alt_Race!$A$1:$N$1,0))</f>
        <v>96</v>
      </c>
      <c r="J64" s="4" cm="1">
        <f t="array" ref="J64">INDEX(Bail_Risk_alt_Race!$A$1:$N$20,MATCH(1,(Bail_Risk_alt_Race!$A$1:$A$20=$A64)*(Bail_Risk_alt_Race!$B$1:$B$20=$B64)*(Bail_Risk_alt_Race!$C$1:$C$20=$C64),0),MATCH(J$42,Bail_Risk_alt_Race!$A$1:$N$1,0))</f>
        <v>0</v>
      </c>
      <c r="K64" s="4" cm="1">
        <f t="array" ref="K64">INDEX(Bail_Risk_alt_Race!$A$1:$N$20,MATCH(1,(Bail_Risk_alt_Race!$A$1:$A$20=$A64)*(Bail_Risk_alt_Race!$B$1:$B$20=$B64)*(Bail_Risk_alt_Race!$C$1:$C$20=$C64),0),MATCH(K$42,Bail_Risk_alt_Race!$A$1:$N$1,0))</f>
        <v>0</v>
      </c>
      <c r="L64" s="4" cm="1">
        <f t="array" ref="L64">INDEX(Bail_Risk_alt_Race!$A$1:$N$20,MATCH(1,(Bail_Risk_alt_Race!$A$1:$A$20=$A64)*(Bail_Risk_alt_Race!$B$1:$B$20=$B64)*(Bail_Risk_alt_Race!$C$1:$C$20=$C64),0),MATCH(L$42,Bail_Risk_alt_Race!$A$1:$N$1,0))</f>
        <v>0</v>
      </c>
      <c r="M64" s="4" cm="1">
        <f t="array" ref="M64">INDEX(Bail_Risk_alt_Race!$A$1:$N$20,MATCH(1,(Bail_Risk_alt_Race!$A$1:$A$20=$A64)*(Bail_Risk_alt_Race!$B$1:$B$20=$B64)*(Bail_Risk_alt_Race!$C$1:$C$20=$C64),0),MATCH(M$42,Bail_Risk_alt_Race!$A$1:$N$1,0))</f>
        <v>0</v>
      </c>
      <c r="N64" s="4" cm="1">
        <f t="array" ref="N64">INDEX(Bail_Risk_alt_Race!$A$1:$N$20,MATCH(1,(Bail_Risk_alt_Race!$A$1:$A$20=$A64)*(Bail_Risk_alt_Race!$B$1:$B$20=$B64)*(Bail_Risk_alt_Race!$C$1:$C$20=$C64),0),MATCH(N$42,Bail_Risk_alt_Race!$A$1:$N$1,0))</f>
        <v>400</v>
      </c>
    </row>
    <row r="65" spans="1:14" x14ac:dyDescent="0.3">
      <c r="A65" s="2" t="s">
        <v>18</v>
      </c>
      <c r="B65" t="s">
        <v>25</v>
      </c>
      <c r="C65" t="s">
        <v>6</v>
      </c>
      <c r="D65" s="4" cm="1">
        <f t="array" ref="D65">INDEX(Bail_Risk_alt_Race!$A$1:$N$20,MATCH(1,(Bail_Risk_alt_Race!$A$1:$A$20=$A65)*(Bail_Risk_alt_Race!$B$1:$B$20=$B65)*(Bail_Risk_alt_Race!$C$1:$C$20=$C65),0),MATCH(D$42,Bail_Risk_alt_Race!$A$1:$N$1,0))</f>
        <v>2</v>
      </c>
      <c r="E65" s="4" cm="1">
        <f t="array" ref="E65">INDEX(Bail_Risk_alt_Race!$A$1:$N$20,MATCH(1,(Bail_Risk_alt_Race!$A$1:$A$20=$A65)*(Bail_Risk_alt_Race!$B$1:$B$20=$B65)*(Bail_Risk_alt_Race!$C$1:$C$20=$C65),0),MATCH(E$42,Bail_Risk_alt_Race!$A$1:$N$1,0))</f>
        <v>4</v>
      </c>
      <c r="F65" s="4" cm="1">
        <f t="array" ref="F65">INDEX(Bail_Risk_alt_Race!$A$1:$N$20,MATCH(1,(Bail_Risk_alt_Race!$A$1:$A$20=$A65)*(Bail_Risk_alt_Race!$B$1:$B$20=$B65)*(Bail_Risk_alt_Race!$C$1:$C$20=$C65),0),MATCH(F$42,Bail_Risk_alt_Race!$A$1:$N$1,0))</f>
        <v>7</v>
      </c>
      <c r="G65" s="4" cm="1">
        <f t="array" ref="G65">INDEX(Bail_Risk_alt_Race!$A$1:$N$20,MATCH(1,(Bail_Risk_alt_Race!$A$1:$A$20=$A65)*(Bail_Risk_alt_Race!$B$1:$B$20=$B65)*(Bail_Risk_alt_Race!$C$1:$C$20=$C65),0),MATCH(G$42,Bail_Risk_alt_Race!$A$1:$N$1,0))</f>
        <v>7</v>
      </c>
      <c r="H65" s="4" cm="1">
        <f t="array" ref="H65">INDEX(Bail_Risk_alt_Race!$A$1:$N$20,MATCH(1,(Bail_Risk_alt_Race!$A$1:$A$20=$A65)*(Bail_Risk_alt_Race!$B$1:$B$20=$B65)*(Bail_Risk_alt_Race!$C$1:$C$20=$C65),0),MATCH(H$42,Bail_Risk_alt_Race!$A$1:$N$1,0))</f>
        <v>8</v>
      </c>
      <c r="I65" s="4" cm="1">
        <f t="array" ref="I65">INDEX(Bail_Risk_alt_Race!$A$1:$N$20,MATCH(1,(Bail_Risk_alt_Race!$A$1:$A$20=$A65)*(Bail_Risk_alt_Race!$B$1:$B$20=$B65)*(Bail_Risk_alt_Race!$C$1:$C$20=$C65),0),MATCH(I$42,Bail_Risk_alt_Race!$A$1:$N$1,0))</f>
        <v>3</v>
      </c>
      <c r="J65" s="4" cm="1">
        <f t="array" ref="J65">INDEX(Bail_Risk_alt_Race!$A$1:$N$20,MATCH(1,(Bail_Risk_alt_Race!$A$1:$A$20=$A65)*(Bail_Risk_alt_Race!$B$1:$B$20=$B65)*(Bail_Risk_alt_Race!$C$1:$C$20=$C65),0),MATCH(J$42,Bail_Risk_alt_Race!$A$1:$N$1,0))</f>
        <v>0</v>
      </c>
      <c r="K65" s="4" cm="1">
        <f t="array" ref="K65">INDEX(Bail_Risk_alt_Race!$A$1:$N$20,MATCH(1,(Bail_Risk_alt_Race!$A$1:$A$20=$A65)*(Bail_Risk_alt_Race!$B$1:$B$20=$B65)*(Bail_Risk_alt_Race!$C$1:$C$20=$C65),0),MATCH(K$42,Bail_Risk_alt_Race!$A$1:$N$1,0))</f>
        <v>0</v>
      </c>
      <c r="L65" s="4" cm="1">
        <f t="array" ref="L65">INDEX(Bail_Risk_alt_Race!$A$1:$N$20,MATCH(1,(Bail_Risk_alt_Race!$A$1:$A$20=$A65)*(Bail_Risk_alt_Race!$B$1:$B$20=$B65)*(Bail_Risk_alt_Race!$C$1:$C$20=$C65),0),MATCH(L$42,Bail_Risk_alt_Race!$A$1:$N$1,0))</f>
        <v>0</v>
      </c>
      <c r="M65" s="4" cm="1">
        <f t="array" ref="M65">INDEX(Bail_Risk_alt_Race!$A$1:$N$20,MATCH(1,(Bail_Risk_alt_Race!$A$1:$A$20=$A65)*(Bail_Risk_alt_Race!$B$1:$B$20=$B65)*(Bail_Risk_alt_Race!$C$1:$C$20=$C65),0),MATCH(M$42,Bail_Risk_alt_Race!$A$1:$N$1,0))</f>
        <v>0</v>
      </c>
      <c r="N65" s="4" cm="1">
        <f t="array" ref="N65">INDEX(Bail_Risk_alt_Race!$A$1:$N$20,MATCH(1,(Bail_Risk_alt_Race!$A$1:$A$20=$A65)*(Bail_Risk_alt_Race!$B$1:$B$20=$B65)*(Bail_Risk_alt_Race!$C$1:$C$20=$C65),0),MATCH(N$42,Bail_Risk_alt_Race!$A$1:$N$1,0))</f>
        <v>31</v>
      </c>
    </row>
  </sheetData>
  <conditionalFormatting sqref="C19:L25">
    <cfRule type="colorScale" priority="4">
      <colorScale>
        <cfvo type="min"/>
        <cfvo type="max"/>
        <color rgb="FFFCFCFF"/>
        <color rgb="FFF8696B"/>
      </colorScale>
    </cfRule>
  </conditionalFormatting>
  <conditionalFormatting sqref="Q19:Z23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A54"/>
  <sheetViews>
    <sheetView showWhiteSpace="0" view="pageLayout" zoomScale="70" zoomScaleNormal="100" zoomScalePageLayoutView="70" workbookViewId="0"/>
  </sheetViews>
  <sheetFormatPr defaultColWidth="8.88671875" defaultRowHeight="14.4" x14ac:dyDescent="0.3"/>
  <cols>
    <col min="2" max="2" width="2.44140625" customWidth="1"/>
    <col min="3" max="3" width="40.109375" customWidth="1"/>
    <col min="4" max="4" width="2.44140625" customWidth="1"/>
    <col min="5" max="5" width="40.109375" customWidth="1"/>
    <col min="6" max="6" width="2.44140625" customWidth="1"/>
    <col min="7" max="7" width="40.109375" customWidth="1"/>
    <col min="8" max="8" width="2.44140625" customWidth="1"/>
    <col min="12" max="12" width="2.44140625" customWidth="1"/>
    <col min="13" max="13" width="40.109375" customWidth="1"/>
    <col min="14" max="14" width="2.44140625" customWidth="1"/>
    <col min="15" max="15" width="40.109375" customWidth="1"/>
    <col min="16" max="16" width="2.44140625" customWidth="1"/>
    <col min="17" max="17" width="40.109375" customWidth="1"/>
    <col min="18" max="18" width="2.44140625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ht="14.1" customHeight="1" x14ac:dyDescent="0.3">
      <c r="A5" t="s">
        <v>38</v>
      </c>
    </row>
    <row r="6" spans="1:1" x14ac:dyDescent="0.3">
      <c r="A6" t="s">
        <v>39</v>
      </c>
    </row>
    <row r="7" spans="1:1" ht="226.65" customHeight="1" x14ac:dyDescent="0.3"/>
    <row r="9" spans="1:1" ht="16.95" customHeight="1" x14ac:dyDescent="0.3"/>
    <row r="25" ht="226.65" customHeight="1" x14ac:dyDescent="0.3"/>
    <row r="44" ht="226.65" customHeight="1" x14ac:dyDescent="0.3"/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</sheetData>
  <pageMargins left="0.7" right="0.7" top="0.75" bottom="0.75" header="0.3" footer="0.3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 x14ac:dyDescent="0.3"/>
  <sheetData>
    <row r="1" spans="1:5" x14ac:dyDescent="0.3">
      <c r="A1" s="7" t="s">
        <v>3</v>
      </c>
      <c r="B1" s="7" t="s">
        <v>4</v>
      </c>
      <c r="C1" s="7" t="s">
        <v>6</v>
      </c>
      <c r="D1" s="7" t="s">
        <v>5</v>
      </c>
      <c r="E1" s="7" t="s">
        <v>7</v>
      </c>
    </row>
    <row r="2" spans="1:5" x14ac:dyDescent="0.3">
      <c r="A2" t="s">
        <v>16</v>
      </c>
      <c r="B2">
        <v>882</v>
      </c>
      <c r="C2">
        <v>12</v>
      </c>
      <c r="D2">
        <v>106</v>
      </c>
      <c r="E2">
        <v>1000</v>
      </c>
    </row>
    <row r="3" spans="1:5" x14ac:dyDescent="0.3">
      <c r="A3" t="s">
        <v>17</v>
      </c>
      <c r="B3">
        <v>381</v>
      </c>
      <c r="C3">
        <v>24</v>
      </c>
      <c r="D3">
        <v>595</v>
      </c>
      <c r="E3">
        <v>1000</v>
      </c>
    </row>
    <row r="4" spans="1:5" x14ac:dyDescent="0.3">
      <c r="A4" t="s">
        <v>18</v>
      </c>
      <c r="B4">
        <v>464</v>
      </c>
      <c r="C4">
        <v>40</v>
      </c>
      <c r="D4">
        <v>496</v>
      </c>
      <c r="E4">
        <v>1000</v>
      </c>
    </row>
    <row r="5" spans="1:5" x14ac:dyDescent="0.3">
      <c r="A5" t="s">
        <v>7</v>
      </c>
      <c r="B5">
        <v>1727</v>
      </c>
      <c r="C5">
        <v>76</v>
      </c>
      <c r="D5">
        <v>1197</v>
      </c>
      <c r="E5">
        <v>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3"/>
  <sheetData>
    <row r="1" spans="1:4" x14ac:dyDescent="0.3">
      <c r="A1" s="7" t="s">
        <v>3</v>
      </c>
      <c r="B1" s="7" t="s">
        <v>8</v>
      </c>
      <c r="C1" s="7" t="s">
        <v>9</v>
      </c>
      <c r="D1" s="7" t="s">
        <v>7</v>
      </c>
    </row>
    <row r="2" spans="1:4" x14ac:dyDescent="0.3">
      <c r="A2" t="s">
        <v>16</v>
      </c>
      <c r="B2">
        <v>505</v>
      </c>
      <c r="C2">
        <v>495</v>
      </c>
      <c r="D2">
        <v>1000</v>
      </c>
    </row>
    <row r="3" spans="1:4" x14ac:dyDescent="0.3">
      <c r="A3" t="s">
        <v>17</v>
      </c>
      <c r="B3">
        <v>490</v>
      </c>
      <c r="C3">
        <v>510</v>
      </c>
      <c r="D3">
        <v>1000</v>
      </c>
    </row>
    <row r="4" spans="1:4" x14ac:dyDescent="0.3">
      <c r="A4" t="s">
        <v>18</v>
      </c>
      <c r="B4">
        <v>504</v>
      </c>
      <c r="C4">
        <v>496</v>
      </c>
      <c r="D4">
        <v>1000</v>
      </c>
    </row>
    <row r="5" spans="1:4" x14ac:dyDescent="0.3">
      <c r="A5" t="s">
        <v>7</v>
      </c>
      <c r="B5">
        <v>1499</v>
      </c>
      <c r="C5">
        <v>1501</v>
      </c>
      <c r="D5">
        <v>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/>
  </sheetViews>
  <sheetFormatPr defaultRowHeight="14.4" x14ac:dyDescent="0.3"/>
  <sheetData>
    <row r="1" spans="1:8" x14ac:dyDescent="0.3">
      <c r="A1" s="7" t="s">
        <v>3</v>
      </c>
      <c r="B1" s="7" t="s">
        <v>13</v>
      </c>
      <c r="C1" s="7" t="s">
        <v>11</v>
      </c>
      <c r="D1" s="7" t="s">
        <v>10</v>
      </c>
      <c r="E1" s="7" t="s">
        <v>14</v>
      </c>
      <c r="F1" s="7" t="s">
        <v>15</v>
      </c>
      <c r="G1" s="7" t="s">
        <v>12</v>
      </c>
      <c r="H1" s="7" t="s">
        <v>7</v>
      </c>
    </row>
    <row r="2" spans="1:8" x14ac:dyDescent="0.3">
      <c r="A2" t="s">
        <v>16</v>
      </c>
      <c r="B2">
        <v>154</v>
      </c>
      <c r="C2">
        <v>297</v>
      </c>
      <c r="D2">
        <v>214</v>
      </c>
      <c r="E2">
        <v>71</v>
      </c>
      <c r="F2">
        <v>17</v>
      </c>
      <c r="G2">
        <v>247</v>
      </c>
      <c r="H2">
        <v>1000</v>
      </c>
    </row>
    <row r="3" spans="1:8" x14ac:dyDescent="0.3">
      <c r="A3" t="s">
        <v>17</v>
      </c>
      <c r="B3">
        <v>134</v>
      </c>
      <c r="C3">
        <v>316</v>
      </c>
      <c r="D3">
        <v>200</v>
      </c>
      <c r="E3">
        <v>74</v>
      </c>
      <c r="F3">
        <v>14</v>
      </c>
      <c r="G3">
        <v>262</v>
      </c>
      <c r="H3">
        <v>1000</v>
      </c>
    </row>
    <row r="4" spans="1:8" x14ac:dyDescent="0.3">
      <c r="A4" t="s">
        <v>18</v>
      </c>
      <c r="B4">
        <v>143</v>
      </c>
      <c r="C4">
        <v>298</v>
      </c>
      <c r="D4">
        <v>209</v>
      </c>
      <c r="E4">
        <v>75</v>
      </c>
      <c r="F4">
        <v>25</v>
      </c>
      <c r="G4">
        <v>250</v>
      </c>
      <c r="H4">
        <v>1000</v>
      </c>
    </row>
    <row r="5" spans="1:8" x14ac:dyDescent="0.3">
      <c r="A5" t="s">
        <v>7</v>
      </c>
      <c r="B5">
        <v>431</v>
      </c>
      <c r="C5">
        <v>911</v>
      </c>
      <c r="D5">
        <v>623</v>
      </c>
      <c r="E5">
        <v>220</v>
      </c>
      <c r="F5">
        <v>56</v>
      </c>
      <c r="G5">
        <v>759</v>
      </c>
      <c r="H5">
        <v>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A43"/>
  <sheetViews>
    <sheetView showWhiteSpace="0" view="pageLayout" zoomScale="70" zoomScaleNormal="100" zoomScalePageLayoutView="70" workbookViewId="0">
      <selection activeCell="G15" sqref="G15"/>
    </sheetView>
  </sheetViews>
  <sheetFormatPr defaultColWidth="8.88671875" defaultRowHeight="14.4" x14ac:dyDescent="0.3"/>
  <cols>
    <col min="2" max="2" width="2.44140625" customWidth="1"/>
    <col min="3" max="3" width="40.109375" customWidth="1"/>
    <col min="4" max="4" width="2.44140625" customWidth="1"/>
    <col min="5" max="5" width="40.109375" customWidth="1"/>
    <col min="6" max="6" width="2.44140625" customWidth="1"/>
    <col min="7" max="7" width="40.109375" customWidth="1"/>
    <col min="8" max="8" width="2.44140625" customWidth="1"/>
    <col min="12" max="12" width="2.44140625" customWidth="1"/>
    <col min="13" max="13" width="40.109375" customWidth="1"/>
    <col min="14" max="14" width="2.44140625" customWidth="1"/>
    <col min="15" max="15" width="40.109375" customWidth="1"/>
    <col min="16" max="16" width="2.44140625" customWidth="1"/>
    <col min="17" max="17" width="40.109375" customWidth="1"/>
    <col min="18" max="18" width="2.44140625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ht="14.1" customHeight="1" x14ac:dyDescent="0.3">
      <c r="A5" t="s">
        <v>38</v>
      </c>
    </row>
    <row r="6" spans="1:1" x14ac:dyDescent="0.3">
      <c r="A6" t="s">
        <v>39</v>
      </c>
    </row>
    <row r="7" spans="1:1" ht="226.65" customHeight="1" x14ac:dyDescent="0.3"/>
    <row r="9" spans="1:1" ht="16.95" customHeight="1" x14ac:dyDescent="0.3"/>
    <row r="24" ht="226.65" customHeight="1" x14ac:dyDescent="0.3"/>
    <row r="43" ht="226.65" customHeight="1" x14ac:dyDescent="0.3"/>
  </sheetData>
  <pageMargins left="0.7" right="0.7" top="0.75" bottom="0.75" header="0.3" footer="0.3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4.4" x14ac:dyDescent="0.3"/>
  <sheetData>
    <row r="1" spans="1:5" x14ac:dyDescent="0.3">
      <c r="A1" s="7" t="s">
        <v>3</v>
      </c>
      <c r="B1" s="7" t="s">
        <v>4</v>
      </c>
      <c r="C1" s="7" t="s">
        <v>6</v>
      </c>
      <c r="D1" s="7" t="s">
        <v>5</v>
      </c>
      <c r="E1" s="7" t="s">
        <v>7</v>
      </c>
    </row>
    <row r="2" spans="1:5" x14ac:dyDescent="0.3">
      <c r="A2" t="s">
        <v>16</v>
      </c>
      <c r="B2">
        <v>5.9149659863945576</v>
      </c>
      <c r="C2">
        <v>5.083333333333333</v>
      </c>
      <c r="D2">
        <v>4.5094339622641506</v>
      </c>
      <c r="E2">
        <v>5.7560000000000002</v>
      </c>
    </row>
    <row r="3" spans="1:5" x14ac:dyDescent="0.3">
      <c r="A3" t="s">
        <v>17</v>
      </c>
      <c r="B3">
        <v>5.863517060367454</v>
      </c>
      <c r="C3">
        <v>4.5</v>
      </c>
      <c r="D3">
        <v>4.8268907563025207</v>
      </c>
      <c r="E3">
        <v>5.2140000000000004</v>
      </c>
    </row>
    <row r="4" spans="1:5" x14ac:dyDescent="0.3">
      <c r="A4" t="s">
        <v>18</v>
      </c>
      <c r="B4">
        <v>5.8146551724137927</v>
      </c>
      <c r="C4">
        <v>4.625</v>
      </c>
      <c r="D4">
        <v>4.881048387096774</v>
      </c>
      <c r="E4">
        <v>5.3040000000000003</v>
      </c>
    </row>
    <row r="5" spans="1:5" x14ac:dyDescent="0.3">
      <c r="A5" t="s">
        <v>7</v>
      </c>
      <c r="B5">
        <v>5.8766647365373483</v>
      </c>
      <c r="C5">
        <v>4.6578947368421053</v>
      </c>
      <c r="D5">
        <v>4.8212197159565582</v>
      </c>
      <c r="E5">
        <v>5.424666666666667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A1" s="7" t="s">
        <v>3</v>
      </c>
      <c r="B1" s="7" t="s">
        <v>8</v>
      </c>
      <c r="C1" s="7" t="s">
        <v>9</v>
      </c>
      <c r="D1" s="7" t="s">
        <v>7</v>
      </c>
    </row>
    <row r="2" spans="1:4" x14ac:dyDescent="0.3">
      <c r="A2" t="s">
        <v>16</v>
      </c>
      <c r="B2">
        <v>5.782178217821782</v>
      </c>
      <c r="C2">
        <v>5.7292929292929289</v>
      </c>
      <c r="D2">
        <v>5.7560000000000002</v>
      </c>
    </row>
    <row r="3" spans="1:4" x14ac:dyDescent="0.3">
      <c r="A3" t="s">
        <v>17</v>
      </c>
      <c r="B3">
        <v>5.1795918367346943</v>
      </c>
      <c r="C3">
        <v>5.2470588235294118</v>
      </c>
      <c r="D3">
        <v>5.2140000000000004</v>
      </c>
    </row>
    <row r="4" spans="1:4" x14ac:dyDescent="0.3">
      <c r="A4" t="s">
        <v>18</v>
      </c>
      <c r="B4">
        <v>5.2797619047619051</v>
      </c>
      <c r="C4">
        <v>5.3286290322580649</v>
      </c>
      <c r="D4">
        <v>5.3040000000000003</v>
      </c>
    </row>
    <row r="5" spans="1:4" x14ac:dyDescent="0.3">
      <c r="A5" t="s">
        <v>7</v>
      </c>
      <c r="B5">
        <v>5.4162775183455638</v>
      </c>
      <c r="C5">
        <v>5.4330446369087273</v>
      </c>
      <c r="D5">
        <v>5.424666666666667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5:A62"/>
  <sheetViews>
    <sheetView showWhiteSpace="0" view="pageLayout" zoomScaleNormal="100" workbookViewId="0"/>
  </sheetViews>
  <sheetFormatPr defaultColWidth="8.88671875" defaultRowHeight="14.4" x14ac:dyDescent="0.3"/>
  <cols>
    <col min="2" max="2" width="2.44140625" customWidth="1"/>
    <col min="3" max="3" width="40.109375" customWidth="1"/>
    <col min="4" max="4" width="2.44140625" customWidth="1"/>
    <col min="5" max="5" width="40.109375" customWidth="1"/>
    <col min="6" max="6" width="2.44140625" customWidth="1"/>
    <col min="7" max="7" width="40.109375" customWidth="1"/>
    <col min="8" max="8" width="2.44140625" customWidth="1"/>
    <col min="12" max="12" width="2.44140625" customWidth="1"/>
    <col min="13" max="13" width="40.109375" customWidth="1"/>
    <col min="14" max="14" width="2.44140625" customWidth="1"/>
    <col min="15" max="15" width="40.109375" customWidth="1"/>
    <col min="16" max="16" width="2.44140625" customWidth="1"/>
    <col min="17" max="17" width="40.109375" customWidth="1"/>
    <col min="18" max="18" width="2.44140625" customWidth="1"/>
  </cols>
  <sheetData>
    <row r="5" ht="14.1" customHeight="1" x14ac:dyDescent="0.3"/>
    <row r="7" ht="226.65" customHeight="1" x14ac:dyDescent="0.3"/>
    <row r="9" ht="16.95" customHeight="1" x14ac:dyDescent="0.3"/>
    <row r="24" ht="226.65" customHeight="1" x14ac:dyDescent="0.3"/>
    <row r="43" ht="226.65" customHeight="1" x14ac:dyDescent="0.3"/>
    <row r="62" ht="226.65" customHeight="1" x14ac:dyDescent="0.3"/>
  </sheetData>
  <pageMargins left="0.7" right="0.7" top="0.75" bottom="0.75" header="0.3" footer="0.3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"/>
  <sheetViews>
    <sheetView workbookViewId="0"/>
  </sheetViews>
  <sheetFormatPr defaultRowHeight="14.4" x14ac:dyDescent="0.3"/>
  <sheetData>
    <row r="1" spans="1:13" x14ac:dyDescent="0.3">
      <c r="A1" s="7" t="s">
        <v>23</v>
      </c>
      <c r="B1" s="7" t="s">
        <v>28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 t="s">
        <v>7</v>
      </c>
    </row>
    <row r="2" spans="1:13" x14ac:dyDescent="0.3">
      <c r="A2" t="s">
        <v>24</v>
      </c>
      <c r="B2" t="s">
        <v>4</v>
      </c>
      <c r="C2">
        <v>0</v>
      </c>
      <c r="D2">
        <v>0</v>
      </c>
      <c r="E2">
        <v>0</v>
      </c>
      <c r="F2">
        <v>0</v>
      </c>
      <c r="G2">
        <v>313</v>
      </c>
      <c r="H2">
        <v>350</v>
      </c>
      <c r="I2">
        <v>262</v>
      </c>
      <c r="J2">
        <v>189</v>
      </c>
      <c r="K2">
        <v>122</v>
      </c>
      <c r="L2">
        <v>62</v>
      </c>
      <c r="M2">
        <v>1298</v>
      </c>
    </row>
    <row r="3" spans="1:13" x14ac:dyDescent="0.3">
      <c r="A3" t="s">
        <v>24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</v>
      </c>
      <c r="J3">
        <v>7</v>
      </c>
      <c r="K3">
        <v>1</v>
      </c>
      <c r="L3">
        <v>0</v>
      </c>
      <c r="M3">
        <v>19</v>
      </c>
    </row>
    <row r="4" spans="1:13" x14ac:dyDescent="0.3">
      <c r="A4" t="s">
        <v>24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</v>
      </c>
      <c r="J4">
        <v>82</v>
      </c>
      <c r="K4">
        <v>20</v>
      </c>
      <c r="L4">
        <v>11</v>
      </c>
      <c r="M4">
        <v>228</v>
      </c>
    </row>
    <row r="5" spans="1:13" x14ac:dyDescent="0.3">
      <c r="A5" t="s">
        <v>25</v>
      </c>
      <c r="B5" t="s">
        <v>4</v>
      </c>
      <c r="C5">
        <v>22</v>
      </c>
      <c r="D5">
        <v>51</v>
      </c>
      <c r="E5">
        <v>128</v>
      </c>
      <c r="F5">
        <v>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429</v>
      </c>
    </row>
    <row r="6" spans="1:13" x14ac:dyDescent="0.3">
      <c r="A6" t="s">
        <v>25</v>
      </c>
      <c r="B6" t="s">
        <v>6</v>
      </c>
      <c r="C6">
        <v>4</v>
      </c>
      <c r="D6">
        <v>6</v>
      </c>
      <c r="E6">
        <v>16</v>
      </c>
      <c r="F6">
        <v>13</v>
      </c>
      <c r="G6">
        <v>12</v>
      </c>
      <c r="H6">
        <v>6</v>
      </c>
      <c r="I6">
        <v>0</v>
      </c>
      <c r="J6">
        <v>0</v>
      </c>
      <c r="K6">
        <v>0</v>
      </c>
      <c r="L6">
        <v>0</v>
      </c>
      <c r="M6">
        <v>57</v>
      </c>
    </row>
    <row r="7" spans="1:13" x14ac:dyDescent="0.3">
      <c r="A7" t="s">
        <v>25</v>
      </c>
      <c r="B7" t="s">
        <v>5</v>
      </c>
      <c r="C7">
        <v>71</v>
      </c>
      <c r="D7">
        <v>77</v>
      </c>
      <c r="E7">
        <v>162</v>
      </c>
      <c r="F7">
        <v>203</v>
      </c>
      <c r="G7">
        <v>239</v>
      </c>
      <c r="H7">
        <v>217</v>
      </c>
      <c r="I7">
        <v>0</v>
      </c>
      <c r="J7">
        <v>0</v>
      </c>
      <c r="K7">
        <v>0</v>
      </c>
      <c r="L7">
        <v>0</v>
      </c>
      <c r="M7">
        <v>969</v>
      </c>
    </row>
    <row r="8" spans="1:13" x14ac:dyDescent="0.3">
      <c r="A8" t="s">
        <v>7</v>
      </c>
      <c r="C8">
        <v>97</v>
      </c>
      <c r="D8">
        <v>134</v>
      </c>
      <c r="E8">
        <v>306</v>
      </c>
      <c r="F8">
        <v>444</v>
      </c>
      <c r="G8">
        <v>564</v>
      </c>
      <c r="H8">
        <v>573</v>
      </c>
      <c r="I8">
        <v>388</v>
      </c>
      <c r="J8">
        <v>278</v>
      </c>
      <c r="K8">
        <v>143</v>
      </c>
      <c r="L8">
        <v>73</v>
      </c>
      <c r="M8">
        <v>3000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/>
  </sheetViews>
  <sheetFormatPr defaultRowHeight="14.4" x14ac:dyDescent="0.3"/>
  <sheetData>
    <row r="1" spans="1:13" x14ac:dyDescent="0.3">
      <c r="A1" s="7" t="s">
        <v>23</v>
      </c>
      <c r="B1" s="7" t="s">
        <v>40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 t="s">
        <v>7</v>
      </c>
    </row>
    <row r="2" spans="1:13" x14ac:dyDescent="0.3">
      <c r="A2" t="s">
        <v>24</v>
      </c>
      <c r="B2" t="s">
        <v>8</v>
      </c>
      <c r="C2">
        <v>0</v>
      </c>
      <c r="D2">
        <v>0</v>
      </c>
      <c r="E2">
        <v>0</v>
      </c>
      <c r="F2">
        <v>0</v>
      </c>
      <c r="G2">
        <v>161</v>
      </c>
      <c r="H2">
        <v>175</v>
      </c>
      <c r="I2">
        <v>182</v>
      </c>
      <c r="J2">
        <v>132</v>
      </c>
      <c r="K2">
        <v>74</v>
      </c>
      <c r="L2">
        <v>44</v>
      </c>
      <c r="M2">
        <v>768</v>
      </c>
    </row>
    <row r="3" spans="1:13" x14ac:dyDescent="0.3">
      <c r="A3" t="s">
        <v>24</v>
      </c>
      <c r="B3" t="s">
        <v>9</v>
      </c>
      <c r="C3">
        <v>0</v>
      </c>
      <c r="D3">
        <v>0</v>
      </c>
      <c r="E3">
        <v>0</v>
      </c>
      <c r="F3">
        <v>0</v>
      </c>
      <c r="G3">
        <v>152</v>
      </c>
      <c r="H3">
        <v>175</v>
      </c>
      <c r="I3">
        <v>206</v>
      </c>
      <c r="J3">
        <v>146</v>
      </c>
      <c r="K3">
        <v>69</v>
      </c>
      <c r="L3">
        <v>29</v>
      </c>
      <c r="M3">
        <v>777</v>
      </c>
    </row>
    <row r="4" spans="1:13" x14ac:dyDescent="0.3">
      <c r="A4" t="s">
        <v>25</v>
      </c>
      <c r="B4" t="s">
        <v>8</v>
      </c>
      <c r="C4">
        <v>54</v>
      </c>
      <c r="D4">
        <v>68</v>
      </c>
      <c r="E4">
        <v>149</v>
      </c>
      <c r="F4">
        <v>225</v>
      </c>
      <c r="G4">
        <v>119</v>
      </c>
      <c r="H4">
        <v>116</v>
      </c>
      <c r="I4">
        <v>0</v>
      </c>
      <c r="J4">
        <v>0</v>
      </c>
      <c r="K4">
        <v>0</v>
      </c>
      <c r="L4">
        <v>0</v>
      </c>
      <c r="M4">
        <v>731</v>
      </c>
    </row>
    <row r="5" spans="1:13" x14ac:dyDescent="0.3">
      <c r="A5" t="s">
        <v>25</v>
      </c>
      <c r="B5" t="s">
        <v>9</v>
      </c>
      <c r="C5">
        <v>43</v>
      </c>
      <c r="D5">
        <v>66</v>
      </c>
      <c r="E5">
        <v>157</v>
      </c>
      <c r="F5">
        <v>219</v>
      </c>
      <c r="G5">
        <v>132</v>
      </c>
      <c r="H5">
        <v>107</v>
      </c>
      <c r="I5">
        <v>0</v>
      </c>
      <c r="J5">
        <v>0</v>
      </c>
      <c r="K5">
        <v>0</v>
      </c>
      <c r="L5">
        <v>0</v>
      </c>
      <c r="M5">
        <v>724</v>
      </c>
    </row>
    <row r="6" spans="1:13" x14ac:dyDescent="0.3">
      <c r="A6" t="s">
        <v>7</v>
      </c>
      <c r="C6">
        <v>97</v>
      </c>
      <c r="D6">
        <v>134</v>
      </c>
      <c r="E6">
        <v>306</v>
      </c>
      <c r="F6">
        <v>444</v>
      </c>
      <c r="G6">
        <v>564</v>
      </c>
      <c r="H6">
        <v>573</v>
      </c>
      <c r="I6">
        <v>388</v>
      </c>
      <c r="J6">
        <v>278</v>
      </c>
      <c r="K6">
        <v>143</v>
      </c>
      <c r="L6">
        <v>73</v>
      </c>
      <c r="M6">
        <v>3000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"/>
  <sheetViews>
    <sheetView workbookViewId="0">
      <selection activeCell="D2" sqref="D2"/>
    </sheetView>
  </sheetViews>
  <sheetFormatPr defaultRowHeight="14.4" x14ac:dyDescent="0.3"/>
  <sheetData>
    <row r="1" spans="1:14" x14ac:dyDescent="0.3">
      <c r="A1" s="10" t="s">
        <v>3</v>
      </c>
      <c r="B1" s="10" t="s">
        <v>23</v>
      </c>
      <c r="C1" s="10" t="s">
        <v>28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 t="s">
        <v>7</v>
      </c>
    </row>
    <row r="2" spans="1:14" x14ac:dyDescent="0.3">
      <c r="A2" t="s">
        <v>16</v>
      </c>
      <c r="B2" t="s">
        <v>24</v>
      </c>
      <c r="C2" t="s">
        <v>4</v>
      </c>
      <c r="D2">
        <v>0</v>
      </c>
      <c r="E2">
        <v>0</v>
      </c>
      <c r="F2">
        <v>0</v>
      </c>
      <c r="G2">
        <v>0</v>
      </c>
      <c r="H2">
        <v>152</v>
      </c>
      <c r="I2">
        <v>181</v>
      </c>
      <c r="J2">
        <v>133</v>
      </c>
      <c r="K2">
        <v>110</v>
      </c>
      <c r="L2">
        <v>57</v>
      </c>
      <c r="M2">
        <v>32</v>
      </c>
      <c r="N2">
        <v>665</v>
      </c>
    </row>
    <row r="3" spans="1:14" x14ac:dyDescent="0.3">
      <c r="A3" t="s">
        <v>16</v>
      </c>
      <c r="B3" t="s">
        <v>24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0</v>
      </c>
      <c r="M3">
        <v>0</v>
      </c>
      <c r="N3">
        <v>4</v>
      </c>
    </row>
    <row r="4" spans="1:14" x14ac:dyDescent="0.3">
      <c r="A4" t="s">
        <v>16</v>
      </c>
      <c r="B4" t="s">
        <v>24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</v>
      </c>
      <c r="K4">
        <v>6</v>
      </c>
      <c r="L4">
        <v>3</v>
      </c>
      <c r="M4">
        <v>0</v>
      </c>
      <c r="N4">
        <v>21</v>
      </c>
    </row>
    <row r="5" spans="1:14" x14ac:dyDescent="0.3">
      <c r="A5" t="s">
        <v>16</v>
      </c>
      <c r="B5" t="s">
        <v>25</v>
      </c>
      <c r="C5" t="s">
        <v>4</v>
      </c>
      <c r="D5">
        <v>10</v>
      </c>
      <c r="E5">
        <v>23</v>
      </c>
      <c r="F5">
        <v>65</v>
      </c>
      <c r="G5">
        <v>119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217</v>
      </c>
    </row>
    <row r="6" spans="1:14" x14ac:dyDescent="0.3">
      <c r="A6" t="s">
        <v>16</v>
      </c>
      <c r="B6" t="s">
        <v>25</v>
      </c>
      <c r="C6" t="s">
        <v>6</v>
      </c>
      <c r="D6">
        <v>1</v>
      </c>
      <c r="E6">
        <v>0</v>
      </c>
      <c r="F6">
        <v>2</v>
      </c>
      <c r="G6">
        <v>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8</v>
      </c>
    </row>
    <row r="7" spans="1:14" x14ac:dyDescent="0.3">
      <c r="A7" t="s">
        <v>16</v>
      </c>
      <c r="B7" t="s">
        <v>25</v>
      </c>
      <c r="C7" t="s">
        <v>5</v>
      </c>
      <c r="D7">
        <v>9</v>
      </c>
      <c r="E7">
        <v>8</v>
      </c>
      <c r="F7">
        <v>19</v>
      </c>
      <c r="G7">
        <v>20</v>
      </c>
      <c r="H7">
        <v>17</v>
      </c>
      <c r="I7">
        <v>12</v>
      </c>
      <c r="J7">
        <v>0</v>
      </c>
      <c r="K7">
        <v>0</v>
      </c>
      <c r="L7">
        <v>0</v>
      </c>
      <c r="M7">
        <v>0</v>
      </c>
      <c r="N7">
        <v>85</v>
      </c>
    </row>
    <row r="8" spans="1:14" x14ac:dyDescent="0.3">
      <c r="A8" t="s">
        <v>17</v>
      </c>
      <c r="B8" t="s">
        <v>24</v>
      </c>
      <c r="C8" t="s">
        <v>4</v>
      </c>
      <c r="D8">
        <v>0</v>
      </c>
      <c r="E8">
        <v>0</v>
      </c>
      <c r="F8">
        <v>0</v>
      </c>
      <c r="G8">
        <v>0</v>
      </c>
      <c r="H8">
        <v>67</v>
      </c>
      <c r="I8">
        <v>77</v>
      </c>
      <c r="J8">
        <v>54</v>
      </c>
      <c r="K8">
        <v>42</v>
      </c>
      <c r="L8">
        <v>24</v>
      </c>
      <c r="M8">
        <v>18</v>
      </c>
      <c r="N8">
        <v>282</v>
      </c>
    </row>
    <row r="9" spans="1:14" x14ac:dyDescent="0.3">
      <c r="A9" t="s">
        <v>17</v>
      </c>
      <c r="B9" t="s">
        <v>24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1</v>
      </c>
      <c r="L9">
        <v>0</v>
      </c>
      <c r="M9">
        <v>0</v>
      </c>
      <c r="N9">
        <v>6</v>
      </c>
    </row>
    <row r="10" spans="1:14" x14ac:dyDescent="0.3">
      <c r="A10" t="s">
        <v>17</v>
      </c>
      <c r="B10" t="s">
        <v>24</v>
      </c>
      <c r="C10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52</v>
      </c>
      <c r="K10">
        <v>40</v>
      </c>
      <c r="L10">
        <v>10</v>
      </c>
      <c r="M10">
        <v>9</v>
      </c>
      <c r="N10">
        <v>111</v>
      </c>
    </row>
    <row r="11" spans="1:14" x14ac:dyDescent="0.3">
      <c r="A11" t="s">
        <v>17</v>
      </c>
      <c r="B11" t="s">
        <v>25</v>
      </c>
      <c r="C11" t="s">
        <v>4</v>
      </c>
      <c r="D11">
        <v>4</v>
      </c>
      <c r="E11">
        <v>14</v>
      </c>
      <c r="F11">
        <v>29</v>
      </c>
      <c r="G11">
        <v>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99</v>
      </c>
    </row>
    <row r="12" spans="1:14" x14ac:dyDescent="0.3">
      <c r="A12" t="s">
        <v>17</v>
      </c>
      <c r="B12" t="s">
        <v>25</v>
      </c>
      <c r="C12" t="s">
        <v>6</v>
      </c>
      <c r="D12">
        <v>1</v>
      </c>
      <c r="E12">
        <v>2</v>
      </c>
      <c r="F12">
        <v>7</v>
      </c>
      <c r="G12">
        <v>3</v>
      </c>
      <c r="H12">
        <v>3</v>
      </c>
      <c r="I12">
        <v>2</v>
      </c>
      <c r="J12">
        <v>0</v>
      </c>
      <c r="K12">
        <v>0</v>
      </c>
      <c r="L12">
        <v>0</v>
      </c>
      <c r="M12">
        <v>0</v>
      </c>
      <c r="N12">
        <v>18</v>
      </c>
    </row>
    <row r="13" spans="1:14" x14ac:dyDescent="0.3">
      <c r="A13" t="s">
        <v>17</v>
      </c>
      <c r="B13" t="s">
        <v>25</v>
      </c>
      <c r="C13" t="s">
        <v>5</v>
      </c>
      <c r="D13">
        <v>38</v>
      </c>
      <c r="E13">
        <v>36</v>
      </c>
      <c r="F13">
        <v>80</v>
      </c>
      <c r="G13">
        <v>101</v>
      </c>
      <c r="H13">
        <v>120</v>
      </c>
      <c r="I13">
        <v>109</v>
      </c>
      <c r="J13">
        <v>0</v>
      </c>
      <c r="K13">
        <v>0</v>
      </c>
      <c r="L13">
        <v>0</v>
      </c>
      <c r="M13">
        <v>0</v>
      </c>
      <c r="N13">
        <v>484</v>
      </c>
    </row>
    <row r="14" spans="1:14" x14ac:dyDescent="0.3">
      <c r="A14" t="s">
        <v>18</v>
      </c>
      <c r="B14" t="s">
        <v>24</v>
      </c>
      <c r="C14" t="s">
        <v>4</v>
      </c>
      <c r="D14">
        <v>0</v>
      </c>
      <c r="E14">
        <v>0</v>
      </c>
      <c r="F14">
        <v>0</v>
      </c>
      <c r="G14">
        <v>0</v>
      </c>
      <c r="H14">
        <v>94</v>
      </c>
      <c r="I14">
        <v>92</v>
      </c>
      <c r="J14">
        <v>75</v>
      </c>
      <c r="K14">
        <v>37</v>
      </c>
      <c r="L14">
        <v>41</v>
      </c>
      <c r="M14">
        <v>12</v>
      </c>
      <c r="N14">
        <v>351</v>
      </c>
    </row>
    <row r="15" spans="1:14" x14ac:dyDescent="0.3">
      <c r="A15" t="s">
        <v>18</v>
      </c>
      <c r="B15" t="s">
        <v>24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3</v>
      </c>
      <c r="L15">
        <v>1</v>
      </c>
      <c r="M15">
        <v>0</v>
      </c>
      <c r="N15">
        <v>9</v>
      </c>
    </row>
    <row r="16" spans="1:14" x14ac:dyDescent="0.3">
      <c r="A16" t="s">
        <v>18</v>
      </c>
      <c r="B16" t="s">
        <v>24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</v>
      </c>
      <c r="K16">
        <v>36</v>
      </c>
      <c r="L16">
        <v>7</v>
      </c>
      <c r="M16">
        <v>2</v>
      </c>
      <c r="N16">
        <v>96</v>
      </c>
    </row>
    <row r="17" spans="1:14" x14ac:dyDescent="0.3">
      <c r="A17" t="s">
        <v>18</v>
      </c>
      <c r="B17" t="s">
        <v>25</v>
      </c>
      <c r="C17" t="s">
        <v>4</v>
      </c>
      <c r="D17">
        <v>8</v>
      </c>
      <c r="E17">
        <v>14</v>
      </c>
      <c r="F17">
        <v>34</v>
      </c>
      <c r="G17">
        <v>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113</v>
      </c>
    </row>
    <row r="18" spans="1:14" x14ac:dyDescent="0.3">
      <c r="A18" t="s">
        <v>18</v>
      </c>
      <c r="B18" t="s">
        <v>25</v>
      </c>
      <c r="C18" t="s">
        <v>6</v>
      </c>
      <c r="D18">
        <v>2</v>
      </c>
      <c r="E18">
        <v>4</v>
      </c>
      <c r="F18">
        <v>7</v>
      </c>
      <c r="G18">
        <v>7</v>
      </c>
      <c r="H18">
        <v>8</v>
      </c>
      <c r="I18">
        <v>3</v>
      </c>
      <c r="J18">
        <v>0</v>
      </c>
      <c r="K18">
        <v>0</v>
      </c>
      <c r="L18">
        <v>0</v>
      </c>
      <c r="M18">
        <v>0</v>
      </c>
      <c r="N18">
        <v>31</v>
      </c>
    </row>
    <row r="19" spans="1:14" x14ac:dyDescent="0.3">
      <c r="A19" t="s">
        <v>18</v>
      </c>
      <c r="B19" t="s">
        <v>25</v>
      </c>
      <c r="C19" t="s">
        <v>5</v>
      </c>
      <c r="D19">
        <v>24</v>
      </c>
      <c r="E19">
        <v>33</v>
      </c>
      <c r="F19">
        <v>63</v>
      </c>
      <c r="G19">
        <v>82</v>
      </c>
      <c r="H19">
        <v>102</v>
      </c>
      <c r="I19">
        <v>96</v>
      </c>
      <c r="J19">
        <v>0</v>
      </c>
      <c r="K19">
        <v>0</v>
      </c>
      <c r="L19">
        <v>0</v>
      </c>
      <c r="M19">
        <v>0</v>
      </c>
      <c r="N19">
        <v>400</v>
      </c>
    </row>
    <row r="20" spans="1:14" x14ac:dyDescent="0.3">
      <c r="A20" t="s">
        <v>7</v>
      </c>
      <c r="D20">
        <v>97</v>
      </c>
      <c r="E20">
        <v>134</v>
      </c>
      <c r="F20">
        <v>306</v>
      </c>
      <c r="G20">
        <v>444</v>
      </c>
      <c r="H20">
        <v>564</v>
      </c>
      <c r="I20">
        <v>573</v>
      </c>
      <c r="J20">
        <v>388</v>
      </c>
      <c r="K20">
        <v>278</v>
      </c>
      <c r="L20">
        <v>143</v>
      </c>
      <c r="M20">
        <v>73</v>
      </c>
      <c r="N20">
        <v>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4"/>
  <sheetViews>
    <sheetView workbookViewId="0">
      <selection activeCell="D2" sqref="D2"/>
    </sheetView>
  </sheetViews>
  <sheetFormatPr defaultRowHeight="14.4" x14ac:dyDescent="0.3"/>
  <sheetData>
    <row r="1" spans="1:14" x14ac:dyDescent="0.3">
      <c r="A1" s="10" t="s">
        <v>3</v>
      </c>
      <c r="B1" s="10" t="s">
        <v>23</v>
      </c>
      <c r="C1" s="10" t="s">
        <v>40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 t="s">
        <v>7</v>
      </c>
    </row>
    <row r="2" spans="1:14" x14ac:dyDescent="0.3">
      <c r="A2" t="s">
        <v>16</v>
      </c>
      <c r="B2" t="s">
        <v>24</v>
      </c>
      <c r="C2" t="s">
        <v>8</v>
      </c>
      <c r="D2">
        <v>0</v>
      </c>
      <c r="E2">
        <v>0</v>
      </c>
      <c r="F2">
        <v>0</v>
      </c>
      <c r="G2">
        <v>0</v>
      </c>
      <c r="H2">
        <v>69</v>
      </c>
      <c r="I2">
        <v>89</v>
      </c>
      <c r="J2">
        <v>73</v>
      </c>
      <c r="K2">
        <v>54</v>
      </c>
      <c r="L2">
        <v>36</v>
      </c>
      <c r="M2">
        <v>21</v>
      </c>
      <c r="N2">
        <v>342</v>
      </c>
    </row>
    <row r="3" spans="1:14" x14ac:dyDescent="0.3">
      <c r="A3" t="s">
        <v>16</v>
      </c>
      <c r="B3" t="s">
        <v>24</v>
      </c>
      <c r="C3" t="s">
        <v>9</v>
      </c>
      <c r="D3">
        <v>0</v>
      </c>
      <c r="E3">
        <v>0</v>
      </c>
      <c r="F3">
        <v>0</v>
      </c>
      <c r="G3">
        <v>0</v>
      </c>
      <c r="H3">
        <v>83</v>
      </c>
      <c r="I3">
        <v>92</v>
      </c>
      <c r="J3">
        <v>73</v>
      </c>
      <c r="K3">
        <v>65</v>
      </c>
      <c r="L3">
        <v>24</v>
      </c>
      <c r="M3">
        <v>11</v>
      </c>
      <c r="N3">
        <v>348</v>
      </c>
    </row>
    <row r="4" spans="1:14" x14ac:dyDescent="0.3">
      <c r="A4" t="s">
        <v>16</v>
      </c>
      <c r="B4" t="s">
        <v>25</v>
      </c>
      <c r="C4" t="s">
        <v>8</v>
      </c>
      <c r="D4">
        <v>11</v>
      </c>
      <c r="E4">
        <v>14</v>
      </c>
      <c r="F4">
        <v>46</v>
      </c>
      <c r="G4">
        <v>78</v>
      </c>
      <c r="H4">
        <v>9</v>
      </c>
      <c r="I4">
        <v>5</v>
      </c>
      <c r="J4">
        <v>0</v>
      </c>
      <c r="K4">
        <v>0</v>
      </c>
      <c r="L4">
        <v>0</v>
      </c>
      <c r="M4">
        <v>0</v>
      </c>
      <c r="N4">
        <v>163</v>
      </c>
    </row>
    <row r="5" spans="1:14" x14ac:dyDescent="0.3">
      <c r="A5" t="s">
        <v>16</v>
      </c>
      <c r="B5" t="s">
        <v>25</v>
      </c>
      <c r="C5" t="s">
        <v>9</v>
      </c>
      <c r="D5">
        <v>9</v>
      </c>
      <c r="E5">
        <v>17</v>
      </c>
      <c r="F5">
        <v>40</v>
      </c>
      <c r="G5">
        <v>64</v>
      </c>
      <c r="H5">
        <v>9</v>
      </c>
      <c r="I5">
        <v>8</v>
      </c>
      <c r="J5">
        <v>0</v>
      </c>
      <c r="K5">
        <v>0</v>
      </c>
      <c r="L5">
        <v>0</v>
      </c>
      <c r="M5">
        <v>0</v>
      </c>
      <c r="N5">
        <v>147</v>
      </c>
    </row>
    <row r="6" spans="1:14" x14ac:dyDescent="0.3">
      <c r="A6" t="s">
        <v>17</v>
      </c>
      <c r="B6" t="s">
        <v>24</v>
      </c>
      <c r="C6" t="s">
        <v>8</v>
      </c>
      <c r="D6">
        <v>0</v>
      </c>
      <c r="E6">
        <v>0</v>
      </c>
      <c r="F6">
        <v>0</v>
      </c>
      <c r="G6">
        <v>0</v>
      </c>
      <c r="H6">
        <v>36</v>
      </c>
      <c r="I6">
        <v>38</v>
      </c>
      <c r="J6">
        <v>51</v>
      </c>
      <c r="K6">
        <v>41</v>
      </c>
      <c r="L6">
        <v>16</v>
      </c>
      <c r="M6">
        <v>13</v>
      </c>
      <c r="N6">
        <v>195</v>
      </c>
    </row>
    <row r="7" spans="1:14" x14ac:dyDescent="0.3">
      <c r="A7" t="s">
        <v>17</v>
      </c>
      <c r="B7" t="s">
        <v>24</v>
      </c>
      <c r="C7" t="s">
        <v>9</v>
      </c>
      <c r="D7">
        <v>0</v>
      </c>
      <c r="E7">
        <v>0</v>
      </c>
      <c r="F7">
        <v>0</v>
      </c>
      <c r="G7">
        <v>0</v>
      </c>
      <c r="H7">
        <v>31</v>
      </c>
      <c r="I7">
        <v>39</v>
      </c>
      <c r="J7">
        <v>60</v>
      </c>
      <c r="K7">
        <v>42</v>
      </c>
      <c r="L7">
        <v>18</v>
      </c>
      <c r="M7">
        <v>14</v>
      </c>
      <c r="N7">
        <v>204</v>
      </c>
    </row>
    <row r="8" spans="1:14" x14ac:dyDescent="0.3">
      <c r="A8" t="s">
        <v>17</v>
      </c>
      <c r="B8" t="s">
        <v>25</v>
      </c>
      <c r="C8" t="s">
        <v>8</v>
      </c>
      <c r="D8">
        <v>25</v>
      </c>
      <c r="E8">
        <v>28</v>
      </c>
      <c r="F8">
        <v>52</v>
      </c>
      <c r="G8">
        <v>73</v>
      </c>
      <c r="H8">
        <v>60</v>
      </c>
      <c r="I8">
        <v>57</v>
      </c>
      <c r="J8">
        <v>0</v>
      </c>
      <c r="K8">
        <v>0</v>
      </c>
      <c r="L8">
        <v>0</v>
      </c>
      <c r="M8">
        <v>0</v>
      </c>
      <c r="N8">
        <v>295</v>
      </c>
    </row>
    <row r="9" spans="1:14" x14ac:dyDescent="0.3">
      <c r="A9" t="s">
        <v>17</v>
      </c>
      <c r="B9" t="s">
        <v>25</v>
      </c>
      <c r="C9" t="s">
        <v>9</v>
      </c>
      <c r="D9">
        <v>18</v>
      </c>
      <c r="E9">
        <v>24</v>
      </c>
      <c r="F9">
        <v>64</v>
      </c>
      <c r="G9">
        <v>83</v>
      </c>
      <c r="H9">
        <v>63</v>
      </c>
      <c r="I9">
        <v>54</v>
      </c>
      <c r="J9">
        <v>0</v>
      </c>
      <c r="K9">
        <v>0</v>
      </c>
      <c r="L9">
        <v>0</v>
      </c>
      <c r="M9">
        <v>0</v>
      </c>
      <c r="N9">
        <v>306</v>
      </c>
    </row>
    <row r="10" spans="1:14" x14ac:dyDescent="0.3">
      <c r="A10" t="s">
        <v>18</v>
      </c>
      <c r="B10" t="s">
        <v>24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56</v>
      </c>
      <c r="I10">
        <v>48</v>
      </c>
      <c r="J10">
        <v>58</v>
      </c>
      <c r="K10">
        <v>37</v>
      </c>
      <c r="L10">
        <v>22</v>
      </c>
      <c r="M10">
        <v>10</v>
      </c>
      <c r="N10">
        <v>231</v>
      </c>
    </row>
    <row r="11" spans="1:14" x14ac:dyDescent="0.3">
      <c r="A11" t="s">
        <v>18</v>
      </c>
      <c r="B11" t="s">
        <v>24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38</v>
      </c>
      <c r="I11">
        <v>44</v>
      </c>
      <c r="J11">
        <v>73</v>
      </c>
      <c r="K11">
        <v>39</v>
      </c>
      <c r="L11">
        <v>27</v>
      </c>
      <c r="M11">
        <v>4</v>
      </c>
      <c r="N11">
        <v>225</v>
      </c>
    </row>
    <row r="12" spans="1:14" x14ac:dyDescent="0.3">
      <c r="A12" t="s">
        <v>18</v>
      </c>
      <c r="B12" t="s">
        <v>25</v>
      </c>
      <c r="C12" t="s">
        <v>8</v>
      </c>
      <c r="D12">
        <v>18</v>
      </c>
      <c r="E12">
        <v>26</v>
      </c>
      <c r="F12">
        <v>51</v>
      </c>
      <c r="G12">
        <v>74</v>
      </c>
      <c r="H12">
        <v>50</v>
      </c>
      <c r="I12">
        <v>54</v>
      </c>
      <c r="J12">
        <v>0</v>
      </c>
      <c r="K12">
        <v>0</v>
      </c>
      <c r="L12">
        <v>0</v>
      </c>
      <c r="M12">
        <v>0</v>
      </c>
      <c r="N12">
        <v>273</v>
      </c>
    </row>
    <row r="13" spans="1:14" x14ac:dyDescent="0.3">
      <c r="A13" t="s">
        <v>18</v>
      </c>
      <c r="B13" t="s">
        <v>25</v>
      </c>
      <c r="C13" t="s">
        <v>9</v>
      </c>
      <c r="D13">
        <v>16</v>
      </c>
      <c r="E13">
        <v>25</v>
      </c>
      <c r="F13">
        <v>53</v>
      </c>
      <c r="G13">
        <v>72</v>
      </c>
      <c r="H13">
        <v>60</v>
      </c>
      <c r="I13">
        <v>45</v>
      </c>
      <c r="J13">
        <v>0</v>
      </c>
      <c r="K13">
        <v>0</v>
      </c>
      <c r="L13">
        <v>0</v>
      </c>
      <c r="M13">
        <v>0</v>
      </c>
      <c r="N13">
        <v>271</v>
      </c>
    </row>
    <row r="14" spans="1:14" x14ac:dyDescent="0.3">
      <c r="A14" t="s">
        <v>7</v>
      </c>
      <c r="D14">
        <v>97</v>
      </c>
      <c r="E14">
        <v>134</v>
      </c>
      <c r="F14">
        <v>306</v>
      </c>
      <c r="G14">
        <v>444</v>
      </c>
      <c r="H14">
        <v>564</v>
      </c>
      <c r="I14">
        <v>573</v>
      </c>
      <c r="J14">
        <v>388</v>
      </c>
      <c r="K14">
        <v>278</v>
      </c>
      <c r="L14">
        <v>143</v>
      </c>
      <c r="M14">
        <v>73</v>
      </c>
      <c r="N14">
        <v>3000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/>
  </sheetPr>
  <dimension ref="A1:A43"/>
  <sheetViews>
    <sheetView showWhiteSpace="0" view="pageLayout" zoomScale="70" zoomScaleNormal="100" zoomScalePageLayoutView="70" workbookViewId="0"/>
  </sheetViews>
  <sheetFormatPr defaultColWidth="8.88671875" defaultRowHeight="14.4" x14ac:dyDescent="0.3"/>
  <cols>
    <col min="2" max="2" width="2.44140625" customWidth="1"/>
    <col min="3" max="3" width="40.109375" customWidth="1"/>
    <col min="4" max="4" width="2.44140625" customWidth="1"/>
    <col min="5" max="5" width="40.109375" customWidth="1"/>
    <col min="6" max="6" width="2.44140625" customWidth="1"/>
    <col min="7" max="7" width="40.109375" customWidth="1"/>
    <col min="8" max="8" width="2.44140625" customWidth="1"/>
    <col min="12" max="12" width="2.44140625" customWidth="1"/>
    <col min="13" max="13" width="40.109375" customWidth="1"/>
    <col min="14" max="14" width="2.44140625" customWidth="1"/>
    <col min="15" max="15" width="40.109375" customWidth="1"/>
    <col min="16" max="16" width="2.44140625" customWidth="1"/>
    <col min="17" max="17" width="40.109375" customWidth="1"/>
    <col min="18" max="18" width="2.44140625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ht="14.1" customHeight="1" x14ac:dyDescent="0.3">
      <c r="A5" t="s">
        <v>38</v>
      </c>
    </row>
    <row r="6" spans="1:1" x14ac:dyDescent="0.3">
      <c r="A6" t="s">
        <v>39</v>
      </c>
    </row>
    <row r="7" spans="1:1" ht="226.65" customHeight="1" x14ac:dyDescent="0.3"/>
    <row r="9" spans="1:1" ht="16.95" customHeight="1" x14ac:dyDescent="0.3"/>
    <row r="24" ht="226.65" customHeight="1" x14ac:dyDescent="0.3"/>
    <row r="43" ht="226.65" customHeight="1" x14ac:dyDescent="0.3"/>
  </sheetData>
  <pageMargins left="0.7" right="0.7" top="0.75" bottom="0.75" header="0.3" footer="0.3"/>
  <pageSetup paperSize="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/>
  </sheetViews>
  <sheetFormatPr defaultRowHeight="14.4" x14ac:dyDescent="0.3"/>
  <sheetData>
    <row r="1" spans="1:5" x14ac:dyDescent="0.3">
      <c r="A1" s="7" t="s">
        <v>28</v>
      </c>
      <c r="B1" s="7" t="s">
        <v>23</v>
      </c>
      <c r="C1" s="7" t="s">
        <v>30</v>
      </c>
      <c r="D1" s="7" t="s">
        <v>29</v>
      </c>
      <c r="E1" s="7" t="s">
        <v>7</v>
      </c>
    </row>
    <row r="2" spans="1:5" x14ac:dyDescent="0.3">
      <c r="A2" t="s">
        <v>4</v>
      </c>
      <c r="B2" t="s">
        <v>24</v>
      </c>
      <c r="C2">
        <v>849</v>
      </c>
      <c r="D2">
        <v>449</v>
      </c>
      <c r="E2">
        <v>1298</v>
      </c>
    </row>
    <row r="3" spans="1:5" x14ac:dyDescent="0.3">
      <c r="A3" t="s">
        <v>4</v>
      </c>
      <c r="B3" t="s">
        <v>25</v>
      </c>
      <c r="C3">
        <v>342</v>
      </c>
      <c r="D3">
        <v>87</v>
      </c>
      <c r="E3">
        <v>429</v>
      </c>
    </row>
    <row r="4" spans="1:5" x14ac:dyDescent="0.3">
      <c r="A4" t="s">
        <v>6</v>
      </c>
      <c r="B4" t="s">
        <v>24</v>
      </c>
      <c r="C4">
        <v>11</v>
      </c>
      <c r="D4">
        <v>8</v>
      </c>
      <c r="E4">
        <v>19</v>
      </c>
    </row>
    <row r="5" spans="1:5" x14ac:dyDescent="0.3">
      <c r="A5" t="s">
        <v>6</v>
      </c>
      <c r="B5" t="s">
        <v>25</v>
      </c>
      <c r="C5">
        <v>48</v>
      </c>
      <c r="D5">
        <v>9</v>
      </c>
      <c r="E5">
        <v>57</v>
      </c>
    </row>
    <row r="6" spans="1:5" x14ac:dyDescent="0.3">
      <c r="A6" t="s">
        <v>5</v>
      </c>
      <c r="B6" t="s">
        <v>24</v>
      </c>
      <c r="C6">
        <v>127</v>
      </c>
      <c r="D6">
        <v>101</v>
      </c>
      <c r="E6">
        <v>228</v>
      </c>
    </row>
    <row r="7" spans="1:5" x14ac:dyDescent="0.3">
      <c r="A7" t="s">
        <v>5</v>
      </c>
      <c r="B7" t="s">
        <v>25</v>
      </c>
      <c r="C7">
        <v>757</v>
      </c>
      <c r="D7">
        <v>212</v>
      </c>
      <c r="E7">
        <v>969</v>
      </c>
    </row>
    <row r="8" spans="1:5" x14ac:dyDescent="0.3">
      <c r="A8" t="s">
        <v>7</v>
      </c>
      <c r="C8">
        <v>2134</v>
      </c>
      <c r="D8">
        <v>866</v>
      </c>
      <c r="E8">
        <v>3000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>
      <selection activeCell="G1" sqref="G1"/>
    </sheetView>
  </sheetViews>
  <sheetFormatPr defaultRowHeight="14.4" x14ac:dyDescent="0.3"/>
  <sheetData>
    <row r="1" spans="1:10" x14ac:dyDescent="0.3">
      <c r="A1" s="7" t="s">
        <v>28</v>
      </c>
      <c r="B1" s="7" t="s">
        <v>23</v>
      </c>
      <c r="C1" s="7" t="s">
        <v>29</v>
      </c>
      <c r="D1" s="7" t="s">
        <v>30</v>
      </c>
      <c r="E1" s="7" t="s">
        <v>41</v>
      </c>
      <c r="F1" s="7" t="s">
        <v>42</v>
      </c>
      <c r="G1" s="7" t="s">
        <v>31</v>
      </c>
      <c r="H1" s="7" t="s">
        <v>43</v>
      </c>
      <c r="I1" s="7" t="s">
        <v>32</v>
      </c>
      <c r="J1" s="7" t="s">
        <v>33</v>
      </c>
    </row>
    <row r="2" spans="1:10" x14ac:dyDescent="0.3">
      <c r="A2" t="s">
        <v>4</v>
      </c>
      <c r="B2" t="s">
        <v>24</v>
      </c>
      <c r="C2">
        <v>449</v>
      </c>
      <c r="D2">
        <v>849</v>
      </c>
      <c r="E2">
        <v>1727</v>
      </c>
      <c r="F2">
        <v>536</v>
      </c>
      <c r="G2">
        <v>0.31036479444122761</v>
      </c>
      <c r="H2">
        <v>1191</v>
      </c>
      <c r="I2">
        <v>0.7128463476070529</v>
      </c>
    </row>
    <row r="3" spans="1:10" x14ac:dyDescent="0.3">
      <c r="A3" t="s">
        <v>4</v>
      </c>
      <c r="B3" t="s">
        <v>25</v>
      </c>
      <c r="C3">
        <v>87</v>
      </c>
      <c r="D3">
        <v>342</v>
      </c>
      <c r="E3">
        <v>1727</v>
      </c>
      <c r="F3">
        <v>536</v>
      </c>
      <c r="G3">
        <v>0.31036479444122761</v>
      </c>
      <c r="H3">
        <v>1191</v>
      </c>
      <c r="J3">
        <v>0.16231343283582089</v>
      </c>
    </row>
    <row r="4" spans="1:10" x14ac:dyDescent="0.3">
      <c r="A4" t="s">
        <v>6</v>
      </c>
      <c r="B4" t="s">
        <v>24</v>
      </c>
      <c r="C4">
        <v>8</v>
      </c>
      <c r="D4">
        <v>11</v>
      </c>
      <c r="E4">
        <v>76</v>
      </c>
      <c r="F4">
        <v>17</v>
      </c>
      <c r="G4">
        <v>0.22368421052631579</v>
      </c>
      <c r="H4">
        <v>59</v>
      </c>
      <c r="I4">
        <v>0.1864406779661017</v>
      </c>
    </row>
    <row r="5" spans="1:10" x14ac:dyDescent="0.3">
      <c r="A5" t="s">
        <v>6</v>
      </c>
      <c r="B5" t="s">
        <v>25</v>
      </c>
      <c r="C5">
        <v>9</v>
      </c>
      <c r="D5">
        <v>48</v>
      </c>
      <c r="E5">
        <v>76</v>
      </c>
      <c r="F5">
        <v>17</v>
      </c>
      <c r="G5">
        <v>0.22368421052631579</v>
      </c>
      <c r="H5">
        <v>59</v>
      </c>
      <c r="J5">
        <v>0.52941176470588236</v>
      </c>
    </row>
    <row r="6" spans="1:10" x14ac:dyDescent="0.3">
      <c r="A6" t="s">
        <v>5</v>
      </c>
      <c r="B6" t="s">
        <v>24</v>
      </c>
      <c r="C6">
        <v>101</v>
      </c>
      <c r="D6">
        <v>127</v>
      </c>
      <c r="E6">
        <v>1197</v>
      </c>
      <c r="F6">
        <v>313</v>
      </c>
      <c r="G6">
        <v>0.26148705096073521</v>
      </c>
      <c r="H6">
        <v>884</v>
      </c>
      <c r="I6">
        <v>0.14366515837104071</v>
      </c>
    </row>
    <row r="7" spans="1:10" x14ac:dyDescent="0.3">
      <c r="A7" t="s">
        <v>5</v>
      </c>
      <c r="B7" t="s">
        <v>25</v>
      </c>
      <c r="C7">
        <v>212</v>
      </c>
      <c r="D7">
        <v>757</v>
      </c>
      <c r="E7">
        <v>1197</v>
      </c>
      <c r="F7">
        <v>313</v>
      </c>
      <c r="G7">
        <v>0.26148705096073521</v>
      </c>
      <c r="H7">
        <v>884</v>
      </c>
      <c r="J7">
        <v>0.67731629392971249</v>
      </c>
    </row>
    <row r="8" spans="1:10" x14ac:dyDescent="0.3">
      <c r="A8" t="s">
        <v>7</v>
      </c>
      <c r="C8">
        <v>866</v>
      </c>
      <c r="D8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README</vt:lpstr>
      <vt:lpstr>Data_Sum</vt:lpstr>
      <vt:lpstr>Figure_Demo</vt:lpstr>
      <vt:lpstr>Demo_Race</vt:lpstr>
      <vt:lpstr>Demo_Gender</vt:lpstr>
      <vt:lpstr>Demo_Education Level</vt:lpstr>
      <vt:lpstr>Figure_Risk</vt:lpstr>
      <vt:lpstr>Risk_Race</vt:lpstr>
      <vt:lpstr>Risk_Gender</vt:lpstr>
      <vt:lpstr>Figure_Bail_Risk</vt:lpstr>
      <vt:lpstr>Bail_Risk_Race</vt:lpstr>
      <vt:lpstr>Bail_Risk_Gender</vt:lpstr>
      <vt:lpstr>Bail_Risk_alt_Race</vt:lpstr>
      <vt:lpstr>Bail_Risk_alt_Gender</vt:lpstr>
      <vt:lpstr>Figure_Fairness</vt:lpstr>
      <vt:lpstr>Fairness_Re-offense</vt:lpstr>
      <vt:lpstr>Fairness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Youyou Huang</cp:lastModifiedBy>
  <dcterms:created xsi:type="dcterms:W3CDTF">2024-11-07T00:28:02Z</dcterms:created>
  <dcterms:modified xsi:type="dcterms:W3CDTF">2024-11-10T23:08:46Z</dcterms:modified>
</cp:coreProperties>
</file>