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Студент\Downloads\Итоговые\"/>
    </mc:Choice>
  </mc:AlternateContent>
  <bookViews>
    <workbookView xWindow="120" yWindow="15" windowWidth="15480" windowHeight="8625" activeTab="3"/>
  </bookViews>
  <sheets>
    <sheet name="Задание 1" sheetId="3" r:id="rId1"/>
    <sheet name="Задание 2" sheetId="4" r:id="rId2"/>
    <sheet name="Сам-но1" sheetId="2" r:id="rId3"/>
    <sheet name="Сам-но2" sheetId="1" r:id="rId4"/>
  </sheets>
  <externalReferences>
    <externalReference r:id="rId5"/>
    <externalReference r:id="rId6"/>
  </externalReferences>
  <definedNames>
    <definedName name="Customers" localSheetId="1">#REF!</definedName>
    <definedName name="Customers">#REF!</definedName>
    <definedName name="_xlnm.Database">[1]Функции_бд!$B$14:$F$20</definedName>
    <definedName name="ДатаР">[2]Стаж_без_реш!#REF!</definedName>
    <definedName name="Критерий">[1]Функции_бд!$B$2:$G$4</definedName>
  </definedNames>
  <calcPr calcId="162913"/>
</workbook>
</file>

<file path=xl/calcChain.xml><?xml version="1.0" encoding="utf-8"?>
<calcChain xmlns="http://schemas.openxmlformats.org/spreadsheetml/2006/main">
  <c r="B4" i="1" l="1"/>
  <c r="D2" i="2"/>
  <c r="C2" i="2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E4" i="3"/>
  <c r="E5" i="3"/>
  <c r="E6" i="3"/>
  <c r="E7" i="3"/>
  <c r="E8" i="3"/>
  <c r="E9" i="3"/>
  <c r="E10" i="3"/>
  <c r="E3" i="3"/>
  <c r="G4" i="3" l="1"/>
  <c r="G5" i="3"/>
  <c r="H5" i="3" s="1"/>
  <c r="I5" i="3" s="1"/>
  <c r="G6" i="3"/>
  <c r="H6" i="3" s="1"/>
  <c r="I6" i="3" s="1"/>
  <c r="G7" i="3"/>
  <c r="H7" i="3" s="1"/>
  <c r="G8" i="3"/>
  <c r="G9" i="3"/>
  <c r="G10" i="3"/>
  <c r="G3" i="3"/>
  <c r="H3" i="3" s="1"/>
  <c r="H4" i="3"/>
  <c r="I4" i="3"/>
  <c r="H8" i="3"/>
  <c r="I8" i="3" s="1"/>
  <c r="H9" i="3"/>
  <c r="I9" i="3" s="1"/>
  <c r="H10" i="3"/>
  <c r="I10" i="3"/>
  <c r="I7" i="3" l="1"/>
  <c r="I3" i="3"/>
</calcChain>
</file>

<file path=xl/sharedStrings.xml><?xml version="1.0" encoding="utf-8"?>
<sst xmlns="http://schemas.openxmlformats.org/spreadsheetml/2006/main" count="93" uniqueCount="76">
  <si>
    <t>Экспресс-почта</t>
  </si>
  <si>
    <t>Топливо</t>
  </si>
  <si>
    <t>Телефон</t>
  </si>
  <si>
    <t>Снабжение</t>
  </si>
  <si>
    <t>Проезд</t>
  </si>
  <si>
    <t>Представительские</t>
  </si>
  <si>
    <t>Почта</t>
  </si>
  <si>
    <t>Подписка</t>
  </si>
  <si>
    <t>Питание</t>
  </si>
  <si>
    <t>Обучение</t>
  </si>
  <si>
    <t>Наем жилья</t>
  </si>
  <si>
    <t>Наем автомобилей</t>
  </si>
  <si>
    <t>Копирование</t>
  </si>
  <si>
    <t>Книги</t>
  </si>
  <si>
    <t>Деловые поездки</t>
  </si>
  <si>
    <t>Сумма</t>
  </si>
  <si>
    <t>Статья</t>
  </si>
  <si>
    <t>Дополнительные расходы на сотрудников за I квартал</t>
  </si>
  <si>
    <t>Федор</t>
  </si>
  <si>
    <t>Федоров</t>
  </si>
  <si>
    <t>Сидор</t>
  </si>
  <si>
    <t>Сидоров</t>
  </si>
  <si>
    <t>Петр</t>
  </si>
  <si>
    <t>Петров</t>
  </si>
  <si>
    <t>Иван</t>
  </si>
  <si>
    <t>Иванов</t>
  </si>
  <si>
    <t>Имя</t>
  </si>
  <si>
    <t>Фамилия</t>
  </si>
  <si>
    <t>инженер II кат</t>
  </si>
  <si>
    <t>инженер I кат</t>
  </si>
  <si>
    <t>Вед. инженер</t>
  </si>
  <si>
    <t>Коэффициент</t>
  </si>
  <si>
    <t>Должность</t>
  </si>
  <si>
    <t>Синявкин А. П.</t>
  </si>
  <si>
    <t>Гриньков Н. Н.</t>
  </si>
  <si>
    <t>Самсонов С. Ю.</t>
  </si>
  <si>
    <t>Макаров Н. И.</t>
  </si>
  <si>
    <t>Пит Р. О.</t>
  </si>
  <si>
    <t>Сидорько А. А.</t>
  </si>
  <si>
    <t>Ливанов И. П.</t>
  </si>
  <si>
    <t>Алексеев В. П.</t>
  </si>
  <si>
    <t>сумма</t>
  </si>
  <si>
    <t>%</t>
  </si>
  <si>
    <t>К выплате</t>
  </si>
  <si>
    <t>Налог</t>
  </si>
  <si>
    <t>Премия</t>
  </si>
  <si>
    <t>Оклад</t>
  </si>
  <si>
    <t>ФИО</t>
  </si>
  <si>
    <t>№ пп</t>
  </si>
  <si>
    <t>Надбавка за стаж (%)</t>
  </si>
  <si>
    <t>Стаж(количество лет)</t>
  </si>
  <si>
    <t>Одинцов М. М.</t>
  </si>
  <si>
    <t>Иванцова Д. П.</t>
  </si>
  <si>
    <t>Петров А. А.</t>
  </si>
  <si>
    <t>Макаренко В. В.</t>
  </si>
  <si>
    <t>Котов В. Л.</t>
  </si>
  <si>
    <t>Рублева Н. В.</t>
  </si>
  <si>
    <t>Воробьев И. Н.</t>
  </si>
  <si>
    <t>Всего</t>
  </si>
  <si>
    <t>Надбавка за стаж</t>
  </si>
  <si>
    <t>Стаж (количество лет)</t>
  </si>
  <si>
    <t>Фамилия И. О.</t>
  </si>
  <si>
    <t>Оклад с коэф</t>
  </si>
  <si>
    <t>Леванов</t>
  </si>
  <si>
    <t>Федулова</t>
  </si>
  <si>
    <t>Инна</t>
  </si>
  <si>
    <t>Макарова</t>
  </si>
  <si>
    <t>Ирина</t>
  </si>
  <si>
    <t>Кочетов</t>
  </si>
  <si>
    <t>Посин</t>
  </si>
  <si>
    <t>Игорь</t>
  </si>
  <si>
    <t>Леонов</t>
  </si>
  <si>
    <t>Алексей</t>
  </si>
  <si>
    <t>Постникова</t>
  </si>
  <si>
    <t>Лариса</t>
  </si>
  <si>
    <t>Андрей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</si>
</sst>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\ d\,\ yyyy"/>
    <numFmt numFmtId="165" formatCode="0.0%"/>
    <numFmt numFmtId="166" formatCode="&quot;$&quot;#,##0.00"/>
    <numFmt numFmtId="167" formatCode="#,##0.00&quot;р.&quot;"/>
  </numFmts>
  <fonts count="13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MS Sans Serif"/>
      <family val="2"/>
      <charset val="204"/>
    </font>
    <font>
      <sz val="10"/>
      <name val="MS Sans Serif"/>
      <family val="2"/>
      <charset val="204"/>
    </font>
    <font>
      <b/>
      <sz val="10"/>
      <color indexed="8"/>
      <name val="MS Sans Serif"/>
      <family val="2"/>
      <charset val="204"/>
    </font>
    <font>
      <b/>
      <sz val="10"/>
      <name val="Arial"/>
      <family val="2"/>
      <charset val="204"/>
    </font>
    <font>
      <sz val="10"/>
      <name val="Albertus Medium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 Cyr"/>
      <charset val="204"/>
    </font>
    <font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2" fillId="0" borderId="0"/>
    <xf numFmtId="164" fontId="6" fillId="0" borderId="0" applyFill="0" applyBorder="0" applyAlignment="0"/>
    <xf numFmtId="165" fontId="7" fillId="0" borderId="0" applyFill="0" applyBorder="0" applyAlignment="0"/>
    <xf numFmtId="166" fontId="7" fillId="0" borderId="0" applyFill="0" applyBorder="0" applyAlignment="0"/>
    <xf numFmtId="15" fontId="5" fillId="2" borderId="3"/>
    <xf numFmtId="164" fontId="6" fillId="0" borderId="0" applyFill="0" applyBorder="0" applyAlignment="0"/>
    <xf numFmtId="38" fontId="8" fillId="2" borderId="0" applyNumberFormat="0" applyBorder="0" applyAlignment="0" applyProtection="0"/>
    <xf numFmtId="0" fontId="9" fillId="0" borderId="4" applyNumberFormat="0" applyAlignment="0" applyProtection="0">
      <alignment horizontal="left" vertical="center"/>
    </xf>
    <xf numFmtId="0" fontId="9" fillId="0" borderId="5">
      <alignment horizontal="left" vertical="center"/>
    </xf>
    <xf numFmtId="10" fontId="8" fillId="3" borderId="1" applyNumberFormat="0" applyBorder="0" applyAlignment="0" applyProtection="0"/>
    <xf numFmtId="164" fontId="6" fillId="0" borderId="0" applyFill="0" applyBorder="0" applyAlignment="0"/>
    <xf numFmtId="164" fontId="1" fillId="0" borderId="0"/>
    <xf numFmtId="10" fontId="1" fillId="0" borderId="0" applyFont="0" applyFill="0" applyBorder="0" applyAlignment="0" applyProtection="0"/>
    <xf numFmtId="164" fontId="6" fillId="0" borderId="0" applyFill="0" applyBorder="0" applyAlignment="0"/>
    <xf numFmtId="49" fontId="10" fillId="0" borderId="0" applyFill="0" applyBorder="0" applyAlignment="0"/>
    <xf numFmtId="164" fontId="6" fillId="0" borderId="0" applyFill="0" applyBorder="0" applyAlignment="0"/>
    <xf numFmtId="0" fontId="1" fillId="0" borderId="0"/>
    <xf numFmtId="0" fontId="11" fillId="0" borderId="0"/>
  </cellStyleXfs>
  <cellXfs count="35">
    <xf numFmtId="0" fontId="0" fillId="0" borderId="0" xfId="0"/>
    <xf numFmtId="0" fontId="2" fillId="0" borderId="0" xfId="1"/>
    <xf numFmtId="2" fontId="2" fillId="0" borderId="0" xfId="1" applyNumberFormat="1" applyBorder="1"/>
    <xf numFmtId="0" fontId="2" fillId="0" borderId="0" xfId="1" applyBorder="1"/>
    <xf numFmtId="0" fontId="2" fillId="0" borderId="0" xfId="1" applyFont="1" applyBorder="1"/>
    <xf numFmtId="0" fontId="2" fillId="0" borderId="0" xfId="1" applyFont="1" applyFill="1" applyBorder="1"/>
    <xf numFmtId="2" fontId="2" fillId="0" borderId="1" xfId="1" applyNumberFormat="1" applyBorder="1"/>
    <xf numFmtId="0" fontId="3" fillId="0" borderId="1" xfId="0" applyFont="1" applyBorder="1"/>
    <xf numFmtId="0" fontId="0" fillId="0" borderId="1" xfId="0" applyBorder="1"/>
    <xf numFmtId="0" fontId="4" fillId="0" borderId="0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2" xfId="1" applyFont="1" applyBorder="1" applyAlignment="1">
      <alignment horizontal="center"/>
    </xf>
    <xf numFmtId="0" fontId="1" fillId="0" borderId="0" xfId="17"/>
    <xf numFmtId="0" fontId="1" fillId="0" borderId="1" xfId="17" applyBorder="1"/>
    <xf numFmtId="0" fontId="5" fillId="4" borderId="1" xfId="17" applyFont="1" applyFill="1" applyBorder="1"/>
    <xf numFmtId="0" fontId="1" fillId="5" borderId="1" xfId="17" applyFill="1" applyBorder="1"/>
    <xf numFmtId="0" fontId="11" fillId="0" borderId="0" xfId="18"/>
    <xf numFmtId="0" fontId="11" fillId="0" borderId="1" xfId="18" applyBorder="1"/>
    <xf numFmtId="0" fontId="11" fillId="0" borderId="1" xfId="18" applyBorder="1" applyAlignment="1">
      <alignment horizontal="center"/>
    </xf>
    <xf numFmtId="9" fontId="12" fillId="0" borderId="1" xfId="18" applyNumberFormat="1" applyFont="1" applyBorder="1" applyAlignment="1">
      <alignment horizontal="center" vertical="top" wrapText="1"/>
    </xf>
    <xf numFmtId="0" fontId="12" fillId="0" borderId="1" xfId="18" applyFont="1" applyBorder="1" applyAlignment="1">
      <alignment horizontal="center" vertical="top" wrapText="1"/>
    </xf>
    <xf numFmtId="0" fontId="12" fillId="0" borderId="1" xfId="18" applyFont="1" applyBorder="1" applyAlignment="1">
      <alignment horizontal="justify" vertical="top" wrapText="1"/>
    </xf>
    <xf numFmtId="167" fontId="12" fillId="0" borderId="1" xfId="18" applyNumberFormat="1" applyFont="1" applyBorder="1" applyAlignment="1">
      <alignment horizontal="center" vertical="top" wrapText="1"/>
    </xf>
    <xf numFmtId="0" fontId="12" fillId="0" borderId="1" xfId="18" applyFont="1" applyBorder="1" applyAlignment="1">
      <alignment horizontal="center" wrapText="1"/>
    </xf>
    <xf numFmtId="0" fontId="11" fillId="0" borderId="0" xfId="18" applyBorder="1"/>
    <xf numFmtId="0" fontId="0" fillId="0" borderId="1" xfId="17" applyFont="1" applyBorder="1"/>
    <xf numFmtId="167" fontId="11" fillId="0" borderId="1" xfId="18" applyNumberFormat="1" applyBorder="1"/>
    <xf numFmtId="0" fontId="11" fillId="0" borderId="7" xfId="18" applyBorder="1" applyAlignment="1">
      <alignment horizontal="center"/>
    </xf>
    <xf numFmtId="0" fontId="11" fillId="0" borderId="6" xfId="18" applyBorder="1" applyAlignment="1">
      <alignment horizontal="center"/>
    </xf>
    <xf numFmtId="0" fontId="11" fillId="0" borderId="1" xfId="18" applyBorder="1" applyAlignment="1">
      <alignment horizontal="center"/>
    </xf>
    <xf numFmtId="0" fontId="4" fillId="0" borderId="3" xfId="1" applyFont="1" applyBorder="1" applyAlignment="1">
      <alignment horizontal="center"/>
    </xf>
    <xf numFmtId="10" fontId="12" fillId="0" borderId="1" xfId="18" applyNumberFormat="1" applyFont="1" applyBorder="1" applyAlignment="1">
      <alignment horizontal="justify" vertical="top" wrapText="1"/>
    </xf>
    <xf numFmtId="10" fontId="12" fillId="0" borderId="1" xfId="18" applyNumberFormat="1" applyFont="1" applyBorder="1" applyAlignment="1">
      <alignment horizontal="center" vertical="top" wrapText="1"/>
    </xf>
  </cellXfs>
  <cellStyles count="19">
    <cellStyle name="Calc Currency (0)" xfId="2"/>
    <cellStyle name="Calc Percent (0)" xfId="3"/>
    <cellStyle name="Calc Percent (1)" xfId="4"/>
    <cellStyle name="Date" xfId="5"/>
    <cellStyle name="Enter Currency (0)" xfId="6"/>
    <cellStyle name="Grey" xfId="7"/>
    <cellStyle name="Header1" xfId="8"/>
    <cellStyle name="Header2" xfId="9"/>
    <cellStyle name="Input [yellow]" xfId="10"/>
    <cellStyle name="Link Currency (0)" xfId="11"/>
    <cellStyle name="Normal - Style1" xfId="12"/>
    <cellStyle name="Normal_Expenses Jan 97" xfId="1"/>
    <cellStyle name="Percent [2]" xfId="13"/>
    <cellStyle name="PrePop Currency (0)" xfId="14"/>
    <cellStyle name="Text Indent A" xfId="15"/>
    <cellStyle name="Text Indent B" xfId="16"/>
    <cellStyle name="Обычный" xfId="0" builtinId="0"/>
    <cellStyle name="Обычный_Сложные формулы" xfId="17"/>
    <cellStyle name="Обычный_Функции1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0625000000014"/>
          <c:y val="9.5588235294117641E-2"/>
          <c:w val="0.84375000000000056"/>
          <c:h val="0.37867647058823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'Сам-но2'!$B$6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'Сам-но2'!$A$7:$A$21</c:f>
              <c:strCache>
                <c:ptCount val="15"/>
                <c:pt idx="0">
                  <c:v>Деловые поездки</c:v>
                </c:pt>
                <c:pt idx="1">
                  <c:v>Книги</c:v>
                </c:pt>
                <c:pt idx="2">
                  <c:v>Копирование</c:v>
                </c:pt>
                <c:pt idx="3">
                  <c:v>Наем автомобилей</c:v>
                </c:pt>
                <c:pt idx="4">
                  <c:v>Наем жилья</c:v>
                </c:pt>
                <c:pt idx="5">
                  <c:v>Обучение</c:v>
                </c:pt>
                <c:pt idx="6">
                  <c:v>Питание</c:v>
                </c:pt>
                <c:pt idx="7">
                  <c:v>Подписка</c:v>
                </c:pt>
                <c:pt idx="8">
                  <c:v>Почта</c:v>
                </c:pt>
                <c:pt idx="9">
                  <c:v>Представительские</c:v>
                </c:pt>
                <c:pt idx="10">
                  <c:v>Проезд</c:v>
                </c:pt>
                <c:pt idx="11">
                  <c:v>Снабжение</c:v>
                </c:pt>
                <c:pt idx="12">
                  <c:v>Телефон</c:v>
                </c:pt>
                <c:pt idx="13">
                  <c:v>Топливо</c:v>
                </c:pt>
                <c:pt idx="14">
                  <c:v>Экспресс-почта</c:v>
                </c:pt>
              </c:strCache>
            </c:strRef>
          </c:cat>
          <c:val>
            <c:numRef>
              <c:f>'Сам-но2'!$B$7:$B$21</c:f>
              <c:numCache>
                <c:formatCode>0.00</c:formatCode>
                <c:ptCount val="15"/>
                <c:pt idx="0">
                  <c:v>325</c:v>
                </c:pt>
                <c:pt idx="1">
                  <c:v>46.99</c:v>
                </c:pt>
                <c:pt idx="2">
                  <c:v>8.75</c:v>
                </c:pt>
                <c:pt idx="3">
                  <c:v>65</c:v>
                </c:pt>
                <c:pt idx="4">
                  <c:v>89.47</c:v>
                </c:pt>
                <c:pt idx="5">
                  <c:v>200</c:v>
                </c:pt>
                <c:pt idx="6">
                  <c:v>28.35</c:v>
                </c:pt>
                <c:pt idx="7">
                  <c:v>12.99</c:v>
                </c:pt>
                <c:pt idx="8">
                  <c:v>35</c:v>
                </c:pt>
                <c:pt idx="9">
                  <c:v>125</c:v>
                </c:pt>
                <c:pt idx="10">
                  <c:v>31</c:v>
                </c:pt>
                <c:pt idx="11">
                  <c:v>26.68</c:v>
                </c:pt>
                <c:pt idx="12">
                  <c:v>85.76</c:v>
                </c:pt>
                <c:pt idx="13">
                  <c:v>24.87</c:v>
                </c:pt>
                <c:pt idx="14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E-41B1-A0A9-19D21D2F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2864"/>
        <c:axId val="134614400"/>
      </c:barChart>
      <c:catAx>
        <c:axId val="1346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3461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1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3461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</xdr:row>
          <xdr:rowOff>9525</xdr:rowOff>
        </xdr:from>
        <xdr:to>
          <xdr:col>15</xdr:col>
          <xdr:colOff>295275</xdr:colOff>
          <xdr:row>5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0</xdr:row>
          <xdr:rowOff>180975</xdr:rowOff>
        </xdr:from>
        <xdr:to>
          <xdr:col>15</xdr:col>
          <xdr:colOff>457200</xdr:colOff>
          <xdr:row>13</xdr:row>
          <xdr:rowOff>213277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3</xdr:row>
          <xdr:rowOff>133350</xdr:rowOff>
        </xdr:from>
        <xdr:to>
          <xdr:col>15</xdr:col>
          <xdr:colOff>114300</xdr:colOff>
          <xdr:row>9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76200</xdr:rowOff>
    </xdr:from>
    <xdr:to>
      <xdr:col>12</xdr:col>
      <xdr:colOff>323850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2</xdr:row>
          <xdr:rowOff>19050</xdr:rowOff>
        </xdr:from>
        <xdr:to>
          <xdr:col>8</xdr:col>
          <xdr:colOff>171450</xdr:colOff>
          <xdr:row>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&#1058;&#1072;&#1085;&#1103;\&#1056;&#1072;&#1073;&#1086;&#1095;&#1080;&#1081;%20&#1089;&#1090;&#1086;&#1083;\&#1058;&#1072;&#1090;&#1100;&#1103;&#1085;&#1072;\&#1055;&#1086;&#1090;&#1077;&#1085;&#1094;&#1080;&#1072;&#1083;\&#1050;&#1091;&#1088;&#1089;%20Excel+Access\&#1055;&#1088;&#1072;&#1082;&#1090;&#1080;&#1082;&#1072;\&#1069;&#1092;&#1092;&#1077;&#1082;&#1090;&#1080;&#1074;&#1085;&#1086;&#1077;%20&#1087;&#1088;&#1080;&#1084;&#1077;&#1085;&#1077;&#1085;&#1080;&#1077;%20&#1092;&#1091;&#1085;&#1082;&#1094;&#1080;&#1081;\&#1056;&#1072;&#1073;&#1086;&#1095;&#1072;&#1103;\&#1060;&#1091;&#1085;&#1082;&#1094;&#1080;&#1080;%20&#1073;&#1072;&#1079;%20&#1076;&#1072;&#1085;&#1085;&#1099;&#109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Karimova_tz\Desktop\&#1042;&#1086;&#1079;&#1088;&#1072;&#1089;&#1090;.%20&#1057;&#1090;&#1072;&#10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ункции_бд"/>
    </sheetNames>
    <sheetDataSet>
      <sheetData sheetId="0">
        <row r="2">
          <cell r="B2" t="str">
            <v>Дерево</v>
          </cell>
          <cell r="C2" t="str">
            <v>Высота</v>
          </cell>
          <cell r="D2" t="str">
            <v>Возраст</v>
          </cell>
          <cell r="E2" t="str">
            <v>Урожай</v>
          </cell>
          <cell r="F2" t="str">
            <v>Доход</v>
          </cell>
          <cell r="G2" t="str">
            <v>Высота</v>
          </cell>
        </row>
        <row r="3">
          <cell r="B3" t="str">
            <v>Яблоко</v>
          </cell>
          <cell r="C3" t="str">
            <v>&gt;10</v>
          </cell>
          <cell r="G3" t="str">
            <v>&lt;16</v>
          </cell>
        </row>
        <row r="4">
          <cell r="B4" t="str">
            <v>Груша</v>
          </cell>
          <cell r="D4" t="str">
            <v>&gt;10</v>
          </cell>
        </row>
        <row r="14">
          <cell r="B14" t="str">
            <v>Изделие</v>
          </cell>
          <cell r="C14" t="str">
            <v>Диаметр</v>
          </cell>
          <cell r="D14" t="str">
            <v>Длина</v>
          </cell>
          <cell r="E14" t="str">
            <v>Количество</v>
          </cell>
          <cell r="F14" t="str">
            <v>Доход</v>
          </cell>
        </row>
        <row r="15">
          <cell r="B15" t="str">
            <v>Шуруп</v>
          </cell>
          <cell r="C15">
            <v>8</v>
          </cell>
          <cell r="D15">
            <v>20</v>
          </cell>
          <cell r="E15">
            <v>14</v>
          </cell>
          <cell r="F15">
            <v>105</v>
          </cell>
        </row>
        <row r="16">
          <cell r="B16" t="str">
            <v>Болт</v>
          </cell>
          <cell r="C16">
            <v>6</v>
          </cell>
          <cell r="D16">
            <v>12</v>
          </cell>
          <cell r="E16">
            <v>10</v>
          </cell>
          <cell r="F16">
            <v>96</v>
          </cell>
        </row>
        <row r="17">
          <cell r="B17" t="str">
            <v>Саморез</v>
          </cell>
          <cell r="C17">
            <v>4</v>
          </cell>
          <cell r="D17">
            <v>14</v>
          </cell>
          <cell r="E17">
            <v>9</v>
          </cell>
          <cell r="F17">
            <v>105</v>
          </cell>
        </row>
        <row r="18">
          <cell r="B18" t="str">
            <v>Гайка</v>
          </cell>
          <cell r="C18">
            <v>2</v>
          </cell>
          <cell r="D18">
            <v>15</v>
          </cell>
          <cell r="E18">
            <v>10</v>
          </cell>
          <cell r="F18">
            <v>75</v>
          </cell>
        </row>
        <row r="19">
          <cell r="B19" t="str">
            <v>Винт</v>
          </cell>
          <cell r="C19">
            <v>5</v>
          </cell>
          <cell r="D19">
            <v>8</v>
          </cell>
          <cell r="E19">
            <v>8</v>
          </cell>
          <cell r="F19">
            <v>76.8</v>
          </cell>
        </row>
        <row r="20">
          <cell r="B20" t="str">
            <v>Дюпель</v>
          </cell>
          <cell r="C20">
            <v>2</v>
          </cell>
          <cell r="D20">
            <v>9</v>
          </cell>
          <cell r="E20">
            <v>6</v>
          </cell>
          <cell r="F20">
            <v>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ж_без_реш"/>
      <sheetName val="Возраст_с_ре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_________Microsoft_Word_97_2003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_________Microsoft_Word_97_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_________Microsoft_Word_97_20032.doc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externalLinkPath" Target="file:///E:\&#1044;&#1072;&#1085;&#1085;&#1099;&#1077;%20&#1089;&#1086;%20&#1089;&#1090;%20&#1082;&#1086;&#1084;&#1087;&#1072;\&#1056;&#1072;&#1073;&#1086;&#1095;&#1080;&#1077;%20&#1092;&#1072;&#1081;&#1083;&#1099;\Excel%202007%20&#1088;&#1072;&#1089;&#1096;&#1080;&#1088;&#1077;&#1085;&#1085;&#1099;&#1081;\&#1055;&#1088;&#1072;&#1082;&#1090;&#1080;&#1082;&#1072;\&#1060;&#1091;&#1085;&#1082;&#1094;&#1080;&#1080;\&#1058;&#1072;&#1085;&#1103;%20&#1088;&#1072;&#1073;&#1086;&#1090;&#1072;\&#1055;&#1088;&#1072;&#1082;&#1090;&#1080;&#1082;&#1072;-&#1092;&#1072;&#1081;&#1083;&#1099;\Microsoft%20Excel%202003%20&#1088;&#1072;&#1089;&#1096;&#1080;&#1088;&#1077;&#1085;&#1085;&#1099;&#1081;\&#1059;&#1088;&#1086;&#1082;%201\&#1056;&#1072;&#1073;&#1086;&#1090;&#1072;%203.XLS" TargetMode="External"/><Relationship Id="rId7" Type="http://schemas.openxmlformats.org/officeDocument/2006/relationships/oleObject" Target="../embeddings/_________Microsoft_Word_97_20033.doc"/><Relationship Id="rId2" Type="http://schemas.openxmlformats.org/officeDocument/2006/relationships/externalLinkPath" Target="file:///\\trinity\&#1044;&#1086;&#1082;&#1091;&#1084;&#1077;&#1085;&#1090;&#1099;\WINDOWS\TEMP\Steven's%20June%20Expenses.xls" TargetMode="External"/><Relationship Id="rId1" Type="http://schemas.openxmlformats.org/officeDocument/2006/relationships/externalLinkPath" Target="file:///\\trinity\&#1044;&#1086;&#1082;&#1091;&#1084;&#1077;&#1085;&#1090;&#1099;\WINDOWS\TEMP\Rita's%20June%20Expenses.xls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115" zoomScaleNormal="115" workbookViewId="0">
      <selection activeCell="E14" sqref="E14"/>
    </sheetView>
  </sheetViews>
  <sheetFormatPr defaultRowHeight="12.75"/>
  <cols>
    <col min="1" max="1" width="7.7109375" style="18" customWidth="1"/>
    <col min="2" max="2" width="15.140625" style="18" bestFit="1" customWidth="1"/>
    <col min="3" max="3" width="13.28515625" style="18" bestFit="1" customWidth="1"/>
    <col min="4" max="4" width="14.85546875" style="18" customWidth="1"/>
    <col min="5" max="5" width="13.85546875" style="18" customWidth="1"/>
    <col min="6" max="16384" width="9.140625" style="18"/>
  </cols>
  <sheetData>
    <row r="1" spans="1:9">
      <c r="A1" s="29" t="s">
        <v>48</v>
      </c>
      <c r="B1" s="29" t="s">
        <v>47</v>
      </c>
      <c r="C1" s="29" t="s">
        <v>32</v>
      </c>
      <c r="D1" s="29" t="s">
        <v>46</v>
      </c>
      <c r="E1" s="29" t="s">
        <v>62</v>
      </c>
      <c r="F1" s="31" t="s">
        <v>45</v>
      </c>
      <c r="G1" s="31"/>
      <c r="H1" s="29" t="s">
        <v>44</v>
      </c>
      <c r="I1" s="29" t="s">
        <v>43</v>
      </c>
    </row>
    <row r="2" spans="1:9">
      <c r="A2" s="30"/>
      <c r="B2" s="30"/>
      <c r="C2" s="30"/>
      <c r="D2" s="30"/>
      <c r="E2" s="30"/>
      <c r="F2" s="20" t="s">
        <v>42</v>
      </c>
      <c r="G2" s="20" t="s">
        <v>41</v>
      </c>
      <c r="H2" s="30"/>
      <c r="I2" s="30"/>
    </row>
    <row r="3" spans="1:9">
      <c r="A3" s="19">
        <v>1</v>
      </c>
      <c r="B3" s="19" t="s">
        <v>40</v>
      </c>
      <c r="C3" s="19" t="s">
        <v>30</v>
      </c>
      <c r="D3" s="28">
        <v>5600</v>
      </c>
      <c r="E3" s="19">
        <f>VLOOKUP(C3,$B$14:$C$16,2,0)*D3</f>
        <v>140000</v>
      </c>
      <c r="F3" s="19">
        <v>3</v>
      </c>
      <c r="G3" s="19">
        <f>E3*F3%</f>
        <v>4200</v>
      </c>
      <c r="H3" s="19">
        <f t="shared" ref="H3:H10" si="0">(D3+G3)*13%</f>
        <v>1274</v>
      </c>
      <c r="I3" s="19">
        <f t="shared" ref="I3:I10" si="1">D3+G3-H3</f>
        <v>8526</v>
      </c>
    </row>
    <row r="4" spans="1:9">
      <c r="A4" s="19">
        <v>2</v>
      </c>
      <c r="B4" s="19" t="s">
        <v>39</v>
      </c>
      <c r="C4" s="19" t="s">
        <v>29</v>
      </c>
      <c r="D4" s="28">
        <v>3400</v>
      </c>
      <c r="E4" s="19">
        <f t="shared" ref="E4:E10" si="2">VLOOKUP(C4,$B$14:$C$16,2,0)*D4</f>
        <v>78200</v>
      </c>
      <c r="F4" s="19">
        <v>4</v>
      </c>
      <c r="G4" s="19">
        <f t="shared" ref="G4:G10" si="3">E4*F4%</f>
        <v>3128</v>
      </c>
      <c r="H4" s="19">
        <f t="shared" si="0"/>
        <v>848.64</v>
      </c>
      <c r="I4" s="19">
        <f t="shared" si="1"/>
        <v>5679.36</v>
      </c>
    </row>
    <row r="5" spans="1:9">
      <c r="A5" s="19">
        <v>3</v>
      </c>
      <c r="B5" s="19" t="s">
        <v>38</v>
      </c>
      <c r="C5" s="19" t="s">
        <v>28</v>
      </c>
      <c r="D5" s="28">
        <v>4200</v>
      </c>
      <c r="E5" s="19">
        <f t="shared" si="2"/>
        <v>79800</v>
      </c>
      <c r="F5" s="19">
        <v>5</v>
      </c>
      <c r="G5" s="19">
        <f t="shared" si="3"/>
        <v>3990</v>
      </c>
      <c r="H5" s="19">
        <f t="shared" si="0"/>
        <v>1064.7</v>
      </c>
      <c r="I5" s="19">
        <f t="shared" si="1"/>
        <v>7125.3</v>
      </c>
    </row>
    <row r="6" spans="1:9">
      <c r="A6" s="19">
        <v>4</v>
      </c>
      <c r="B6" s="19" t="s">
        <v>37</v>
      </c>
      <c r="C6" s="19" t="s">
        <v>29</v>
      </c>
      <c r="D6" s="28">
        <v>3300</v>
      </c>
      <c r="E6" s="19">
        <f t="shared" si="2"/>
        <v>75900</v>
      </c>
      <c r="F6" s="19">
        <v>6</v>
      </c>
      <c r="G6" s="19">
        <f t="shared" si="3"/>
        <v>4554</v>
      </c>
      <c r="H6" s="19">
        <f t="shared" si="0"/>
        <v>1021.02</v>
      </c>
      <c r="I6" s="19">
        <f t="shared" si="1"/>
        <v>6832.98</v>
      </c>
    </row>
    <row r="7" spans="1:9">
      <c r="A7" s="19">
        <v>5</v>
      </c>
      <c r="B7" s="19" t="s">
        <v>36</v>
      </c>
      <c r="C7" s="19" t="s">
        <v>28</v>
      </c>
      <c r="D7" s="28">
        <v>4400</v>
      </c>
      <c r="E7" s="19">
        <f t="shared" si="2"/>
        <v>83600</v>
      </c>
      <c r="F7" s="19">
        <v>10</v>
      </c>
      <c r="G7" s="19">
        <f t="shared" si="3"/>
        <v>8360</v>
      </c>
      <c r="H7" s="19">
        <f t="shared" si="0"/>
        <v>1658.8</v>
      </c>
      <c r="I7" s="19">
        <f t="shared" si="1"/>
        <v>11101.2</v>
      </c>
    </row>
    <row r="8" spans="1:9">
      <c r="A8" s="19">
        <v>6</v>
      </c>
      <c r="B8" s="19" t="s">
        <v>35</v>
      </c>
      <c r="C8" s="19" t="s">
        <v>30</v>
      </c>
      <c r="D8" s="28">
        <v>6000</v>
      </c>
      <c r="E8" s="19">
        <f t="shared" si="2"/>
        <v>150000</v>
      </c>
      <c r="F8" s="19">
        <v>11</v>
      </c>
      <c r="G8" s="19">
        <f t="shared" si="3"/>
        <v>16500</v>
      </c>
      <c r="H8" s="19">
        <f t="shared" si="0"/>
        <v>2925</v>
      </c>
      <c r="I8" s="19">
        <f t="shared" si="1"/>
        <v>19575</v>
      </c>
    </row>
    <row r="9" spans="1:9">
      <c r="A9" s="19">
        <v>7</v>
      </c>
      <c r="B9" s="19" t="s">
        <v>34</v>
      </c>
      <c r="C9" s="19" t="s">
        <v>30</v>
      </c>
      <c r="D9" s="28">
        <v>6000</v>
      </c>
      <c r="E9" s="19">
        <f t="shared" si="2"/>
        <v>150000</v>
      </c>
      <c r="F9" s="19">
        <v>9</v>
      </c>
      <c r="G9" s="19">
        <f t="shared" si="3"/>
        <v>13500</v>
      </c>
      <c r="H9" s="19">
        <f t="shared" si="0"/>
        <v>2535</v>
      </c>
      <c r="I9" s="19">
        <f t="shared" si="1"/>
        <v>16965</v>
      </c>
    </row>
    <row r="10" spans="1:9">
      <c r="A10" s="19">
        <v>8</v>
      </c>
      <c r="B10" s="19" t="s">
        <v>33</v>
      </c>
      <c r="C10" s="19" t="s">
        <v>28</v>
      </c>
      <c r="D10" s="28">
        <v>4500</v>
      </c>
      <c r="E10" s="19">
        <f t="shared" si="2"/>
        <v>85500</v>
      </c>
      <c r="F10" s="19">
        <v>14</v>
      </c>
      <c r="G10" s="19">
        <f t="shared" si="3"/>
        <v>11970.000000000002</v>
      </c>
      <c r="H10" s="19">
        <f t="shared" si="0"/>
        <v>2141.1</v>
      </c>
      <c r="I10" s="19">
        <f t="shared" si="1"/>
        <v>14328.9</v>
      </c>
    </row>
    <row r="13" spans="1:9">
      <c r="B13" s="19" t="s">
        <v>32</v>
      </c>
      <c r="C13" s="19" t="s">
        <v>31</v>
      </c>
      <c r="D13" s="26"/>
    </row>
    <row r="14" spans="1:9">
      <c r="B14" s="19" t="s">
        <v>30</v>
      </c>
      <c r="C14" s="19">
        <v>25</v>
      </c>
      <c r="D14" s="26"/>
    </row>
    <row r="15" spans="1:9">
      <c r="B15" s="19" t="s">
        <v>29</v>
      </c>
      <c r="C15" s="19">
        <v>23</v>
      </c>
      <c r="D15" s="26"/>
    </row>
    <row r="16" spans="1:9">
      <c r="B16" s="19" t="s">
        <v>28</v>
      </c>
      <c r="C16" s="19">
        <v>19</v>
      </c>
      <c r="D16" s="26"/>
    </row>
  </sheetData>
  <mergeCells count="8">
    <mergeCell ref="H1:H2"/>
    <mergeCell ref="I1:I2"/>
    <mergeCell ref="F1:G1"/>
    <mergeCell ref="A1:A2"/>
    <mergeCell ref="B1:B2"/>
    <mergeCell ref="C1:C2"/>
    <mergeCell ref="D1:D2"/>
    <mergeCell ref="E1:E2"/>
  </mergeCell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9</xdr:col>
                <xdr:colOff>342900</xdr:colOff>
                <xdr:row>1</xdr:row>
                <xdr:rowOff>9525</xdr:rowOff>
              </from>
              <to>
                <xdr:col>15</xdr:col>
                <xdr:colOff>295275</xdr:colOff>
                <xdr:row>5</xdr:row>
                <xdr:rowOff>95250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115" zoomScaleNormal="115" workbookViewId="0">
      <selection activeCell="E10" sqref="E10"/>
    </sheetView>
  </sheetViews>
  <sheetFormatPr defaultRowHeight="12.75"/>
  <cols>
    <col min="1" max="1" width="15.28515625" style="18" customWidth="1"/>
    <col min="2" max="2" width="9.140625" style="18"/>
    <col min="3" max="3" width="9.28515625" style="18" bestFit="1" customWidth="1"/>
    <col min="4" max="16384" width="9.140625" style="18"/>
  </cols>
  <sheetData>
    <row r="1" spans="1:5" ht="38.25">
      <c r="A1" s="25" t="s">
        <v>61</v>
      </c>
      <c r="B1" s="25" t="s">
        <v>60</v>
      </c>
      <c r="C1" s="25" t="s">
        <v>46</v>
      </c>
      <c r="D1" s="25" t="s">
        <v>59</v>
      </c>
      <c r="E1" s="25" t="s">
        <v>58</v>
      </c>
    </row>
    <row r="2" spans="1:5">
      <c r="A2" s="23" t="s">
        <v>57</v>
      </c>
      <c r="B2" s="22">
        <v>4</v>
      </c>
      <c r="C2" s="24">
        <v>7800</v>
      </c>
      <c r="D2" s="34">
        <f>VLOOKUP(B2,$A$15:$B$20,2,1)</f>
        <v>0</v>
      </c>
      <c r="E2" s="24">
        <f>(C2*D2)+C2</f>
        <v>7800</v>
      </c>
    </row>
    <row r="3" spans="1:5">
      <c r="A3" s="23" t="s">
        <v>56</v>
      </c>
      <c r="B3" s="22">
        <v>7</v>
      </c>
      <c r="C3" s="24">
        <v>6500</v>
      </c>
      <c r="D3" s="34">
        <f t="shared" ref="D3:D8" si="0">VLOOKUP(B3,$A$15:$B$20,2,1)</f>
        <v>0.03</v>
      </c>
      <c r="E3" s="24">
        <f t="shared" ref="E3:E8" si="1">(C3*D3)+C3</f>
        <v>6695</v>
      </c>
    </row>
    <row r="4" spans="1:5">
      <c r="A4" s="23" t="s">
        <v>55</v>
      </c>
      <c r="B4" s="22">
        <v>8</v>
      </c>
      <c r="C4" s="24">
        <v>4800</v>
      </c>
      <c r="D4" s="34">
        <f t="shared" si="0"/>
        <v>0.03</v>
      </c>
      <c r="E4" s="24">
        <f t="shared" si="1"/>
        <v>4944</v>
      </c>
    </row>
    <row r="5" spans="1:5">
      <c r="A5" s="23" t="s">
        <v>54</v>
      </c>
      <c r="B5" s="22">
        <v>10</v>
      </c>
      <c r="C5" s="24">
        <v>9600</v>
      </c>
      <c r="D5" s="34">
        <f t="shared" si="0"/>
        <v>0.05</v>
      </c>
      <c r="E5" s="24">
        <f t="shared" si="1"/>
        <v>10080</v>
      </c>
    </row>
    <row r="6" spans="1:5">
      <c r="A6" s="23" t="s">
        <v>53</v>
      </c>
      <c r="B6" s="22">
        <v>5</v>
      </c>
      <c r="C6" s="24">
        <v>10300</v>
      </c>
      <c r="D6" s="34">
        <f t="shared" si="0"/>
        <v>0.03</v>
      </c>
      <c r="E6" s="24">
        <f t="shared" si="1"/>
        <v>10609</v>
      </c>
    </row>
    <row r="7" spans="1:5">
      <c r="A7" s="23" t="s">
        <v>52</v>
      </c>
      <c r="B7" s="22">
        <v>16</v>
      </c>
      <c r="C7" s="24">
        <v>5400</v>
      </c>
      <c r="D7" s="34">
        <f t="shared" si="0"/>
        <v>7.0000000000000007E-2</v>
      </c>
      <c r="E7" s="24">
        <f t="shared" si="1"/>
        <v>5778</v>
      </c>
    </row>
    <row r="8" spans="1:5">
      <c r="A8" s="23" t="s">
        <v>51</v>
      </c>
      <c r="B8" s="22">
        <v>25</v>
      </c>
      <c r="C8" s="24">
        <v>11000</v>
      </c>
      <c r="D8" s="34">
        <f t="shared" si="0"/>
        <v>0.15</v>
      </c>
      <c r="E8" s="24">
        <f t="shared" si="1"/>
        <v>12650</v>
      </c>
    </row>
    <row r="14" spans="1:5" ht="38.25">
      <c r="A14" s="23" t="s">
        <v>50</v>
      </c>
      <c r="B14" s="23" t="s">
        <v>49</v>
      </c>
    </row>
    <row r="15" spans="1:5">
      <c r="A15" s="22">
        <v>0</v>
      </c>
      <c r="B15" s="33">
        <v>0</v>
      </c>
    </row>
    <row r="16" spans="1:5">
      <c r="A16" s="22">
        <v>5</v>
      </c>
      <c r="B16" s="21">
        <v>0.03</v>
      </c>
    </row>
    <row r="17" spans="1:2">
      <c r="A17" s="22">
        <v>10</v>
      </c>
      <c r="B17" s="21">
        <v>0.05</v>
      </c>
    </row>
    <row r="18" spans="1:2">
      <c r="A18" s="22">
        <v>15</v>
      </c>
      <c r="B18" s="21">
        <v>7.0000000000000007E-2</v>
      </c>
    </row>
    <row r="19" spans="1:2">
      <c r="A19" s="22">
        <v>20</v>
      </c>
      <c r="B19" s="21">
        <v>0.1</v>
      </c>
    </row>
    <row r="20" spans="1:2">
      <c r="A20" s="22">
        <v>25</v>
      </c>
      <c r="B20" s="21">
        <v>0.15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5</xdr:col>
                <xdr:colOff>600075</xdr:colOff>
                <xdr:row>0</xdr:row>
                <xdr:rowOff>180975</xdr:rowOff>
              </from>
              <to>
                <xdr:col>15</xdr:col>
                <xdr:colOff>457200</xdr:colOff>
                <xdr:row>13</xdr:row>
                <xdr:rowOff>209550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15"/>
  <sheetViews>
    <sheetView workbookViewId="0">
      <selection activeCell="E8" sqref="E8"/>
    </sheetView>
  </sheetViews>
  <sheetFormatPr defaultRowHeight="12.75"/>
  <cols>
    <col min="1" max="1" width="9.140625" style="14"/>
    <col min="2" max="2" width="11.5703125" style="14" customWidth="1"/>
    <col min="3" max="3" width="14.28515625" style="14" customWidth="1"/>
    <col min="4" max="4" width="14.140625" style="14" customWidth="1"/>
    <col min="5" max="16384" width="9.140625" style="14"/>
  </cols>
  <sheetData>
    <row r="1" spans="2:4">
      <c r="B1" s="16" t="s">
        <v>27</v>
      </c>
      <c r="C1" s="16" t="s">
        <v>26</v>
      </c>
      <c r="D1" s="16" t="s">
        <v>2</v>
      </c>
    </row>
    <row r="2" spans="2:4">
      <c r="B2" s="27"/>
      <c r="C2" s="17" t="e">
        <f>VLOOKUP($B$2,$B$5:$D$15,2,0)</f>
        <v>#N/A</v>
      </c>
      <c r="D2" s="17" t="e">
        <f>VLOOKUP($B$2,$B$5:$D$15,3,0)</f>
        <v>#N/A</v>
      </c>
    </row>
    <row r="4" spans="2:4">
      <c r="B4" s="16" t="s">
        <v>27</v>
      </c>
      <c r="C4" s="16" t="s">
        <v>26</v>
      </c>
      <c r="D4" s="16" t="s">
        <v>2</v>
      </c>
    </row>
    <row r="5" spans="2:4" ht="16.5" customHeight="1">
      <c r="B5" s="15" t="s">
        <v>25</v>
      </c>
      <c r="C5" s="15" t="s">
        <v>24</v>
      </c>
      <c r="D5" s="15">
        <v>2344565</v>
      </c>
    </row>
    <row r="6" spans="2:4" ht="16.5" customHeight="1">
      <c r="B6" s="15" t="s">
        <v>23</v>
      </c>
      <c r="C6" s="15" t="s">
        <v>22</v>
      </c>
      <c r="D6" s="15">
        <v>6443454</v>
      </c>
    </row>
    <row r="7" spans="2:4" ht="16.5" customHeight="1">
      <c r="B7" s="15" t="s">
        <v>21</v>
      </c>
      <c r="C7" s="15" t="s">
        <v>20</v>
      </c>
      <c r="D7" s="15">
        <v>4422331</v>
      </c>
    </row>
    <row r="8" spans="2:4" ht="16.5" customHeight="1">
      <c r="B8" s="15" t="s">
        <v>19</v>
      </c>
      <c r="C8" s="15" t="s">
        <v>18</v>
      </c>
      <c r="D8" s="15">
        <v>1122334</v>
      </c>
    </row>
    <row r="9" spans="2:4" ht="16.5" customHeight="1">
      <c r="B9" s="15" t="s">
        <v>63</v>
      </c>
      <c r="C9" s="15" t="s">
        <v>22</v>
      </c>
      <c r="D9" s="15">
        <v>3456720</v>
      </c>
    </row>
    <row r="10" spans="2:4" ht="16.5" customHeight="1">
      <c r="B10" s="15" t="s">
        <v>64</v>
      </c>
      <c r="C10" s="15" t="s">
        <v>65</v>
      </c>
      <c r="D10" s="15">
        <v>6784533</v>
      </c>
    </row>
    <row r="11" spans="2:4" ht="16.5" customHeight="1">
      <c r="B11" s="15" t="s">
        <v>66</v>
      </c>
      <c r="C11" s="15" t="s">
        <v>67</v>
      </c>
      <c r="D11" s="15">
        <v>1232388</v>
      </c>
    </row>
    <row r="12" spans="2:4" ht="16.5" customHeight="1">
      <c r="B12" s="15" t="s">
        <v>68</v>
      </c>
      <c r="C12" s="27" t="s">
        <v>75</v>
      </c>
      <c r="D12" s="15">
        <v>3427976</v>
      </c>
    </row>
    <row r="13" spans="2:4" ht="16.5" customHeight="1">
      <c r="B13" s="15" t="s">
        <v>69</v>
      </c>
      <c r="C13" s="15" t="s">
        <v>70</v>
      </c>
      <c r="D13" s="15">
        <v>4567321</v>
      </c>
    </row>
    <row r="14" spans="2:4" ht="16.5" customHeight="1">
      <c r="B14" s="15" t="s">
        <v>71</v>
      </c>
      <c r="C14" s="15" t="s">
        <v>72</v>
      </c>
      <c r="D14" s="15">
        <v>4909875</v>
      </c>
    </row>
    <row r="15" spans="2:4" ht="16.5" customHeight="1">
      <c r="B15" s="15" t="s">
        <v>73</v>
      </c>
      <c r="C15" s="15" t="s">
        <v>74</v>
      </c>
      <c r="D15" s="15">
        <v>9090543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5</xdr:col>
                <xdr:colOff>219075</xdr:colOff>
                <xdr:row>3</xdr:row>
                <xdr:rowOff>133350</xdr:rowOff>
              </from>
              <to>
                <xdr:col>15</xdr:col>
                <xdr:colOff>114300</xdr:colOff>
                <xdr:row>9</xdr:row>
                <xdr:rowOff>47625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9" sqref="C9"/>
    </sheetView>
  </sheetViews>
  <sheetFormatPr defaultRowHeight="12.75"/>
  <cols>
    <col min="1" max="1" width="34.28515625" bestFit="1" customWidth="1"/>
    <col min="2" max="2" width="15.5703125" customWidth="1"/>
  </cols>
  <sheetData>
    <row r="1" spans="1:11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3.5" thickBot="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13.5" thickBot="1">
      <c r="A3" s="13" t="s">
        <v>16</v>
      </c>
      <c r="B3" s="13" t="s">
        <v>15</v>
      </c>
      <c r="C3" s="9"/>
      <c r="D3" s="9"/>
      <c r="E3" s="9"/>
      <c r="F3" s="9"/>
      <c r="G3" s="9"/>
      <c r="H3" s="9"/>
      <c r="I3" s="9"/>
      <c r="J3" s="9"/>
      <c r="K3" s="9"/>
    </row>
    <row r="4" spans="1:11" ht="13.5" thickBot="1">
      <c r="A4" s="13"/>
      <c r="B4" s="13" t="e">
        <f>VLOOKUP(A4,A7:B21,2,0)</f>
        <v>#N/A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B5" s="12"/>
      <c r="C5" s="12"/>
      <c r="D5" s="11"/>
    </row>
    <row r="6" spans="1:11">
      <c r="A6" s="10" t="s">
        <v>16</v>
      </c>
      <c r="B6" s="10" t="s">
        <v>15</v>
      </c>
      <c r="C6" s="9"/>
      <c r="D6" s="9"/>
    </row>
    <row r="7" spans="1:11">
      <c r="A7" s="8" t="s">
        <v>14</v>
      </c>
      <c r="B7" s="6">
        <v>325</v>
      </c>
      <c r="C7" s="1"/>
      <c r="D7" s="1"/>
    </row>
    <row r="8" spans="1:11">
      <c r="A8" s="7" t="s">
        <v>13</v>
      </c>
      <c r="B8" s="6">
        <v>46.99</v>
      </c>
      <c r="C8" s="1"/>
      <c r="D8" s="1"/>
    </row>
    <row r="9" spans="1:11">
      <c r="A9" s="7" t="s">
        <v>12</v>
      </c>
      <c r="B9" s="6">
        <v>8.75</v>
      </c>
      <c r="C9" s="1"/>
      <c r="D9" s="1"/>
    </row>
    <row r="10" spans="1:11">
      <c r="A10" s="7" t="s">
        <v>11</v>
      </c>
      <c r="B10" s="6">
        <v>65</v>
      </c>
      <c r="C10" s="1"/>
      <c r="D10" s="1"/>
    </row>
    <row r="11" spans="1:11">
      <c r="A11" s="8" t="s">
        <v>10</v>
      </c>
      <c r="B11" s="6">
        <v>89.47</v>
      </c>
      <c r="C11" s="1"/>
      <c r="D11" s="1"/>
    </row>
    <row r="12" spans="1:11">
      <c r="A12" s="8" t="s">
        <v>9</v>
      </c>
      <c r="B12" s="6">
        <v>200</v>
      </c>
      <c r="C12" s="1"/>
      <c r="D12" s="1"/>
    </row>
    <row r="13" spans="1:11">
      <c r="A13" s="8" t="s">
        <v>8</v>
      </c>
      <c r="B13" s="6">
        <v>28.35</v>
      </c>
      <c r="C13" s="1"/>
      <c r="D13" s="1"/>
    </row>
    <row r="14" spans="1:11">
      <c r="A14" s="7" t="s">
        <v>7</v>
      </c>
      <c r="B14" s="6">
        <v>12.99</v>
      </c>
      <c r="C14" s="1"/>
      <c r="D14" s="1"/>
    </row>
    <row r="15" spans="1:11">
      <c r="A15" s="8" t="s">
        <v>6</v>
      </c>
      <c r="B15" s="6">
        <v>35</v>
      </c>
      <c r="C15" s="1"/>
      <c r="D15" s="1"/>
    </row>
    <row r="16" spans="1:11">
      <c r="A16" s="8" t="s">
        <v>5</v>
      </c>
      <c r="B16" s="6">
        <v>125</v>
      </c>
      <c r="C16" s="1"/>
      <c r="D16" s="1"/>
    </row>
    <row r="17" spans="1:4">
      <c r="A17" s="8" t="s">
        <v>4</v>
      </c>
      <c r="B17" s="6">
        <v>31</v>
      </c>
      <c r="C17" s="1"/>
      <c r="D17" s="1"/>
    </row>
    <row r="18" spans="1:4">
      <c r="A18" s="7" t="s">
        <v>3</v>
      </c>
      <c r="B18" s="6">
        <v>26.68</v>
      </c>
      <c r="C18" s="1"/>
      <c r="D18" s="1"/>
    </row>
    <row r="19" spans="1:4">
      <c r="A19" s="7" t="s">
        <v>2</v>
      </c>
      <c r="B19" s="6">
        <v>85.76</v>
      </c>
      <c r="C19" s="1"/>
      <c r="D19" s="1"/>
    </row>
    <row r="20" spans="1:4">
      <c r="A20" s="8" t="s">
        <v>1</v>
      </c>
      <c r="B20" s="6">
        <v>24.87</v>
      </c>
      <c r="C20" s="1"/>
      <c r="D20" s="1"/>
    </row>
    <row r="21" spans="1:4">
      <c r="A21" s="7" t="s">
        <v>0</v>
      </c>
      <c r="B21" s="6">
        <v>18.75</v>
      </c>
      <c r="C21" s="1"/>
      <c r="D21" s="1"/>
    </row>
    <row r="22" spans="1:4">
      <c r="A22" s="4"/>
      <c r="B22" s="2"/>
      <c r="C22" s="1"/>
      <c r="D22" s="1"/>
    </row>
    <row r="23" spans="1:4">
      <c r="A23" s="4"/>
      <c r="B23" s="2"/>
      <c r="C23" s="1"/>
      <c r="D23" s="1"/>
    </row>
    <row r="24" spans="1:4">
      <c r="A24" s="5"/>
      <c r="B24" s="2"/>
      <c r="C24" s="1"/>
      <c r="D24" s="1"/>
    </row>
    <row r="25" spans="1:4">
      <c r="C25" s="1"/>
      <c r="D25" s="1"/>
    </row>
    <row r="26" spans="1:4">
      <c r="A26" s="4"/>
      <c r="B26" s="2"/>
      <c r="C26" s="1"/>
      <c r="D26" s="1"/>
    </row>
    <row r="27" spans="1:4">
      <c r="A27" s="4"/>
      <c r="B27" s="2"/>
      <c r="C27" s="1"/>
      <c r="D27" s="1"/>
    </row>
    <row r="28" spans="1:4">
      <c r="A28" s="3"/>
      <c r="B28" s="2"/>
      <c r="C28" s="1"/>
      <c r="D28" s="1"/>
    </row>
  </sheetData>
  <dataConsolidate topLabels="1">
    <dataRefs count="3">
      <dataRef ref="A3:B23" sheet="Sheet1" r:id="rId1"/>
      <dataRef ref="A3:B23" sheet="Sheet1" r:id="rId2"/>
      <dataRef ref="A3:B23" sheet="Расходы за июнь" r:id="rId3"/>
    </dataRefs>
  </dataConsolidate>
  <mergeCells count="1">
    <mergeCell ref="A1:K1"/>
  </mergeCells>
  <pageMargins left="0.78740157480314965" right="0.78740157480314965" top="0.98425196850393704" bottom="0.98425196850393704" header="0.51181102362204722" footer="0.51181102362204722"/>
  <pageSetup paperSize="9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Word.Document.8" shapeId="1025" r:id="rId7">
          <objectPr defaultSize="0" autoPict="0" r:id="rId8">
            <anchor moveWithCells="1">
              <from>
                <xdr:col>4</xdr:col>
                <xdr:colOff>66675</xdr:colOff>
                <xdr:row>2</xdr:row>
                <xdr:rowOff>19050</xdr:rowOff>
              </from>
              <to>
                <xdr:col>8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Word.Document.8" shapeId="1025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Сам-но1</vt:lpstr>
      <vt:lpstr>Сам-но2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Student</cp:lastModifiedBy>
  <dcterms:created xsi:type="dcterms:W3CDTF">2010-01-24T16:21:17Z</dcterms:created>
  <dcterms:modified xsi:type="dcterms:W3CDTF">2018-12-05T04:33:20Z</dcterms:modified>
</cp:coreProperties>
</file>