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benua-cat-bot\telegram-bot\data\"/>
    </mc:Choice>
  </mc:AlternateContent>
  <xr:revisionPtr revIDLastSave="0" documentId="13_ncr:1_{E181B60A-E8DA-4C0D-BFA5-2C6BA0D01FD6}" xr6:coauthVersionLast="47" xr6:coauthVersionMax="47" xr10:uidLastSave="{00000000-0000-0000-0000-000000000000}"/>
  <bookViews>
    <workbookView xWindow="-120" yWindow="-120" windowWidth="29040" windowHeight="15990" tabRatio="588" xr2:uid="{00000000-000D-0000-FFFF-FFFF00000000}"/>
  </bookViews>
  <sheets>
    <sheet name="БАЗА ЯНД" sheetId="2" r:id="rId1"/>
    <sheet name="ЯНД НЕД" sheetId="1" r:id="rId2"/>
    <sheet name="В ПЕЧАТЬ ЯНД" sheetId="3" r:id="rId3"/>
    <sheet name="СТАТ" sheetId="9" r:id="rId4"/>
    <sheet name="СНЕКИ" sheetId="4" r:id="rId5"/>
    <sheet name="НЕД" sheetId="5" r:id="rId6"/>
    <sheet name="ЯНД СВДН" sheetId="6" r:id="rId7"/>
    <sheet name="прдк свдн" sheetId="10" r:id="rId8"/>
    <sheet name="АРХИВ" sheetId="8" r:id="rId9"/>
  </sheets>
  <externalReferences>
    <externalReference r:id="rId10"/>
  </externalReferences>
  <definedNames>
    <definedName name="_xlnm._FilterDatabase" localSheetId="8" hidden="1">АРХИВ!$C$1:$C$423</definedName>
    <definedName name="_xlnm._FilterDatabase" localSheetId="0" hidden="1">'БАЗА ЯНД'!$A$1:$Y$1404</definedName>
    <definedName name="_xlnm._FilterDatabase" localSheetId="2" hidden="1">'В ПЕЧАТЬ ЯНД'!$A$1:$R$1397</definedName>
    <definedName name="_xlnm._FilterDatabase" localSheetId="4" hidden="1">СНЕКИ!$B$1:$B$110</definedName>
    <definedName name="_xlnm._FilterDatabase" localSheetId="3" hidden="1">СТАТ!$A$1:$G$1</definedName>
    <definedName name="_xlnm.Print_Area" localSheetId="1">'ЯНД НЕД'!$A$1:$AV$149</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6" i="1" l="1"/>
  <c r="AM56" i="1" s="1"/>
  <c r="AI56" i="1"/>
  <c r="AJ56" i="1"/>
  <c r="AK56" i="1" s="1"/>
  <c r="AH57" i="1"/>
  <c r="AM57" i="1" s="1"/>
  <c r="AI57" i="1"/>
  <c r="AJ57" i="1"/>
  <c r="AK57" i="1" l="1"/>
  <c r="AL57" i="1"/>
  <c r="AL56" i="1"/>
  <c r="A4" i="3"/>
  <c r="B4" i="3"/>
  <c r="C4" i="3"/>
  <c r="D4" i="3"/>
  <c r="E4" i="3"/>
  <c r="F4" i="3"/>
  <c r="G4" i="3"/>
  <c r="H4" i="3"/>
  <c r="I4" i="3"/>
  <c r="J4" i="3"/>
  <c r="K4" i="3"/>
  <c r="L4" i="3"/>
  <c r="M4" i="3"/>
  <c r="A5" i="3"/>
  <c r="B5" i="3"/>
  <c r="C5" i="3"/>
  <c r="D5" i="3"/>
  <c r="E5" i="3"/>
  <c r="F5" i="3"/>
  <c r="G5" i="3"/>
  <c r="H5" i="3"/>
  <c r="I5" i="3"/>
  <c r="J5" i="3"/>
  <c r="K5" i="3"/>
  <c r="L5" i="3"/>
  <c r="M5" i="3"/>
  <c r="A6" i="3"/>
  <c r="B6" i="3"/>
  <c r="C6" i="3"/>
  <c r="D6" i="3"/>
  <c r="E6" i="3"/>
  <c r="F6" i="3"/>
  <c r="G6" i="3"/>
  <c r="H6" i="3"/>
  <c r="I6" i="3"/>
  <c r="J6" i="3"/>
  <c r="K6" i="3"/>
  <c r="L6" i="3"/>
  <c r="M6" i="3"/>
  <c r="A7" i="3"/>
  <c r="B7" i="3"/>
  <c r="C7" i="3"/>
  <c r="D7" i="3"/>
  <c r="E7" i="3"/>
  <c r="F7" i="3"/>
  <c r="G7" i="3"/>
  <c r="H7" i="3"/>
  <c r="I7" i="3"/>
  <c r="J7" i="3"/>
  <c r="K7" i="3"/>
  <c r="L7" i="3"/>
  <c r="M7" i="3"/>
  <c r="A8" i="3"/>
  <c r="B8" i="3"/>
  <c r="C8" i="3"/>
  <c r="D8" i="3"/>
  <c r="E8" i="3"/>
  <c r="F8" i="3"/>
  <c r="G8" i="3"/>
  <c r="H8" i="3"/>
  <c r="I8" i="3"/>
  <c r="J8" i="3"/>
  <c r="K8" i="3"/>
  <c r="L8" i="3"/>
  <c r="M8" i="3"/>
  <c r="A9" i="3"/>
  <c r="B9" i="3"/>
  <c r="C9" i="3"/>
  <c r="D9" i="3"/>
  <c r="E9" i="3"/>
  <c r="F9" i="3"/>
  <c r="G9" i="3"/>
  <c r="H9" i="3"/>
  <c r="I9" i="3"/>
  <c r="J9" i="3"/>
  <c r="K9" i="3"/>
  <c r="L9" i="3"/>
  <c r="M9" i="3"/>
  <c r="A10" i="3"/>
  <c r="B10" i="3"/>
  <c r="C10" i="3"/>
  <c r="D10" i="3"/>
  <c r="E10" i="3"/>
  <c r="F10" i="3"/>
  <c r="G10" i="3"/>
  <c r="H10" i="3"/>
  <c r="I10" i="3"/>
  <c r="J10" i="3"/>
  <c r="K10" i="3"/>
  <c r="L10" i="3"/>
  <c r="M10" i="3"/>
  <c r="A11" i="3"/>
  <c r="B11" i="3"/>
  <c r="C11" i="3"/>
  <c r="D11" i="3"/>
  <c r="E11" i="3"/>
  <c r="F11" i="3"/>
  <c r="G11" i="3"/>
  <c r="H11" i="3"/>
  <c r="I11" i="3"/>
  <c r="J11" i="3"/>
  <c r="K11" i="3"/>
  <c r="L11" i="3"/>
  <c r="M11" i="3"/>
  <c r="A12" i="3"/>
  <c r="B12" i="3"/>
  <c r="C12" i="3"/>
  <c r="D12" i="3"/>
  <c r="E12" i="3"/>
  <c r="F12" i="3"/>
  <c r="G12" i="3"/>
  <c r="H12" i="3"/>
  <c r="I12" i="3"/>
  <c r="J12" i="3"/>
  <c r="K12" i="3"/>
  <c r="L12" i="3"/>
  <c r="M12" i="3"/>
  <c r="A13" i="3"/>
  <c r="B13" i="3"/>
  <c r="C13" i="3"/>
  <c r="D13" i="3"/>
  <c r="E13" i="3"/>
  <c r="F13" i="3"/>
  <c r="G13" i="3"/>
  <c r="H13" i="3"/>
  <c r="I13" i="3"/>
  <c r="J13" i="3"/>
  <c r="K13" i="3"/>
  <c r="L13" i="3"/>
  <c r="M13" i="3"/>
  <c r="A14" i="3"/>
  <c r="B14" i="3"/>
  <c r="C14" i="3"/>
  <c r="D14" i="3"/>
  <c r="E14" i="3"/>
  <c r="F14" i="3"/>
  <c r="G14" i="3"/>
  <c r="H14" i="3"/>
  <c r="I14" i="3"/>
  <c r="J14" i="3"/>
  <c r="K14" i="3"/>
  <c r="L14" i="3"/>
  <c r="M14" i="3"/>
  <c r="A15" i="3"/>
  <c r="B15" i="3"/>
  <c r="C15" i="3"/>
  <c r="D15" i="3"/>
  <c r="E15" i="3"/>
  <c r="F15" i="3"/>
  <c r="G15" i="3"/>
  <c r="H15" i="3"/>
  <c r="I15" i="3"/>
  <c r="J15" i="3"/>
  <c r="K15" i="3"/>
  <c r="L15" i="3"/>
  <c r="M15" i="3"/>
  <c r="A16" i="3"/>
  <c r="B16" i="3"/>
  <c r="C16" i="3"/>
  <c r="D16" i="3"/>
  <c r="E16" i="3"/>
  <c r="F16" i="3"/>
  <c r="G16" i="3"/>
  <c r="H16" i="3"/>
  <c r="I16" i="3"/>
  <c r="J16" i="3"/>
  <c r="K16" i="3"/>
  <c r="L16" i="3"/>
  <c r="M16" i="3"/>
  <c r="A17" i="3"/>
  <c r="B17" i="3"/>
  <c r="C17" i="3"/>
  <c r="D17" i="3"/>
  <c r="E17" i="3"/>
  <c r="F17" i="3"/>
  <c r="G17" i="3"/>
  <c r="H17" i="3"/>
  <c r="I17" i="3"/>
  <c r="J17" i="3"/>
  <c r="K17" i="3"/>
  <c r="L17" i="3"/>
  <c r="M17" i="3"/>
  <c r="A18" i="3"/>
  <c r="B18" i="3"/>
  <c r="C18" i="3"/>
  <c r="D18" i="3"/>
  <c r="E18" i="3"/>
  <c r="F18" i="3"/>
  <c r="G18" i="3"/>
  <c r="H18" i="3"/>
  <c r="I18" i="3"/>
  <c r="J18" i="3"/>
  <c r="K18" i="3"/>
  <c r="L18" i="3"/>
  <c r="M18" i="3"/>
  <c r="A19" i="3"/>
  <c r="B19" i="3"/>
  <c r="C19" i="3"/>
  <c r="D19" i="3"/>
  <c r="E19" i="3"/>
  <c r="F19" i="3"/>
  <c r="G19" i="3"/>
  <c r="H19" i="3"/>
  <c r="I19" i="3"/>
  <c r="J19" i="3"/>
  <c r="K19" i="3"/>
  <c r="L19" i="3"/>
  <c r="M19" i="3"/>
  <c r="A20" i="3"/>
  <c r="B20" i="3"/>
  <c r="C20" i="3"/>
  <c r="D20" i="3"/>
  <c r="E20" i="3"/>
  <c r="F20" i="3"/>
  <c r="G20" i="3"/>
  <c r="H20" i="3"/>
  <c r="I20" i="3"/>
  <c r="J20" i="3"/>
  <c r="K20" i="3"/>
  <c r="L20" i="3"/>
  <c r="M20" i="3"/>
  <c r="A21" i="3"/>
  <c r="B21" i="3"/>
  <c r="C21" i="3"/>
  <c r="D21" i="3"/>
  <c r="E21" i="3"/>
  <c r="F21" i="3"/>
  <c r="G21" i="3"/>
  <c r="H21" i="3"/>
  <c r="I21" i="3"/>
  <c r="J21" i="3"/>
  <c r="K21" i="3"/>
  <c r="L21" i="3"/>
  <c r="M21" i="3"/>
  <c r="A22" i="3"/>
  <c r="B22" i="3"/>
  <c r="C22" i="3"/>
  <c r="D22" i="3"/>
  <c r="E22" i="3"/>
  <c r="F22" i="3"/>
  <c r="G22" i="3"/>
  <c r="H22" i="3"/>
  <c r="I22" i="3"/>
  <c r="J22" i="3"/>
  <c r="K22" i="3"/>
  <c r="L22" i="3"/>
  <c r="M22" i="3"/>
  <c r="A23" i="3"/>
  <c r="B23" i="3"/>
  <c r="C23" i="3"/>
  <c r="D23" i="3"/>
  <c r="E23" i="3"/>
  <c r="F23" i="3"/>
  <c r="G23" i="3"/>
  <c r="H23" i="3"/>
  <c r="I23" i="3"/>
  <c r="J23" i="3"/>
  <c r="K23" i="3"/>
  <c r="L23" i="3"/>
  <c r="M23" i="3"/>
  <c r="A24" i="3"/>
  <c r="B24" i="3"/>
  <c r="C24" i="3"/>
  <c r="D24" i="3"/>
  <c r="E24" i="3"/>
  <c r="F24" i="3"/>
  <c r="G24" i="3"/>
  <c r="H24" i="3"/>
  <c r="I24" i="3"/>
  <c r="J24" i="3"/>
  <c r="K24" i="3"/>
  <c r="L24" i="3"/>
  <c r="M24" i="3"/>
  <c r="A25" i="3"/>
  <c r="B25" i="3"/>
  <c r="C25" i="3"/>
  <c r="D25" i="3"/>
  <c r="E25" i="3"/>
  <c r="F25" i="3"/>
  <c r="G25" i="3"/>
  <c r="H25" i="3"/>
  <c r="I25" i="3"/>
  <c r="J25" i="3"/>
  <c r="K25" i="3"/>
  <c r="L25" i="3"/>
  <c r="M25" i="3"/>
  <c r="A26" i="3"/>
  <c r="B26" i="3"/>
  <c r="C26" i="3"/>
  <c r="D26" i="3"/>
  <c r="E26" i="3"/>
  <c r="F26" i="3"/>
  <c r="G26" i="3"/>
  <c r="H26" i="3"/>
  <c r="I26" i="3"/>
  <c r="J26" i="3"/>
  <c r="K26" i="3"/>
  <c r="L26" i="3"/>
  <c r="M26" i="3"/>
  <c r="A27" i="3"/>
  <c r="B27" i="3"/>
  <c r="C27" i="3"/>
  <c r="D27" i="3"/>
  <c r="E27" i="3"/>
  <c r="F27" i="3"/>
  <c r="G27" i="3"/>
  <c r="H27" i="3"/>
  <c r="I27" i="3"/>
  <c r="J27" i="3"/>
  <c r="K27" i="3"/>
  <c r="L27" i="3"/>
  <c r="M27" i="3"/>
  <c r="A28" i="3"/>
  <c r="B28" i="3"/>
  <c r="C28" i="3"/>
  <c r="D28" i="3"/>
  <c r="E28" i="3"/>
  <c r="F28" i="3"/>
  <c r="G28" i="3"/>
  <c r="H28" i="3"/>
  <c r="I28" i="3"/>
  <c r="J28" i="3"/>
  <c r="K28" i="3"/>
  <c r="L28" i="3"/>
  <c r="M28" i="3"/>
  <c r="A29" i="3"/>
  <c r="B29" i="3"/>
  <c r="C29" i="3"/>
  <c r="D29" i="3"/>
  <c r="E29" i="3"/>
  <c r="F29" i="3"/>
  <c r="G29" i="3"/>
  <c r="H29" i="3"/>
  <c r="I29" i="3"/>
  <c r="J29" i="3"/>
  <c r="K29" i="3"/>
  <c r="L29" i="3"/>
  <c r="M29" i="3"/>
  <c r="A30" i="3"/>
  <c r="B30" i="3"/>
  <c r="C30" i="3"/>
  <c r="D30" i="3"/>
  <c r="E30" i="3"/>
  <c r="F30" i="3"/>
  <c r="G30" i="3"/>
  <c r="H30" i="3"/>
  <c r="I30" i="3"/>
  <c r="J30" i="3"/>
  <c r="K30" i="3"/>
  <c r="L30" i="3"/>
  <c r="M30" i="3"/>
  <c r="A31" i="3"/>
  <c r="B31" i="3"/>
  <c r="C31" i="3"/>
  <c r="D31" i="3"/>
  <c r="E31" i="3"/>
  <c r="F31" i="3"/>
  <c r="G31" i="3"/>
  <c r="H31" i="3"/>
  <c r="I31" i="3"/>
  <c r="J31" i="3"/>
  <c r="K31" i="3"/>
  <c r="L31" i="3"/>
  <c r="M31" i="3"/>
  <c r="A32" i="3"/>
  <c r="B32" i="3"/>
  <c r="C32" i="3"/>
  <c r="D32" i="3"/>
  <c r="E32" i="3"/>
  <c r="F32" i="3"/>
  <c r="G32" i="3"/>
  <c r="H32" i="3"/>
  <c r="I32" i="3"/>
  <c r="J32" i="3"/>
  <c r="K32" i="3"/>
  <c r="L32" i="3"/>
  <c r="M32" i="3"/>
  <c r="A33" i="3"/>
  <c r="B33" i="3"/>
  <c r="C33" i="3"/>
  <c r="D33" i="3"/>
  <c r="E33" i="3"/>
  <c r="F33" i="3"/>
  <c r="G33" i="3"/>
  <c r="H33" i="3"/>
  <c r="I33" i="3"/>
  <c r="J33" i="3"/>
  <c r="K33" i="3"/>
  <c r="L33" i="3"/>
  <c r="M33" i="3"/>
  <c r="A34" i="3"/>
  <c r="B34" i="3"/>
  <c r="C34" i="3"/>
  <c r="D34" i="3"/>
  <c r="E34" i="3"/>
  <c r="F34" i="3"/>
  <c r="G34" i="3"/>
  <c r="H34" i="3"/>
  <c r="I34" i="3"/>
  <c r="J34" i="3"/>
  <c r="K34" i="3"/>
  <c r="L34" i="3"/>
  <c r="M34" i="3"/>
  <c r="A35" i="3"/>
  <c r="B35" i="3"/>
  <c r="C35" i="3"/>
  <c r="D35" i="3"/>
  <c r="E35" i="3"/>
  <c r="F35" i="3"/>
  <c r="G35" i="3"/>
  <c r="H35" i="3"/>
  <c r="I35" i="3"/>
  <c r="J35" i="3"/>
  <c r="K35" i="3"/>
  <c r="L35" i="3"/>
  <c r="M35" i="3"/>
  <c r="A36" i="3"/>
  <c r="B36" i="3"/>
  <c r="C36" i="3"/>
  <c r="D36" i="3"/>
  <c r="E36" i="3"/>
  <c r="F36" i="3"/>
  <c r="G36" i="3"/>
  <c r="H36" i="3"/>
  <c r="I36" i="3"/>
  <c r="J36" i="3"/>
  <c r="K36" i="3"/>
  <c r="L36" i="3"/>
  <c r="M36" i="3"/>
  <c r="A37" i="3"/>
  <c r="B37" i="3"/>
  <c r="C37" i="3"/>
  <c r="D37" i="3"/>
  <c r="E37" i="3"/>
  <c r="F37" i="3"/>
  <c r="G37" i="3"/>
  <c r="H37" i="3"/>
  <c r="I37" i="3"/>
  <c r="J37" i="3"/>
  <c r="K37" i="3"/>
  <c r="L37" i="3"/>
  <c r="M37" i="3"/>
  <c r="A38" i="3"/>
  <c r="B38" i="3"/>
  <c r="C38" i="3"/>
  <c r="D38" i="3"/>
  <c r="E38" i="3"/>
  <c r="F38" i="3"/>
  <c r="G38" i="3"/>
  <c r="H38" i="3"/>
  <c r="I38" i="3"/>
  <c r="J38" i="3"/>
  <c r="K38" i="3"/>
  <c r="L38" i="3"/>
  <c r="M38" i="3"/>
  <c r="A39" i="3"/>
  <c r="B39" i="3"/>
  <c r="C39" i="3"/>
  <c r="D39" i="3"/>
  <c r="E39" i="3"/>
  <c r="F39" i="3"/>
  <c r="G39" i="3"/>
  <c r="H39" i="3"/>
  <c r="I39" i="3"/>
  <c r="J39" i="3"/>
  <c r="K39" i="3"/>
  <c r="L39" i="3"/>
  <c r="M39" i="3"/>
  <c r="A40" i="3"/>
  <c r="B40" i="3"/>
  <c r="C40" i="3"/>
  <c r="D40" i="3"/>
  <c r="E40" i="3"/>
  <c r="F40" i="3"/>
  <c r="G40" i="3"/>
  <c r="H40" i="3"/>
  <c r="I40" i="3"/>
  <c r="J40" i="3"/>
  <c r="K40" i="3"/>
  <c r="L40" i="3"/>
  <c r="M40" i="3"/>
  <c r="A41" i="3"/>
  <c r="B41" i="3"/>
  <c r="C41" i="3"/>
  <c r="D41" i="3"/>
  <c r="E41" i="3"/>
  <c r="F41" i="3"/>
  <c r="G41" i="3"/>
  <c r="H41" i="3"/>
  <c r="I41" i="3"/>
  <c r="J41" i="3"/>
  <c r="K41" i="3"/>
  <c r="L41" i="3"/>
  <c r="M41" i="3"/>
  <c r="A42" i="3"/>
  <c r="B42" i="3"/>
  <c r="C42" i="3"/>
  <c r="D42" i="3"/>
  <c r="E42" i="3"/>
  <c r="F42" i="3"/>
  <c r="G42" i="3"/>
  <c r="H42" i="3"/>
  <c r="I42" i="3"/>
  <c r="J42" i="3"/>
  <c r="K42" i="3"/>
  <c r="L42" i="3"/>
  <c r="M42" i="3"/>
  <c r="A43" i="3"/>
  <c r="B43" i="3"/>
  <c r="C43" i="3"/>
  <c r="D43" i="3"/>
  <c r="E43" i="3"/>
  <c r="F43" i="3"/>
  <c r="G43" i="3"/>
  <c r="H43" i="3"/>
  <c r="I43" i="3"/>
  <c r="J43" i="3"/>
  <c r="K43" i="3"/>
  <c r="L43" i="3"/>
  <c r="M43" i="3"/>
  <c r="A44" i="3"/>
  <c r="B44" i="3"/>
  <c r="C44" i="3"/>
  <c r="D44" i="3"/>
  <c r="E44" i="3"/>
  <c r="F44" i="3"/>
  <c r="G44" i="3"/>
  <c r="H44" i="3"/>
  <c r="I44" i="3"/>
  <c r="J44" i="3"/>
  <c r="K44" i="3"/>
  <c r="L44" i="3"/>
  <c r="M44" i="3"/>
  <c r="A45" i="3"/>
  <c r="B45" i="3"/>
  <c r="C45" i="3"/>
  <c r="D45" i="3"/>
  <c r="E45" i="3"/>
  <c r="F45" i="3"/>
  <c r="G45" i="3"/>
  <c r="H45" i="3"/>
  <c r="I45" i="3"/>
  <c r="J45" i="3"/>
  <c r="K45" i="3"/>
  <c r="L45" i="3"/>
  <c r="M45" i="3"/>
  <c r="A46" i="3"/>
  <c r="B46" i="3"/>
  <c r="C46" i="3"/>
  <c r="D46" i="3"/>
  <c r="E46" i="3"/>
  <c r="F46" i="3"/>
  <c r="G46" i="3"/>
  <c r="H46" i="3"/>
  <c r="I46" i="3"/>
  <c r="J46" i="3"/>
  <c r="K46" i="3"/>
  <c r="L46" i="3"/>
  <c r="M46" i="3"/>
  <c r="A47" i="3"/>
  <c r="B47" i="3"/>
  <c r="C47" i="3"/>
  <c r="D47" i="3"/>
  <c r="E47" i="3"/>
  <c r="F47" i="3"/>
  <c r="G47" i="3"/>
  <c r="H47" i="3"/>
  <c r="I47" i="3"/>
  <c r="J47" i="3"/>
  <c r="K47" i="3"/>
  <c r="L47" i="3"/>
  <c r="M47" i="3"/>
  <c r="A48" i="3"/>
  <c r="B48" i="3"/>
  <c r="C48" i="3"/>
  <c r="D48" i="3"/>
  <c r="E48" i="3"/>
  <c r="F48" i="3"/>
  <c r="G48" i="3"/>
  <c r="H48" i="3"/>
  <c r="I48" i="3"/>
  <c r="J48" i="3"/>
  <c r="K48" i="3"/>
  <c r="L48" i="3"/>
  <c r="M48" i="3"/>
  <c r="A49" i="3"/>
  <c r="B49" i="3"/>
  <c r="C49" i="3"/>
  <c r="D49" i="3"/>
  <c r="E49" i="3"/>
  <c r="F49" i="3"/>
  <c r="G49" i="3"/>
  <c r="H49" i="3"/>
  <c r="I49" i="3"/>
  <c r="J49" i="3"/>
  <c r="K49" i="3"/>
  <c r="L49" i="3"/>
  <c r="M49" i="3"/>
  <c r="A50" i="3"/>
  <c r="B50" i="3"/>
  <c r="C50" i="3"/>
  <c r="D50" i="3"/>
  <c r="E50" i="3"/>
  <c r="F50" i="3"/>
  <c r="G50" i="3"/>
  <c r="H50" i="3"/>
  <c r="I50" i="3"/>
  <c r="J50" i="3"/>
  <c r="K50" i="3"/>
  <c r="L50" i="3"/>
  <c r="M50" i="3"/>
  <c r="A51" i="3"/>
  <c r="B51" i="3"/>
  <c r="C51" i="3"/>
  <c r="D51" i="3"/>
  <c r="E51" i="3"/>
  <c r="F51" i="3"/>
  <c r="G51" i="3"/>
  <c r="H51" i="3"/>
  <c r="I51" i="3"/>
  <c r="J51" i="3"/>
  <c r="K51" i="3"/>
  <c r="L51" i="3"/>
  <c r="M51" i="3"/>
  <c r="A52" i="3"/>
  <c r="B52" i="3"/>
  <c r="C52" i="3"/>
  <c r="D52" i="3"/>
  <c r="E52" i="3"/>
  <c r="F52" i="3"/>
  <c r="G52" i="3"/>
  <c r="H52" i="3"/>
  <c r="I52" i="3"/>
  <c r="J52" i="3"/>
  <c r="K52" i="3"/>
  <c r="L52" i="3"/>
  <c r="M52" i="3"/>
  <c r="A53" i="3"/>
  <c r="B53" i="3"/>
  <c r="C53" i="3"/>
  <c r="D53" i="3"/>
  <c r="E53" i="3"/>
  <c r="F53" i="3"/>
  <c r="G53" i="3"/>
  <c r="H53" i="3"/>
  <c r="I53" i="3"/>
  <c r="J53" i="3"/>
  <c r="K53" i="3"/>
  <c r="L53" i="3"/>
  <c r="M53" i="3"/>
  <c r="A54" i="3"/>
  <c r="B54" i="3"/>
  <c r="C54" i="3"/>
  <c r="D54" i="3"/>
  <c r="E54" i="3"/>
  <c r="F54" i="3"/>
  <c r="G54" i="3"/>
  <c r="H54" i="3"/>
  <c r="I54" i="3"/>
  <c r="J54" i="3"/>
  <c r="K54" i="3"/>
  <c r="L54" i="3"/>
  <c r="M54" i="3"/>
  <c r="A55" i="3"/>
  <c r="B55" i="3"/>
  <c r="C55" i="3"/>
  <c r="D55" i="3"/>
  <c r="E55" i="3"/>
  <c r="F55" i="3"/>
  <c r="G55" i="3"/>
  <c r="H55" i="3"/>
  <c r="I55" i="3"/>
  <c r="J55" i="3"/>
  <c r="K55" i="3"/>
  <c r="L55" i="3"/>
  <c r="M55" i="3"/>
  <c r="A56" i="3"/>
  <c r="B56" i="3"/>
  <c r="C56" i="3"/>
  <c r="D56" i="3"/>
  <c r="E56" i="3"/>
  <c r="F56" i="3"/>
  <c r="G56" i="3"/>
  <c r="H56" i="3"/>
  <c r="I56" i="3"/>
  <c r="J56" i="3"/>
  <c r="K56" i="3"/>
  <c r="L56" i="3"/>
  <c r="M56" i="3"/>
  <c r="A57" i="3"/>
  <c r="B57" i="3"/>
  <c r="C57" i="3"/>
  <c r="D57" i="3"/>
  <c r="E57" i="3"/>
  <c r="F57" i="3"/>
  <c r="G57" i="3"/>
  <c r="H57" i="3"/>
  <c r="I57" i="3"/>
  <c r="J57" i="3"/>
  <c r="K57" i="3"/>
  <c r="L57" i="3"/>
  <c r="M57" i="3"/>
  <c r="A58" i="3"/>
  <c r="B58" i="3"/>
  <c r="C58" i="3"/>
  <c r="D58" i="3"/>
  <c r="E58" i="3"/>
  <c r="F58" i="3"/>
  <c r="G58" i="3"/>
  <c r="H58" i="3"/>
  <c r="I58" i="3"/>
  <c r="J58" i="3"/>
  <c r="K58" i="3"/>
  <c r="L58" i="3"/>
  <c r="M58" i="3"/>
  <c r="A59" i="3"/>
  <c r="B59" i="3"/>
  <c r="C59" i="3"/>
  <c r="D59" i="3"/>
  <c r="E59" i="3"/>
  <c r="F59" i="3"/>
  <c r="G59" i="3"/>
  <c r="H59" i="3"/>
  <c r="I59" i="3"/>
  <c r="J59" i="3"/>
  <c r="K59" i="3"/>
  <c r="L59" i="3"/>
  <c r="M59" i="3"/>
  <c r="A60" i="3"/>
  <c r="B60" i="3"/>
  <c r="C60" i="3"/>
  <c r="D60" i="3"/>
  <c r="E60" i="3"/>
  <c r="F60" i="3"/>
  <c r="G60" i="3"/>
  <c r="H60" i="3"/>
  <c r="I60" i="3"/>
  <c r="J60" i="3"/>
  <c r="K60" i="3"/>
  <c r="L60" i="3"/>
  <c r="M60" i="3"/>
  <c r="A61" i="3"/>
  <c r="B61" i="3"/>
  <c r="C61" i="3"/>
  <c r="D61" i="3"/>
  <c r="E61" i="3"/>
  <c r="F61" i="3"/>
  <c r="G61" i="3"/>
  <c r="H61" i="3"/>
  <c r="I61" i="3"/>
  <c r="J61" i="3"/>
  <c r="K61" i="3"/>
  <c r="L61" i="3"/>
  <c r="M61" i="3"/>
  <c r="A62" i="3"/>
  <c r="B62" i="3"/>
  <c r="C62" i="3"/>
  <c r="D62" i="3"/>
  <c r="E62" i="3"/>
  <c r="F62" i="3"/>
  <c r="G62" i="3"/>
  <c r="H62" i="3"/>
  <c r="I62" i="3"/>
  <c r="J62" i="3"/>
  <c r="K62" i="3"/>
  <c r="L62" i="3"/>
  <c r="M62" i="3"/>
  <c r="A63" i="3"/>
  <c r="B63" i="3"/>
  <c r="C63" i="3"/>
  <c r="D63" i="3"/>
  <c r="E63" i="3"/>
  <c r="F63" i="3"/>
  <c r="G63" i="3"/>
  <c r="H63" i="3"/>
  <c r="I63" i="3"/>
  <c r="J63" i="3"/>
  <c r="K63" i="3"/>
  <c r="L63" i="3"/>
  <c r="M63" i="3"/>
  <c r="A64" i="3"/>
  <c r="B64" i="3"/>
  <c r="C64" i="3"/>
  <c r="D64" i="3"/>
  <c r="E64" i="3"/>
  <c r="F64" i="3"/>
  <c r="G64" i="3"/>
  <c r="H64" i="3"/>
  <c r="I64" i="3"/>
  <c r="J64" i="3"/>
  <c r="K64" i="3"/>
  <c r="L64" i="3"/>
  <c r="M64" i="3"/>
  <c r="A65" i="3"/>
  <c r="B65" i="3"/>
  <c r="C65" i="3"/>
  <c r="D65" i="3"/>
  <c r="E65" i="3"/>
  <c r="F65" i="3"/>
  <c r="G65" i="3"/>
  <c r="H65" i="3"/>
  <c r="I65" i="3"/>
  <c r="J65" i="3"/>
  <c r="K65" i="3"/>
  <c r="L65" i="3"/>
  <c r="M65" i="3"/>
  <c r="A66" i="3"/>
  <c r="B66" i="3"/>
  <c r="C66" i="3"/>
  <c r="D66" i="3"/>
  <c r="E66" i="3"/>
  <c r="F66" i="3"/>
  <c r="G66" i="3"/>
  <c r="H66" i="3"/>
  <c r="I66" i="3"/>
  <c r="J66" i="3"/>
  <c r="K66" i="3"/>
  <c r="L66" i="3"/>
  <c r="M66" i="3"/>
  <c r="A67" i="3"/>
  <c r="B67" i="3"/>
  <c r="C67" i="3"/>
  <c r="D67" i="3"/>
  <c r="E67" i="3"/>
  <c r="F67" i="3"/>
  <c r="G67" i="3"/>
  <c r="H67" i="3"/>
  <c r="I67" i="3"/>
  <c r="J67" i="3"/>
  <c r="K67" i="3"/>
  <c r="L67" i="3"/>
  <c r="M67" i="3"/>
  <c r="A68" i="3"/>
  <c r="B68" i="3"/>
  <c r="C68" i="3"/>
  <c r="D68" i="3"/>
  <c r="E68" i="3"/>
  <c r="F68" i="3"/>
  <c r="G68" i="3"/>
  <c r="H68" i="3"/>
  <c r="I68" i="3"/>
  <c r="J68" i="3"/>
  <c r="K68" i="3"/>
  <c r="L68" i="3"/>
  <c r="M68" i="3"/>
  <c r="A69" i="3"/>
  <c r="B69" i="3"/>
  <c r="C69" i="3"/>
  <c r="D69" i="3"/>
  <c r="E69" i="3"/>
  <c r="F69" i="3"/>
  <c r="G69" i="3"/>
  <c r="H69" i="3"/>
  <c r="I69" i="3"/>
  <c r="J69" i="3"/>
  <c r="K69" i="3"/>
  <c r="L69" i="3"/>
  <c r="M69" i="3"/>
  <c r="A70" i="3"/>
  <c r="B70" i="3"/>
  <c r="C70" i="3"/>
  <c r="D70" i="3"/>
  <c r="E70" i="3"/>
  <c r="F70" i="3"/>
  <c r="G70" i="3"/>
  <c r="H70" i="3"/>
  <c r="I70" i="3"/>
  <c r="J70" i="3"/>
  <c r="K70" i="3"/>
  <c r="L70" i="3"/>
  <c r="M70" i="3"/>
  <c r="A71" i="3"/>
  <c r="B71" i="3"/>
  <c r="C71" i="3"/>
  <c r="D71" i="3"/>
  <c r="E71" i="3"/>
  <c r="F71" i="3"/>
  <c r="G71" i="3"/>
  <c r="H71" i="3"/>
  <c r="I71" i="3"/>
  <c r="J71" i="3"/>
  <c r="K71" i="3"/>
  <c r="L71" i="3"/>
  <c r="M71" i="3"/>
  <c r="A72" i="3"/>
  <c r="B72" i="3"/>
  <c r="C72" i="3"/>
  <c r="D72" i="3"/>
  <c r="E72" i="3"/>
  <c r="F72" i="3"/>
  <c r="G72" i="3"/>
  <c r="H72" i="3"/>
  <c r="I72" i="3"/>
  <c r="J72" i="3"/>
  <c r="K72" i="3"/>
  <c r="L72" i="3"/>
  <c r="M72" i="3"/>
  <c r="A73" i="3"/>
  <c r="B73" i="3"/>
  <c r="C73" i="3"/>
  <c r="D73" i="3"/>
  <c r="E73" i="3"/>
  <c r="F73" i="3"/>
  <c r="G73" i="3"/>
  <c r="H73" i="3"/>
  <c r="I73" i="3"/>
  <c r="J73" i="3"/>
  <c r="K73" i="3"/>
  <c r="L73" i="3"/>
  <c r="M73" i="3"/>
  <c r="A74" i="3"/>
  <c r="B74" i="3"/>
  <c r="C74" i="3"/>
  <c r="D74" i="3"/>
  <c r="E74" i="3"/>
  <c r="F74" i="3"/>
  <c r="G74" i="3"/>
  <c r="H74" i="3"/>
  <c r="I74" i="3"/>
  <c r="J74" i="3"/>
  <c r="K74" i="3"/>
  <c r="L74" i="3"/>
  <c r="M74" i="3"/>
  <c r="A75" i="3"/>
  <c r="B75" i="3"/>
  <c r="C75" i="3"/>
  <c r="D75" i="3"/>
  <c r="E75" i="3"/>
  <c r="F75" i="3"/>
  <c r="G75" i="3"/>
  <c r="H75" i="3"/>
  <c r="I75" i="3"/>
  <c r="J75" i="3"/>
  <c r="K75" i="3"/>
  <c r="L75" i="3"/>
  <c r="M75" i="3"/>
  <c r="A76" i="3"/>
  <c r="B76" i="3"/>
  <c r="C76" i="3"/>
  <c r="D76" i="3"/>
  <c r="E76" i="3"/>
  <c r="F76" i="3"/>
  <c r="G76" i="3"/>
  <c r="H76" i="3"/>
  <c r="I76" i="3"/>
  <c r="J76" i="3"/>
  <c r="K76" i="3"/>
  <c r="L76" i="3"/>
  <c r="M76" i="3"/>
  <c r="A77" i="3"/>
  <c r="B77" i="3"/>
  <c r="C77" i="3"/>
  <c r="D77" i="3"/>
  <c r="E77" i="3"/>
  <c r="F77" i="3"/>
  <c r="G77" i="3"/>
  <c r="H77" i="3"/>
  <c r="I77" i="3"/>
  <c r="J77" i="3"/>
  <c r="K77" i="3"/>
  <c r="L77" i="3"/>
  <c r="M77" i="3"/>
  <c r="A78" i="3"/>
  <c r="B78" i="3"/>
  <c r="C78" i="3"/>
  <c r="D78" i="3"/>
  <c r="E78" i="3"/>
  <c r="F78" i="3"/>
  <c r="G78" i="3"/>
  <c r="H78" i="3"/>
  <c r="I78" i="3"/>
  <c r="J78" i="3"/>
  <c r="K78" i="3"/>
  <c r="L78" i="3"/>
  <c r="M78" i="3"/>
  <c r="A79" i="3"/>
  <c r="B79" i="3"/>
  <c r="C79" i="3"/>
  <c r="D79" i="3"/>
  <c r="E79" i="3"/>
  <c r="F79" i="3"/>
  <c r="G79" i="3"/>
  <c r="H79" i="3"/>
  <c r="I79" i="3"/>
  <c r="J79" i="3"/>
  <c r="K79" i="3"/>
  <c r="L79" i="3"/>
  <c r="M79" i="3"/>
  <c r="A80" i="3"/>
  <c r="B80" i="3"/>
  <c r="C80" i="3"/>
  <c r="D80" i="3"/>
  <c r="E80" i="3"/>
  <c r="F80" i="3"/>
  <c r="G80" i="3"/>
  <c r="H80" i="3"/>
  <c r="I80" i="3"/>
  <c r="J80" i="3"/>
  <c r="K80" i="3"/>
  <c r="L80" i="3"/>
  <c r="M80" i="3"/>
  <c r="A81" i="3"/>
  <c r="B81" i="3"/>
  <c r="C81" i="3"/>
  <c r="D81" i="3"/>
  <c r="E81" i="3"/>
  <c r="F81" i="3"/>
  <c r="G81" i="3"/>
  <c r="H81" i="3"/>
  <c r="I81" i="3"/>
  <c r="J81" i="3"/>
  <c r="K81" i="3"/>
  <c r="L81" i="3"/>
  <c r="M81" i="3"/>
  <c r="A82" i="3"/>
  <c r="B82" i="3"/>
  <c r="C82" i="3"/>
  <c r="D82" i="3"/>
  <c r="E82" i="3"/>
  <c r="F82" i="3"/>
  <c r="G82" i="3"/>
  <c r="H82" i="3"/>
  <c r="I82" i="3"/>
  <c r="J82" i="3"/>
  <c r="K82" i="3"/>
  <c r="L82" i="3"/>
  <c r="M82" i="3"/>
  <c r="A83" i="3"/>
  <c r="B83" i="3"/>
  <c r="C83" i="3"/>
  <c r="D83" i="3"/>
  <c r="E83" i="3"/>
  <c r="F83" i="3"/>
  <c r="G83" i="3"/>
  <c r="H83" i="3"/>
  <c r="I83" i="3"/>
  <c r="J83" i="3"/>
  <c r="K83" i="3"/>
  <c r="L83" i="3"/>
  <c r="M83" i="3"/>
  <c r="A84" i="3"/>
  <c r="B84" i="3"/>
  <c r="C84" i="3"/>
  <c r="D84" i="3"/>
  <c r="E84" i="3"/>
  <c r="F84" i="3"/>
  <c r="G84" i="3"/>
  <c r="H84" i="3"/>
  <c r="I84" i="3"/>
  <c r="J84" i="3"/>
  <c r="K84" i="3"/>
  <c r="L84" i="3"/>
  <c r="M84" i="3"/>
  <c r="A85" i="3"/>
  <c r="B85" i="3"/>
  <c r="C85" i="3"/>
  <c r="D85" i="3"/>
  <c r="E85" i="3"/>
  <c r="F85" i="3"/>
  <c r="G85" i="3"/>
  <c r="H85" i="3"/>
  <c r="I85" i="3"/>
  <c r="J85" i="3"/>
  <c r="K85" i="3"/>
  <c r="L85" i="3"/>
  <c r="M85" i="3"/>
  <c r="A86" i="3"/>
  <c r="B86" i="3"/>
  <c r="C86" i="3"/>
  <c r="D86" i="3"/>
  <c r="E86" i="3"/>
  <c r="F86" i="3"/>
  <c r="G86" i="3"/>
  <c r="H86" i="3"/>
  <c r="I86" i="3"/>
  <c r="J86" i="3"/>
  <c r="K86" i="3"/>
  <c r="L86" i="3"/>
  <c r="M86" i="3"/>
  <c r="A87" i="3"/>
  <c r="B87" i="3"/>
  <c r="C87" i="3"/>
  <c r="D87" i="3"/>
  <c r="E87" i="3"/>
  <c r="F87" i="3"/>
  <c r="G87" i="3"/>
  <c r="H87" i="3"/>
  <c r="I87" i="3"/>
  <c r="J87" i="3"/>
  <c r="K87" i="3"/>
  <c r="L87" i="3"/>
  <c r="M87" i="3"/>
  <c r="A88" i="3"/>
  <c r="B88" i="3"/>
  <c r="C88" i="3"/>
  <c r="D88" i="3"/>
  <c r="E88" i="3"/>
  <c r="F88" i="3"/>
  <c r="G88" i="3"/>
  <c r="H88" i="3"/>
  <c r="I88" i="3"/>
  <c r="J88" i="3"/>
  <c r="K88" i="3"/>
  <c r="L88" i="3"/>
  <c r="M88" i="3"/>
  <c r="A89" i="3"/>
  <c r="B89" i="3"/>
  <c r="C89" i="3"/>
  <c r="D89" i="3"/>
  <c r="E89" i="3"/>
  <c r="F89" i="3"/>
  <c r="G89" i="3"/>
  <c r="H89" i="3"/>
  <c r="I89" i="3"/>
  <c r="J89" i="3"/>
  <c r="K89" i="3"/>
  <c r="L89" i="3"/>
  <c r="M89" i="3"/>
  <c r="A90" i="3"/>
  <c r="B90" i="3"/>
  <c r="C90" i="3"/>
  <c r="D90" i="3"/>
  <c r="E90" i="3"/>
  <c r="F90" i="3"/>
  <c r="G90" i="3"/>
  <c r="H90" i="3"/>
  <c r="I90" i="3"/>
  <c r="J90" i="3"/>
  <c r="K90" i="3"/>
  <c r="L90" i="3"/>
  <c r="M90" i="3"/>
  <c r="A91" i="3"/>
  <c r="B91" i="3"/>
  <c r="C91" i="3"/>
  <c r="D91" i="3"/>
  <c r="E91" i="3"/>
  <c r="F91" i="3"/>
  <c r="G91" i="3"/>
  <c r="H91" i="3"/>
  <c r="I91" i="3"/>
  <c r="J91" i="3"/>
  <c r="K91" i="3"/>
  <c r="L91" i="3"/>
  <c r="M91" i="3"/>
  <c r="A92" i="3"/>
  <c r="B92" i="3"/>
  <c r="C92" i="3"/>
  <c r="D92" i="3"/>
  <c r="E92" i="3"/>
  <c r="F92" i="3"/>
  <c r="G92" i="3"/>
  <c r="H92" i="3"/>
  <c r="I92" i="3"/>
  <c r="J92" i="3"/>
  <c r="K92" i="3"/>
  <c r="L92" i="3"/>
  <c r="M92" i="3"/>
  <c r="A93" i="3"/>
  <c r="B93" i="3"/>
  <c r="C93" i="3"/>
  <c r="D93" i="3"/>
  <c r="E93" i="3"/>
  <c r="F93" i="3"/>
  <c r="G93" i="3"/>
  <c r="H93" i="3"/>
  <c r="I93" i="3"/>
  <c r="J93" i="3"/>
  <c r="K93" i="3"/>
  <c r="L93" i="3"/>
  <c r="M93" i="3"/>
  <c r="A94" i="3"/>
  <c r="B94" i="3"/>
  <c r="C94" i="3"/>
  <c r="D94" i="3"/>
  <c r="E94" i="3"/>
  <c r="F94" i="3"/>
  <c r="G94" i="3"/>
  <c r="H94" i="3"/>
  <c r="I94" i="3"/>
  <c r="J94" i="3"/>
  <c r="K94" i="3"/>
  <c r="L94" i="3"/>
  <c r="M94" i="3"/>
  <c r="A95" i="3"/>
  <c r="B95" i="3"/>
  <c r="C95" i="3"/>
  <c r="D95" i="3"/>
  <c r="E95" i="3"/>
  <c r="F95" i="3"/>
  <c r="G95" i="3"/>
  <c r="H95" i="3"/>
  <c r="I95" i="3"/>
  <c r="J95" i="3"/>
  <c r="K95" i="3"/>
  <c r="L95" i="3"/>
  <c r="M95" i="3"/>
  <c r="A96" i="3"/>
  <c r="B96" i="3"/>
  <c r="C96" i="3"/>
  <c r="D96" i="3"/>
  <c r="E96" i="3"/>
  <c r="F96" i="3"/>
  <c r="G96" i="3"/>
  <c r="H96" i="3"/>
  <c r="I96" i="3"/>
  <c r="J96" i="3"/>
  <c r="K96" i="3"/>
  <c r="L96" i="3"/>
  <c r="M96" i="3"/>
  <c r="A97" i="3"/>
  <c r="B97" i="3"/>
  <c r="C97" i="3"/>
  <c r="D97" i="3"/>
  <c r="E97" i="3"/>
  <c r="F97" i="3"/>
  <c r="G97" i="3"/>
  <c r="H97" i="3"/>
  <c r="I97" i="3"/>
  <c r="J97" i="3"/>
  <c r="K97" i="3"/>
  <c r="L97" i="3"/>
  <c r="M97" i="3"/>
  <c r="A98" i="3"/>
  <c r="B98" i="3"/>
  <c r="C98" i="3"/>
  <c r="D98" i="3"/>
  <c r="E98" i="3"/>
  <c r="F98" i="3"/>
  <c r="G98" i="3"/>
  <c r="H98" i="3"/>
  <c r="I98" i="3"/>
  <c r="J98" i="3"/>
  <c r="K98" i="3"/>
  <c r="L98" i="3"/>
  <c r="M98" i="3"/>
  <c r="A99" i="3"/>
  <c r="B99" i="3"/>
  <c r="C99" i="3"/>
  <c r="D99" i="3"/>
  <c r="E99" i="3"/>
  <c r="F99" i="3"/>
  <c r="G99" i="3"/>
  <c r="H99" i="3"/>
  <c r="I99" i="3"/>
  <c r="J99" i="3"/>
  <c r="K99" i="3"/>
  <c r="L99" i="3"/>
  <c r="M99" i="3"/>
  <c r="A100" i="3"/>
  <c r="B100" i="3"/>
  <c r="C100" i="3"/>
  <c r="D100" i="3"/>
  <c r="E100" i="3"/>
  <c r="F100" i="3"/>
  <c r="G100" i="3"/>
  <c r="H100" i="3"/>
  <c r="I100" i="3"/>
  <c r="J100" i="3"/>
  <c r="K100" i="3"/>
  <c r="L100" i="3"/>
  <c r="M100" i="3"/>
  <c r="A101" i="3"/>
  <c r="B101" i="3"/>
  <c r="C101" i="3"/>
  <c r="D101" i="3"/>
  <c r="E101" i="3"/>
  <c r="F101" i="3"/>
  <c r="G101" i="3"/>
  <c r="H101" i="3"/>
  <c r="I101" i="3"/>
  <c r="J101" i="3"/>
  <c r="K101" i="3"/>
  <c r="L101" i="3"/>
  <c r="M101" i="3"/>
  <c r="A102" i="3"/>
  <c r="B102" i="3"/>
  <c r="C102" i="3"/>
  <c r="D102" i="3"/>
  <c r="E102" i="3"/>
  <c r="F102" i="3"/>
  <c r="G102" i="3"/>
  <c r="H102" i="3"/>
  <c r="I102" i="3"/>
  <c r="J102" i="3"/>
  <c r="K102" i="3"/>
  <c r="L102" i="3"/>
  <c r="M102" i="3"/>
  <c r="A103" i="3"/>
  <c r="B103" i="3"/>
  <c r="C103" i="3"/>
  <c r="D103" i="3"/>
  <c r="E103" i="3"/>
  <c r="F103" i="3"/>
  <c r="G103" i="3"/>
  <c r="H103" i="3"/>
  <c r="I103" i="3"/>
  <c r="J103" i="3"/>
  <c r="K103" i="3"/>
  <c r="L103" i="3"/>
  <c r="M103" i="3"/>
  <c r="A104" i="3"/>
  <c r="B104" i="3"/>
  <c r="C104" i="3"/>
  <c r="D104" i="3"/>
  <c r="E104" i="3"/>
  <c r="F104" i="3"/>
  <c r="G104" i="3"/>
  <c r="H104" i="3"/>
  <c r="I104" i="3"/>
  <c r="J104" i="3"/>
  <c r="K104" i="3"/>
  <c r="L104" i="3"/>
  <c r="M104" i="3"/>
  <c r="A105" i="3"/>
  <c r="B105" i="3"/>
  <c r="C105" i="3"/>
  <c r="D105" i="3"/>
  <c r="E105" i="3"/>
  <c r="F105" i="3"/>
  <c r="G105" i="3"/>
  <c r="H105" i="3"/>
  <c r="I105" i="3"/>
  <c r="J105" i="3"/>
  <c r="K105" i="3"/>
  <c r="L105" i="3"/>
  <c r="M105" i="3"/>
  <c r="A106" i="3"/>
  <c r="B106" i="3"/>
  <c r="C106" i="3"/>
  <c r="D106" i="3"/>
  <c r="E106" i="3"/>
  <c r="F106" i="3"/>
  <c r="G106" i="3"/>
  <c r="H106" i="3"/>
  <c r="I106" i="3"/>
  <c r="J106" i="3"/>
  <c r="K106" i="3"/>
  <c r="L106" i="3"/>
  <c r="M106" i="3"/>
  <c r="A107" i="3"/>
  <c r="B107" i="3"/>
  <c r="C107" i="3"/>
  <c r="D107" i="3"/>
  <c r="E107" i="3"/>
  <c r="F107" i="3"/>
  <c r="G107" i="3"/>
  <c r="H107" i="3"/>
  <c r="I107" i="3"/>
  <c r="J107" i="3"/>
  <c r="K107" i="3"/>
  <c r="L107" i="3"/>
  <c r="M107" i="3"/>
  <c r="A108" i="3"/>
  <c r="B108" i="3"/>
  <c r="C108" i="3"/>
  <c r="D108" i="3"/>
  <c r="E108" i="3"/>
  <c r="F108" i="3"/>
  <c r="G108" i="3"/>
  <c r="H108" i="3"/>
  <c r="I108" i="3"/>
  <c r="J108" i="3"/>
  <c r="K108" i="3"/>
  <c r="L108" i="3"/>
  <c r="M108" i="3"/>
  <c r="A109" i="3"/>
  <c r="B109" i="3"/>
  <c r="C109" i="3"/>
  <c r="D109" i="3"/>
  <c r="E109" i="3"/>
  <c r="F109" i="3"/>
  <c r="G109" i="3"/>
  <c r="H109" i="3"/>
  <c r="I109" i="3"/>
  <c r="J109" i="3"/>
  <c r="K109" i="3"/>
  <c r="L109" i="3"/>
  <c r="M109" i="3"/>
  <c r="A110" i="3"/>
  <c r="B110" i="3"/>
  <c r="C110" i="3"/>
  <c r="D110" i="3"/>
  <c r="E110" i="3"/>
  <c r="F110" i="3"/>
  <c r="G110" i="3"/>
  <c r="H110" i="3"/>
  <c r="I110" i="3"/>
  <c r="J110" i="3"/>
  <c r="K110" i="3"/>
  <c r="L110" i="3"/>
  <c r="M110" i="3"/>
  <c r="A111" i="3"/>
  <c r="B111" i="3"/>
  <c r="C111" i="3"/>
  <c r="D111" i="3"/>
  <c r="E111" i="3"/>
  <c r="F111" i="3"/>
  <c r="G111" i="3"/>
  <c r="H111" i="3"/>
  <c r="I111" i="3"/>
  <c r="J111" i="3"/>
  <c r="K111" i="3"/>
  <c r="L111" i="3"/>
  <c r="M111" i="3"/>
  <c r="A112" i="3"/>
  <c r="B112" i="3"/>
  <c r="C112" i="3"/>
  <c r="D112" i="3"/>
  <c r="E112" i="3"/>
  <c r="F112" i="3"/>
  <c r="G112" i="3"/>
  <c r="H112" i="3"/>
  <c r="I112" i="3"/>
  <c r="J112" i="3"/>
  <c r="K112" i="3"/>
  <c r="L112" i="3"/>
  <c r="M112" i="3"/>
  <c r="A113" i="3"/>
  <c r="B113" i="3"/>
  <c r="C113" i="3"/>
  <c r="D113" i="3"/>
  <c r="E113" i="3"/>
  <c r="F113" i="3"/>
  <c r="G113" i="3"/>
  <c r="H113" i="3"/>
  <c r="I113" i="3"/>
  <c r="J113" i="3"/>
  <c r="K113" i="3"/>
  <c r="L113" i="3"/>
  <c r="M113" i="3"/>
  <c r="A114" i="3"/>
  <c r="B114" i="3"/>
  <c r="C114" i="3"/>
  <c r="D114" i="3"/>
  <c r="E114" i="3"/>
  <c r="F114" i="3"/>
  <c r="G114" i="3"/>
  <c r="H114" i="3"/>
  <c r="I114" i="3"/>
  <c r="J114" i="3"/>
  <c r="K114" i="3"/>
  <c r="L114" i="3"/>
  <c r="M114" i="3"/>
  <c r="A115" i="3"/>
  <c r="B115" i="3"/>
  <c r="C115" i="3"/>
  <c r="D115" i="3"/>
  <c r="E115" i="3"/>
  <c r="F115" i="3"/>
  <c r="G115" i="3"/>
  <c r="H115" i="3"/>
  <c r="I115" i="3"/>
  <c r="J115" i="3"/>
  <c r="K115" i="3"/>
  <c r="L115" i="3"/>
  <c r="M115" i="3"/>
  <c r="A116" i="3"/>
  <c r="B116" i="3"/>
  <c r="C116" i="3"/>
  <c r="D116" i="3"/>
  <c r="E116" i="3"/>
  <c r="F116" i="3"/>
  <c r="G116" i="3"/>
  <c r="H116" i="3"/>
  <c r="I116" i="3"/>
  <c r="J116" i="3"/>
  <c r="K116" i="3"/>
  <c r="L116" i="3"/>
  <c r="M116" i="3"/>
  <c r="A117" i="3"/>
  <c r="B117" i="3"/>
  <c r="C117" i="3"/>
  <c r="D117" i="3"/>
  <c r="E117" i="3"/>
  <c r="F117" i="3"/>
  <c r="G117" i="3"/>
  <c r="H117" i="3"/>
  <c r="I117" i="3"/>
  <c r="J117" i="3"/>
  <c r="K117" i="3"/>
  <c r="L117" i="3"/>
  <c r="M117" i="3"/>
  <c r="A118" i="3"/>
  <c r="B118" i="3"/>
  <c r="C118" i="3"/>
  <c r="D118" i="3"/>
  <c r="E118" i="3"/>
  <c r="F118" i="3"/>
  <c r="G118" i="3"/>
  <c r="H118" i="3"/>
  <c r="I118" i="3"/>
  <c r="J118" i="3"/>
  <c r="K118" i="3"/>
  <c r="L118" i="3"/>
  <c r="M118" i="3"/>
  <c r="A119" i="3"/>
  <c r="B119" i="3"/>
  <c r="C119" i="3"/>
  <c r="D119" i="3"/>
  <c r="E119" i="3"/>
  <c r="F119" i="3"/>
  <c r="G119" i="3"/>
  <c r="H119" i="3"/>
  <c r="I119" i="3"/>
  <c r="J119" i="3"/>
  <c r="K119" i="3"/>
  <c r="L119" i="3"/>
  <c r="M119" i="3"/>
  <c r="A120" i="3"/>
  <c r="B120" i="3"/>
  <c r="C120" i="3"/>
  <c r="D120" i="3"/>
  <c r="E120" i="3"/>
  <c r="F120" i="3"/>
  <c r="G120" i="3"/>
  <c r="H120" i="3"/>
  <c r="I120" i="3"/>
  <c r="J120" i="3"/>
  <c r="K120" i="3"/>
  <c r="L120" i="3"/>
  <c r="M120" i="3"/>
  <c r="A121" i="3"/>
  <c r="B121" i="3"/>
  <c r="C121" i="3"/>
  <c r="D121" i="3"/>
  <c r="E121" i="3"/>
  <c r="F121" i="3"/>
  <c r="G121" i="3"/>
  <c r="H121" i="3"/>
  <c r="I121" i="3"/>
  <c r="J121" i="3"/>
  <c r="K121" i="3"/>
  <c r="L121" i="3"/>
  <c r="M121" i="3"/>
  <c r="A122" i="3"/>
  <c r="B122" i="3"/>
  <c r="C122" i="3"/>
  <c r="D122" i="3"/>
  <c r="E122" i="3"/>
  <c r="F122" i="3"/>
  <c r="G122" i="3"/>
  <c r="H122" i="3"/>
  <c r="I122" i="3"/>
  <c r="J122" i="3"/>
  <c r="K122" i="3"/>
  <c r="L122" i="3"/>
  <c r="M122" i="3"/>
  <c r="A123" i="3"/>
  <c r="B123" i="3"/>
  <c r="C123" i="3"/>
  <c r="D123" i="3"/>
  <c r="E123" i="3"/>
  <c r="F123" i="3"/>
  <c r="G123" i="3"/>
  <c r="H123" i="3"/>
  <c r="I123" i="3"/>
  <c r="J123" i="3"/>
  <c r="K123" i="3"/>
  <c r="L123" i="3"/>
  <c r="M123" i="3"/>
  <c r="A124" i="3"/>
  <c r="B124" i="3"/>
  <c r="C124" i="3"/>
  <c r="D124" i="3"/>
  <c r="E124" i="3"/>
  <c r="F124" i="3"/>
  <c r="G124" i="3"/>
  <c r="H124" i="3"/>
  <c r="I124" i="3"/>
  <c r="J124" i="3"/>
  <c r="K124" i="3"/>
  <c r="L124" i="3"/>
  <c r="M124" i="3"/>
  <c r="A125" i="3"/>
  <c r="B125" i="3"/>
  <c r="C125" i="3"/>
  <c r="D125" i="3"/>
  <c r="E125" i="3"/>
  <c r="F125" i="3"/>
  <c r="G125" i="3"/>
  <c r="H125" i="3"/>
  <c r="I125" i="3"/>
  <c r="J125" i="3"/>
  <c r="K125" i="3"/>
  <c r="L125" i="3"/>
  <c r="M125" i="3"/>
  <c r="A126" i="3"/>
  <c r="B126" i="3"/>
  <c r="C126" i="3"/>
  <c r="D126" i="3"/>
  <c r="E126" i="3"/>
  <c r="F126" i="3"/>
  <c r="G126" i="3"/>
  <c r="H126" i="3"/>
  <c r="I126" i="3"/>
  <c r="J126" i="3"/>
  <c r="K126" i="3"/>
  <c r="L126" i="3"/>
  <c r="M126" i="3"/>
  <c r="A127" i="3"/>
  <c r="B127" i="3"/>
  <c r="C127" i="3"/>
  <c r="D127" i="3"/>
  <c r="E127" i="3"/>
  <c r="F127" i="3"/>
  <c r="G127" i="3"/>
  <c r="H127" i="3"/>
  <c r="I127" i="3"/>
  <c r="J127" i="3"/>
  <c r="K127" i="3"/>
  <c r="L127" i="3"/>
  <c r="M127" i="3"/>
  <c r="A128" i="3"/>
  <c r="B128" i="3"/>
  <c r="C128" i="3"/>
  <c r="D128" i="3"/>
  <c r="E128" i="3"/>
  <c r="F128" i="3"/>
  <c r="G128" i="3"/>
  <c r="H128" i="3"/>
  <c r="I128" i="3"/>
  <c r="J128" i="3"/>
  <c r="K128" i="3"/>
  <c r="L128" i="3"/>
  <c r="M128" i="3"/>
  <c r="A129" i="3"/>
  <c r="B129" i="3"/>
  <c r="C129" i="3"/>
  <c r="D129" i="3"/>
  <c r="E129" i="3"/>
  <c r="F129" i="3"/>
  <c r="G129" i="3"/>
  <c r="H129" i="3"/>
  <c r="I129" i="3"/>
  <c r="J129" i="3"/>
  <c r="K129" i="3"/>
  <c r="L129" i="3"/>
  <c r="M129" i="3"/>
  <c r="A130" i="3"/>
  <c r="B130" i="3"/>
  <c r="C130" i="3"/>
  <c r="D130" i="3"/>
  <c r="E130" i="3"/>
  <c r="F130" i="3"/>
  <c r="G130" i="3"/>
  <c r="H130" i="3"/>
  <c r="I130" i="3"/>
  <c r="J130" i="3"/>
  <c r="K130" i="3"/>
  <c r="L130" i="3"/>
  <c r="M130" i="3"/>
  <c r="A131" i="3"/>
  <c r="B131" i="3"/>
  <c r="C131" i="3"/>
  <c r="D131" i="3"/>
  <c r="E131" i="3"/>
  <c r="F131" i="3"/>
  <c r="G131" i="3"/>
  <c r="H131" i="3"/>
  <c r="I131" i="3"/>
  <c r="J131" i="3"/>
  <c r="K131" i="3"/>
  <c r="L131" i="3"/>
  <c r="M131" i="3"/>
  <c r="A132" i="3"/>
  <c r="B132" i="3"/>
  <c r="C132" i="3"/>
  <c r="D132" i="3"/>
  <c r="E132" i="3"/>
  <c r="F132" i="3"/>
  <c r="G132" i="3"/>
  <c r="H132" i="3"/>
  <c r="I132" i="3"/>
  <c r="J132" i="3"/>
  <c r="K132" i="3"/>
  <c r="L132" i="3"/>
  <c r="M132" i="3"/>
  <c r="A133" i="3"/>
  <c r="B133" i="3"/>
  <c r="C133" i="3"/>
  <c r="D133" i="3"/>
  <c r="E133" i="3"/>
  <c r="F133" i="3"/>
  <c r="G133" i="3"/>
  <c r="H133" i="3"/>
  <c r="I133" i="3"/>
  <c r="J133" i="3"/>
  <c r="K133" i="3"/>
  <c r="L133" i="3"/>
  <c r="M133" i="3"/>
  <c r="A134" i="3"/>
  <c r="B134" i="3"/>
  <c r="C134" i="3"/>
  <c r="D134" i="3"/>
  <c r="E134" i="3"/>
  <c r="F134" i="3"/>
  <c r="G134" i="3"/>
  <c r="H134" i="3"/>
  <c r="I134" i="3"/>
  <c r="J134" i="3"/>
  <c r="K134" i="3"/>
  <c r="L134" i="3"/>
  <c r="M134" i="3"/>
  <c r="A135" i="3"/>
  <c r="B135" i="3"/>
  <c r="C135" i="3"/>
  <c r="D135" i="3"/>
  <c r="E135" i="3"/>
  <c r="F135" i="3"/>
  <c r="G135" i="3"/>
  <c r="H135" i="3"/>
  <c r="I135" i="3"/>
  <c r="J135" i="3"/>
  <c r="K135" i="3"/>
  <c r="L135" i="3"/>
  <c r="M135" i="3"/>
  <c r="A136" i="3"/>
  <c r="B136" i="3"/>
  <c r="C136" i="3"/>
  <c r="D136" i="3"/>
  <c r="E136" i="3"/>
  <c r="F136" i="3"/>
  <c r="G136" i="3"/>
  <c r="H136" i="3"/>
  <c r="I136" i="3"/>
  <c r="J136" i="3"/>
  <c r="K136" i="3"/>
  <c r="L136" i="3"/>
  <c r="M136" i="3"/>
  <c r="A137" i="3"/>
  <c r="B137" i="3"/>
  <c r="C137" i="3"/>
  <c r="D137" i="3"/>
  <c r="E137" i="3"/>
  <c r="F137" i="3"/>
  <c r="G137" i="3"/>
  <c r="H137" i="3"/>
  <c r="I137" i="3"/>
  <c r="J137" i="3"/>
  <c r="K137" i="3"/>
  <c r="L137" i="3"/>
  <c r="M137" i="3"/>
  <c r="A138" i="3"/>
  <c r="B138" i="3"/>
  <c r="C138" i="3"/>
  <c r="D138" i="3"/>
  <c r="E138" i="3"/>
  <c r="F138" i="3"/>
  <c r="G138" i="3"/>
  <c r="H138" i="3"/>
  <c r="I138" i="3"/>
  <c r="J138" i="3"/>
  <c r="K138" i="3"/>
  <c r="L138" i="3"/>
  <c r="M138" i="3"/>
  <c r="A139" i="3"/>
  <c r="B139" i="3"/>
  <c r="C139" i="3"/>
  <c r="D139" i="3"/>
  <c r="E139" i="3"/>
  <c r="F139" i="3"/>
  <c r="G139" i="3"/>
  <c r="H139" i="3"/>
  <c r="I139" i="3"/>
  <c r="J139" i="3"/>
  <c r="K139" i="3"/>
  <c r="L139" i="3"/>
  <c r="M139" i="3"/>
  <c r="A140" i="3"/>
  <c r="B140" i="3"/>
  <c r="C140" i="3"/>
  <c r="D140" i="3"/>
  <c r="E140" i="3"/>
  <c r="F140" i="3"/>
  <c r="G140" i="3"/>
  <c r="H140" i="3"/>
  <c r="I140" i="3"/>
  <c r="J140" i="3"/>
  <c r="K140" i="3"/>
  <c r="L140" i="3"/>
  <c r="M140" i="3"/>
  <c r="A141" i="3"/>
  <c r="B141" i="3"/>
  <c r="C141" i="3"/>
  <c r="D141" i="3"/>
  <c r="E141" i="3"/>
  <c r="F141" i="3"/>
  <c r="G141" i="3"/>
  <c r="H141" i="3"/>
  <c r="I141" i="3"/>
  <c r="J141" i="3"/>
  <c r="K141" i="3"/>
  <c r="L141" i="3"/>
  <c r="M141" i="3"/>
  <c r="A142" i="3"/>
  <c r="B142" i="3"/>
  <c r="C142" i="3"/>
  <c r="D142" i="3"/>
  <c r="E142" i="3"/>
  <c r="F142" i="3"/>
  <c r="G142" i="3"/>
  <c r="H142" i="3"/>
  <c r="I142" i="3"/>
  <c r="J142" i="3"/>
  <c r="K142" i="3"/>
  <c r="L142" i="3"/>
  <c r="M142" i="3"/>
  <c r="A143" i="3"/>
  <c r="B143" i="3"/>
  <c r="C143" i="3"/>
  <c r="D143" i="3"/>
  <c r="E143" i="3"/>
  <c r="F143" i="3"/>
  <c r="G143" i="3"/>
  <c r="H143" i="3"/>
  <c r="I143" i="3"/>
  <c r="J143" i="3"/>
  <c r="K143" i="3"/>
  <c r="L143" i="3"/>
  <c r="M143" i="3"/>
  <c r="A144" i="3"/>
  <c r="B144" i="3"/>
  <c r="C144" i="3"/>
  <c r="D144" i="3"/>
  <c r="E144" i="3"/>
  <c r="F144" i="3"/>
  <c r="G144" i="3"/>
  <c r="H144" i="3"/>
  <c r="I144" i="3"/>
  <c r="J144" i="3"/>
  <c r="K144" i="3"/>
  <c r="L144" i="3"/>
  <c r="M144" i="3"/>
  <c r="A145" i="3"/>
  <c r="B145" i="3"/>
  <c r="C145" i="3"/>
  <c r="D145" i="3"/>
  <c r="E145" i="3"/>
  <c r="F145" i="3"/>
  <c r="G145" i="3"/>
  <c r="H145" i="3"/>
  <c r="I145" i="3"/>
  <c r="J145" i="3"/>
  <c r="K145" i="3"/>
  <c r="L145" i="3"/>
  <c r="M145" i="3"/>
  <c r="A146" i="3"/>
  <c r="B146" i="3"/>
  <c r="C146" i="3"/>
  <c r="D146" i="3"/>
  <c r="E146" i="3"/>
  <c r="F146" i="3"/>
  <c r="G146" i="3"/>
  <c r="H146" i="3"/>
  <c r="I146" i="3"/>
  <c r="J146" i="3"/>
  <c r="K146" i="3"/>
  <c r="L146" i="3"/>
  <c r="M146" i="3"/>
  <c r="A147" i="3"/>
  <c r="B147" i="3"/>
  <c r="C147" i="3"/>
  <c r="D147" i="3"/>
  <c r="E147" i="3"/>
  <c r="F147" i="3"/>
  <c r="G147" i="3"/>
  <c r="H147" i="3"/>
  <c r="I147" i="3"/>
  <c r="J147" i="3"/>
  <c r="K147" i="3"/>
  <c r="L147" i="3"/>
  <c r="M147" i="3"/>
  <c r="A148" i="3"/>
  <c r="B148" i="3"/>
  <c r="C148" i="3"/>
  <c r="D148" i="3"/>
  <c r="E148" i="3"/>
  <c r="F148" i="3"/>
  <c r="G148" i="3"/>
  <c r="H148" i="3"/>
  <c r="I148" i="3"/>
  <c r="J148" i="3"/>
  <c r="K148" i="3"/>
  <c r="L148" i="3"/>
  <c r="M148" i="3"/>
  <c r="A149" i="3"/>
  <c r="B149" i="3"/>
  <c r="C149" i="3"/>
  <c r="D149" i="3"/>
  <c r="E149" i="3"/>
  <c r="F149" i="3"/>
  <c r="G149" i="3"/>
  <c r="H149" i="3"/>
  <c r="I149" i="3"/>
  <c r="J149" i="3"/>
  <c r="K149" i="3"/>
  <c r="L149" i="3"/>
  <c r="M149" i="3"/>
  <c r="A150" i="3"/>
  <c r="B150" i="3"/>
  <c r="C150" i="3"/>
  <c r="D150" i="3"/>
  <c r="E150" i="3"/>
  <c r="F150" i="3"/>
  <c r="G150" i="3"/>
  <c r="H150" i="3"/>
  <c r="I150" i="3"/>
  <c r="J150" i="3"/>
  <c r="K150" i="3"/>
  <c r="L150" i="3"/>
  <c r="M150" i="3"/>
  <c r="A151" i="3"/>
  <c r="B151" i="3"/>
  <c r="C151" i="3"/>
  <c r="D151" i="3"/>
  <c r="E151" i="3"/>
  <c r="F151" i="3"/>
  <c r="G151" i="3"/>
  <c r="H151" i="3"/>
  <c r="I151" i="3"/>
  <c r="J151" i="3"/>
  <c r="K151" i="3"/>
  <c r="L151" i="3"/>
  <c r="M151" i="3"/>
  <c r="A152" i="3"/>
  <c r="B152" i="3"/>
  <c r="C152" i="3"/>
  <c r="D152" i="3"/>
  <c r="E152" i="3"/>
  <c r="F152" i="3"/>
  <c r="G152" i="3"/>
  <c r="H152" i="3"/>
  <c r="I152" i="3"/>
  <c r="J152" i="3"/>
  <c r="K152" i="3"/>
  <c r="L152" i="3"/>
  <c r="M152" i="3"/>
  <c r="A153" i="3"/>
  <c r="B153" i="3"/>
  <c r="C153" i="3"/>
  <c r="D153" i="3"/>
  <c r="E153" i="3"/>
  <c r="F153" i="3"/>
  <c r="G153" i="3"/>
  <c r="H153" i="3"/>
  <c r="I153" i="3"/>
  <c r="J153" i="3"/>
  <c r="K153" i="3"/>
  <c r="L153" i="3"/>
  <c r="M153" i="3"/>
  <c r="A154" i="3"/>
  <c r="B154" i="3"/>
  <c r="C154" i="3"/>
  <c r="D154" i="3"/>
  <c r="E154" i="3"/>
  <c r="F154" i="3"/>
  <c r="G154" i="3"/>
  <c r="H154" i="3"/>
  <c r="I154" i="3"/>
  <c r="J154" i="3"/>
  <c r="K154" i="3"/>
  <c r="L154" i="3"/>
  <c r="M154" i="3"/>
  <c r="A155" i="3"/>
  <c r="B155" i="3"/>
  <c r="C155" i="3"/>
  <c r="D155" i="3"/>
  <c r="E155" i="3"/>
  <c r="F155" i="3"/>
  <c r="G155" i="3"/>
  <c r="H155" i="3"/>
  <c r="I155" i="3"/>
  <c r="J155" i="3"/>
  <c r="K155" i="3"/>
  <c r="L155" i="3"/>
  <c r="M155" i="3"/>
  <c r="A156" i="3"/>
  <c r="B156" i="3"/>
  <c r="C156" i="3"/>
  <c r="D156" i="3"/>
  <c r="E156" i="3"/>
  <c r="F156" i="3"/>
  <c r="G156" i="3"/>
  <c r="H156" i="3"/>
  <c r="I156" i="3"/>
  <c r="J156" i="3"/>
  <c r="K156" i="3"/>
  <c r="L156" i="3"/>
  <c r="M156" i="3"/>
  <c r="A157" i="3"/>
  <c r="B157" i="3"/>
  <c r="C157" i="3"/>
  <c r="D157" i="3"/>
  <c r="E157" i="3"/>
  <c r="F157" i="3"/>
  <c r="G157" i="3"/>
  <c r="H157" i="3"/>
  <c r="I157" i="3"/>
  <c r="J157" i="3"/>
  <c r="K157" i="3"/>
  <c r="L157" i="3"/>
  <c r="M157" i="3"/>
  <c r="A158" i="3"/>
  <c r="B158" i="3"/>
  <c r="C158" i="3"/>
  <c r="D158" i="3"/>
  <c r="E158" i="3"/>
  <c r="F158" i="3"/>
  <c r="G158" i="3"/>
  <c r="H158" i="3"/>
  <c r="I158" i="3"/>
  <c r="J158" i="3"/>
  <c r="K158" i="3"/>
  <c r="L158" i="3"/>
  <c r="M158" i="3"/>
  <c r="A159" i="3"/>
  <c r="B159" i="3"/>
  <c r="C159" i="3"/>
  <c r="D159" i="3"/>
  <c r="E159" i="3"/>
  <c r="F159" i="3"/>
  <c r="G159" i="3"/>
  <c r="H159" i="3"/>
  <c r="I159" i="3"/>
  <c r="J159" i="3"/>
  <c r="K159" i="3"/>
  <c r="L159" i="3"/>
  <c r="M159" i="3"/>
  <c r="A160" i="3"/>
  <c r="B160" i="3"/>
  <c r="C160" i="3"/>
  <c r="D160" i="3"/>
  <c r="E160" i="3"/>
  <c r="F160" i="3"/>
  <c r="G160" i="3"/>
  <c r="H160" i="3"/>
  <c r="I160" i="3"/>
  <c r="J160" i="3"/>
  <c r="K160" i="3"/>
  <c r="L160" i="3"/>
  <c r="M160" i="3"/>
  <c r="A161" i="3"/>
  <c r="B161" i="3"/>
  <c r="C161" i="3"/>
  <c r="D161" i="3"/>
  <c r="E161" i="3"/>
  <c r="F161" i="3"/>
  <c r="G161" i="3"/>
  <c r="H161" i="3"/>
  <c r="I161" i="3"/>
  <c r="J161" i="3"/>
  <c r="K161" i="3"/>
  <c r="L161" i="3"/>
  <c r="M161" i="3"/>
  <c r="A162" i="3"/>
  <c r="B162" i="3"/>
  <c r="C162" i="3"/>
  <c r="D162" i="3"/>
  <c r="E162" i="3"/>
  <c r="F162" i="3"/>
  <c r="G162" i="3"/>
  <c r="H162" i="3"/>
  <c r="I162" i="3"/>
  <c r="J162" i="3"/>
  <c r="K162" i="3"/>
  <c r="L162" i="3"/>
  <c r="M162" i="3"/>
  <c r="A163" i="3"/>
  <c r="B163" i="3"/>
  <c r="C163" i="3"/>
  <c r="D163" i="3"/>
  <c r="E163" i="3"/>
  <c r="F163" i="3"/>
  <c r="G163" i="3"/>
  <c r="H163" i="3"/>
  <c r="I163" i="3"/>
  <c r="J163" i="3"/>
  <c r="K163" i="3"/>
  <c r="L163" i="3"/>
  <c r="M163" i="3"/>
  <c r="A164" i="3"/>
  <c r="B164" i="3"/>
  <c r="C164" i="3"/>
  <c r="D164" i="3"/>
  <c r="E164" i="3"/>
  <c r="F164" i="3"/>
  <c r="G164" i="3"/>
  <c r="H164" i="3"/>
  <c r="I164" i="3"/>
  <c r="J164" i="3"/>
  <c r="K164" i="3"/>
  <c r="L164" i="3"/>
  <c r="M164" i="3"/>
  <c r="A165" i="3"/>
  <c r="B165" i="3"/>
  <c r="C165" i="3"/>
  <c r="D165" i="3"/>
  <c r="E165" i="3"/>
  <c r="F165" i="3"/>
  <c r="G165" i="3"/>
  <c r="H165" i="3"/>
  <c r="I165" i="3"/>
  <c r="J165" i="3"/>
  <c r="K165" i="3"/>
  <c r="L165" i="3"/>
  <c r="M165" i="3"/>
  <c r="A166" i="3"/>
  <c r="B166" i="3"/>
  <c r="C166" i="3"/>
  <c r="D166" i="3"/>
  <c r="E166" i="3"/>
  <c r="F166" i="3"/>
  <c r="G166" i="3"/>
  <c r="H166" i="3"/>
  <c r="I166" i="3"/>
  <c r="J166" i="3"/>
  <c r="K166" i="3"/>
  <c r="L166" i="3"/>
  <c r="M166" i="3"/>
  <c r="A167" i="3"/>
  <c r="B167" i="3"/>
  <c r="C167" i="3"/>
  <c r="D167" i="3"/>
  <c r="E167" i="3"/>
  <c r="F167" i="3"/>
  <c r="G167" i="3"/>
  <c r="H167" i="3"/>
  <c r="I167" i="3"/>
  <c r="J167" i="3"/>
  <c r="K167" i="3"/>
  <c r="L167" i="3"/>
  <c r="M167" i="3"/>
  <c r="A168" i="3"/>
  <c r="B168" i="3"/>
  <c r="C168" i="3"/>
  <c r="D168" i="3"/>
  <c r="E168" i="3"/>
  <c r="F168" i="3"/>
  <c r="G168" i="3"/>
  <c r="H168" i="3"/>
  <c r="I168" i="3"/>
  <c r="J168" i="3"/>
  <c r="K168" i="3"/>
  <c r="L168" i="3"/>
  <c r="M168" i="3"/>
  <c r="A169" i="3"/>
  <c r="B169" i="3"/>
  <c r="C169" i="3"/>
  <c r="D169" i="3"/>
  <c r="E169" i="3"/>
  <c r="F169" i="3"/>
  <c r="G169" i="3"/>
  <c r="H169" i="3"/>
  <c r="I169" i="3"/>
  <c r="J169" i="3"/>
  <c r="K169" i="3"/>
  <c r="L169" i="3"/>
  <c r="M169" i="3"/>
  <c r="A170" i="3"/>
  <c r="B170" i="3"/>
  <c r="C170" i="3"/>
  <c r="D170" i="3"/>
  <c r="E170" i="3"/>
  <c r="F170" i="3"/>
  <c r="G170" i="3"/>
  <c r="H170" i="3"/>
  <c r="I170" i="3"/>
  <c r="J170" i="3"/>
  <c r="K170" i="3"/>
  <c r="L170" i="3"/>
  <c r="M170" i="3"/>
  <c r="A171" i="3"/>
  <c r="B171" i="3"/>
  <c r="C171" i="3"/>
  <c r="D171" i="3"/>
  <c r="E171" i="3"/>
  <c r="F171" i="3"/>
  <c r="G171" i="3"/>
  <c r="H171" i="3"/>
  <c r="I171" i="3"/>
  <c r="J171" i="3"/>
  <c r="K171" i="3"/>
  <c r="L171" i="3"/>
  <c r="M171" i="3"/>
  <c r="A172" i="3"/>
  <c r="B172" i="3"/>
  <c r="C172" i="3"/>
  <c r="D172" i="3"/>
  <c r="E172" i="3"/>
  <c r="F172" i="3"/>
  <c r="G172" i="3"/>
  <c r="H172" i="3"/>
  <c r="I172" i="3"/>
  <c r="J172" i="3"/>
  <c r="K172" i="3"/>
  <c r="L172" i="3"/>
  <c r="M172" i="3"/>
  <c r="A173" i="3"/>
  <c r="B173" i="3"/>
  <c r="C173" i="3"/>
  <c r="D173" i="3"/>
  <c r="E173" i="3"/>
  <c r="F173" i="3"/>
  <c r="G173" i="3"/>
  <c r="H173" i="3"/>
  <c r="I173" i="3"/>
  <c r="J173" i="3"/>
  <c r="K173" i="3"/>
  <c r="L173" i="3"/>
  <c r="M173" i="3"/>
  <c r="A174" i="3"/>
  <c r="B174" i="3"/>
  <c r="C174" i="3"/>
  <c r="D174" i="3"/>
  <c r="E174" i="3"/>
  <c r="F174" i="3"/>
  <c r="G174" i="3"/>
  <c r="H174" i="3"/>
  <c r="I174" i="3"/>
  <c r="J174" i="3"/>
  <c r="K174" i="3"/>
  <c r="L174" i="3"/>
  <c r="M174" i="3"/>
  <c r="A175" i="3"/>
  <c r="B175" i="3"/>
  <c r="C175" i="3"/>
  <c r="D175" i="3"/>
  <c r="E175" i="3"/>
  <c r="F175" i="3"/>
  <c r="G175" i="3"/>
  <c r="H175" i="3"/>
  <c r="I175" i="3"/>
  <c r="J175" i="3"/>
  <c r="K175" i="3"/>
  <c r="L175" i="3"/>
  <c r="M175" i="3"/>
  <c r="A176" i="3"/>
  <c r="B176" i="3"/>
  <c r="C176" i="3"/>
  <c r="D176" i="3"/>
  <c r="E176" i="3"/>
  <c r="F176" i="3"/>
  <c r="G176" i="3"/>
  <c r="H176" i="3"/>
  <c r="I176" i="3"/>
  <c r="J176" i="3"/>
  <c r="K176" i="3"/>
  <c r="L176" i="3"/>
  <c r="M176" i="3"/>
  <c r="A177" i="3"/>
  <c r="B177" i="3"/>
  <c r="C177" i="3"/>
  <c r="D177" i="3"/>
  <c r="E177" i="3"/>
  <c r="F177" i="3"/>
  <c r="G177" i="3"/>
  <c r="H177" i="3"/>
  <c r="I177" i="3"/>
  <c r="J177" i="3"/>
  <c r="K177" i="3"/>
  <c r="L177" i="3"/>
  <c r="M177" i="3"/>
  <c r="A178" i="3"/>
  <c r="B178" i="3"/>
  <c r="C178" i="3"/>
  <c r="D178" i="3"/>
  <c r="E178" i="3"/>
  <c r="F178" i="3"/>
  <c r="G178" i="3"/>
  <c r="H178" i="3"/>
  <c r="I178" i="3"/>
  <c r="J178" i="3"/>
  <c r="K178" i="3"/>
  <c r="L178" i="3"/>
  <c r="M178" i="3"/>
  <c r="A179" i="3"/>
  <c r="B179" i="3"/>
  <c r="C179" i="3"/>
  <c r="D179" i="3"/>
  <c r="E179" i="3"/>
  <c r="F179" i="3"/>
  <c r="G179" i="3"/>
  <c r="H179" i="3"/>
  <c r="I179" i="3"/>
  <c r="J179" i="3"/>
  <c r="K179" i="3"/>
  <c r="L179" i="3"/>
  <c r="M179" i="3"/>
  <c r="A180" i="3"/>
  <c r="B180" i="3"/>
  <c r="C180" i="3"/>
  <c r="D180" i="3"/>
  <c r="E180" i="3"/>
  <c r="F180" i="3"/>
  <c r="G180" i="3"/>
  <c r="H180" i="3"/>
  <c r="I180" i="3"/>
  <c r="J180" i="3"/>
  <c r="K180" i="3"/>
  <c r="L180" i="3"/>
  <c r="M180" i="3"/>
  <c r="A181" i="3"/>
  <c r="B181" i="3"/>
  <c r="C181" i="3"/>
  <c r="D181" i="3"/>
  <c r="E181" i="3"/>
  <c r="F181" i="3"/>
  <c r="G181" i="3"/>
  <c r="H181" i="3"/>
  <c r="I181" i="3"/>
  <c r="J181" i="3"/>
  <c r="K181" i="3"/>
  <c r="L181" i="3"/>
  <c r="M181" i="3"/>
  <c r="A182" i="3"/>
  <c r="B182" i="3"/>
  <c r="C182" i="3"/>
  <c r="D182" i="3"/>
  <c r="E182" i="3"/>
  <c r="F182" i="3"/>
  <c r="G182" i="3"/>
  <c r="H182" i="3"/>
  <c r="I182" i="3"/>
  <c r="J182" i="3"/>
  <c r="K182" i="3"/>
  <c r="L182" i="3"/>
  <c r="M182" i="3"/>
  <c r="A183" i="3"/>
  <c r="B183" i="3"/>
  <c r="C183" i="3"/>
  <c r="D183" i="3"/>
  <c r="E183" i="3"/>
  <c r="F183" i="3"/>
  <c r="G183" i="3"/>
  <c r="H183" i="3"/>
  <c r="I183" i="3"/>
  <c r="J183" i="3"/>
  <c r="K183" i="3"/>
  <c r="L183" i="3"/>
  <c r="M183" i="3"/>
  <c r="A184" i="3"/>
  <c r="B184" i="3"/>
  <c r="C184" i="3"/>
  <c r="D184" i="3"/>
  <c r="E184" i="3"/>
  <c r="F184" i="3"/>
  <c r="G184" i="3"/>
  <c r="H184" i="3"/>
  <c r="I184" i="3"/>
  <c r="J184" i="3"/>
  <c r="K184" i="3"/>
  <c r="L184" i="3"/>
  <c r="M184" i="3"/>
  <c r="A185" i="3"/>
  <c r="B185" i="3"/>
  <c r="C185" i="3"/>
  <c r="D185" i="3"/>
  <c r="E185" i="3"/>
  <c r="F185" i="3"/>
  <c r="G185" i="3"/>
  <c r="H185" i="3"/>
  <c r="I185" i="3"/>
  <c r="J185" i="3"/>
  <c r="K185" i="3"/>
  <c r="L185" i="3"/>
  <c r="M185" i="3"/>
  <c r="A186" i="3"/>
  <c r="B186" i="3"/>
  <c r="C186" i="3"/>
  <c r="D186" i="3"/>
  <c r="E186" i="3"/>
  <c r="F186" i="3"/>
  <c r="G186" i="3"/>
  <c r="H186" i="3"/>
  <c r="I186" i="3"/>
  <c r="J186" i="3"/>
  <c r="K186" i="3"/>
  <c r="L186" i="3"/>
  <c r="M186" i="3"/>
  <c r="A187" i="3"/>
  <c r="B187" i="3"/>
  <c r="C187" i="3"/>
  <c r="D187" i="3"/>
  <c r="E187" i="3"/>
  <c r="F187" i="3"/>
  <c r="G187" i="3"/>
  <c r="H187" i="3"/>
  <c r="I187" i="3"/>
  <c r="J187" i="3"/>
  <c r="K187" i="3"/>
  <c r="L187" i="3"/>
  <c r="M187" i="3"/>
  <c r="A188" i="3"/>
  <c r="B188" i="3"/>
  <c r="C188" i="3"/>
  <c r="D188" i="3"/>
  <c r="E188" i="3"/>
  <c r="F188" i="3"/>
  <c r="G188" i="3"/>
  <c r="H188" i="3"/>
  <c r="I188" i="3"/>
  <c r="J188" i="3"/>
  <c r="K188" i="3"/>
  <c r="L188" i="3"/>
  <c r="M188" i="3"/>
  <c r="A189" i="3"/>
  <c r="B189" i="3"/>
  <c r="C189" i="3"/>
  <c r="D189" i="3"/>
  <c r="E189" i="3"/>
  <c r="F189" i="3"/>
  <c r="G189" i="3"/>
  <c r="H189" i="3"/>
  <c r="I189" i="3"/>
  <c r="J189" i="3"/>
  <c r="K189" i="3"/>
  <c r="L189" i="3"/>
  <c r="M189" i="3"/>
  <c r="A190" i="3"/>
  <c r="B190" i="3"/>
  <c r="C190" i="3"/>
  <c r="D190" i="3"/>
  <c r="E190" i="3"/>
  <c r="F190" i="3"/>
  <c r="G190" i="3"/>
  <c r="H190" i="3"/>
  <c r="I190" i="3"/>
  <c r="J190" i="3"/>
  <c r="K190" i="3"/>
  <c r="L190" i="3"/>
  <c r="M190" i="3"/>
  <c r="A191" i="3"/>
  <c r="B191" i="3"/>
  <c r="C191" i="3"/>
  <c r="D191" i="3"/>
  <c r="E191" i="3"/>
  <c r="F191" i="3"/>
  <c r="G191" i="3"/>
  <c r="H191" i="3"/>
  <c r="I191" i="3"/>
  <c r="J191" i="3"/>
  <c r="K191" i="3"/>
  <c r="L191" i="3"/>
  <c r="M191" i="3"/>
  <c r="A192" i="3"/>
  <c r="B192" i="3"/>
  <c r="C192" i="3"/>
  <c r="D192" i="3"/>
  <c r="E192" i="3"/>
  <c r="F192" i="3"/>
  <c r="G192" i="3"/>
  <c r="H192" i="3"/>
  <c r="I192" i="3"/>
  <c r="J192" i="3"/>
  <c r="K192" i="3"/>
  <c r="L192" i="3"/>
  <c r="M192" i="3"/>
  <c r="A193" i="3"/>
  <c r="B193" i="3"/>
  <c r="C193" i="3"/>
  <c r="D193" i="3"/>
  <c r="E193" i="3"/>
  <c r="F193" i="3"/>
  <c r="G193" i="3"/>
  <c r="H193" i="3"/>
  <c r="I193" i="3"/>
  <c r="J193" i="3"/>
  <c r="K193" i="3"/>
  <c r="L193" i="3"/>
  <c r="M193" i="3"/>
  <c r="A194" i="3"/>
  <c r="B194" i="3"/>
  <c r="C194" i="3"/>
  <c r="D194" i="3"/>
  <c r="E194" i="3"/>
  <c r="F194" i="3"/>
  <c r="G194" i="3"/>
  <c r="H194" i="3"/>
  <c r="I194" i="3"/>
  <c r="J194" i="3"/>
  <c r="K194" i="3"/>
  <c r="L194" i="3"/>
  <c r="M194" i="3"/>
  <c r="A195" i="3"/>
  <c r="B195" i="3"/>
  <c r="C195" i="3"/>
  <c r="D195" i="3"/>
  <c r="E195" i="3"/>
  <c r="F195" i="3"/>
  <c r="G195" i="3"/>
  <c r="H195" i="3"/>
  <c r="I195" i="3"/>
  <c r="J195" i="3"/>
  <c r="K195" i="3"/>
  <c r="L195" i="3"/>
  <c r="M195" i="3"/>
  <c r="A196" i="3"/>
  <c r="B196" i="3"/>
  <c r="C196" i="3"/>
  <c r="D196" i="3"/>
  <c r="E196" i="3"/>
  <c r="F196" i="3"/>
  <c r="G196" i="3"/>
  <c r="H196" i="3"/>
  <c r="I196" i="3"/>
  <c r="J196" i="3"/>
  <c r="K196" i="3"/>
  <c r="L196" i="3"/>
  <c r="M196" i="3"/>
  <c r="A197" i="3"/>
  <c r="B197" i="3"/>
  <c r="C197" i="3"/>
  <c r="D197" i="3"/>
  <c r="E197" i="3"/>
  <c r="F197" i="3"/>
  <c r="G197" i="3"/>
  <c r="H197" i="3"/>
  <c r="I197" i="3"/>
  <c r="J197" i="3"/>
  <c r="K197" i="3"/>
  <c r="L197" i="3"/>
  <c r="M197" i="3"/>
  <c r="A198" i="3"/>
  <c r="B198" i="3"/>
  <c r="C198" i="3"/>
  <c r="D198" i="3"/>
  <c r="E198" i="3"/>
  <c r="F198" i="3"/>
  <c r="G198" i="3"/>
  <c r="H198" i="3"/>
  <c r="I198" i="3"/>
  <c r="J198" i="3"/>
  <c r="K198" i="3"/>
  <c r="L198" i="3"/>
  <c r="M198" i="3"/>
  <c r="A199" i="3"/>
  <c r="B199" i="3"/>
  <c r="C199" i="3"/>
  <c r="D199" i="3"/>
  <c r="E199" i="3"/>
  <c r="F199" i="3"/>
  <c r="G199" i="3"/>
  <c r="H199" i="3"/>
  <c r="I199" i="3"/>
  <c r="J199" i="3"/>
  <c r="K199" i="3"/>
  <c r="L199" i="3"/>
  <c r="M199" i="3"/>
  <c r="A200" i="3"/>
  <c r="B200" i="3"/>
  <c r="C200" i="3"/>
  <c r="D200" i="3"/>
  <c r="E200" i="3"/>
  <c r="F200" i="3"/>
  <c r="G200" i="3"/>
  <c r="H200" i="3"/>
  <c r="I200" i="3"/>
  <c r="J200" i="3"/>
  <c r="K200" i="3"/>
  <c r="L200" i="3"/>
  <c r="M200" i="3"/>
  <c r="A201" i="3"/>
  <c r="B201" i="3"/>
  <c r="C201" i="3"/>
  <c r="D201" i="3"/>
  <c r="E201" i="3"/>
  <c r="F201" i="3"/>
  <c r="G201" i="3"/>
  <c r="H201" i="3"/>
  <c r="I201" i="3"/>
  <c r="J201" i="3"/>
  <c r="K201" i="3"/>
  <c r="L201" i="3"/>
  <c r="M201" i="3"/>
  <c r="A202" i="3"/>
  <c r="B202" i="3"/>
  <c r="C202" i="3"/>
  <c r="D202" i="3"/>
  <c r="E202" i="3"/>
  <c r="F202" i="3"/>
  <c r="G202" i="3"/>
  <c r="H202" i="3"/>
  <c r="I202" i="3"/>
  <c r="J202" i="3"/>
  <c r="K202" i="3"/>
  <c r="L202" i="3"/>
  <c r="M202" i="3"/>
  <c r="A203" i="3"/>
  <c r="B203" i="3"/>
  <c r="C203" i="3"/>
  <c r="D203" i="3"/>
  <c r="E203" i="3"/>
  <c r="F203" i="3"/>
  <c r="G203" i="3"/>
  <c r="H203" i="3"/>
  <c r="I203" i="3"/>
  <c r="J203" i="3"/>
  <c r="K203" i="3"/>
  <c r="L203" i="3"/>
  <c r="M203" i="3"/>
  <c r="A204" i="3"/>
  <c r="B204" i="3"/>
  <c r="C204" i="3"/>
  <c r="D204" i="3"/>
  <c r="E204" i="3"/>
  <c r="F204" i="3"/>
  <c r="G204" i="3"/>
  <c r="H204" i="3"/>
  <c r="I204" i="3"/>
  <c r="J204" i="3"/>
  <c r="K204" i="3"/>
  <c r="L204" i="3"/>
  <c r="M204" i="3"/>
  <c r="A205" i="3"/>
  <c r="B205" i="3"/>
  <c r="C205" i="3"/>
  <c r="D205" i="3"/>
  <c r="E205" i="3"/>
  <c r="F205" i="3"/>
  <c r="G205" i="3"/>
  <c r="H205" i="3"/>
  <c r="I205" i="3"/>
  <c r="J205" i="3"/>
  <c r="K205" i="3"/>
  <c r="L205" i="3"/>
  <c r="M205" i="3"/>
  <c r="A206" i="3"/>
  <c r="B206" i="3"/>
  <c r="C206" i="3"/>
  <c r="D206" i="3"/>
  <c r="E206" i="3"/>
  <c r="F206" i="3"/>
  <c r="G206" i="3"/>
  <c r="H206" i="3"/>
  <c r="I206" i="3"/>
  <c r="J206" i="3"/>
  <c r="K206" i="3"/>
  <c r="L206" i="3"/>
  <c r="M206" i="3"/>
  <c r="A207" i="3"/>
  <c r="B207" i="3"/>
  <c r="C207" i="3"/>
  <c r="D207" i="3"/>
  <c r="E207" i="3"/>
  <c r="F207" i="3"/>
  <c r="G207" i="3"/>
  <c r="H207" i="3"/>
  <c r="I207" i="3"/>
  <c r="J207" i="3"/>
  <c r="K207" i="3"/>
  <c r="L207" i="3"/>
  <c r="M207" i="3"/>
  <c r="A208" i="3"/>
  <c r="B208" i="3"/>
  <c r="C208" i="3"/>
  <c r="D208" i="3"/>
  <c r="E208" i="3"/>
  <c r="F208" i="3"/>
  <c r="G208" i="3"/>
  <c r="H208" i="3"/>
  <c r="I208" i="3"/>
  <c r="J208" i="3"/>
  <c r="K208" i="3"/>
  <c r="L208" i="3"/>
  <c r="M208" i="3"/>
  <c r="A209" i="3"/>
  <c r="B209" i="3"/>
  <c r="C209" i="3"/>
  <c r="D209" i="3"/>
  <c r="E209" i="3"/>
  <c r="F209" i="3"/>
  <c r="G209" i="3"/>
  <c r="H209" i="3"/>
  <c r="I209" i="3"/>
  <c r="J209" i="3"/>
  <c r="K209" i="3"/>
  <c r="L209" i="3"/>
  <c r="M209" i="3"/>
  <c r="A210" i="3"/>
  <c r="B210" i="3"/>
  <c r="C210" i="3"/>
  <c r="D210" i="3"/>
  <c r="E210" i="3"/>
  <c r="F210" i="3"/>
  <c r="G210" i="3"/>
  <c r="H210" i="3"/>
  <c r="I210" i="3"/>
  <c r="J210" i="3"/>
  <c r="K210" i="3"/>
  <c r="L210" i="3"/>
  <c r="M210" i="3"/>
  <c r="A211" i="3"/>
  <c r="B211" i="3"/>
  <c r="C211" i="3"/>
  <c r="D211" i="3"/>
  <c r="E211" i="3"/>
  <c r="F211" i="3"/>
  <c r="G211" i="3"/>
  <c r="H211" i="3"/>
  <c r="I211" i="3"/>
  <c r="J211" i="3"/>
  <c r="K211" i="3"/>
  <c r="L211" i="3"/>
  <c r="M211" i="3"/>
  <c r="A212" i="3"/>
  <c r="B212" i="3"/>
  <c r="C212" i="3"/>
  <c r="D212" i="3"/>
  <c r="E212" i="3"/>
  <c r="F212" i="3"/>
  <c r="G212" i="3"/>
  <c r="H212" i="3"/>
  <c r="I212" i="3"/>
  <c r="J212" i="3"/>
  <c r="K212" i="3"/>
  <c r="L212" i="3"/>
  <c r="M212" i="3"/>
  <c r="A213" i="3"/>
  <c r="B213" i="3"/>
  <c r="C213" i="3"/>
  <c r="D213" i="3"/>
  <c r="E213" i="3"/>
  <c r="F213" i="3"/>
  <c r="G213" i="3"/>
  <c r="H213" i="3"/>
  <c r="I213" i="3"/>
  <c r="J213" i="3"/>
  <c r="K213" i="3"/>
  <c r="L213" i="3"/>
  <c r="M213" i="3"/>
  <c r="A214" i="3"/>
  <c r="B214" i="3"/>
  <c r="C214" i="3"/>
  <c r="D214" i="3"/>
  <c r="E214" i="3"/>
  <c r="F214" i="3"/>
  <c r="G214" i="3"/>
  <c r="H214" i="3"/>
  <c r="I214" i="3"/>
  <c r="J214" i="3"/>
  <c r="K214" i="3"/>
  <c r="L214" i="3"/>
  <c r="M214" i="3"/>
  <c r="A215" i="3"/>
  <c r="B215" i="3"/>
  <c r="C215" i="3"/>
  <c r="D215" i="3"/>
  <c r="E215" i="3"/>
  <c r="F215" i="3"/>
  <c r="G215" i="3"/>
  <c r="H215" i="3"/>
  <c r="I215" i="3"/>
  <c r="J215" i="3"/>
  <c r="K215" i="3"/>
  <c r="L215" i="3"/>
  <c r="M215" i="3"/>
  <c r="A216" i="3"/>
  <c r="B216" i="3"/>
  <c r="C216" i="3"/>
  <c r="D216" i="3"/>
  <c r="E216" i="3"/>
  <c r="F216" i="3"/>
  <c r="G216" i="3"/>
  <c r="H216" i="3"/>
  <c r="I216" i="3"/>
  <c r="J216" i="3"/>
  <c r="K216" i="3"/>
  <c r="L216" i="3"/>
  <c r="M216" i="3"/>
  <c r="A217" i="3"/>
  <c r="B217" i="3"/>
  <c r="C217" i="3"/>
  <c r="D217" i="3"/>
  <c r="E217" i="3"/>
  <c r="F217" i="3"/>
  <c r="G217" i="3"/>
  <c r="H217" i="3"/>
  <c r="I217" i="3"/>
  <c r="J217" i="3"/>
  <c r="K217" i="3"/>
  <c r="L217" i="3"/>
  <c r="M217" i="3"/>
  <c r="A218" i="3"/>
  <c r="B218" i="3"/>
  <c r="C218" i="3"/>
  <c r="D218" i="3"/>
  <c r="E218" i="3"/>
  <c r="F218" i="3"/>
  <c r="G218" i="3"/>
  <c r="H218" i="3"/>
  <c r="I218" i="3"/>
  <c r="J218" i="3"/>
  <c r="K218" i="3"/>
  <c r="L218" i="3"/>
  <c r="M218" i="3"/>
  <c r="A219" i="3"/>
  <c r="B219" i="3"/>
  <c r="C219" i="3"/>
  <c r="D219" i="3"/>
  <c r="E219" i="3"/>
  <c r="F219" i="3"/>
  <c r="G219" i="3"/>
  <c r="H219" i="3"/>
  <c r="I219" i="3"/>
  <c r="J219" i="3"/>
  <c r="K219" i="3"/>
  <c r="L219" i="3"/>
  <c r="M219" i="3"/>
  <c r="A220" i="3"/>
  <c r="B220" i="3"/>
  <c r="C220" i="3"/>
  <c r="D220" i="3"/>
  <c r="E220" i="3"/>
  <c r="F220" i="3"/>
  <c r="G220" i="3"/>
  <c r="H220" i="3"/>
  <c r="I220" i="3"/>
  <c r="J220" i="3"/>
  <c r="K220" i="3"/>
  <c r="L220" i="3"/>
  <c r="M220" i="3"/>
  <c r="A221" i="3"/>
  <c r="B221" i="3"/>
  <c r="C221" i="3"/>
  <c r="D221" i="3"/>
  <c r="E221" i="3"/>
  <c r="F221" i="3"/>
  <c r="G221" i="3"/>
  <c r="H221" i="3"/>
  <c r="I221" i="3"/>
  <c r="J221" i="3"/>
  <c r="K221" i="3"/>
  <c r="L221" i="3"/>
  <c r="M221" i="3"/>
  <c r="A222" i="3"/>
  <c r="B222" i="3"/>
  <c r="C222" i="3"/>
  <c r="D222" i="3"/>
  <c r="E222" i="3"/>
  <c r="F222" i="3"/>
  <c r="G222" i="3"/>
  <c r="H222" i="3"/>
  <c r="I222" i="3"/>
  <c r="J222" i="3"/>
  <c r="K222" i="3"/>
  <c r="L222" i="3"/>
  <c r="M222" i="3"/>
  <c r="A223" i="3"/>
  <c r="B223" i="3"/>
  <c r="C223" i="3"/>
  <c r="D223" i="3"/>
  <c r="E223" i="3"/>
  <c r="F223" i="3"/>
  <c r="G223" i="3"/>
  <c r="H223" i="3"/>
  <c r="I223" i="3"/>
  <c r="J223" i="3"/>
  <c r="K223" i="3"/>
  <c r="L223" i="3"/>
  <c r="M223" i="3"/>
  <c r="A224" i="3"/>
  <c r="B224" i="3"/>
  <c r="C224" i="3"/>
  <c r="D224" i="3"/>
  <c r="E224" i="3"/>
  <c r="F224" i="3"/>
  <c r="G224" i="3"/>
  <c r="H224" i="3"/>
  <c r="I224" i="3"/>
  <c r="J224" i="3"/>
  <c r="K224" i="3"/>
  <c r="L224" i="3"/>
  <c r="M224" i="3"/>
  <c r="A225" i="3"/>
  <c r="B225" i="3"/>
  <c r="C225" i="3"/>
  <c r="D225" i="3"/>
  <c r="E225" i="3"/>
  <c r="F225" i="3"/>
  <c r="G225" i="3"/>
  <c r="H225" i="3"/>
  <c r="I225" i="3"/>
  <c r="J225" i="3"/>
  <c r="K225" i="3"/>
  <c r="L225" i="3"/>
  <c r="M225" i="3"/>
  <c r="A226" i="3"/>
  <c r="B226" i="3"/>
  <c r="C226" i="3"/>
  <c r="D226" i="3"/>
  <c r="E226" i="3"/>
  <c r="F226" i="3"/>
  <c r="G226" i="3"/>
  <c r="H226" i="3"/>
  <c r="I226" i="3"/>
  <c r="J226" i="3"/>
  <c r="K226" i="3"/>
  <c r="L226" i="3"/>
  <c r="M226" i="3"/>
  <c r="A227" i="3"/>
  <c r="B227" i="3"/>
  <c r="C227" i="3"/>
  <c r="D227" i="3"/>
  <c r="E227" i="3"/>
  <c r="F227" i="3"/>
  <c r="G227" i="3"/>
  <c r="H227" i="3"/>
  <c r="I227" i="3"/>
  <c r="J227" i="3"/>
  <c r="K227" i="3"/>
  <c r="L227" i="3"/>
  <c r="M227" i="3"/>
  <c r="A228" i="3"/>
  <c r="B228" i="3"/>
  <c r="C228" i="3"/>
  <c r="D228" i="3"/>
  <c r="E228" i="3"/>
  <c r="F228" i="3"/>
  <c r="G228" i="3"/>
  <c r="H228" i="3"/>
  <c r="I228" i="3"/>
  <c r="J228" i="3"/>
  <c r="K228" i="3"/>
  <c r="L228" i="3"/>
  <c r="M228" i="3"/>
  <c r="A229" i="3"/>
  <c r="B229" i="3"/>
  <c r="C229" i="3"/>
  <c r="D229" i="3"/>
  <c r="E229" i="3"/>
  <c r="F229" i="3"/>
  <c r="G229" i="3"/>
  <c r="H229" i="3"/>
  <c r="I229" i="3"/>
  <c r="J229" i="3"/>
  <c r="K229" i="3"/>
  <c r="L229" i="3"/>
  <c r="M229" i="3"/>
  <c r="A230" i="3"/>
  <c r="B230" i="3"/>
  <c r="C230" i="3"/>
  <c r="D230" i="3"/>
  <c r="E230" i="3"/>
  <c r="F230" i="3"/>
  <c r="G230" i="3"/>
  <c r="H230" i="3"/>
  <c r="I230" i="3"/>
  <c r="J230" i="3"/>
  <c r="K230" i="3"/>
  <c r="L230" i="3"/>
  <c r="M230" i="3"/>
  <c r="A231" i="3"/>
  <c r="B231" i="3"/>
  <c r="C231" i="3"/>
  <c r="D231" i="3"/>
  <c r="E231" i="3"/>
  <c r="F231" i="3"/>
  <c r="G231" i="3"/>
  <c r="H231" i="3"/>
  <c r="I231" i="3"/>
  <c r="J231" i="3"/>
  <c r="K231" i="3"/>
  <c r="L231" i="3"/>
  <c r="M231" i="3"/>
  <c r="A232" i="3"/>
  <c r="B232" i="3"/>
  <c r="C232" i="3"/>
  <c r="D232" i="3"/>
  <c r="E232" i="3"/>
  <c r="F232" i="3"/>
  <c r="G232" i="3"/>
  <c r="H232" i="3"/>
  <c r="I232" i="3"/>
  <c r="J232" i="3"/>
  <c r="K232" i="3"/>
  <c r="L232" i="3"/>
  <c r="M232" i="3"/>
  <c r="A233" i="3"/>
  <c r="B233" i="3"/>
  <c r="C233" i="3"/>
  <c r="D233" i="3"/>
  <c r="E233" i="3"/>
  <c r="F233" i="3"/>
  <c r="G233" i="3"/>
  <c r="H233" i="3"/>
  <c r="I233" i="3"/>
  <c r="J233" i="3"/>
  <c r="K233" i="3"/>
  <c r="L233" i="3"/>
  <c r="M233" i="3"/>
  <c r="A234" i="3"/>
  <c r="B234" i="3"/>
  <c r="C234" i="3"/>
  <c r="D234" i="3"/>
  <c r="E234" i="3"/>
  <c r="F234" i="3"/>
  <c r="G234" i="3"/>
  <c r="H234" i="3"/>
  <c r="I234" i="3"/>
  <c r="J234" i="3"/>
  <c r="K234" i="3"/>
  <c r="L234" i="3"/>
  <c r="M234" i="3"/>
  <c r="A235" i="3"/>
  <c r="B235" i="3"/>
  <c r="C235" i="3"/>
  <c r="D235" i="3"/>
  <c r="E235" i="3"/>
  <c r="F235" i="3"/>
  <c r="G235" i="3"/>
  <c r="H235" i="3"/>
  <c r="I235" i="3"/>
  <c r="J235" i="3"/>
  <c r="K235" i="3"/>
  <c r="L235" i="3"/>
  <c r="M235" i="3"/>
  <c r="A236" i="3"/>
  <c r="B236" i="3"/>
  <c r="C236" i="3"/>
  <c r="D236" i="3"/>
  <c r="E236" i="3"/>
  <c r="F236" i="3"/>
  <c r="G236" i="3"/>
  <c r="H236" i="3"/>
  <c r="I236" i="3"/>
  <c r="J236" i="3"/>
  <c r="K236" i="3"/>
  <c r="L236" i="3"/>
  <c r="M236" i="3"/>
  <c r="A237" i="3"/>
  <c r="B237" i="3"/>
  <c r="C237" i="3"/>
  <c r="D237" i="3"/>
  <c r="E237" i="3"/>
  <c r="F237" i="3"/>
  <c r="G237" i="3"/>
  <c r="H237" i="3"/>
  <c r="I237" i="3"/>
  <c r="J237" i="3"/>
  <c r="K237" i="3"/>
  <c r="L237" i="3"/>
  <c r="M237" i="3"/>
  <c r="A238" i="3"/>
  <c r="B238" i="3"/>
  <c r="C238" i="3"/>
  <c r="D238" i="3"/>
  <c r="E238" i="3"/>
  <c r="F238" i="3"/>
  <c r="G238" i="3"/>
  <c r="H238" i="3"/>
  <c r="I238" i="3"/>
  <c r="J238" i="3"/>
  <c r="K238" i="3"/>
  <c r="L238" i="3"/>
  <c r="M238" i="3"/>
  <c r="A239" i="3"/>
  <c r="B239" i="3"/>
  <c r="C239" i="3"/>
  <c r="D239" i="3"/>
  <c r="E239" i="3"/>
  <c r="F239" i="3"/>
  <c r="G239" i="3"/>
  <c r="H239" i="3"/>
  <c r="I239" i="3"/>
  <c r="J239" i="3"/>
  <c r="K239" i="3"/>
  <c r="L239" i="3"/>
  <c r="M239" i="3"/>
  <c r="A240" i="3"/>
  <c r="B240" i="3"/>
  <c r="C240" i="3"/>
  <c r="D240" i="3"/>
  <c r="E240" i="3"/>
  <c r="F240" i="3"/>
  <c r="G240" i="3"/>
  <c r="H240" i="3"/>
  <c r="I240" i="3"/>
  <c r="J240" i="3"/>
  <c r="K240" i="3"/>
  <c r="L240" i="3"/>
  <c r="M240" i="3"/>
  <c r="A241" i="3"/>
  <c r="B241" i="3"/>
  <c r="C241" i="3"/>
  <c r="D241" i="3"/>
  <c r="E241" i="3"/>
  <c r="F241" i="3"/>
  <c r="G241" i="3"/>
  <c r="H241" i="3"/>
  <c r="I241" i="3"/>
  <c r="J241" i="3"/>
  <c r="K241" i="3"/>
  <c r="L241" i="3"/>
  <c r="M241" i="3"/>
  <c r="A242" i="3"/>
  <c r="B242" i="3"/>
  <c r="C242" i="3"/>
  <c r="D242" i="3"/>
  <c r="E242" i="3"/>
  <c r="F242" i="3"/>
  <c r="G242" i="3"/>
  <c r="H242" i="3"/>
  <c r="I242" i="3"/>
  <c r="J242" i="3"/>
  <c r="K242" i="3"/>
  <c r="L242" i="3"/>
  <c r="M242" i="3"/>
  <c r="A243" i="3"/>
  <c r="B243" i="3"/>
  <c r="C243" i="3"/>
  <c r="D243" i="3"/>
  <c r="E243" i="3"/>
  <c r="F243" i="3"/>
  <c r="G243" i="3"/>
  <c r="H243" i="3"/>
  <c r="I243" i="3"/>
  <c r="J243" i="3"/>
  <c r="K243" i="3"/>
  <c r="L243" i="3"/>
  <c r="M243" i="3"/>
  <c r="A244" i="3"/>
  <c r="B244" i="3"/>
  <c r="C244" i="3"/>
  <c r="D244" i="3"/>
  <c r="E244" i="3"/>
  <c r="F244" i="3"/>
  <c r="G244" i="3"/>
  <c r="H244" i="3"/>
  <c r="I244" i="3"/>
  <c r="J244" i="3"/>
  <c r="K244" i="3"/>
  <c r="L244" i="3"/>
  <c r="M244" i="3"/>
  <c r="A245" i="3"/>
  <c r="B245" i="3"/>
  <c r="C245" i="3"/>
  <c r="D245" i="3"/>
  <c r="E245" i="3"/>
  <c r="F245" i="3"/>
  <c r="G245" i="3"/>
  <c r="H245" i="3"/>
  <c r="I245" i="3"/>
  <c r="J245" i="3"/>
  <c r="K245" i="3"/>
  <c r="L245" i="3"/>
  <c r="M245" i="3"/>
  <c r="A246" i="3"/>
  <c r="B246" i="3"/>
  <c r="C246" i="3"/>
  <c r="D246" i="3"/>
  <c r="E246" i="3"/>
  <c r="F246" i="3"/>
  <c r="G246" i="3"/>
  <c r="H246" i="3"/>
  <c r="I246" i="3"/>
  <c r="J246" i="3"/>
  <c r="K246" i="3"/>
  <c r="L246" i="3"/>
  <c r="M246" i="3"/>
  <c r="A247" i="3"/>
  <c r="B247" i="3"/>
  <c r="C247" i="3"/>
  <c r="D247" i="3"/>
  <c r="E247" i="3"/>
  <c r="F247" i="3"/>
  <c r="G247" i="3"/>
  <c r="H247" i="3"/>
  <c r="I247" i="3"/>
  <c r="J247" i="3"/>
  <c r="K247" i="3"/>
  <c r="L247" i="3"/>
  <c r="M247" i="3"/>
  <c r="A248" i="3"/>
  <c r="B248" i="3"/>
  <c r="C248" i="3"/>
  <c r="D248" i="3"/>
  <c r="E248" i="3"/>
  <c r="F248" i="3"/>
  <c r="G248" i="3"/>
  <c r="H248" i="3"/>
  <c r="I248" i="3"/>
  <c r="J248" i="3"/>
  <c r="K248" i="3"/>
  <c r="L248" i="3"/>
  <c r="M248" i="3"/>
  <c r="A249" i="3"/>
  <c r="B249" i="3"/>
  <c r="C249" i="3"/>
  <c r="D249" i="3"/>
  <c r="E249" i="3"/>
  <c r="F249" i="3"/>
  <c r="G249" i="3"/>
  <c r="H249" i="3"/>
  <c r="I249" i="3"/>
  <c r="J249" i="3"/>
  <c r="K249" i="3"/>
  <c r="L249" i="3"/>
  <c r="M249" i="3"/>
  <c r="A250" i="3"/>
  <c r="B250" i="3"/>
  <c r="C250" i="3"/>
  <c r="D250" i="3"/>
  <c r="E250" i="3"/>
  <c r="F250" i="3"/>
  <c r="G250" i="3"/>
  <c r="H250" i="3"/>
  <c r="I250" i="3"/>
  <c r="J250" i="3"/>
  <c r="K250" i="3"/>
  <c r="L250" i="3"/>
  <c r="M250" i="3"/>
  <c r="A251" i="3"/>
  <c r="B251" i="3"/>
  <c r="C251" i="3"/>
  <c r="D251" i="3"/>
  <c r="E251" i="3"/>
  <c r="F251" i="3"/>
  <c r="G251" i="3"/>
  <c r="H251" i="3"/>
  <c r="I251" i="3"/>
  <c r="J251" i="3"/>
  <c r="K251" i="3"/>
  <c r="L251" i="3"/>
  <c r="M251" i="3"/>
  <c r="A252" i="3"/>
  <c r="B252" i="3"/>
  <c r="C252" i="3"/>
  <c r="D252" i="3"/>
  <c r="E252" i="3"/>
  <c r="F252" i="3"/>
  <c r="G252" i="3"/>
  <c r="H252" i="3"/>
  <c r="I252" i="3"/>
  <c r="J252" i="3"/>
  <c r="K252" i="3"/>
  <c r="L252" i="3"/>
  <c r="M252" i="3"/>
  <c r="A253" i="3"/>
  <c r="B253" i="3"/>
  <c r="C253" i="3"/>
  <c r="D253" i="3"/>
  <c r="E253" i="3"/>
  <c r="F253" i="3"/>
  <c r="G253" i="3"/>
  <c r="H253" i="3"/>
  <c r="I253" i="3"/>
  <c r="J253" i="3"/>
  <c r="K253" i="3"/>
  <c r="L253" i="3"/>
  <c r="M253" i="3"/>
  <c r="A254" i="3"/>
  <c r="B254" i="3"/>
  <c r="C254" i="3"/>
  <c r="D254" i="3"/>
  <c r="E254" i="3"/>
  <c r="F254" i="3"/>
  <c r="G254" i="3"/>
  <c r="H254" i="3"/>
  <c r="I254" i="3"/>
  <c r="J254" i="3"/>
  <c r="K254" i="3"/>
  <c r="L254" i="3"/>
  <c r="M254" i="3"/>
  <c r="A255" i="3"/>
  <c r="B255" i="3"/>
  <c r="C255" i="3"/>
  <c r="D255" i="3"/>
  <c r="E255" i="3"/>
  <c r="F255" i="3"/>
  <c r="G255" i="3"/>
  <c r="H255" i="3"/>
  <c r="I255" i="3"/>
  <c r="J255" i="3"/>
  <c r="K255" i="3"/>
  <c r="L255" i="3"/>
  <c r="M255" i="3"/>
  <c r="A256" i="3"/>
  <c r="B256" i="3"/>
  <c r="C256" i="3"/>
  <c r="D256" i="3"/>
  <c r="E256" i="3"/>
  <c r="F256" i="3"/>
  <c r="G256" i="3"/>
  <c r="H256" i="3"/>
  <c r="I256" i="3"/>
  <c r="J256" i="3"/>
  <c r="K256" i="3"/>
  <c r="L256" i="3"/>
  <c r="M256" i="3"/>
  <c r="A257" i="3"/>
  <c r="B257" i="3"/>
  <c r="C257" i="3"/>
  <c r="D257" i="3"/>
  <c r="E257" i="3"/>
  <c r="F257" i="3"/>
  <c r="G257" i="3"/>
  <c r="H257" i="3"/>
  <c r="I257" i="3"/>
  <c r="J257" i="3"/>
  <c r="K257" i="3"/>
  <c r="L257" i="3"/>
  <c r="M257" i="3"/>
  <c r="A258" i="3"/>
  <c r="B258" i="3"/>
  <c r="C258" i="3"/>
  <c r="D258" i="3"/>
  <c r="E258" i="3"/>
  <c r="F258" i="3"/>
  <c r="G258" i="3"/>
  <c r="H258" i="3"/>
  <c r="I258" i="3"/>
  <c r="J258" i="3"/>
  <c r="K258" i="3"/>
  <c r="L258" i="3"/>
  <c r="M258" i="3"/>
  <c r="A259" i="3"/>
  <c r="B259" i="3"/>
  <c r="C259" i="3"/>
  <c r="D259" i="3"/>
  <c r="E259" i="3"/>
  <c r="F259" i="3"/>
  <c r="G259" i="3"/>
  <c r="H259" i="3"/>
  <c r="I259" i="3"/>
  <c r="J259" i="3"/>
  <c r="K259" i="3"/>
  <c r="L259" i="3"/>
  <c r="M259" i="3"/>
  <c r="A260" i="3"/>
  <c r="B260" i="3"/>
  <c r="C260" i="3"/>
  <c r="D260" i="3"/>
  <c r="E260" i="3"/>
  <c r="F260" i="3"/>
  <c r="G260" i="3"/>
  <c r="H260" i="3"/>
  <c r="I260" i="3"/>
  <c r="J260" i="3"/>
  <c r="K260" i="3"/>
  <c r="L260" i="3"/>
  <c r="M260" i="3"/>
  <c r="A261" i="3"/>
  <c r="B261" i="3"/>
  <c r="C261" i="3"/>
  <c r="D261" i="3"/>
  <c r="E261" i="3"/>
  <c r="F261" i="3"/>
  <c r="G261" i="3"/>
  <c r="H261" i="3"/>
  <c r="I261" i="3"/>
  <c r="J261" i="3"/>
  <c r="K261" i="3"/>
  <c r="L261" i="3"/>
  <c r="M261" i="3"/>
  <c r="A262" i="3"/>
  <c r="B262" i="3"/>
  <c r="C262" i="3"/>
  <c r="D262" i="3"/>
  <c r="E262" i="3"/>
  <c r="F262" i="3"/>
  <c r="G262" i="3"/>
  <c r="H262" i="3"/>
  <c r="I262" i="3"/>
  <c r="J262" i="3"/>
  <c r="K262" i="3"/>
  <c r="L262" i="3"/>
  <c r="M262" i="3"/>
  <c r="A263" i="3"/>
  <c r="B263" i="3"/>
  <c r="C263" i="3"/>
  <c r="D263" i="3"/>
  <c r="E263" i="3"/>
  <c r="F263" i="3"/>
  <c r="G263" i="3"/>
  <c r="H263" i="3"/>
  <c r="I263" i="3"/>
  <c r="J263" i="3"/>
  <c r="K263" i="3"/>
  <c r="L263" i="3"/>
  <c r="M263" i="3"/>
  <c r="A264" i="3"/>
  <c r="B264" i="3"/>
  <c r="C264" i="3"/>
  <c r="D264" i="3"/>
  <c r="E264" i="3"/>
  <c r="F264" i="3"/>
  <c r="G264" i="3"/>
  <c r="H264" i="3"/>
  <c r="I264" i="3"/>
  <c r="J264" i="3"/>
  <c r="K264" i="3"/>
  <c r="L264" i="3"/>
  <c r="M264" i="3"/>
  <c r="A265" i="3"/>
  <c r="B265" i="3"/>
  <c r="C265" i="3"/>
  <c r="D265" i="3"/>
  <c r="E265" i="3"/>
  <c r="F265" i="3"/>
  <c r="G265" i="3"/>
  <c r="H265" i="3"/>
  <c r="I265" i="3"/>
  <c r="J265" i="3"/>
  <c r="K265" i="3"/>
  <c r="L265" i="3"/>
  <c r="M265" i="3"/>
  <c r="A266" i="3"/>
  <c r="B266" i="3"/>
  <c r="C266" i="3"/>
  <c r="D266" i="3"/>
  <c r="E266" i="3"/>
  <c r="F266" i="3"/>
  <c r="G266" i="3"/>
  <c r="H266" i="3"/>
  <c r="I266" i="3"/>
  <c r="J266" i="3"/>
  <c r="K266" i="3"/>
  <c r="L266" i="3"/>
  <c r="M266" i="3"/>
  <c r="A267" i="3"/>
  <c r="B267" i="3"/>
  <c r="C267" i="3"/>
  <c r="D267" i="3"/>
  <c r="E267" i="3"/>
  <c r="F267" i="3"/>
  <c r="G267" i="3"/>
  <c r="H267" i="3"/>
  <c r="I267" i="3"/>
  <c r="J267" i="3"/>
  <c r="K267" i="3"/>
  <c r="L267" i="3"/>
  <c r="M267" i="3"/>
  <c r="A268" i="3"/>
  <c r="B268" i="3"/>
  <c r="C268" i="3"/>
  <c r="D268" i="3"/>
  <c r="E268" i="3"/>
  <c r="F268" i="3"/>
  <c r="G268" i="3"/>
  <c r="H268" i="3"/>
  <c r="I268" i="3"/>
  <c r="J268" i="3"/>
  <c r="K268" i="3"/>
  <c r="L268" i="3"/>
  <c r="M268" i="3"/>
  <c r="A269" i="3"/>
  <c r="B269" i="3"/>
  <c r="C269" i="3"/>
  <c r="D269" i="3"/>
  <c r="E269" i="3"/>
  <c r="F269" i="3"/>
  <c r="G269" i="3"/>
  <c r="H269" i="3"/>
  <c r="I269" i="3"/>
  <c r="J269" i="3"/>
  <c r="K269" i="3"/>
  <c r="L269" i="3"/>
  <c r="M269" i="3"/>
  <c r="A270" i="3"/>
  <c r="B270" i="3"/>
  <c r="C270" i="3"/>
  <c r="D270" i="3"/>
  <c r="E270" i="3"/>
  <c r="F270" i="3"/>
  <c r="G270" i="3"/>
  <c r="H270" i="3"/>
  <c r="I270" i="3"/>
  <c r="J270" i="3"/>
  <c r="K270" i="3"/>
  <c r="L270" i="3"/>
  <c r="M270" i="3"/>
  <c r="A271" i="3"/>
  <c r="B271" i="3"/>
  <c r="C271" i="3"/>
  <c r="D271" i="3"/>
  <c r="E271" i="3"/>
  <c r="F271" i="3"/>
  <c r="G271" i="3"/>
  <c r="H271" i="3"/>
  <c r="I271" i="3"/>
  <c r="J271" i="3"/>
  <c r="K271" i="3"/>
  <c r="L271" i="3"/>
  <c r="M271" i="3"/>
  <c r="A272" i="3"/>
  <c r="B272" i="3"/>
  <c r="C272" i="3"/>
  <c r="D272" i="3"/>
  <c r="E272" i="3"/>
  <c r="F272" i="3"/>
  <c r="G272" i="3"/>
  <c r="H272" i="3"/>
  <c r="I272" i="3"/>
  <c r="J272" i="3"/>
  <c r="K272" i="3"/>
  <c r="L272" i="3"/>
  <c r="M272" i="3"/>
  <c r="A273" i="3"/>
  <c r="B273" i="3"/>
  <c r="C273" i="3"/>
  <c r="D273" i="3"/>
  <c r="E273" i="3"/>
  <c r="F273" i="3"/>
  <c r="G273" i="3"/>
  <c r="H273" i="3"/>
  <c r="I273" i="3"/>
  <c r="J273" i="3"/>
  <c r="K273" i="3"/>
  <c r="L273" i="3"/>
  <c r="M273" i="3"/>
  <c r="A274" i="3"/>
  <c r="B274" i="3"/>
  <c r="C274" i="3"/>
  <c r="D274" i="3"/>
  <c r="E274" i="3"/>
  <c r="F274" i="3"/>
  <c r="G274" i="3"/>
  <c r="H274" i="3"/>
  <c r="I274" i="3"/>
  <c r="J274" i="3"/>
  <c r="K274" i="3"/>
  <c r="L274" i="3"/>
  <c r="M274" i="3"/>
  <c r="A275" i="3"/>
  <c r="B275" i="3"/>
  <c r="C275" i="3"/>
  <c r="D275" i="3"/>
  <c r="E275" i="3"/>
  <c r="F275" i="3"/>
  <c r="G275" i="3"/>
  <c r="H275" i="3"/>
  <c r="I275" i="3"/>
  <c r="J275" i="3"/>
  <c r="K275" i="3"/>
  <c r="L275" i="3"/>
  <c r="M275" i="3"/>
  <c r="A276" i="3"/>
  <c r="B276" i="3"/>
  <c r="C276" i="3"/>
  <c r="D276" i="3"/>
  <c r="E276" i="3"/>
  <c r="F276" i="3"/>
  <c r="G276" i="3"/>
  <c r="H276" i="3"/>
  <c r="I276" i="3"/>
  <c r="J276" i="3"/>
  <c r="K276" i="3"/>
  <c r="L276" i="3"/>
  <c r="M276" i="3"/>
  <c r="A277" i="3"/>
  <c r="B277" i="3"/>
  <c r="C277" i="3"/>
  <c r="D277" i="3"/>
  <c r="E277" i="3"/>
  <c r="F277" i="3"/>
  <c r="G277" i="3"/>
  <c r="H277" i="3"/>
  <c r="I277" i="3"/>
  <c r="J277" i="3"/>
  <c r="K277" i="3"/>
  <c r="L277" i="3"/>
  <c r="M277" i="3"/>
  <c r="A278" i="3"/>
  <c r="B278" i="3"/>
  <c r="C278" i="3"/>
  <c r="D278" i="3"/>
  <c r="E278" i="3"/>
  <c r="F278" i="3"/>
  <c r="G278" i="3"/>
  <c r="H278" i="3"/>
  <c r="I278" i="3"/>
  <c r="J278" i="3"/>
  <c r="K278" i="3"/>
  <c r="L278" i="3"/>
  <c r="M278" i="3"/>
  <c r="A279" i="3"/>
  <c r="B279" i="3"/>
  <c r="C279" i="3"/>
  <c r="D279" i="3"/>
  <c r="E279" i="3"/>
  <c r="F279" i="3"/>
  <c r="G279" i="3"/>
  <c r="H279" i="3"/>
  <c r="I279" i="3"/>
  <c r="J279" i="3"/>
  <c r="K279" i="3"/>
  <c r="L279" i="3"/>
  <c r="M279" i="3"/>
  <c r="A280" i="3"/>
  <c r="B280" i="3"/>
  <c r="C280" i="3"/>
  <c r="D280" i="3"/>
  <c r="E280" i="3"/>
  <c r="F280" i="3"/>
  <c r="G280" i="3"/>
  <c r="H280" i="3"/>
  <c r="I280" i="3"/>
  <c r="J280" i="3"/>
  <c r="K280" i="3"/>
  <c r="L280" i="3"/>
  <c r="M280" i="3"/>
  <c r="A281" i="3"/>
  <c r="B281" i="3"/>
  <c r="C281" i="3"/>
  <c r="D281" i="3"/>
  <c r="E281" i="3"/>
  <c r="F281" i="3"/>
  <c r="G281" i="3"/>
  <c r="H281" i="3"/>
  <c r="I281" i="3"/>
  <c r="J281" i="3"/>
  <c r="K281" i="3"/>
  <c r="L281" i="3"/>
  <c r="M281" i="3"/>
  <c r="A282" i="3"/>
  <c r="B282" i="3"/>
  <c r="C282" i="3"/>
  <c r="D282" i="3"/>
  <c r="E282" i="3"/>
  <c r="F282" i="3"/>
  <c r="G282" i="3"/>
  <c r="H282" i="3"/>
  <c r="I282" i="3"/>
  <c r="J282" i="3"/>
  <c r="K282" i="3"/>
  <c r="L282" i="3"/>
  <c r="M282" i="3"/>
  <c r="A283" i="3"/>
  <c r="B283" i="3"/>
  <c r="C283" i="3"/>
  <c r="D283" i="3"/>
  <c r="E283" i="3"/>
  <c r="F283" i="3"/>
  <c r="G283" i="3"/>
  <c r="H283" i="3"/>
  <c r="I283" i="3"/>
  <c r="J283" i="3"/>
  <c r="K283" i="3"/>
  <c r="L283" i="3"/>
  <c r="M283" i="3"/>
  <c r="A284" i="3"/>
  <c r="B284" i="3"/>
  <c r="C284" i="3"/>
  <c r="D284" i="3"/>
  <c r="E284" i="3"/>
  <c r="F284" i="3"/>
  <c r="G284" i="3"/>
  <c r="H284" i="3"/>
  <c r="I284" i="3"/>
  <c r="J284" i="3"/>
  <c r="K284" i="3"/>
  <c r="L284" i="3"/>
  <c r="M284" i="3"/>
  <c r="A285" i="3"/>
  <c r="B285" i="3"/>
  <c r="C285" i="3"/>
  <c r="D285" i="3"/>
  <c r="E285" i="3"/>
  <c r="F285" i="3"/>
  <c r="G285" i="3"/>
  <c r="H285" i="3"/>
  <c r="I285" i="3"/>
  <c r="J285" i="3"/>
  <c r="K285" i="3"/>
  <c r="L285" i="3"/>
  <c r="M285" i="3"/>
  <c r="A286" i="3"/>
  <c r="B286" i="3"/>
  <c r="C286" i="3"/>
  <c r="D286" i="3"/>
  <c r="E286" i="3"/>
  <c r="F286" i="3"/>
  <c r="G286" i="3"/>
  <c r="H286" i="3"/>
  <c r="I286" i="3"/>
  <c r="J286" i="3"/>
  <c r="K286" i="3"/>
  <c r="L286" i="3"/>
  <c r="M286" i="3"/>
  <c r="A287" i="3"/>
  <c r="B287" i="3"/>
  <c r="C287" i="3"/>
  <c r="D287" i="3"/>
  <c r="E287" i="3"/>
  <c r="F287" i="3"/>
  <c r="G287" i="3"/>
  <c r="H287" i="3"/>
  <c r="I287" i="3"/>
  <c r="J287" i="3"/>
  <c r="K287" i="3"/>
  <c r="L287" i="3"/>
  <c r="M287" i="3"/>
  <c r="A288" i="3"/>
  <c r="B288" i="3"/>
  <c r="C288" i="3"/>
  <c r="D288" i="3"/>
  <c r="E288" i="3"/>
  <c r="F288" i="3"/>
  <c r="G288" i="3"/>
  <c r="H288" i="3"/>
  <c r="I288" i="3"/>
  <c r="J288" i="3"/>
  <c r="K288" i="3"/>
  <c r="L288" i="3"/>
  <c r="M288" i="3"/>
  <c r="A289" i="3"/>
  <c r="B289" i="3"/>
  <c r="C289" i="3"/>
  <c r="D289" i="3"/>
  <c r="E289" i="3"/>
  <c r="F289" i="3"/>
  <c r="G289" i="3"/>
  <c r="H289" i="3"/>
  <c r="I289" i="3"/>
  <c r="J289" i="3"/>
  <c r="K289" i="3"/>
  <c r="L289" i="3"/>
  <c r="M289" i="3"/>
  <c r="A290" i="3"/>
  <c r="B290" i="3"/>
  <c r="C290" i="3"/>
  <c r="D290" i="3"/>
  <c r="E290" i="3"/>
  <c r="F290" i="3"/>
  <c r="G290" i="3"/>
  <c r="H290" i="3"/>
  <c r="I290" i="3"/>
  <c r="J290" i="3"/>
  <c r="K290" i="3"/>
  <c r="L290" i="3"/>
  <c r="M290" i="3"/>
  <c r="A291" i="3"/>
  <c r="B291" i="3"/>
  <c r="C291" i="3"/>
  <c r="D291" i="3"/>
  <c r="E291" i="3"/>
  <c r="F291" i="3"/>
  <c r="G291" i="3"/>
  <c r="H291" i="3"/>
  <c r="I291" i="3"/>
  <c r="J291" i="3"/>
  <c r="K291" i="3"/>
  <c r="L291" i="3"/>
  <c r="M291" i="3"/>
  <c r="A292" i="3"/>
  <c r="B292" i="3"/>
  <c r="C292" i="3"/>
  <c r="D292" i="3"/>
  <c r="E292" i="3"/>
  <c r="F292" i="3"/>
  <c r="G292" i="3"/>
  <c r="H292" i="3"/>
  <c r="I292" i="3"/>
  <c r="J292" i="3"/>
  <c r="K292" i="3"/>
  <c r="L292" i="3"/>
  <c r="M292" i="3"/>
  <c r="A293" i="3"/>
  <c r="B293" i="3"/>
  <c r="C293" i="3"/>
  <c r="D293" i="3"/>
  <c r="E293" i="3"/>
  <c r="F293" i="3"/>
  <c r="G293" i="3"/>
  <c r="H293" i="3"/>
  <c r="I293" i="3"/>
  <c r="J293" i="3"/>
  <c r="K293" i="3"/>
  <c r="L293" i="3"/>
  <c r="M293" i="3"/>
  <c r="A294" i="3"/>
  <c r="B294" i="3"/>
  <c r="C294" i="3"/>
  <c r="D294" i="3"/>
  <c r="E294" i="3"/>
  <c r="F294" i="3"/>
  <c r="G294" i="3"/>
  <c r="H294" i="3"/>
  <c r="I294" i="3"/>
  <c r="J294" i="3"/>
  <c r="K294" i="3"/>
  <c r="L294" i="3"/>
  <c r="M294" i="3"/>
  <c r="A295" i="3"/>
  <c r="B295" i="3"/>
  <c r="C295" i="3"/>
  <c r="D295" i="3"/>
  <c r="E295" i="3"/>
  <c r="F295" i="3"/>
  <c r="G295" i="3"/>
  <c r="H295" i="3"/>
  <c r="I295" i="3"/>
  <c r="J295" i="3"/>
  <c r="K295" i="3"/>
  <c r="L295" i="3"/>
  <c r="M295" i="3"/>
  <c r="A296" i="3"/>
  <c r="B296" i="3"/>
  <c r="C296" i="3"/>
  <c r="D296" i="3"/>
  <c r="E296" i="3"/>
  <c r="F296" i="3"/>
  <c r="G296" i="3"/>
  <c r="H296" i="3"/>
  <c r="I296" i="3"/>
  <c r="J296" i="3"/>
  <c r="K296" i="3"/>
  <c r="L296" i="3"/>
  <c r="M296" i="3"/>
  <c r="A297" i="3"/>
  <c r="B297" i="3"/>
  <c r="C297" i="3"/>
  <c r="D297" i="3"/>
  <c r="E297" i="3"/>
  <c r="F297" i="3"/>
  <c r="G297" i="3"/>
  <c r="H297" i="3"/>
  <c r="I297" i="3"/>
  <c r="J297" i="3"/>
  <c r="K297" i="3"/>
  <c r="L297" i="3"/>
  <c r="M297" i="3"/>
  <c r="A298" i="3"/>
  <c r="B298" i="3"/>
  <c r="C298" i="3"/>
  <c r="D298" i="3"/>
  <c r="E298" i="3"/>
  <c r="F298" i="3"/>
  <c r="G298" i="3"/>
  <c r="H298" i="3"/>
  <c r="I298" i="3"/>
  <c r="J298" i="3"/>
  <c r="K298" i="3"/>
  <c r="L298" i="3"/>
  <c r="M298" i="3"/>
  <c r="A299" i="3"/>
  <c r="B299" i="3"/>
  <c r="C299" i="3"/>
  <c r="D299" i="3"/>
  <c r="E299" i="3"/>
  <c r="F299" i="3"/>
  <c r="G299" i="3"/>
  <c r="H299" i="3"/>
  <c r="I299" i="3"/>
  <c r="J299" i="3"/>
  <c r="K299" i="3"/>
  <c r="L299" i="3"/>
  <c r="M299" i="3"/>
  <c r="A300" i="3"/>
  <c r="B300" i="3"/>
  <c r="C300" i="3"/>
  <c r="D300" i="3"/>
  <c r="E300" i="3"/>
  <c r="F300" i="3"/>
  <c r="G300" i="3"/>
  <c r="H300" i="3"/>
  <c r="I300" i="3"/>
  <c r="J300" i="3"/>
  <c r="K300" i="3"/>
  <c r="L300" i="3"/>
  <c r="M300" i="3"/>
  <c r="A301" i="3"/>
  <c r="B301" i="3"/>
  <c r="C301" i="3"/>
  <c r="D301" i="3"/>
  <c r="E301" i="3"/>
  <c r="F301" i="3"/>
  <c r="G301" i="3"/>
  <c r="H301" i="3"/>
  <c r="I301" i="3"/>
  <c r="J301" i="3"/>
  <c r="K301" i="3"/>
  <c r="L301" i="3"/>
  <c r="M301" i="3"/>
  <c r="A302" i="3"/>
  <c r="B302" i="3"/>
  <c r="C302" i="3"/>
  <c r="D302" i="3"/>
  <c r="E302" i="3"/>
  <c r="F302" i="3"/>
  <c r="G302" i="3"/>
  <c r="H302" i="3"/>
  <c r="I302" i="3"/>
  <c r="J302" i="3"/>
  <c r="K302" i="3"/>
  <c r="L302" i="3"/>
  <c r="M302" i="3"/>
  <c r="A303" i="3"/>
  <c r="B303" i="3"/>
  <c r="C303" i="3"/>
  <c r="D303" i="3"/>
  <c r="E303" i="3"/>
  <c r="F303" i="3"/>
  <c r="G303" i="3"/>
  <c r="H303" i="3"/>
  <c r="I303" i="3"/>
  <c r="J303" i="3"/>
  <c r="K303" i="3"/>
  <c r="L303" i="3"/>
  <c r="M303" i="3"/>
  <c r="A304" i="3"/>
  <c r="B304" i="3"/>
  <c r="C304" i="3"/>
  <c r="D304" i="3"/>
  <c r="E304" i="3"/>
  <c r="F304" i="3"/>
  <c r="G304" i="3"/>
  <c r="H304" i="3"/>
  <c r="I304" i="3"/>
  <c r="J304" i="3"/>
  <c r="K304" i="3"/>
  <c r="L304" i="3"/>
  <c r="M304" i="3"/>
  <c r="A305" i="3"/>
  <c r="B305" i="3"/>
  <c r="C305" i="3"/>
  <c r="D305" i="3"/>
  <c r="E305" i="3"/>
  <c r="F305" i="3"/>
  <c r="G305" i="3"/>
  <c r="H305" i="3"/>
  <c r="I305" i="3"/>
  <c r="J305" i="3"/>
  <c r="K305" i="3"/>
  <c r="L305" i="3"/>
  <c r="M305" i="3"/>
  <c r="A306" i="3"/>
  <c r="B306" i="3"/>
  <c r="C306" i="3"/>
  <c r="D306" i="3"/>
  <c r="E306" i="3"/>
  <c r="F306" i="3"/>
  <c r="G306" i="3"/>
  <c r="H306" i="3"/>
  <c r="I306" i="3"/>
  <c r="J306" i="3"/>
  <c r="K306" i="3"/>
  <c r="L306" i="3"/>
  <c r="M306" i="3"/>
  <c r="A307" i="3"/>
  <c r="B307" i="3"/>
  <c r="C307" i="3"/>
  <c r="D307" i="3"/>
  <c r="E307" i="3"/>
  <c r="F307" i="3"/>
  <c r="G307" i="3"/>
  <c r="H307" i="3"/>
  <c r="I307" i="3"/>
  <c r="J307" i="3"/>
  <c r="K307" i="3"/>
  <c r="L307" i="3"/>
  <c r="M307" i="3"/>
  <c r="A308" i="3"/>
  <c r="B308" i="3"/>
  <c r="C308" i="3"/>
  <c r="D308" i="3"/>
  <c r="E308" i="3"/>
  <c r="F308" i="3"/>
  <c r="G308" i="3"/>
  <c r="H308" i="3"/>
  <c r="I308" i="3"/>
  <c r="J308" i="3"/>
  <c r="K308" i="3"/>
  <c r="L308" i="3"/>
  <c r="M308" i="3"/>
  <c r="A309" i="3"/>
  <c r="B309" i="3"/>
  <c r="C309" i="3"/>
  <c r="D309" i="3"/>
  <c r="E309" i="3"/>
  <c r="F309" i="3"/>
  <c r="G309" i="3"/>
  <c r="H309" i="3"/>
  <c r="I309" i="3"/>
  <c r="J309" i="3"/>
  <c r="K309" i="3"/>
  <c r="L309" i="3"/>
  <c r="M309" i="3"/>
  <c r="A310" i="3"/>
  <c r="B310" i="3"/>
  <c r="C310" i="3"/>
  <c r="D310" i="3"/>
  <c r="E310" i="3"/>
  <c r="F310" i="3"/>
  <c r="G310" i="3"/>
  <c r="H310" i="3"/>
  <c r="I310" i="3"/>
  <c r="J310" i="3"/>
  <c r="K310" i="3"/>
  <c r="L310" i="3"/>
  <c r="M310" i="3"/>
  <c r="A311" i="3"/>
  <c r="B311" i="3"/>
  <c r="C311" i="3"/>
  <c r="D311" i="3"/>
  <c r="E311" i="3"/>
  <c r="F311" i="3"/>
  <c r="G311" i="3"/>
  <c r="H311" i="3"/>
  <c r="I311" i="3"/>
  <c r="J311" i="3"/>
  <c r="K311" i="3"/>
  <c r="L311" i="3"/>
  <c r="M311" i="3"/>
  <c r="A312" i="3"/>
  <c r="B312" i="3"/>
  <c r="C312" i="3"/>
  <c r="D312" i="3"/>
  <c r="E312" i="3"/>
  <c r="F312" i="3"/>
  <c r="G312" i="3"/>
  <c r="H312" i="3"/>
  <c r="I312" i="3"/>
  <c r="J312" i="3"/>
  <c r="K312" i="3"/>
  <c r="L312" i="3"/>
  <c r="M312" i="3"/>
  <c r="A313" i="3"/>
  <c r="B313" i="3"/>
  <c r="C313" i="3"/>
  <c r="D313" i="3"/>
  <c r="E313" i="3"/>
  <c r="F313" i="3"/>
  <c r="G313" i="3"/>
  <c r="H313" i="3"/>
  <c r="I313" i="3"/>
  <c r="J313" i="3"/>
  <c r="K313" i="3"/>
  <c r="L313" i="3"/>
  <c r="M313" i="3"/>
  <c r="A314" i="3"/>
  <c r="B314" i="3"/>
  <c r="C314" i="3"/>
  <c r="D314" i="3"/>
  <c r="E314" i="3"/>
  <c r="F314" i="3"/>
  <c r="G314" i="3"/>
  <c r="H314" i="3"/>
  <c r="I314" i="3"/>
  <c r="J314" i="3"/>
  <c r="K314" i="3"/>
  <c r="L314" i="3"/>
  <c r="M314" i="3"/>
  <c r="A315" i="3"/>
  <c r="B315" i="3"/>
  <c r="C315" i="3"/>
  <c r="D315" i="3"/>
  <c r="E315" i="3"/>
  <c r="F315" i="3"/>
  <c r="G315" i="3"/>
  <c r="H315" i="3"/>
  <c r="I315" i="3"/>
  <c r="J315" i="3"/>
  <c r="K315" i="3"/>
  <c r="L315" i="3"/>
  <c r="M315" i="3"/>
  <c r="A316" i="3"/>
  <c r="B316" i="3"/>
  <c r="C316" i="3"/>
  <c r="D316" i="3"/>
  <c r="E316" i="3"/>
  <c r="F316" i="3"/>
  <c r="G316" i="3"/>
  <c r="H316" i="3"/>
  <c r="I316" i="3"/>
  <c r="J316" i="3"/>
  <c r="K316" i="3"/>
  <c r="L316" i="3"/>
  <c r="M316" i="3"/>
  <c r="A317" i="3"/>
  <c r="B317" i="3"/>
  <c r="C317" i="3"/>
  <c r="D317" i="3"/>
  <c r="E317" i="3"/>
  <c r="F317" i="3"/>
  <c r="G317" i="3"/>
  <c r="H317" i="3"/>
  <c r="I317" i="3"/>
  <c r="J317" i="3"/>
  <c r="K317" i="3"/>
  <c r="L317" i="3"/>
  <c r="M317" i="3"/>
  <c r="A318" i="3"/>
  <c r="B318" i="3"/>
  <c r="C318" i="3"/>
  <c r="D318" i="3"/>
  <c r="E318" i="3"/>
  <c r="F318" i="3"/>
  <c r="G318" i="3"/>
  <c r="H318" i="3"/>
  <c r="I318" i="3"/>
  <c r="J318" i="3"/>
  <c r="K318" i="3"/>
  <c r="L318" i="3"/>
  <c r="M318" i="3"/>
  <c r="A319" i="3"/>
  <c r="B319" i="3"/>
  <c r="C319" i="3"/>
  <c r="D319" i="3"/>
  <c r="E319" i="3"/>
  <c r="F319" i="3"/>
  <c r="G319" i="3"/>
  <c r="H319" i="3"/>
  <c r="I319" i="3"/>
  <c r="J319" i="3"/>
  <c r="K319" i="3"/>
  <c r="L319" i="3"/>
  <c r="M319" i="3"/>
  <c r="A320" i="3"/>
  <c r="B320" i="3"/>
  <c r="C320" i="3"/>
  <c r="D320" i="3"/>
  <c r="E320" i="3"/>
  <c r="F320" i="3"/>
  <c r="G320" i="3"/>
  <c r="H320" i="3"/>
  <c r="I320" i="3"/>
  <c r="J320" i="3"/>
  <c r="K320" i="3"/>
  <c r="L320" i="3"/>
  <c r="M320" i="3"/>
  <c r="A321" i="3"/>
  <c r="B321" i="3"/>
  <c r="C321" i="3"/>
  <c r="D321" i="3"/>
  <c r="E321" i="3"/>
  <c r="F321" i="3"/>
  <c r="G321" i="3"/>
  <c r="H321" i="3"/>
  <c r="I321" i="3"/>
  <c r="J321" i="3"/>
  <c r="K321" i="3"/>
  <c r="L321" i="3"/>
  <c r="M321" i="3"/>
  <c r="A322" i="3"/>
  <c r="B322" i="3"/>
  <c r="C322" i="3"/>
  <c r="D322" i="3"/>
  <c r="E322" i="3"/>
  <c r="F322" i="3"/>
  <c r="G322" i="3"/>
  <c r="H322" i="3"/>
  <c r="I322" i="3"/>
  <c r="J322" i="3"/>
  <c r="K322" i="3"/>
  <c r="L322" i="3"/>
  <c r="M322" i="3"/>
  <c r="A323" i="3"/>
  <c r="B323" i="3"/>
  <c r="C323" i="3"/>
  <c r="D323" i="3"/>
  <c r="E323" i="3"/>
  <c r="F323" i="3"/>
  <c r="G323" i="3"/>
  <c r="H323" i="3"/>
  <c r="I323" i="3"/>
  <c r="J323" i="3"/>
  <c r="K323" i="3"/>
  <c r="L323" i="3"/>
  <c r="M323" i="3"/>
  <c r="A324" i="3"/>
  <c r="B324" i="3"/>
  <c r="C324" i="3"/>
  <c r="D324" i="3"/>
  <c r="E324" i="3"/>
  <c r="F324" i="3"/>
  <c r="G324" i="3"/>
  <c r="H324" i="3"/>
  <c r="I324" i="3"/>
  <c r="J324" i="3"/>
  <c r="K324" i="3"/>
  <c r="L324" i="3"/>
  <c r="M324" i="3"/>
  <c r="A325" i="3"/>
  <c r="B325" i="3"/>
  <c r="C325" i="3"/>
  <c r="D325" i="3"/>
  <c r="E325" i="3"/>
  <c r="F325" i="3"/>
  <c r="G325" i="3"/>
  <c r="H325" i="3"/>
  <c r="I325" i="3"/>
  <c r="J325" i="3"/>
  <c r="K325" i="3"/>
  <c r="L325" i="3"/>
  <c r="M325" i="3"/>
  <c r="A326" i="3"/>
  <c r="B326" i="3"/>
  <c r="C326" i="3"/>
  <c r="D326" i="3"/>
  <c r="E326" i="3"/>
  <c r="F326" i="3"/>
  <c r="G326" i="3"/>
  <c r="H326" i="3"/>
  <c r="I326" i="3"/>
  <c r="J326" i="3"/>
  <c r="K326" i="3"/>
  <c r="L326" i="3"/>
  <c r="M326" i="3"/>
  <c r="A327" i="3"/>
  <c r="B327" i="3"/>
  <c r="C327" i="3"/>
  <c r="D327" i="3"/>
  <c r="E327" i="3"/>
  <c r="F327" i="3"/>
  <c r="G327" i="3"/>
  <c r="H327" i="3"/>
  <c r="I327" i="3"/>
  <c r="J327" i="3"/>
  <c r="K327" i="3"/>
  <c r="L327" i="3"/>
  <c r="M327" i="3"/>
  <c r="A328" i="3"/>
  <c r="B328" i="3"/>
  <c r="C328" i="3"/>
  <c r="D328" i="3"/>
  <c r="E328" i="3"/>
  <c r="F328" i="3"/>
  <c r="G328" i="3"/>
  <c r="H328" i="3"/>
  <c r="I328" i="3"/>
  <c r="J328" i="3"/>
  <c r="K328" i="3"/>
  <c r="L328" i="3"/>
  <c r="M328" i="3"/>
  <c r="A329" i="3"/>
  <c r="B329" i="3"/>
  <c r="C329" i="3"/>
  <c r="D329" i="3"/>
  <c r="E329" i="3"/>
  <c r="F329" i="3"/>
  <c r="G329" i="3"/>
  <c r="H329" i="3"/>
  <c r="I329" i="3"/>
  <c r="J329" i="3"/>
  <c r="K329" i="3"/>
  <c r="L329" i="3"/>
  <c r="M329" i="3"/>
  <c r="A330" i="3"/>
  <c r="B330" i="3"/>
  <c r="C330" i="3"/>
  <c r="D330" i="3"/>
  <c r="E330" i="3"/>
  <c r="F330" i="3"/>
  <c r="G330" i="3"/>
  <c r="H330" i="3"/>
  <c r="I330" i="3"/>
  <c r="J330" i="3"/>
  <c r="K330" i="3"/>
  <c r="L330" i="3"/>
  <c r="M330" i="3"/>
  <c r="A331" i="3"/>
  <c r="B331" i="3"/>
  <c r="C331" i="3"/>
  <c r="D331" i="3"/>
  <c r="E331" i="3"/>
  <c r="F331" i="3"/>
  <c r="G331" i="3"/>
  <c r="H331" i="3"/>
  <c r="I331" i="3"/>
  <c r="J331" i="3"/>
  <c r="K331" i="3"/>
  <c r="L331" i="3"/>
  <c r="M331" i="3"/>
  <c r="A332" i="3"/>
  <c r="B332" i="3"/>
  <c r="C332" i="3"/>
  <c r="D332" i="3"/>
  <c r="E332" i="3"/>
  <c r="F332" i="3"/>
  <c r="G332" i="3"/>
  <c r="H332" i="3"/>
  <c r="I332" i="3"/>
  <c r="J332" i="3"/>
  <c r="K332" i="3"/>
  <c r="L332" i="3"/>
  <c r="M332" i="3"/>
  <c r="A333" i="3"/>
  <c r="B333" i="3"/>
  <c r="C333" i="3"/>
  <c r="D333" i="3"/>
  <c r="E333" i="3"/>
  <c r="F333" i="3"/>
  <c r="G333" i="3"/>
  <c r="H333" i="3"/>
  <c r="I333" i="3"/>
  <c r="J333" i="3"/>
  <c r="K333" i="3"/>
  <c r="L333" i="3"/>
  <c r="M333" i="3"/>
  <c r="A334" i="3"/>
  <c r="B334" i="3"/>
  <c r="C334" i="3"/>
  <c r="D334" i="3"/>
  <c r="E334" i="3"/>
  <c r="F334" i="3"/>
  <c r="G334" i="3"/>
  <c r="H334" i="3"/>
  <c r="I334" i="3"/>
  <c r="J334" i="3"/>
  <c r="K334" i="3"/>
  <c r="L334" i="3"/>
  <c r="M334" i="3"/>
  <c r="A335" i="3"/>
  <c r="B335" i="3"/>
  <c r="C335" i="3"/>
  <c r="D335" i="3"/>
  <c r="E335" i="3"/>
  <c r="F335" i="3"/>
  <c r="G335" i="3"/>
  <c r="H335" i="3"/>
  <c r="I335" i="3"/>
  <c r="J335" i="3"/>
  <c r="K335" i="3"/>
  <c r="L335" i="3"/>
  <c r="M335" i="3"/>
  <c r="A336" i="3"/>
  <c r="B336" i="3"/>
  <c r="C336" i="3"/>
  <c r="D336" i="3"/>
  <c r="E336" i="3"/>
  <c r="F336" i="3"/>
  <c r="G336" i="3"/>
  <c r="H336" i="3"/>
  <c r="I336" i="3"/>
  <c r="J336" i="3"/>
  <c r="K336" i="3"/>
  <c r="L336" i="3"/>
  <c r="M336" i="3"/>
  <c r="A337" i="3"/>
  <c r="B337" i="3"/>
  <c r="C337" i="3"/>
  <c r="D337" i="3"/>
  <c r="E337" i="3"/>
  <c r="F337" i="3"/>
  <c r="G337" i="3"/>
  <c r="H337" i="3"/>
  <c r="I337" i="3"/>
  <c r="J337" i="3"/>
  <c r="K337" i="3"/>
  <c r="L337" i="3"/>
  <c r="M337" i="3"/>
  <c r="A338" i="3"/>
  <c r="B338" i="3"/>
  <c r="C338" i="3"/>
  <c r="D338" i="3"/>
  <c r="E338" i="3"/>
  <c r="F338" i="3"/>
  <c r="G338" i="3"/>
  <c r="H338" i="3"/>
  <c r="I338" i="3"/>
  <c r="J338" i="3"/>
  <c r="K338" i="3"/>
  <c r="L338" i="3"/>
  <c r="M338" i="3"/>
  <c r="A339" i="3"/>
  <c r="B339" i="3"/>
  <c r="C339" i="3"/>
  <c r="D339" i="3"/>
  <c r="E339" i="3"/>
  <c r="F339" i="3"/>
  <c r="G339" i="3"/>
  <c r="H339" i="3"/>
  <c r="I339" i="3"/>
  <c r="J339" i="3"/>
  <c r="K339" i="3"/>
  <c r="L339" i="3"/>
  <c r="M339" i="3"/>
  <c r="A340" i="3"/>
  <c r="B340" i="3"/>
  <c r="C340" i="3"/>
  <c r="D340" i="3"/>
  <c r="E340" i="3"/>
  <c r="F340" i="3"/>
  <c r="G340" i="3"/>
  <c r="H340" i="3"/>
  <c r="I340" i="3"/>
  <c r="J340" i="3"/>
  <c r="K340" i="3"/>
  <c r="L340" i="3"/>
  <c r="M340" i="3"/>
  <c r="A341" i="3"/>
  <c r="B341" i="3"/>
  <c r="C341" i="3"/>
  <c r="D341" i="3"/>
  <c r="E341" i="3"/>
  <c r="F341" i="3"/>
  <c r="G341" i="3"/>
  <c r="H341" i="3"/>
  <c r="I341" i="3"/>
  <c r="J341" i="3"/>
  <c r="K341" i="3"/>
  <c r="L341" i="3"/>
  <c r="M341" i="3"/>
  <c r="A342" i="3"/>
  <c r="B342" i="3"/>
  <c r="C342" i="3"/>
  <c r="D342" i="3"/>
  <c r="E342" i="3"/>
  <c r="F342" i="3"/>
  <c r="G342" i="3"/>
  <c r="H342" i="3"/>
  <c r="I342" i="3"/>
  <c r="J342" i="3"/>
  <c r="K342" i="3"/>
  <c r="L342" i="3"/>
  <c r="M342" i="3"/>
  <c r="A343" i="3"/>
  <c r="B343" i="3"/>
  <c r="C343" i="3"/>
  <c r="D343" i="3"/>
  <c r="E343" i="3"/>
  <c r="F343" i="3"/>
  <c r="G343" i="3"/>
  <c r="H343" i="3"/>
  <c r="I343" i="3"/>
  <c r="J343" i="3"/>
  <c r="K343" i="3"/>
  <c r="L343" i="3"/>
  <c r="M343" i="3"/>
  <c r="A344" i="3"/>
  <c r="B344" i="3"/>
  <c r="C344" i="3"/>
  <c r="D344" i="3"/>
  <c r="E344" i="3"/>
  <c r="F344" i="3"/>
  <c r="G344" i="3"/>
  <c r="H344" i="3"/>
  <c r="I344" i="3"/>
  <c r="J344" i="3"/>
  <c r="K344" i="3"/>
  <c r="L344" i="3"/>
  <c r="M344" i="3"/>
  <c r="A345" i="3"/>
  <c r="B345" i="3"/>
  <c r="C345" i="3"/>
  <c r="D345" i="3"/>
  <c r="E345" i="3"/>
  <c r="F345" i="3"/>
  <c r="G345" i="3"/>
  <c r="H345" i="3"/>
  <c r="I345" i="3"/>
  <c r="J345" i="3"/>
  <c r="K345" i="3"/>
  <c r="L345" i="3"/>
  <c r="M345" i="3"/>
  <c r="A346" i="3"/>
  <c r="B346" i="3"/>
  <c r="C346" i="3"/>
  <c r="D346" i="3"/>
  <c r="E346" i="3"/>
  <c r="F346" i="3"/>
  <c r="G346" i="3"/>
  <c r="H346" i="3"/>
  <c r="I346" i="3"/>
  <c r="J346" i="3"/>
  <c r="K346" i="3"/>
  <c r="L346" i="3"/>
  <c r="M346" i="3"/>
  <c r="A347" i="3"/>
  <c r="B347" i="3"/>
  <c r="C347" i="3"/>
  <c r="D347" i="3"/>
  <c r="E347" i="3"/>
  <c r="F347" i="3"/>
  <c r="G347" i="3"/>
  <c r="H347" i="3"/>
  <c r="I347" i="3"/>
  <c r="J347" i="3"/>
  <c r="K347" i="3"/>
  <c r="L347" i="3"/>
  <c r="M347" i="3"/>
  <c r="A348" i="3"/>
  <c r="B348" i="3"/>
  <c r="C348" i="3"/>
  <c r="D348" i="3"/>
  <c r="E348" i="3"/>
  <c r="F348" i="3"/>
  <c r="G348" i="3"/>
  <c r="H348" i="3"/>
  <c r="I348" i="3"/>
  <c r="J348" i="3"/>
  <c r="K348" i="3"/>
  <c r="L348" i="3"/>
  <c r="M348" i="3"/>
  <c r="A349" i="3"/>
  <c r="B349" i="3"/>
  <c r="C349" i="3"/>
  <c r="D349" i="3"/>
  <c r="E349" i="3"/>
  <c r="F349" i="3"/>
  <c r="G349" i="3"/>
  <c r="H349" i="3"/>
  <c r="I349" i="3"/>
  <c r="J349" i="3"/>
  <c r="K349" i="3"/>
  <c r="L349" i="3"/>
  <c r="M349" i="3"/>
  <c r="A350" i="3"/>
  <c r="B350" i="3"/>
  <c r="C350" i="3"/>
  <c r="D350" i="3"/>
  <c r="E350" i="3"/>
  <c r="F350" i="3"/>
  <c r="G350" i="3"/>
  <c r="H350" i="3"/>
  <c r="I350" i="3"/>
  <c r="J350" i="3"/>
  <c r="K350" i="3"/>
  <c r="L350" i="3"/>
  <c r="M350" i="3"/>
  <c r="A351" i="3"/>
  <c r="B351" i="3"/>
  <c r="C351" i="3"/>
  <c r="D351" i="3"/>
  <c r="E351" i="3"/>
  <c r="F351" i="3"/>
  <c r="G351" i="3"/>
  <c r="H351" i="3"/>
  <c r="I351" i="3"/>
  <c r="J351" i="3"/>
  <c r="K351" i="3"/>
  <c r="L351" i="3"/>
  <c r="M351" i="3"/>
  <c r="A352" i="3"/>
  <c r="B352" i="3"/>
  <c r="C352" i="3"/>
  <c r="D352" i="3"/>
  <c r="E352" i="3"/>
  <c r="F352" i="3"/>
  <c r="G352" i="3"/>
  <c r="H352" i="3"/>
  <c r="I352" i="3"/>
  <c r="J352" i="3"/>
  <c r="K352" i="3"/>
  <c r="L352" i="3"/>
  <c r="M352" i="3"/>
  <c r="A353" i="3"/>
  <c r="B353" i="3"/>
  <c r="C353" i="3"/>
  <c r="D353" i="3"/>
  <c r="E353" i="3"/>
  <c r="F353" i="3"/>
  <c r="G353" i="3"/>
  <c r="H353" i="3"/>
  <c r="I353" i="3"/>
  <c r="J353" i="3"/>
  <c r="K353" i="3"/>
  <c r="L353" i="3"/>
  <c r="M353" i="3"/>
  <c r="A354" i="3"/>
  <c r="B354" i="3"/>
  <c r="C354" i="3"/>
  <c r="D354" i="3"/>
  <c r="E354" i="3"/>
  <c r="F354" i="3"/>
  <c r="G354" i="3"/>
  <c r="H354" i="3"/>
  <c r="I354" i="3"/>
  <c r="J354" i="3"/>
  <c r="K354" i="3"/>
  <c r="L354" i="3"/>
  <c r="M354" i="3"/>
  <c r="A355" i="3"/>
  <c r="B355" i="3"/>
  <c r="C355" i="3"/>
  <c r="D355" i="3"/>
  <c r="E355" i="3"/>
  <c r="F355" i="3"/>
  <c r="G355" i="3"/>
  <c r="H355" i="3"/>
  <c r="I355" i="3"/>
  <c r="J355" i="3"/>
  <c r="K355" i="3"/>
  <c r="L355" i="3"/>
  <c r="M355" i="3"/>
  <c r="A356" i="3"/>
  <c r="B356" i="3"/>
  <c r="C356" i="3"/>
  <c r="D356" i="3"/>
  <c r="E356" i="3"/>
  <c r="F356" i="3"/>
  <c r="G356" i="3"/>
  <c r="H356" i="3"/>
  <c r="I356" i="3"/>
  <c r="J356" i="3"/>
  <c r="K356" i="3"/>
  <c r="L356" i="3"/>
  <c r="M356" i="3"/>
  <c r="A357" i="3"/>
  <c r="B357" i="3"/>
  <c r="C357" i="3"/>
  <c r="D357" i="3"/>
  <c r="E357" i="3"/>
  <c r="F357" i="3"/>
  <c r="G357" i="3"/>
  <c r="H357" i="3"/>
  <c r="I357" i="3"/>
  <c r="J357" i="3"/>
  <c r="K357" i="3"/>
  <c r="L357" i="3"/>
  <c r="M357" i="3"/>
  <c r="A358" i="3"/>
  <c r="B358" i="3"/>
  <c r="C358" i="3"/>
  <c r="D358" i="3"/>
  <c r="E358" i="3"/>
  <c r="F358" i="3"/>
  <c r="G358" i="3"/>
  <c r="H358" i="3"/>
  <c r="I358" i="3"/>
  <c r="J358" i="3"/>
  <c r="K358" i="3"/>
  <c r="L358" i="3"/>
  <c r="M358" i="3"/>
  <c r="A359" i="3"/>
  <c r="B359" i="3"/>
  <c r="C359" i="3"/>
  <c r="D359" i="3"/>
  <c r="E359" i="3"/>
  <c r="F359" i="3"/>
  <c r="G359" i="3"/>
  <c r="H359" i="3"/>
  <c r="I359" i="3"/>
  <c r="J359" i="3"/>
  <c r="K359" i="3"/>
  <c r="L359" i="3"/>
  <c r="M359" i="3"/>
  <c r="A360" i="3"/>
  <c r="B360" i="3"/>
  <c r="C360" i="3"/>
  <c r="D360" i="3"/>
  <c r="E360" i="3"/>
  <c r="F360" i="3"/>
  <c r="G360" i="3"/>
  <c r="H360" i="3"/>
  <c r="I360" i="3"/>
  <c r="J360" i="3"/>
  <c r="K360" i="3"/>
  <c r="L360" i="3"/>
  <c r="M360" i="3"/>
  <c r="A361" i="3"/>
  <c r="B361" i="3"/>
  <c r="C361" i="3"/>
  <c r="D361" i="3"/>
  <c r="E361" i="3"/>
  <c r="F361" i="3"/>
  <c r="G361" i="3"/>
  <c r="H361" i="3"/>
  <c r="I361" i="3"/>
  <c r="J361" i="3"/>
  <c r="K361" i="3"/>
  <c r="L361" i="3"/>
  <c r="M361" i="3"/>
  <c r="A362" i="3"/>
  <c r="B362" i="3"/>
  <c r="C362" i="3"/>
  <c r="D362" i="3"/>
  <c r="E362" i="3"/>
  <c r="F362" i="3"/>
  <c r="G362" i="3"/>
  <c r="H362" i="3"/>
  <c r="I362" i="3"/>
  <c r="J362" i="3"/>
  <c r="K362" i="3"/>
  <c r="L362" i="3"/>
  <c r="M362" i="3"/>
  <c r="A363" i="3"/>
  <c r="B363" i="3"/>
  <c r="C363" i="3"/>
  <c r="D363" i="3"/>
  <c r="E363" i="3"/>
  <c r="F363" i="3"/>
  <c r="G363" i="3"/>
  <c r="H363" i="3"/>
  <c r="I363" i="3"/>
  <c r="J363" i="3"/>
  <c r="K363" i="3"/>
  <c r="L363" i="3"/>
  <c r="M363" i="3"/>
  <c r="A364" i="3"/>
  <c r="B364" i="3"/>
  <c r="C364" i="3"/>
  <c r="D364" i="3"/>
  <c r="E364" i="3"/>
  <c r="F364" i="3"/>
  <c r="G364" i="3"/>
  <c r="H364" i="3"/>
  <c r="I364" i="3"/>
  <c r="J364" i="3"/>
  <c r="K364" i="3"/>
  <c r="L364" i="3"/>
  <c r="M364" i="3"/>
  <c r="A365" i="3"/>
  <c r="B365" i="3"/>
  <c r="C365" i="3"/>
  <c r="D365" i="3"/>
  <c r="E365" i="3"/>
  <c r="F365" i="3"/>
  <c r="G365" i="3"/>
  <c r="H365" i="3"/>
  <c r="I365" i="3"/>
  <c r="J365" i="3"/>
  <c r="K365" i="3"/>
  <c r="L365" i="3"/>
  <c r="M365" i="3"/>
  <c r="A366" i="3"/>
  <c r="B366" i="3"/>
  <c r="C366" i="3"/>
  <c r="D366" i="3"/>
  <c r="E366" i="3"/>
  <c r="F366" i="3"/>
  <c r="G366" i="3"/>
  <c r="H366" i="3"/>
  <c r="I366" i="3"/>
  <c r="J366" i="3"/>
  <c r="K366" i="3"/>
  <c r="L366" i="3"/>
  <c r="M366" i="3"/>
  <c r="A367" i="3"/>
  <c r="B367" i="3"/>
  <c r="C367" i="3"/>
  <c r="D367" i="3"/>
  <c r="E367" i="3"/>
  <c r="F367" i="3"/>
  <c r="G367" i="3"/>
  <c r="H367" i="3"/>
  <c r="I367" i="3"/>
  <c r="J367" i="3"/>
  <c r="K367" i="3"/>
  <c r="L367" i="3"/>
  <c r="M367" i="3"/>
  <c r="A368" i="3"/>
  <c r="B368" i="3"/>
  <c r="C368" i="3"/>
  <c r="D368" i="3"/>
  <c r="E368" i="3"/>
  <c r="F368" i="3"/>
  <c r="G368" i="3"/>
  <c r="H368" i="3"/>
  <c r="I368" i="3"/>
  <c r="J368" i="3"/>
  <c r="K368" i="3"/>
  <c r="L368" i="3"/>
  <c r="M368" i="3"/>
  <c r="A369" i="3"/>
  <c r="B369" i="3"/>
  <c r="C369" i="3"/>
  <c r="D369" i="3"/>
  <c r="E369" i="3"/>
  <c r="F369" i="3"/>
  <c r="G369" i="3"/>
  <c r="H369" i="3"/>
  <c r="I369" i="3"/>
  <c r="J369" i="3"/>
  <c r="K369" i="3"/>
  <c r="L369" i="3"/>
  <c r="M369" i="3"/>
  <c r="A370" i="3"/>
  <c r="B370" i="3"/>
  <c r="C370" i="3"/>
  <c r="D370" i="3"/>
  <c r="E370" i="3"/>
  <c r="F370" i="3"/>
  <c r="G370" i="3"/>
  <c r="H370" i="3"/>
  <c r="I370" i="3"/>
  <c r="J370" i="3"/>
  <c r="K370" i="3"/>
  <c r="L370" i="3"/>
  <c r="M370" i="3"/>
  <c r="A371" i="3"/>
  <c r="B371" i="3"/>
  <c r="C371" i="3"/>
  <c r="D371" i="3"/>
  <c r="E371" i="3"/>
  <c r="F371" i="3"/>
  <c r="G371" i="3"/>
  <c r="H371" i="3"/>
  <c r="I371" i="3"/>
  <c r="J371" i="3"/>
  <c r="K371" i="3"/>
  <c r="L371" i="3"/>
  <c r="M371" i="3"/>
  <c r="A372" i="3"/>
  <c r="B372" i="3"/>
  <c r="C372" i="3"/>
  <c r="D372" i="3"/>
  <c r="E372" i="3"/>
  <c r="F372" i="3"/>
  <c r="G372" i="3"/>
  <c r="H372" i="3"/>
  <c r="I372" i="3"/>
  <c r="J372" i="3"/>
  <c r="K372" i="3"/>
  <c r="L372" i="3"/>
  <c r="M372" i="3"/>
  <c r="A373" i="3"/>
  <c r="B373" i="3"/>
  <c r="C373" i="3"/>
  <c r="D373" i="3"/>
  <c r="E373" i="3"/>
  <c r="F373" i="3"/>
  <c r="G373" i="3"/>
  <c r="H373" i="3"/>
  <c r="I373" i="3"/>
  <c r="J373" i="3"/>
  <c r="K373" i="3"/>
  <c r="L373" i="3"/>
  <c r="M373" i="3"/>
  <c r="A374" i="3"/>
  <c r="B374" i="3"/>
  <c r="C374" i="3"/>
  <c r="D374" i="3"/>
  <c r="E374" i="3"/>
  <c r="F374" i="3"/>
  <c r="G374" i="3"/>
  <c r="H374" i="3"/>
  <c r="I374" i="3"/>
  <c r="J374" i="3"/>
  <c r="K374" i="3"/>
  <c r="L374" i="3"/>
  <c r="M374" i="3"/>
  <c r="A375" i="3"/>
  <c r="B375" i="3"/>
  <c r="C375" i="3"/>
  <c r="D375" i="3"/>
  <c r="E375" i="3"/>
  <c r="F375" i="3"/>
  <c r="G375" i="3"/>
  <c r="H375" i="3"/>
  <c r="I375" i="3"/>
  <c r="J375" i="3"/>
  <c r="K375" i="3"/>
  <c r="L375" i="3"/>
  <c r="M375" i="3"/>
  <c r="A376" i="3"/>
  <c r="B376" i="3"/>
  <c r="C376" i="3"/>
  <c r="D376" i="3"/>
  <c r="E376" i="3"/>
  <c r="F376" i="3"/>
  <c r="G376" i="3"/>
  <c r="H376" i="3"/>
  <c r="I376" i="3"/>
  <c r="J376" i="3"/>
  <c r="K376" i="3"/>
  <c r="L376" i="3"/>
  <c r="M376" i="3"/>
  <c r="A377" i="3"/>
  <c r="B377" i="3"/>
  <c r="C377" i="3"/>
  <c r="D377" i="3"/>
  <c r="E377" i="3"/>
  <c r="F377" i="3"/>
  <c r="G377" i="3"/>
  <c r="H377" i="3"/>
  <c r="I377" i="3"/>
  <c r="J377" i="3"/>
  <c r="K377" i="3"/>
  <c r="L377" i="3"/>
  <c r="M377" i="3"/>
  <c r="A378" i="3"/>
  <c r="B378" i="3"/>
  <c r="C378" i="3"/>
  <c r="D378" i="3"/>
  <c r="E378" i="3"/>
  <c r="F378" i="3"/>
  <c r="G378" i="3"/>
  <c r="H378" i="3"/>
  <c r="I378" i="3"/>
  <c r="J378" i="3"/>
  <c r="K378" i="3"/>
  <c r="L378" i="3"/>
  <c r="M378" i="3"/>
  <c r="A379" i="3"/>
  <c r="B379" i="3"/>
  <c r="C379" i="3"/>
  <c r="D379" i="3"/>
  <c r="E379" i="3"/>
  <c r="F379" i="3"/>
  <c r="G379" i="3"/>
  <c r="H379" i="3"/>
  <c r="I379" i="3"/>
  <c r="J379" i="3"/>
  <c r="K379" i="3"/>
  <c r="L379" i="3"/>
  <c r="M379" i="3"/>
  <c r="A380" i="3"/>
  <c r="B380" i="3"/>
  <c r="C380" i="3"/>
  <c r="D380" i="3"/>
  <c r="E380" i="3"/>
  <c r="F380" i="3"/>
  <c r="G380" i="3"/>
  <c r="H380" i="3"/>
  <c r="I380" i="3"/>
  <c r="J380" i="3"/>
  <c r="K380" i="3"/>
  <c r="L380" i="3"/>
  <c r="M380" i="3"/>
  <c r="A381" i="3"/>
  <c r="B381" i="3"/>
  <c r="C381" i="3"/>
  <c r="D381" i="3"/>
  <c r="E381" i="3"/>
  <c r="F381" i="3"/>
  <c r="G381" i="3"/>
  <c r="H381" i="3"/>
  <c r="I381" i="3"/>
  <c r="J381" i="3"/>
  <c r="K381" i="3"/>
  <c r="L381" i="3"/>
  <c r="M381" i="3"/>
  <c r="A382" i="3"/>
  <c r="B382" i="3"/>
  <c r="C382" i="3"/>
  <c r="D382" i="3"/>
  <c r="E382" i="3"/>
  <c r="F382" i="3"/>
  <c r="G382" i="3"/>
  <c r="H382" i="3"/>
  <c r="I382" i="3"/>
  <c r="J382" i="3"/>
  <c r="K382" i="3"/>
  <c r="L382" i="3"/>
  <c r="M382" i="3"/>
  <c r="A383" i="3"/>
  <c r="B383" i="3"/>
  <c r="C383" i="3"/>
  <c r="D383" i="3"/>
  <c r="E383" i="3"/>
  <c r="F383" i="3"/>
  <c r="G383" i="3"/>
  <c r="H383" i="3"/>
  <c r="I383" i="3"/>
  <c r="J383" i="3"/>
  <c r="K383" i="3"/>
  <c r="L383" i="3"/>
  <c r="M383" i="3"/>
  <c r="A384" i="3"/>
  <c r="B384" i="3"/>
  <c r="C384" i="3"/>
  <c r="D384" i="3"/>
  <c r="E384" i="3"/>
  <c r="F384" i="3"/>
  <c r="G384" i="3"/>
  <c r="H384" i="3"/>
  <c r="I384" i="3"/>
  <c r="J384" i="3"/>
  <c r="K384" i="3"/>
  <c r="L384" i="3"/>
  <c r="M384" i="3"/>
  <c r="A385" i="3"/>
  <c r="B385" i="3"/>
  <c r="C385" i="3"/>
  <c r="D385" i="3"/>
  <c r="E385" i="3"/>
  <c r="F385" i="3"/>
  <c r="G385" i="3"/>
  <c r="H385" i="3"/>
  <c r="I385" i="3"/>
  <c r="J385" i="3"/>
  <c r="K385" i="3"/>
  <c r="L385" i="3"/>
  <c r="M385" i="3"/>
  <c r="A386" i="3"/>
  <c r="B386" i="3"/>
  <c r="C386" i="3"/>
  <c r="D386" i="3"/>
  <c r="E386" i="3"/>
  <c r="F386" i="3"/>
  <c r="G386" i="3"/>
  <c r="H386" i="3"/>
  <c r="I386" i="3"/>
  <c r="J386" i="3"/>
  <c r="K386" i="3"/>
  <c r="L386" i="3"/>
  <c r="M386" i="3"/>
  <c r="A387" i="3"/>
  <c r="B387" i="3"/>
  <c r="C387" i="3"/>
  <c r="D387" i="3"/>
  <c r="E387" i="3"/>
  <c r="F387" i="3"/>
  <c r="G387" i="3"/>
  <c r="H387" i="3"/>
  <c r="I387" i="3"/>
  <c r="J387" i="3"/>
  <c r="K387" i="3"/>
  <c r="L387" i="3"/>
  <c r="M387" i="3"/>
  <c r="A388" i="3"/>
  <c r="B388" i="3"/>
  <c r="C388" i="3"/>
  <c r="D388" i="3"/>
  <c r="E388" i="3"/>
  <c r="F388" i="3"/>
  <c r="G388" i="3"/>
  <c r="H388" i="3"/>
  <c r="I388" i="3"/>
  <c r="J388" i="3"/>
  <c r="K388" i="3"/>
  <c r="L388" i="3"/>
  <c r="M388" i="3"/>
  <c r="A389" i="3"/>
  <c r="B389" i="3"/>
  <c r="C389" i="3"/>
  <c r="D389" i="3"/>
  <c r="E389" i="3"/>
  <c r="F389" i="3"/>
  <c r="G389" i="3"/>
  <c r="H389" i="3"/>
  <c r="I389" i="3"/>
  <c r="J389" i="3"/>
  <c r="K389" i="3"/>
  <c r="L389" i="3"/>
  <c r="M389" i="3"/>
  <c r="A390" i="3"/>
  <c r="B390" i="3"/>
  <c r="C390" i="3"/>
  <c r="D390" i="3"/>
  <c r="E390" i="3"/>
  <c r="F390" i="3"/>
  <c r="G390" i="3"/>
  <c r="H390" i="3"/>
  <c r="I390" i="3"/>
  <c r="J390" i="3"/>
  <c r="K390" i="3"/>
  <c r="L390" i="3"/>
  <c r="M390" i="3"/>
  <c r="A391" i="3"/>
  <c r="B391" i="3"/>
  <c r="C391" i="3"/>
  <c r="D391" i="3"/>
  <c r="E391" i="3"/>
  <c r="F391" i="3"/>
  <c r="G391" i="3"/>
  <c r="H391" i="3"/>
  <c r="I391" i="3"/>
  <c r="J391" i="3"/>
  <c r="K391" i="3"/>
  <c r="L391" i="3"/>
  <c r="M391" i="3"/>
  <c r="A392" i="3"/>
  <c r="B392" i="3"/>
  <c r="C392" i="3"/>
  <c r="D392" i="3"/>
  <c r="E392" i="3"/>
  <c r="F392" i="3"/>
  <c r="G392" i="3"/>
  <c r="H392" i="3"/>
  <c r="I392" i="3"/>
  <c r="J392" i="3"/>
  <c r="K392" i="3"/>
  <c r="L392" i="3"/>
  <c r="M392" i="3"/>
  <c r="A393" i="3"/>
  <c r="B393" i="3"/>
  <c r="C393" i="3"/>
  <c r="D393" i="3"/>
  <c r="E393" i="3"/>
  <c r="F393" i="3"/>
  <c r="G393" i="3"/>
  <c r="H393" i="3"/>
  <c r="I393" i="3"/>
  <c r="J393" i="3"/>
  <c r="K393" i="3"/>
  <c r="L393" i="3"/>
  <c r="M393" i="3"/>
  <c r="A394" i="3"/>
  <c r="B394" i="3"/>
  <c r="C394" i="3"/>
  <c r="D394" i="3"/>
  <c r="E394" i="3"/>
  <c r="F394" i="3"/>
  <c r="G394" i="3"/>
  <c r="H394" i="3"/>
  <c r="I394" i="3"/>
  <c r="J394" i="3"/>
  <c r="K394" i="3"/>
  <c r="L394" i="3"/>
  <c r="M394" i="3"/>
  <c r="A395" i="3"/>
  <c r="B395" i="3"/>
  <c r="C395" i="3"/>
  <c r="D395" i="3"/>
  <c r="E395" i="3"/>
  <c r="F395" i="3"/>
  <c r="G395" i="3"/>
  <c r="H395" i="3"/>
  <c r="I395" i="3"/>
  <c r="J395" i="3"/>
  <c r="K395" i="3"/>
  <c r="L395" i="3"/>
  <c r="M395" i="3"/>
  <c r="A396" i="3"/>
  <c r="B396" i="3"/>
  <c r="C396" i="3"/>
  <c r="D396" i="3"/>
  <c r="E396" i="3"/>
  <c r="F396" i="3"/>
  <c r="G396" i="3"/>
  <c r="H396" i="3"/>
  <c r="I396" i="3"/>
  <c r="J396" i="3"/>
  <c r="K396" i="3"/>
  <c r="L396" i="3"/>
  <c r="M396" i="3"/>
  <c r="A397" i="3"/>
  <c r="B397" i="3"/>
  <c r="C397" i="3"/>
  <c r="D397" i="3"/>
  <c r="E397" i="3"/>
  <c r="F397" i="3"/>
  <c r="G397" i="3"/>
  <c r="H397" i="3"/>
  <c r="I397" i="3"/>
  <c r="J397" i="3"/>
  <c r="K397" i="3"/>
  <c r="L397" i="3"/>
  <c r="M397" i="3"/>
  <c r="A398" i="3"/>
  <c r="B398" i="3"/>
  <c r="C398" i="3"/>
  <c r="D398" i="3"/>
  <c r="E398" i="3"/>
  <c r="F398" i="3"/>
  <c r="G398" i="3"/>
  <c r="H398" i="3"/>
  <c r="I398" i="3"/>
  <c r="J398" i="3"/>
  <c r="K398" i="3"/>
  <c r="L398" i="3"/>
  <c r="M398" i="3"/>
  <c r="A399" i="3"/>
  <c r="B399" i="3"/>
  <c r="C399" i="3"/>
  <c r="D399" i="3"/>
  <c r="E399" i="3"/>
  <c r="F399" i="3"/>
  <c r="G399" i="3"/>
  <c r="H399" i="3"/>
  <c r="I399" i="3"/>
  <c r="J399" i="3"/>
  <c r="K399" i="3"/>
  <c r="L399" i="3"/>
  <c r="M399" i="3"/>
  <c r="A400" i="3"/>
  <c r="B400" i="3"/>
  <c r="C400" i="3"/>
  <c r="D400" i="3"/>
  <c r="E400" i="3"/>
  <c r="F400" i="3"/>
  <c r="G400" i="3"/>
  <c r="H400" i="3"/>
  <c r="I400" i="3"/>
  <c r="J400" i="3"/>
  <c r="K400" i="3"/>
  <c r="L400" i="3"/>
  <c r="M400" i="3"/>
  <c r="A401" i="3"/>
  <c r="B401" i="3"/>
  <c r="C401" i="3"/>
  <c r="D401" i="3"/>
  <c r="E401" i="3"/>
  <c r="F401" i="3"/>
  <c r="G401" i="3"/>
  <c r="H401" i="3"/>
  <c r="I401" i="3"/>
  <c r="J401" i="3"/>
  <c r="K401" i="3"/>
  <c r="L401" i="3"/>
  <c r="M401" i="3"/>
  <c r="A402" i="3"/>
  <c r="B402" i="3"/>
  <c r="C402" i="3"/>
  <c r="D402" i="3"/>
  <c r="E402" i="3"/>
  <c r="F402" i="3"/>
  <c r="G402" i="3"/>
  <c r="H402" i="3"/>
  <c r="I402" i="3"/>
  <c r="J402" i="3"/>
  <c r="K402" i="3"/>
  <c r="L402" i="3"/>
  <c r="M402" i="3"/>
  <c r="A403" i="3"/>
  <c r="B403" i="3"/>
  <c r="C403" i="3"/>
  <c r="D403" i="3"/>
  <c r="E403" i="3"/>
  <c r="F403" i="3"/>
  <c r="G403" i="3"/>
  <c r="H403" i="3"/>
  <c r="I403" i="3"/>
  <c r="J403" i="3"/>
  <c r="K403" i="3"/>
  <c r="L403" i="3"/>
  <c r="M403" i="3"/>
  <c r="A404" i="3"/>
  <c r="B404" i="3"/>
  <c r="C404" i="3"/>
  <c r="D404" i="3"/>
  <c r="E404" i="3"/>
  <c r="F404" i="3"/>
  <c r="G404" i="3"/>
  <c r="H404" i="3"/>
  <c r="I404" i="3"/>
  <c r="J404" i="3"/>
  <c r="K404" i="3"/>
  <c r="L404" i="3"/>
  <c r="M404" i="3"/>
  <c r="A405" i="3"/>
  <c r="B405" i="3"/>
  <c r="C405" i="3"/>
  <c r="D405" i="3"/>
  <c r="E405" i="3"/>
  <c r="F405" i="3"/>
  <c r="G405" i="3"/>
  <c r="H405" i="3"/>
  <c r="I405" i="3"/>
  <c r="J405" i="3"/>
  <c r="K405" i="3"/>
  <c r="L405" i="3"/>
  <c r="M405" i="3"/>
  <c r="A406" i="3"/>
  <c r="B406" i="3"/>
  <c r="C406" i="3"/>
  <c r="D406" i="3"/>
  <c r="E406" i="3"/>
  <c r="F406" i="3"/>
  <c r="G406" i="3"/>
  <c r="H406" i="3"/>
  <c r="I406" i="3"/>
  <c r="J406" i="3"/>
  <c r="K406" i="3"/>
  <c r="L406" i="3"/>
  <c r="M406" i="3"/>
  <c r="A407" i="3"/>
  <c r="B407" i="3"/>
  <c r="C407" i="3"/>
  <c r="D407" i="3"/>
  <c r="E407" i="3"/>
  <c r="F407" i="3"/>
  <c r="G407" i="3"/>
  <c r="H407" i="3"/>
  <c r="I407" i="3"/>
  <c r="J407" i="3"/>
  <c r="K407" i="3"/>
  <c r="L407" i="3"/>
  <c r="M407" i="3"/>
  <c r="A408" i="3"/>
  <c r="B408" i="3"/>
  <c r="C408" i="3"/>
  <c r="D408" i="3"/>
  <c r="E408" i="3"/>
  <c r="F408" i="3"/>
  <c r="G408" i="3"/>
  <c r="H408" i="3"/>
  <c r="I408" i="3"/>
  <c r="J408" i="3"/>
  <c r="K408" i="3"/>
  <c r="L408" i="3"/>
  <c r="M408" i="3"/>
  <c r="A409" i="3"/>
  <c r="B409" i="3"/>
  <c r="C409" i="3"/>
  <c r="D409" i="3"/>
  <c r="E409" i="3"/>
  <c r="F409" i="3"/>
  <c r="G409" i="3"/>
  <c r="H409" i="3"/>
  <c r="I409" i="3"/>
  <c r="J409" i="3"/>
  <c r="K409" i="3"/>
  <c r="L409" i="3"/>
  <c r="M409" i="3"/>
  <c r="A410" i="3"/>
  <c r="B410" i="3"/>
  <c r="C410" i="3"/>
  <c r="D410" i="3"/>
  <c r="E410" i="3"/>
  <c r="F410" i="3"/>
  <c r="G410" i="3"/>
  <c r="H410" i="3"/>
  <c r="I410" i="3"/>
  <c r="J410" i="3"/>
  <c r="K410" i="3"/>
  <c r="L410" i="3"/>
  <c r="M410" i="3"/>
  <c r="A411" i="3"/>
  <c r="B411" i="3"/>
  <c r="C411" i="3"/>
  <c r="D411" i="3"/>
  <c r="E411" i="3"/>
  <c r="F411" i="3"/>
  <c r="G411" i="3"/>
  <c r="H411" i="3"/>
  <c r="I411" i="3"/>
  <c r="J411" i="3"/>
  <c r="K411" i="3"/>
  <c r="L411" i="3"/>
  <c r="M411" i="3"/>
  <c r="A412" i="3"/>
  <c r="B412" i="3"/>
  <c r="C412" i="3"/>
  <c r="D412" i="3"/>
  <c r="E412" i="3"/>
  <c r="F412" i="3"/>
  <c r="G412" i="3"/>
  <c r="H412" i="3"/>
  <c r="I412" i="3"/>
  <c r="J412" i="3"/>
  <c r="K412" i="3"/>
  <c r="L412" i="3"/>
  <c r="M412" i="3"/>
  <c r="A413" i="3"/>
  <c r="B413" i="3"/>
  <c r="C413" i="3"/>
  <c r="D413" i="3"/>
  <c r="E413" i="3"/>
  <c r="F413" i="3"/>
  <c r="G413" i="3"/>
  <c r="H413" i="3"/>
  <c r="I413" i="3"/>
  <c r="J413" i="3"/>
  <c r="K413" i="3"/>
  <c r="L413" i="3"/>
  <c r="M413" i="3"/>
  <c r="A414" i="3"/>
  <c r="B414" i="3"/>
  <c r="C414" i="3"/>
  <c r="D414" i="3"/>
  <c r="E414" i="3"/>
  <c r="F414" i="3"/>
  <c r="G414" i="3"/>
  <c r="H414" i="3"/>
  <c r="I414" i="3"/>
  <c r="J414" i="3"/>
  <c r="K414" i="3"/>
  <c r="L414" i="3"/>
  <c r="M414" i="3"/>
  <c r="A415" i="3"/>
  <c r="B415" i="3"/>
  <c r="C415" i="3"/>
  <c r="D415" i="3"/>
  <c r="E415" i="3"/>
  <c r="F415" i="3"/>
  <c r="G415" i="3"/>
  <c r="H415" i="3"/>
  <c r="I415" i="3"/>
  <c r="J415" i="3"/>
  <c r="K415" i="3"/>
  <c r="L415" i="3"/>
  <c r="M415" i="3"/>
  <c r="A416" i="3"/>
  <c r="B416" i="3"/>
  <c r="C416" i="3"/>
  <c r="D416" i="3"/>
  <c r="E416" i="3"/>
  <c r="F416" i="3"/>
  <c r="G416" i="3"/>
  <c r="H416" i="3"/>
  <c r="I416" i="3"/>
  <c r="J416" i="3"/>
  <c r="K416" i="3"/>
  <c r="L416" i="3"/>
  <c r="M416" i="3"/>
  <c r="A417" i="3"/>
  <c r="B417" i="3"/>
  <c r="C417" i="3"/>
  <c r="D417" i="3"/>
  <c r="E417" i="3"/>
  <c r="F417" i="3"/>
  <c r="G417" i="3"/>
  <c r="H417" i="3"/>
  <c r="I417" i="3"/>
  <c r="J417" i="3"/>
  <c r="K417" i="3"/>
  <c r="L417" i="3"/>
  <c r="M417" i="3"/>
  <c r="A418" i="3"/>
  <c r="B418" i="3"/>
  <c r="C418" i="3"/>
  <c r="D418" i="3"/>
  <c r="E418" i="3"/>
  <c r="F418" i="3"/>
  <c r="G418" i="3"/>
  <c r="H418" i="3"/>
  <c r="I418" i="3"/>
  <c r="J418" i="3"/>
  <c r="K418" i="3"/>
  <c r="L418" i="3"/>
  <c r="M418" i="3"/>
  <c r="A419" i="3"/>
  <c r="B419" i="3"/>
  <c r="C419" i="3"/>
  <c r="D419" i="3"/>
  <c r="E419" i="3"/>
  <c r="F419" i="3"/>
  <c r="G419" i="3"/>
  <c r="H419" i="3"/>
  <c r="I419" i="3"/>
  <c r="J419" i="3"/>
  <c r="K419" i="3"/>
  <c r="L419" i="3"/>
  <c r="M419" i="3"/>
  <c r="A420" i="3"/>
  <c r="B420" i="3"/>
  <c r="C420" i="3"/>
  <c r="D420" i="3"/>
  <c r="E420" i="3"/>
  <c r="F420" i="3"/>
  <c r="G420" i="3"/>
  <c r="H420" i="3"/>
  <c r="I420" i="3"/>
  <c r="J420" i="3"/>
  <c r="K420" i="3"/>
  <c r="L420" i="3"/>
  <c r="M420" i="3"/>
  <c r="A421" i="3"/>
  <c r="B421" i="3"/>
  <c r="C421" i="3"/>
  <c r="D421" i="3"/>
  <c r="E421" i="3"/>
  <c r="F421" i="3"/>
  <c r="G421" i="3"/>
  <c r="H421" i="3"/>
  <c r="I421" i="3"/>
  <c r="J421" i="3"/>
  <c r="K421" i="3"/>
  <c r="L421" i="3"/>
  <c r="M421" i="3"/>
  <c r="A422" i="3"/>
  <c r="B422" i="3"/>
  <c r="C422" i="3"/>
  <c r="D422" i="3"/>
  <c r="E422" i="3"/>
  <c r="F422" i="3"/>
  <c r="G422" i="3"/>
  <c r="H422" i="3"/>
  <c r="I422" i="3"/>
  <c r="J422" i="3"/>
  <c r="K422" i="3"/>
  <c r="L422" i="3"/>
  <c r="M422" i="3"/>
  <c r="A423" i="3"/>
  <c r="B423" i="3"/>
  <c r="C423" i="3"/>
  <c r="D423" i="3"/>
  <c r="E423" i="3"/>
  <c r="F423" i="3"/>
  <c r="G423" i="3"/>
  <c r="H423" i="3"/>
  <c r="I423" i="3"/>
  <c r="J423" i="3"/>
  <c r="K423" i="3"/>
  <c r="L423" i="3"/>
  <c r="M423" i="3"/>
  <c r="A424" i="3"/>
  <c r="B424" i="3"/>
  <c r="C424" i="3"/>
  <c r="D424" i="3"/>
  <c r="E424" i="3"/>
  <c r="F424" i="3"/>
  <c r="G424" i="3"/>
  <c r="H424" i="3"/>
  <c r="I424" i="3"/>
  <c r="J424" i="3"/>
  <c r="K424" i="3"/>
  <c r="L424" i="3"/>
  <c r="M424" i="3"/>
  <c r="A425" i="3"/>
  <c r="B425" i="3"/>
  <c r="C425" i="3"/>
  <c r="D425" i="3"/>
  <c r="E425" i="3"/>
  <c r="F425" i="3"/>
  <c r="G425" i="3"/>
  <c r="H425" i="3"/>
  <c r="I425" i="3"/>
  <c r="J425" i="3"/>
  <c r="K425" i="3"/>
  <c r="L425" i="3"/>
  <c r="M425" i="3"/>
  <c r="A426" i="3"/>
  <c r="B426" i="3"/>
  <c r="C426" i="3"/>
  <c r="D426" i="3"/>
  <c r="E426" i="3"/>
  <c r="F426" i="3"/>
  <c r="G426" i="3"/>
  <c r="H426" i="3"/>
  <c r="I426" i="3"/>
  <c r="J426" i="3"/>
  <c r="K426" i="3"/>
  <c r="L426" i="3"/>
  <c r="M426" i="3"/>
  <c r="A427" i="3"/>
  <c r="B427" i="3"/>
  <c r="C427" i="3"/>
  <c r="D427" i="3"/>
  <c r="E427" i="3"/>
  <c r="F427" i="3"/>
  <c r="G427" i="3"/>
  <c r="H427" i="3"/>
  <c r="I427" i="3"/>
  <c r="J427" i="3"/>
  <c r="K427" i="3"/>
  <c r="L427" i="3"/>
  <c r="M427" i="3"/>
  <c r="A428" i="3"/>
  <c r="B428" i="3"/>
  <c r="C428" i="3"/>
  <c r="D428" i="3"/>
  <c r="E428" i="3"/>
  <c r="F428" i="3"/>
  <c r="G428" i="3"/>
  <c r="H428" i="3"/>
  <c r="I428" i="3"/>
  <c r="J428" i="3"/>
  <c r="K428" i="3"/>
  <c r="L428" i="3"/>
  <c r="M428" i="3"/>
  <c r="A429" i="3"/>
  <c r="B429" i="3"/>
  <c r="C429" i="3"/>
  <c r="D429" i="3"/>
  <c r="E429" i="3"/>
  <c r="F429" i="3"/>
  <c r="G429" i="3"/>
  <c r="H429" i="3"/>
  <c r="I429" i="3"/>
  <c r="J429" i="3"/>
  <c r="K429" i="3"/>
  <c r="L429" i="3"/>
  <c r="M429" i="3"/>
  <c r="A430" i="3"/>
  <c r="B430" i="3"/>
  <c r="C430" i="3"/>
  <c r="D430" i="3"/>
  <c r="E430" i="3"/>
  <c r="F430" i="3"/>
  <c r="G430" i="3"/>
  <c r="H430" i="3"/>
  <c r="I430" i="3"/>
  <c r="J430" i="3"/>
  <c r="K430" i="3"/>
  <c r="L430" i="3"/>
  <c r="M430" i="3"/>
  <c r="A431" i="3"/>
  <c r="B431" i="3"/>
  <c r="C431" i="3"/>
  <c r="D431" i="3"/>
  <c r="E431" i="3"/>
  <c r="F431" i="3"/>
  <c r="G431" i="3"/>
  <c r="H431" i="3"/>
  <c r="I431" i="3"/>
  <c r="J431" i="3"/>
  <c r="K431" i="3"/>
  <c r="L431" i="3"/>
  <c r="M431" i="3"/>
  <c r="A432" i="3"/>
  <c r="B432" i="3"/>
  <c r="C432" i="3"/>
  <c r="D432" i="3"/>
  <c r="E432" i="3"/>
  <c r="F432" i="3"/>
  <c r="G432" i="3"/>
  <c r="H432" i="3"/>
  <c r="I432" i="3"/>
  <c r="J432" i="3"/>
  <c r="K432" i="3"/>
  <c r="L432" i="3"/>
  <c r="M432" i="3"/>
  <c r="A433" i="3"/>
  <c r="B433" i="3"/>
  <c r="C433" i="3"/>
  <c r="D433" i="3"/>
  <c r="E433" i="3"/>
  <c r="F433" i="3"/>
  <c r="G433" i="3"/>
  <c r="H433" i="3"/>
  <c r="I433" i="3"/>
  <c r="J433" i="3"/>
  <c r="K433" i="3"/>
  <c r="L433" i="3"/>
  <c r="M433" i="3"/>
  <c r="A434" i="3"/>
  <c r="B434" i="3"/>
  <c r="C434" i="3"/>
  <c r="D434" i="3"/>
  <c r="E434" i="3"/>
  <c r="F434" i="3"/>
  <c r="G434" i="3"/>
  <c r="H434" i="3"/>
  <c r="I434" i="3"/>
  <c r="J434" i="3"/>
  <c r="K434" i="3"/>
  <c r="L434" i="3"/>
  <c r="M434" i="3"/>
  <c r="A435" i="3"/>
  <c r="B435" i="3"/>
  <c r="C435" i="3"/>
  <c r="D435" i="3"/>
  <c r="E435" i="3"/>
  <c r="F435" i="3"/>
  <c r="G435" i="3"/>
  <c r="H435" i="3"/>
  <c r="I435" i="3"/>
  <c r="J435" i="3"/>
  <c r="K435" i="3"/>
  <c r="L435" i="3"/>
  <c r="M435" i="3"/>
  <c r="A436" i="3"/>
  <c r="B436" i="3"/>
  <c r="C436" i="3"/>
  <c r="D436" i="3"/>
  <c r="E436" i="3"/>
  <c r="F436" i="3"/>
  <c r="G436" i="3"/>
  <c r="H436" i="3"/>
  <c r="I436" i="3"/>
  <c r="J436" i="3"/>
  <c r="K436" i="3"/>
  <c r="L436" i="3"/>
  <c r="M436" i="3"/>
  <c r="A437" i="3"/>
  <c r="B437" i="3"/>
  <c r="C437" i="3"/>
  <c r="D437" i="3"/>
  <c r="E437" i="3"/>
  <c r="F437" i="3"/>
  <c r="G437" i="3"/>
  <c r="H437" i="3"/>
  <c r="I437" i="3"/>
  <c r="J437" i="3"/>
  <c r="K437" i="3"/>
  <c r="L437" i="3"/>
  <c r="M437" i="3"/>
  <c r="A438" i="3"/>
  <c r="B438" i="3"/>
  <c r="C438" i="3"/>
  <c r="D438" i="3"/>
  <c r="E438" i="3"/>
  <c r="F438" i="3"/>
  <c r="G438" i="3"/>
  <c r="H438" i="3"/>
  <c r="I438" i="3"/>
  <c r="J438" i="3"/>
  <c r="K438" i="3"/>
  <c r="L438" i="3"/>
  <c r="M438" i="3"/>
  <c r="A439" i="3"/>
  <c r="B439" i="3"/>
  <c r="C439" i="3"/>
  <c r="D439" i="3"/>
  <c r="E439" i="3"/>
  <c r="F439" i="3"/>
  <c r="G439" i="3"/>
  <c r="H439" i="3"/>
  <c r="I439" i="3"/>
  <c r="J439" i="3"/>
  <c r="K439" i="3"/>
  <c r="L439" i="3"/>
  <c r="M439" i="3"/>
  <c r="A440" i="3"/>
  <c r="B440" i="3"/>
  <c r="C440" i="3"/>
  <c r="D440" i="3"/>
  <c r="E440" i="3"/>
  <c r="F440" i="3"/>
  <c r="G440" i="3"/>
  <c r="H440" i="3"/>
  <c r="I440" i="3"/>
  <c r="J440" i="3"/>
  <c r="K440" i="3"/>
  <c r="L440" i="3"/>
  <c r="M440" i="3"/>
  <c r="A441" i="3"/>
  <c r="B441" i="3"/>
  <c r="C441" i="3"/>
  <c r="D441" i="3"/>
  <c r="E441" i="3"/>
  <c r="F441" i="3"/>
  <c r="G441" i="3"/>
  <c r="H441" i="3"/>
  <c r="I441" i="3"/>
  <c r="J441" i="3"/>
  <c r="K441" i="3"/>
  <c r="L441" i="3"/>
  <c r="M441" i="3"/>
  <c r="A442" i="3"/>
  <c r="B442" i="3"/>
  <c r="C442" i="3"/>
  <c r="D442" i="3"/>
  <c r="E442" i="3"/>
  <c r="F442" i="3"/>
  <c r="G442" i="3"/>
  <c r="H442" i="3"/>
  <c r="I442" i="3"/>
  <c r="J442" i="3"/>
  <c r="K442" i="3"/>
  <c r="L442" i="3"/>
  <c r="M442" i="3"/>
  <c r="A443" i="3"/>
  <c r="B443" i="3"/>
  <c r="C443" i="3"/>
  <c r="D443" i="3"/>
  <c r="E443" i="3"/>
  <c r="F443" i="3"/>
  <c r="G443" i="3"/>
  <c r="H443" i="3"/>
  <c r="I443" i="3"/>
  <c r="J443" i="3"/>
  <c r="K443" i="3"/>
  <c r="L443" i="3"/>
  <c r="M443" i="3"/>
  <c r="A444" i="3"/>
  <c r="B444" i="3"/>
  <c r="C444" i="3"/>
  <c r="D444" i="3"/>
  <c r="E444" i="3"/>
  <c r="F444" i="3"/>
  <c r="G444" i="3"/>
  <c r="H444" i="3"/>
  <c r="I444" i="3"/>
  <c r="J444" i="3"/>
  <c r="K444" i="3"/>
  <c r="L444" i="3"/>
  <c r="M444" i="3"/>
  <c r="A445" i="3"/>
  <c r="B445" i="3"/>
  <c r="C445" i="3"/>
  <c r="D445" i="3"/>
  <c r="E445" i="3"/>
  <c r="F445" i="3"/>
  <c r="G445" i="3"/>
  <c r="H445" i="3"/>
  <c r="I445" i="3"/>
  <c r="J445" i="3"/>
  <c r="K445" i="3"/>
  <c r="L445" i="3"/>
  <c r="M445" i="3"/>
  <c r="A446" i="3"/>
  <c r="B446" i="3"/>
  <c r="C446" i="3"/>
  <c r="D446" i="3"/>
  <c r="E446" i="3"/>
  <c r="F446" i="3"/>
  <c r="G446" i="3"/>
  <c r="H446" i="3"/>
  <c r="I446" i="3"/>
  <c r="J446" i="3"/>
  <c r="K446" i="3"/>
  <c r="L446" i="3"/>
  <c r="M446" i="3"/>
  <c r="A447" i="3"/>
  <c r="B447" i="3"/>
  <c r="C447" i="3"/>
  <c r="D447" i="3"/>
  <c r="E447" i="3"/>
  <c r="F447" i="3"/>
  <c r="G447" i="3"/>
  <c r="H447" i="3"/>
  <c r="I447" i="3"/>
  <c r="J447" i="3"/>
  <c r="K447" i="3"/>
  <c r="L447" i="3"/>
  <c r="M447" i="3"/>
  <c r="A448" i="3"/>
  <c r="B448" i="3"/>
  <c r="C448" i="3"/>
  <c r="D448" i="3"/>
  <c r="E448" i="3"/>
  <c r="F448" i="3"/>
  <c r="G448" i="3"/>
  <c r="H448" i="3"/>
  <c r="I448" i="3"/>
  <c r="J448" i="3"/>
  <c r="K448" i="3"/>
  <c r="L448" i="3"/>
  <c r="M448" i="3"/>
  <c r="A449" i="3"/>
  <c r="B449" i="3"/>
  <c r="C449" i="3"/>
  <c r="D449" i="3"/>
  <c r="E449" i="3"/>
  <c r="F449" i="3"/>
  <c r="G449" i="3"/>
  <c r="H449" i="3"/>
  <c r="I449" i="3"/>
  <c r="J449" i="3"/>
  <c r="K449" i="3"/>
  <c r="L449" i="3"/>
  <c r="M449" i="3"/>
  <c r="A450" i="3"/>
  <c r="B450" i="3"/>
  <c r="C450" i="3"/>
  <c r="D450" i="3"/>
  <c r="E450" i="3"/>
  <c r="F450" i="3"/>
  <c r="G450" i="3"/>
  <c r="H450" i="3"/>
  <c r="I450" i="3"/>
  <c r="J450" i="3"/>
  <c r="K450" i="3"/>
  <c r="L450" i="3"/>
  <c r="M450" i="3"/>
  <c r="A451" i="3"/>
  <c r="B451" i="3"/>
  <c r="C451" i="3"/>
  <c r="D451" i="3"/>
  <c r="E451" i="3"/>
  <c r="F451" i="3"/>
  <c r="G451" i="3"/>
  <c r="H451" i="3"/>
  <c r="I451" i="3"/>
  <c r="J451" i="3"/>
  <c r="K451" i="3"/>
  <c r="L451" i="3"/>
  <c r="M451" i="3"/>
  <c r="A452" i="3"/>
  <c r="B452" i="3"/>
  <c r="C452" i="3"/>
  <c r="D452" i="3"/>
  <c r="E452" i="3"/>
  <c r="F452" i="3"/>
  <c r="G452" i="3"/>
  <c r="H452" i="3"/>
  <c r="I452" i="3"/>
  <c r="J452" i="3"/>
  <c r="K452" i="3"/>
  <c r="L452" i="3"/>
  <c r="M452" i="3"/>
  <c r="A453" i="3"/>
  <c r="B453" i="3"/>
  <c r="C453" i="3"/>
  <c r="D453" i="3"/>
  <c r="E453" i="3"/>
  <c r="F453" i="3"/>
  <c r="G453" i="3"/>
  <c r="H453" i="3"/>
  <c r="I453" i="3"/>
  <c r="J453" i="3"/>
  <c r="K453" i="3"/>
  <c r="L453" i="3"/>
  <c r="M453" i="3"/>
  <c r="A454" i="3"/>
  <c r="B454" i="3"/>
  <c r="C454" i="3"/>
  <c r="D454" i="3"/>
  <c r="E454" i="3"/>
  <c r="F454" i="3"/>
  <c r="G454" i="3"/>
  <c r="H454" i="3"/>
  <c r="I454" i="3"/>
  <c r="J454" i="3"/>
  <c r="K454" i="3"/>
  <c r="L454" i="3"/>
  <c r="M454" i="3"/>
  <c r="A455" i="3"/>
  <c r="B455" i="3"/>
  <c r="C455" i="3"/>
  <c r="D455" i="3"/>
  <c r="E455" i="3"/>
  <c r="F455" i="3"/>
  <c r="G455" i="3"/>
  <c r="H455" i="3"/>
  <c r="I455" i="3"/>
  <c r="J455" i="3"/>
  <c r="K455" i="3"/>
  <c r="L455" i="3"/>
  <c r="M455" i="3"/>
  <c r="A456" i="3"/>
  <c r="B456" i="3"/>
  <c r="C456" i="3"/>
  <c r="D456" i="3"/>
  <c r="E456" i="3"/>
  <c r="F456" i="3"/>
  <c r="G456" i="3"/>
  <c r="H456" i="3"/>
  <c r="I456" i="3"/>
  <c r="J456" i="3"/>
  <c r="K456" i="3"/>
  <c r="L456" i="3"/>
  <c r="M456" i="3"/>
  <c r="A457" i="3"/>
  <c r="B457" i="3"/>
  <c r="C457" i="3"/>
  <c r="D457" i="3"/>
  <c r="E457" i="3"/>
  <c r="F457" i="3"/>
  <c r="G457" i="3"/>
  <c r="H457" i="3"/>
  <c r="I457" i="3"/>
  <c r="J457" i="3"/>
  <c r="K457" i="3"/>
  <c r="L457" i="3"/>
  <c r="M457" i="3"/>
  <c r="A458" i="3"/>
  <c r="B458" i="3"/>
  <c r="C458" i="3"/>
  <c r="D458" i="3"/>
  <c r="E458" i="3"/>
  <c r="F458" i="3"/>
  <c r="G458" i="3"/>
  <c r="H458" i="3"/>
  <c r="I458" i="3"/>
  <c r="J458" i="3"/>
  <c r="K458" i="3"/>
  <c r="L458" i="3"/>
  <c r="M458" i="3"/>
  <c r="A459" i="3"/>
  <c r="B459" i="3"/>
  <c r="C459" i="3"/>
  <c r="D459" i="3"/>
  <c r="E459" i="3"/>
  <c r="F459" i="3"/>
  <c r="G459" i="3"/>
  <c r="H459" i="3"/>
  <c r="I459" i="3"/>
  <c r="J459" i="3"/>
  <c r="K459" i="3"/>
  <c r="L459" i="3"/>
  <c r="M459" i="3"/>
  <c r="A460" i="3"/>
  <c r="B460" i="3"/>
  <c r="C460" i="3"/>
  <c r="D460" i="3"/>
  <c r="E460" i="3"/>
  <c r="F460" i="3"/>
  <c r="G460" i="3"/>
  <c r="H460" i="3"/>
  <c r="I460" i="3"/>
  <c r="J460" i="3"/>
  <c r="K460" i="3"/>
  <c r="L460" i="3"/>
  <c r="M460" i="3"/>
  <c r="A461" i="3"/>
  <c r="B461" i="3"/>
  <c r="C461" i="3"/>
  <c r="D461" i="3"/>
  <c r="E461" i="3"/>
  <c r="F461" i="3"/>
  <c r="G461" i="3"/>
  <c r="H461" i="3"/>
  <c r="I461" i="3"/>
  <c r="J461" i="3"/>
  <c r="K461" i="3"/>
  <c r="L461" i="3"/>
  <c r="M461" i="3"/>
  <c r="A462" i="3"/>
  <c r="B462" i="3"/>
  <c r="C462" i="3"/>
  <c r="D462" i="3"/>
  <c r="E462" i="3"/>
  <c r="F462" i="3"/>
  <c r="G462" i="3"/>
  <c r="H462" i="3"/>
  <c r="I462" i="3"/>
  <c r="J462" i="3"/>
  <c r="K462" i="3"/>
  <c r="L462" i="3"/>
  <c r="M462" i="3"/>
  <c r="A463" i="3"/>
  <c r="B463" i="3"/>
  <c r="C463" i="3"/>
  <c r="D463" i="3"/>
  <c r="E463" i="3"/>
  <c r="F463" i="3"/>
  <c r="G463" i="3"/>
  <c r="H463" i="3"/>
  <c r="I463" i="3"/>
  <c r="J463" i="3"/>
  <c r="K463" i="3"/>
  <c r="L463" i="3"/>
  <c r="M463" i="3"/>
  <c r="A464" i="3"/>
  <c r="B464" i="3"/>
  <c r="C464" i="3"/>
  <c r="D464" i="3"/>
  <c r="E464" i="3"/>
  <c r="F464" i="3"/>
  <c r="G464" i="3"/>
  <c r="H464" i="3"/>
  <c r="I464" i="3"/>
  <c r="J464" i="3"/>
  <c r="K464" i="3"/>
  <c r="L464" i="3"/>
  <c r="M464" i="3"/>
  <c r="A465" i="3"/>
  <c r="B465" i="3"/>
  <c r="C465" i="3"/>
  <c r="D465" i="3"/>
  <c r="E465" i="3"/>
  <c r="F465" i="3"/>
  <c r="G465" i="3"/>
  <c r="H465" i="3"/>
  <c r="I465" i="3"/>
  <c r="J465" i="3"/>
  <c r="K465" i="3"/>
  <c r="L465" i="3"/>
  <c r="M465" i="3"/>
  <c r="A466" i="3"/>
  <c r="B466" i="3"/>
  <c r="C466" i="3"/>
  <c r="D466" i="3"/>
  <c r="E466" i="3"/>
  <c r="F466" i="3"/>
  <c r="G466" i="3"/>
  <c r="H466" i="3"/>
  <c r="I466" i="3"/>
  <c r="J466" i="3"/>
  <c r="K466" i="3"/>
  <c r="L466" i="3"/>
  <c r="M466" i="3"/>
  <c r="A467" i="3"/>
  <c r="B467" i="3"/>
  <c r="C467" i="3"/>
  <c r="D467" i="3"/>
  <c r="E467" i="3"/>
  <c r="F467" i="3"/>
  <c r="G467" i="3"/>
  <c r="H467" i="3"/>
  <c r="I467" i="3"/>
  <c r="J467" i="3"/>
  <c r="K467" i="3"/>
  <c r="L467" i="3"/>
  <c r="M467" i="3"/>
  <c r="A468" i="3"/>
  <c r="B468" i="3"/>
  <c r="C468" i="3"/>
  <c r="D468" i="3"/>
  <c r="E468" i="3"/>
  <c r="F468" i="3"/>
  <c r="G468" i="3"/>
  <c r="H468" i="3"/>
  <c r="I468" i="3"/>
  <c r="J468" i="3"/>
  <c r="K468" i="3"/>
  <c r="L468" i="3"/>
  <c r="M468" i="3"/>
  <c r="A469" i="3"/>
  <c r="B469" i="3"/>
  <c r="C469" i="3"/>
  <c r="D469" i="3"/>
  <c r="E469" i="3"/>
  <c r="F469" i="3"/>
  <c r="G469" i="3"/>
  <c r="H469" i="3"/>
  <c r="I469" i="3"/>
  <c r="J469" i="3"/>
  <c r="K469" i="3"/>
  <c r="L469" i="3"/>
  <c r="M469" i="3"/>
  <c r="A470" i="3"/>
  <c r="B470" i="3"/>
  <c r="C470" i="3"/>
  <c r="D470" i="3"/>
  <c r="E470" i="3"/>
  <c r="F470" i="3"/>
  <c r="G470" i="3"/>
  <c r="H470" i="3"/>
  <c r="I470" i="3"/>
  <c r="J470" i="3"/>
  <c r="K470" i="3"/>
  <c r="L470" i="3"/>
  <c r="M470" i="3"/>
  <c r="A471" i="3"/>
  <c r="B471" i="3"/>
  <c r="C471" i="3"/>
  <c r="D471" i="3"/>
  <c r="E471" i="3"/>
  <c r="F471" i="3"/>
  <c r="G471" i="3"/>
  <c r="H471" i="3"/>
  <c r="I471" i="3"/>
  <c r="J471" i="3"/>
  <c r="K471" i="3"/>
  <c r="L471" i="3"/>
  <c r="M471" i="3"/>
  <c r="A472" i="3"/>
  <c r="B472" i="3"/>
  <c r="C472" i="3"/>
  <c r="D472" i="3"/>
  <c r="E472" i="3"/>
  <c r="F472" i="3"/>
  <c r="G472" i="3"/>
  <c r="H472" i="3"/>
  <c r="I472" i="3"/>
  <c r="J472" i="3"/>
  <c r="K472" i="3"/>
  <c r="L472" i="3"/>
  <c r="M472" i="3"/>
  <c r="A473" i="3"/>
  <c r="B473" i="3"/>
  <c r="C473" i="3"/>
  <c r="D473" i="3"/>
  <c r="E473" i="3"/>
  <c r="F473" i="3"/>
  <c r="G473" i="3"/>
  <c r="H473" i="3"/>
  <c r="I473" i="3"/>
  <c r="J473" i="3"/>
  <c r="K473" i="3"/>
  <c r="L473" i="3"/>
  <c r="M473" i="3"/>
  <c r="A474" i="3"/>
  <c r="B474" i="3"/>
  <c r="C474" i="3"/>
  <c r="D474" i="3"/>
  <c r="E474" i="3"/>
  <c r="F474" i="3"/>
  <c r="G474" i="3"/>
  <c r="H474" i="3"/>
  <c r="I474" i="3"/>
  <c r="J474" i="3"/>
  <c r="K474" i="3"/>
  <c r="L474" i="3"/>
  <c r="M474" i="3"/>
  <c r="A475" i="3"/>
  <c r="B475" i="3"/>
  <c r="C475" i="3"/>
  <c r="D475" i="3"/>
  <c r="E475" i="3"/>
  <c r="F475" i="3"/>
  <c r="G475" i="3"/>
  <c r="H475" i="3"/>
  <c r="I475" i="3"/>
  <c r="J475" i="3"/>
  <c r="K475" i="3"/>
  <c r="L475" i="3"/>
  <c r="M475" i="3"/>
  <c r="A476" i="3"/>
  <c r="B476" i="3"/>
  <c r="C476" i="3"/>
  <c r="D476" i="3"/>
  <c r="E476" i="3"/>
  <c r="F476" i="3"/>
  <c r="G476" i="3"/>
  <c r="H476" i="3"/>
  <c r="I476" i="3"/>
  <c r="J476" i="3"/>
  <c r="K476" i="3"/>
  <c r="L476" i="3"/>
  <c r="M476" i="3"/>
  <c r="A477" i="3"/>
  <c r="B477" i="3"/>
  <c r="C477" i="3"/>
  <c r="D477" i="3"/>
  <c r="E477" i="3"/>
  <c r="F477" i="3"/>
  <c r="G477" i="3"/>
  <c r="H477" i="3"/>
  <c r="I477" i="3"/>
  <c r="J477" i="3"/>
  <c r="K477" i="3"/>
  <c r="L477" i="3"/>
  <c r="M477" i="3"/>
  <c r="A478" i="3"/>
  <c r="B478" i="3"/>
  <c r="C478" i="3"/>
  <c r="D478" i="3"/>
  <c r="E478" i="3"/>
  <c r="F478" i="3"/>
  <c r="G478" i="3"/>
  <c r="H478" i="3"/>
  <c r="I478" i="3"/>
  <c r="J478" i="3"/>
  <c r="K478" i="3"/>
  <c r="L478" i="3"/>
  <c r="M478" i="3"/>
  <c r="A479" i="3"/>
  <c r="B479" i="3"/>
  <c r="C479" i="3"/>
  <c r="D479" i="3"/>
  <c r="E479" i="3"/>
  <c r="F479" i="3"/>
  <c r="G479" i="3"/>
  <c r="H479" i="3"/>
  <c r="I479" i="3"/>
  <c r="J479" i="3"/>
  <c r="K479" i="3"/>
  <c r="L479" i="3"/>
  <c r="M479" i="3"/>
  <c r="A480" i="3"/>
  <c r="B480" i="3"/>
  <c r="C480" i="3"/>
  <c r="D480" i="3"/>
  <c r="E480" i="3"/>
  <c r="F480" i="3"/>
  <c r="G480" i="3"/>
  <c r="H480" i="3"/>
  <c r="I480" i="3"/>
  <c r="J480" i="3"/>
  <c r="K480" i="3"/>
  <c r="L480" i="3"/>
  <c r="M480" i="3"/>
  <c r="A481" i="3"/>
  <c r="B481" i="3"/>
  <c r="C481" i="3"/>
  <c r="D481" i="3"/>
  <c r="E481" i="3"/>
  <c r="F481" i="3"/>
  <c r="G481" i="3"/>
  <c r="H481" i="3"/>
  <c r="I481" i="3"/>
  <c r="J481" i="3"/>
  <c r="K481" i="3"/>
  <c r="L481" i="3"/>
  <c r="M481" i="3"/>
  <c r="A482" i="3"/>
  <c r="B482" i="3"/>
  <c r="C482" i="3"/>
  <c r="D482" i="3"/>
  <c r="E482" i="3"/>
  <c r="F482" i="3"/>
  <c r="G482" i="3"/>
  <c r="H482" i="3"/>
  <c r="I482" i="3"/>
  <c r="J482" i="3"/>
  <c r="K482" i="3"/>
  <c r="L482" i="3"/>
  <c r="M482" i="3"/>
  <c r="A483" i="3"/>
  <c r="B483" i="3"/>
  <c r="C483" i="3"/>
  <c r="D483" i="3"/>
  <c r="E483" i="3"/>
  <c r="F483" i="3"/>
  <c r="G483" i="3"/>
  <c r="H483" i="3"/>
  <c r="I483" i="3"/>
  <c r="J483" i="3"/>
  <c r="K483" i="3"/>
  <c r="L483" i="3"/>
  <c r="M483" i="3"/>
  <c r="A484" i="3"/>
  <c r="B484" i="3"/>
  <c r="C484" i="3"/>
  <c r="D484" i="3"/>
  <c r="E484" i="3"/>
  <c r="F484" i="3"/>
  <c r="G484" i="3"/>
  <c r="H484" i="3"/>
  <c r="I484" i="3"/>
  <c r="J484" i="3"/>
  <c r="K484" i="3"/>
  <c r="L484" i="3"/>
  <c r="M484" i="3"/>
  <c r="A485" i="3"/>
  <c r="B485" i="3"/>
  <c r="C485" i="3"/>
  <c r="D485" i="3"/>
  <c r="E485" i="3"/>
  <c r="F485" i="3"/>
  <c r="G485" i="3"/>
  <c r="H485" i="3"/>
  <c r="I485" i="3"/>
  <c r="J485" i="3"/>
  <c r="K485" i="3"/>
  <c r="L485" i="3"/>
  <c r="M485" i="3"/>
  <c r="A486" i="3"/>
  <c r="B486" i="3"/>
  <c r="C486" i="3"/>
  <c r="D486" i="3"/>
  <c r="E486" i="3"/>
  <c r="F486" i="3"/>
  <c r="G486" i="3"/>
  <c r="H486" i="3"/>
  <c r="I486" i="3"/>
  <c r="J486" i="3"/>
  <c r="K486" i="3"/>
  <c r="L486" i="3"/>
  <c r="M486" i="3"/>
  <c r="A487" i="3"/>
  <c r="B487" i="3"/>
  <c r="C487" i="3"/>
  <c r="D487" i="3"/>
  <c r="E487" i="3"/>
  <c r="F487" i="3"/>
  <c r="G487" i="3"/>
  <c r="H487" i="3"/>
  <c r="I487" i="3"/>
  <c r="J487" i="3"/>
  <c r="K487" i="3"/>
  <c r="L487" i="3"/>
  <c r="M487" i="3"/>
  <c r="A488" i="3"/>
  <c r="B488" i="3"/>
  <c r="C488" i="3"/>
  <c r="D488" i="3"/>
  <c r="E488" i="3"/>
  <c r="F488" i="3"/>
  <c r="G488" i="3"/>
  <c r="H488" i="3"/>
  <c r="I488" i="3"/>
  <c r="J488" i="3"/>
  <c r="K488" i="3"/>
  <c r="L488" i="3"/>
  <c r="M488" i="3"/>
  <c r="A489" i="3"/>
  <c r="B489" i="3"/>
  <c r="C489" i="3"/>
  <c r="D489" i="3"/>
  <c r="E489" i="3"/>
  <c r="F489" i="3"/>
  <c r="G489" i="3"/>
  <c r="H489" i="3"/>
  <c r="I489" i="3"/>
  <c r="J489" i="3"/>
  <c r="K489" i="3"/>
  <c r="L489" i="3"/>
  <c r="M489" i="3"/>
  <c r="A490" i="3"/>
  <c r="B490" i="3"/>
  <c r="C490" i="3"/>
  <c r="D490" i="3"/>
  <c r="E490" i="3"/>
  <c r="F490" i="3"/>
  <c r="G490" i="3"/>
  <c r="H490" i="3"/>
  <c r="I490" i="3"/>
  <c r="J490" i="3"/>
  <c r="K490" i="3"/>
  <c r="L490" i="3"/>
  <c r="M490" i="3"/>
  <c r="A491" i="3"/>
  <c r="B491" i="3"/>
  <c r="C491" i="3"/>
  <c r="D491" i="3"/>
  <c r="E491" i="3"/>
  <c r="F491" i="3"/>
  <c r="G491" i="3"/>
  <c r="H491" i="3"/>
  <c r="I491" i="3"/>
  <c r="J491" i="3"/>
  <c r="K491" i="3"/>
  <c r="L491" i="3"/>
  <c r="M491" i="3"/>
  <c r="A492" i="3"/>
  <c r="B492" i="3"/>
  <c r="C492" i="3"/>
  <c r="D492" i="3"/>
  <c r="E492" i="3"/>
  <c r="F492" i="3"/>
  <c r="G492" i="3"/>
  <c r="H492" i="3"/>
  <c r="I492" i="3"/>
  <c r="J492" i="3"/>
  <c r="K492" i="3"/>
  <c r="L492" i="3"/>
  <c r="M492" i="3"/>
  <c r="A493" i="3"/>
  <c r="B493" i="3"/>
  <c r="C493" i="3"/>
  <c r="D493" i="3"/>
  <c r="E493" i="3"/>
  <c r="F493" i="3"/>
  <c r="G493" i="3"/>
  <c r="H493" i="3"/>
  <c r="I493" i="3"/>
  <c r="J493" i="3"/>
  <c r="K493" i="3"/>
  <c r="L493" i="3"/>
  <c r="M493" i="3"/>
  <c r="A494" i="3"/>
  <c r="B494" i="3"/>
  <c r="C494" i="3"/>
  <c r="D494" i="3"/>
  <c r="E494" i="3"/>
  <c r="F494" i="3"/>
  <c r="G494" i="3"/>
  <c r="H494" i="3"/>
  <c r="I494" i="3"/>
  <c r="J494" i="3"/>
  <c r="K494" i="3"/>
  <c r="L494" i="3"/>
  <c r="M494" i="3"/>
  <c r="A495" i="3"/>
  <c r="B495" i="3"/>
  <c r="C495" i="3"/>
  <c r="D495" i="3"/>
  <c r="E495" i="3"/>
  <c r="F495" i="3"/>
  <c r="G495" i="3"/>
  <c r="H495" i="3"/>
  <c r="I495" i="3"/>
  <c r="J495" i="3"/>
  <c r="K495" i="3"/>
  <c r="L495" i="3"/>
  <c r="M495" i="3"/>
  <c r="A496" i="3"/>
  <c r="B496" i="3"/>
  <c r="C496" i="3"/>
  <c r="D496" i="3"/>
  <c r="E496" i="3"/>
  <c r="F496" i="3"/>
  <c r="G496" i="3"/>
  <c r="H496" i="3"/>
  <c r="I496" i="3"/>
  <c r="J496" i="3"/>
  <c r="K496" i="3"/>
  <c r="L496" i="3"/>
  <c r="M496" i="3"/>
  <c r="A497" i="3"/>
  <c r="B497" i="3"/>
  <c r="C497" i="3"/>
  <c r="D497" i="3"/>
  <c r="E497" i="3"/>
  <c r="F497" i="3"/>
  <c r="G497" i="3"/>
  <c r="H497" i="3"/>
  <c r="I497" i="3"/>
  <c r="J497" i="3"/>
  <c r="K497" i="3"/>
  <c r="L497" i="3"/>
  <c r="M497" i="3"/>
  <c r="A498" i="3"/>
  <c r="B498" i="3"/>
  <c r="C498" i="3"/>
  <c r="D498" i="3"/>
  <c r="E498" i="3"/>
  <c r="F498" i="3"/>
  <c r="G498" i="3"/>
  <c r="H498" i="3"/>
  <c r="I498" i="3"/>
  <c r="J498" i="3"/>
  <c r="K498" i="3"/>
  <c r="L498" i="3"/>
  <c r="M498" i="3"/>
  <c r="A499" i="3"/>
  <c r="B499" i="3"/>
  <c r="C499" i="3"/>
  <c r="D499" i="3"/>
  <c r="E499" i="3"/>
  <c r="F499" i="3"/>
  <c r="G499" i="3"/>
  <c r="H499" i="3"/>
  <c r="I499" i="3"/>
  <c r="J499" i="3"/>
  <c r="K499" i="3"/>
  <c r="L499" i="3"/>
  <c r="M499" i="3"/>
  <c r="A500" i="3"/>
  <c r="B500" i="3"/>
  <c r="C500" i="3"/>
  <c r="D500" i="3"/>
  <c r="E500" i="3"/>
  <c r="F500" i="3"/>
  <c r="G500" i="3"/>
  <c r="H500" i="3"/>
  <c r="I500" i="3"/>
  <c r="J500" i="3"/>
  <c r="K500" i="3"/>
  <c r="L500" i="3"/>
  <c r="M500" i="3"/>
  <c r="A501" i="3"/>
  <c r="B501" i="3"/>
  <c r="C501" i="3"/>
  <c r="D501" i="3"/>
  <c r="E501" i="3"/>
  <c r="F501" i="3"/>
  <c r="G501" i="3"/>
  <c r="H501" i="3"/>
  <c r="I501" i="3"/>
  <c r="J501" i="3"/>
  <c r="K501" i="3"/>
  <c r="L501" i="3"/>
  <c r="M501" i="3"/>
  <c r="A502" i="3"/>
  <c r="B502" i="3"/>
  <c r="C502" i="3"/>
  <c r="D502" i="3"/>
  <c r="E502" i="3"/>
  <c r="F502" i="3"/>
  <c r="G502" i="3"/>
  <c r="H502" i="3"/>
  <c r="I502" i="3"/>
  <c r="J502" i="3"/>
  <c r="K502" i="3"/>
  <c r="L502" i="3"/>
  <c r="M502" i="3"/>
  <c r="A503" i="3"/>
  <c r="B503" i="3"/>
  <c r="C503" i="3"/>
  <c r="D503" i="3"/>
  <c r="E503" i="3"/>
  <c r="F503" i="3"/>
  <c r="G503" i="3"/>
  <c r="H503" i="3"/>
  <c r="I503" i="3"/>
  <c r="J503" i="3"/>
  <c r="K503" i="3"/>
  <c r="L503" i="3"/>
  <c r="M503" i="3"/>
  <c r="A504" i="3"/>
  <c r="B504" i="3"/>
  <c r="C504" i="3"/>
  <c r="D504" i="3"/>
  <c r="E504" i="3"/>
  <c r="F504" i="3"/>
  <c r="G504" i="3"/>
  <c r="H504" i="3"/>
  <c r="I504" i="3"/>
  <c r="J504" i="3"/>
  <c r="K504" i="3"/>
  <c r="L504" i="3"/>
  <c r="M504" i="3"/>
  <c r="A505" i="3"/>
  <c r="B505" i="3"/>
  <c r="C505" i="3"/>
  <c r="D505" i="3"/>
  <c r="E505" i="3"/>
  <c r="F505" i="3"/>
  <c r="G505" i="3"/>
  <c r="H505" i="3"/>
  <c r="I505" i="3"/>
  <c r="J505" i="3"/>
  <c r="K505" i="3"/>
  <c r="L505" i="3"/>
  <c r="M505" i="3"/>
  <c r="A506" i="3"/>
  <c r="B506" i="3"/>
  <c r="C506" i="3"/>
  <c r="D506" i="3"/>
  <c r="E506" i="3"/>
  <c r="F506" i="3"/>
  <c r="G506" i="3"/>
  <c r="H506" i="3"/>
  <c r="I506" i="3"/>
  <c r="J506" i="3"/>
  <c r="K506" i="3"/>
  <c r="L506" i="3"/>
  <c r="M506" i="3"/>
  <c r="A507" i="3"/>
  <c r="B507" i="3"/>
  <c r="C507" i="3"/>
  <c r="D507" i="3"/>
  <c r="E507" i="3"/>
  <c r="F507" i="3"/>
  <c r="G507" i="3"/>
  <c r="H507" i="3"/>
  <c r="I507" i="3"/>
  <c r="J507" i="3"/>
  <c r="K507" i="3"/>
  <c r="L507" i="3"/>
  <c r="M507" i="3"/>
  <c r="A508" i="3"/>
  <c r="B508" i="3"/>
  <c r="C508" i="3"/>
  <c r="D508" i="3"/>
  <c r="E508" i="3"/>
  <c r="F508" i="3"/>
  <c r="G508" i="3"/>
  <c r="H508" i="3"/>
  <c r="I508" i="3"/>
  <c r="J508" i="3"/>
  <c r="K508" i="3"/>
  <c r="L508" i="3"/>
  <c r="M508" i="3"/>
  <c r="A509" i="3"/>
  <c r="B509" i="3"/>
  <c r="C509" i="3"/>
  <c r="D509" i="3"/>
  <c r="E509" i="3"/>
  <c r="F509" i="3"/>
  <c r="G509" i="3"/>
  <c r="H509" i="3"/>
  <c r="I509" i="3"/>
  <c r="J509" i="3"/>
  <c r="K509" i="3"/>
  <c r="L509" i="3"/>
  <c r="M509" i="3"/>
  <c r="A510" i="3"/>
  <c r="B510" i="3"/>
  <c r="C510" i="3"/>
  <c r="D510" i="3"/>
  <c r="E510" i="3"/>
  <c r="F510" i="3"/>
  <c r="G510" i="3"/>
  <c r="H510" i="3"/>
  <c r="I510" i="3"/>
  <c r="J510" i="3"/>
  <c r="K510" i="3"/>
  <c r="L510" i="3"/>
  <c r="M510" i="3"/>
  <c r="A511" i="3"/>
  <c r="B511" i="3"/>
  <c r="C511" i="3"/>
  <c r="D511" i="3"/>
  <c r="E511" i="3"/>
  <c r="F511" i="3"/>
  <c r="G511" i="3"/>
  <c r="H511" i="3"/>
  <c r="I511" i="3"/>
  <c r="J511" i="3"/>
  <c r="K511" i="3"/>
  <c r="L511" i="3"/>
  <c r="M511" i="3"/>
  <c r="A512" i="3"/>
  <c r="B512" i="3"/>
  <c r="C512" i="3"/>
  <c r="D512" i="3"/>
  <c r="E512" i="3"/>
  <c r="F512" i="3"/>
  <c r="G512" i="3"/>
  <c r="H512" i="3"/>
  <c r="I512" i="3"/>
  <c r="J512" i="3"/>
  <c r="K512" i="3"/>
  <c r="L512" i="3"/>
  <c r="M512" i="3"/>
  <c r="A513" i="3"/>
  <c r="B513" i="3"/>
  <c r="C513" i="3"/>
  <c r="D513" i="3"/>
  <c r="E513" i="3"/>
  <c r="F513" i="3"/>
  <c r="G513" i="3"/>
  <c r="H513" i="3"/>
  <c r="I513" i="3"/>
  <c r="J513" i="3"/>
  <c r="K513" i="3"/>
  <c r="L513" i="3"/>
  <c r="M513" i="3"/>
  <c r="A514" i="3"/>
  <c r="B514" i="3"/>
  <c r="C514" i="3"/>
  <c r="D514" i="3"/>
  <c r="E514" i="3"/>
  <c r="F514" i="3"/>
  <c r="G514" i="3"/>
  <c r="H514" i="3"/>
  <c r="I514" i="3"/>
  <c r="J514" i="3"/>
  <c r="K514" i="3"/>
  <c r="L514" i="3"/>
  <c r="M514" i="3"/>
  <c r="A515" i="3"/>
  <c r="B515" i="3"/>
  <c r="C515" i="3"/>
  <c r="D515" i="3"/>
  <c r="E515" i="3"/>
  <c r="F515" i="3"/>
  <c r="G515" i="3"/>
  <c r="H515" i="3"/>
  <c r="I515" i="3"/>
  <c r="J515" i="3"/>
  <c r="K515" i="3"/>
  <c r="L515" i="3"/>
  <c r="M515" i="3"/>
  <c r="A516" i="3"/>
  <c r="B516" i="3"/>
  <c r="C516" i="3"/>
  <c r="D516" i="3"/>
  <c r="E516" i="3"/>
  <c r="F516" i="3"/>
  <c r="G516" i="3"/>
  <c r="H516" i="3"/>
  <c r="I516" i="3"/>
  <c r="J516" i="3"/>
  <c r="K516" i="3"/>
  <c r="L516" i="3"/>
  <c r="M516" i="3"/>
  <c r="A517" i="3"/>
  <c r="B517" i="3"/>
  <c r="C517" i="3"/>
  <c r="D517" i="3"/>
  <c r="E517" i="3"/>
  <c r="F517" i="3"/>
  <c r="G517" i="3"/>
  <c r="H517" i="3"/>
  <c r="I517" i="3"/>
  <c r="J517" i="3"/>
  <c r="K517" i="3"/>
  <c r="L517" i="3"/>
  <c r="M517" i="3"/>
  <c r="A518" i="3"/>
  <c r="B518" i="3"/>
  <c r="C518" i="3"/>
  <c r="D518" i="3"/>
  <c r="E518" i="3"/>
  <c r="F518" i="3"/>
  <c r="G518" i="3"/>
  <c r="H518" i="3"/>
  <c r="I518" i="3"/>
  <c r="J518" i="3"/>
  <c r="K518" i="3"/>
  <c r="L518" i="3"/>
  <c r="M518" i="3"/>
  <c r="A519" i="3"/>
  <c r="B519" i="3"/>
  <c r="C519" i="3"/>
  <c r="D519" i="3"/>
  <c r="E519" i="3"/>
  <c r="F519" i="3"/>
  <c r="G519" i="3"/>
  <c r="H519" i="3"/>
  <c r="I519" i="3"/>
  <c r="J519" i="3"/>
  <c r="K519" i="3"/>
  <c r="L519" i="3"/>
  <c r="M519" i="3"/>
  <c r="A520" i="3"/>
  <c r="B520" i="3"/>
  <c r="C520" i="3"/>
  <c r="D520" i="3"/>
  <c r="E520" i="3"/>
  <c r="F520" i="3"/>
  <c r="G520" i="3"/>
  <c r="H520" i="3"/>
  <c r="I520" i="3"/>
  <c r="J520" i="3"/>
  <c r="K520" i="3"/>
  <c r="L520" i="3"/>
  <c r="M520" i="3"/>
  <c r="A521" i="3"/>
  <c r="B521" i="3"/>
  <c r="C521" i="3"/>
  <c r="D521" i="3"/>
  <c r="E521" i="3"/>
  <c r="F521" i="3"/>
  <c r="G521" i="3"/>
  <c r="H521" i="3"/>
  <c r="I521" i="3"/>
  <c r="J521" i="3"/>
  <c r="K521" i="3"/>
  <c r="L521" i="3"/>
  <c r="M521" i="3"/>
  <c r="A522" i="3"/>
  <c r="B522" i="3"/>
  <c r="C522" i="3"/>
  <c r="D522" i="3"/>
  <c r="E522" i="3"/>
  <c r="F522" i="3"/>
  <c r="G522" i="3"/>
  <c r="H522" i="3"/>
  <c r="I522" i="3"/>
  <c r="J522" i="3"/>
  <c r="K522" i="3"/>
  <c r="L522" i="3"/>
  <c r="M522" i="3"/>
  <c r="A523" i="3"/>
  <c r="B523" i="3"/>
  <c r="C523" i="3"/>
  <c r="D523" i="3"/>
  <c r="E523" i="3"/>
  <c r="F523" i="3"/>
  <c r="G523" i="3"/>
  <c r="H523" i="3"/>
  <c r="I523" i="3"/>
  <c r="J523" i="3"/>
  <c r="K523" i="3"/>
  <c r="L523" i="3"/>
  <c r="M523" i="3"/>
  <c r="A524" i="3"/>
  <c r="B524" i="3"/>
  <c r="C524" i="3"/>
  <c r="D524" i="3"/>
  <c r="E524" i="3"/>
  <c r="F524" i="3"/>
  <c r="G524" i="3"/>
  <c r="H524" i="3"/>
  <c r="I524" i="3"/>
  <c r="J524" i="3"/>
  <c r="K524" i="3"/>
  <c r="L524" i="3"/>
  <c r="M524" i="3"/>
  <c r="A525" i="3"/>
  <c r="B525" i="3"/>
  <c r="C525" i="3"/>
  <c r="D525" i="3"/>
  <c r="E525" i="3"/>
  <c r="F525" i="3"/>
  <c r="G525" i="3"/>
  <c r="H525" i="3"/>
  <c r="I525" i="3"/>
  <c r="J525" i="3"/>
  <c r="K525" i="3"/>
  <c r="L525" i="3"/>
  <c r="M525" i="3"/>
  <c r="A526" i="3"/>
  <c r="B526" i="3"/>
  <c r="C526" i="3"/>
  <c r="D526" i="3"/>
  <c r="E526" i="3"/>
  <c r="F526" i="3"/>
  <c r="G526" i="3"/>
  <c r="H526" i="3"/>
  <c r="I526" i="3"/>
  <c r="J526" i="3"/>
  <c r="K526" i="3"/>
  <c r="L526" i="3"/>
  <c r="M526" i="3"/>
  <c r="A527" i="3"/>
  <c r="B527" i="3"/>
  <c r="C527" i="3"/>
  <c r="D527" i="3"/>
  <c r="E527" i="3"/>
  <c r="F527" i="3"/>
  <c r="G527" i="3"/>
  <c r="H527" i="3"/>
  <c r="I527" i="3"/>
  <c r="J527" i="3"/>
  <c r="K527" i="3"/>
  <c r="L527" i="3"/>
  <c r="M527" i="3"/>
  <c r="A528" i="3"/>
  <c r="B528" i="3"/>
  <c r="C528" i="3"/>
  <c r="D528" i="3"/>
  <c r="E528" i="3"/>
  <c r="F528" i="3"/>
  <c r="G528" i="3"/>
  <c r="H528" i="3"/>
  <c r="I528" i="3"/>
  <c r="J528" i="3"/>
  <c r="K528" i="3"/>
  <c r="L528" i="3"/>
  <c r="M528" i="3"/>
  <c r="A529" i="3"/>
  <c r="B529" i="3"/>
  <c r="C529" i="3"/>
  <c r="D529" i="3"/>
  <c r="E529" i="3"/>
  <c r="F529" i="3"/>
  <c r="G529" i="3"/>
  <c r="H529" i="3"/>
  <c r="I529" i="3"/>
  <c r="J529" i="3"/>
  <c r="K529" i="3"/>
  <c r="L529" i="3"/>
  <c r="M529" i="3"/>
  <c r="A530" i="3"/>
  <c r="B530" i="3"/>
  <c r="C530" i="3"/>
  <c r="D530" i="3"/>
  <c r="E530" i="3"/>
  <c r="F530" i="3"/>
  <c r="G530" i="3"/>
  <c r="H530" i="3"/>
  <c r="I530" i="3"/>
  <c r="J530" i="3"/>
  <c r="K530" i="3"/>
  <c r="L530" i="3"/>
  <c r="M530" i="3"/>
  <c r="A531" i="3"/>
  <c r="B531" i="3"/>
  <c r="C531" i="3"/>
  <c r="D531" i="3"/>
  <c r="E531" i="3"/>
  <c r="F531" i="3"/>
  <c r="G531" i="3"/>
  <c r="H531" i="3"/>
  <c r="I531" i="3"/>
  <c r="J531" i="3"/>
  <c r="K531" i="3"/>
  <c r="L531" i="3"/>
  <c r="M531" i="3"/>
  <c r="A532" i="3"/>
  <c r="B532" i="3"/>
  <c r="C532" i="3"/>
  <c r="D532" i="3"/>
  <c r="E532" i="3"/>
  <c r="F532" i="3"/>
  <c r="G532" i="3"/>
  <c r="H532" i="3"/>
  <c r="I532" i="3"/>
  <c r="J532" i="3"/>
  <c r="K532" i="3"/>
  <c r="L532" i="3"/>
  <c r="M532" i="3"/>
  <c r="A533" i="3"/>
  <c r="B533" i="3"/>
  <c r="C533" i="3"/>
  <c r="D533" i="3"/>
  <c r="E533" i="3"/>
  <c r="F533" i="3"/>
  <c r="G533" i="3"/>
  <c r="H533" i="3"/>
  <c r="I533" i="3"/>
  <c r="J533" i="3"/>
  <c r="K533" i="3"/>
  <c r="L533" i="3"/>
  <c r="M533" i="3"/>
  <c r="A534" i="3"/>
  <c r="B534" i="3"/>
  <c r="C534" i="3"/>
  <c r="D534" i="3"/>
  <c r="E534" i="3"/>
  <c r="F534" i="3"/>
  <c r="G534" i="3"/>
  <c r="H534" i="3"/>
  <c r="I534" i="3"/>
  <c r="J534" i="3"/>
  <c r="K534" i="3"/>
  <c r="L534" i="3"/>
  <c r="M534" i="3"/>
  <c r="A535" i="3"/>
  <c r="B535" i="3"/>
  <c r="C535" i="3"/>
  <c r="D535" i="3"/>
  <c r="E535" i="3"/>
  <c r="F535" i="3"/>
  <c r="G535" i="3"/>
  <c r="H535" i="3"/>
  <c r="I535" i="3"/>
  <c r="J535" i="3"/>
  <c r="K535" i="3"/>
  <c r="L535" i="3"/>
  <c r="M535" i="3"/>
  <c r="A536" i="3"/>
  <c r="B536" i="3"/>
  <c r="C536" i="3"/>
  <c r="D536" i="3"/>
  <c r="E536" i="3"/>
  <c r="F536" i="3"/>
  <c r="G536" i="3"/>
  <c r="H536" i="3"/>
  <c r="I536" i="3"/>
  <c r="J536" i="3"/>
  <c r="K536" i="3"/>
  <c r="L536" i="3"/>
  <c r="M536" i="3"/>
  <c r="A537" i="3"/>
  <c r="B537" i="3"/>
  <c r="C537" i="3"/>
  <c r="D537" i="3"/>
  <c r="E537" i="3"/>
  <c r="F537" i="3"/>
  <c r="G537" i="3"/>
  <c r="H537" i="3"/>
  <c r="I537" i="3"/>
  <c r="J537" i="3"/>
  <c r="K537" i="3"/>
  <c r="L537" i="3"/>
  <c r="M537" i="3"/>
  <c r="A538" i="3"/>
  <c r="B538" i="3"/>
  <c r="C538" i="3"/>
  <c r="D538" i="3"/>
  <c r="E538" i="3"/>
  <c r="F538" i="3"/>
  <c r="G538" i="3"/>
  <c r="H538" i="3"/>
  <c r="I538" i="3"/>
  <c r="J538" i="3"/>
  <c r="K538" i="3"/>
  <c r="L538" i="3"/>
  <c r="M538" i="3"/>
  <c r="A539" i="3"/>
  <c r="B539" i="3"/>
  <c r="C539" i="3"/>
  <c r="D539" i="3"/>
  <c r="E539" i="3"/>
  <c r="F539" i="3"/>
  <c r="G539" i="3"/>
  <c r="H539" i="3"/>
  <c r="I539" i="3"/>
  <c r="J539" i="3"/>
  <c r="K539" i="3"/>
  <c r="L539" i="3"/>
  <c r="M539" i="3"/>
  <c r="A540" i="3"/>
  <c r="B540" i="3"/>
  <c r="C540" i="3"/>
  <c r="D540" i="3"/>
  <c r="E540" i="3"/>
  <c r="F540" i="3"/>
  <c r="G540" i="3"/>
  <c r="H540" i="3"/>
  <c r="I540" i="3"/>
  <c r="J540" i="3"/>
  <c r="K540" i="3"/>
  <c r="L540" i="3"/>
  <c r="M540" i="3"/>
  <c r="A541" i="3"/>
  <c r="B541" i="3"/>
  <c r="C541" i="3"/>
  <c r="D541" i="3"/>
  <c r="E541" i="3"/>
  <c r="F541" i="3"/>
  <c r="G541" i="3"/>
  <c r="H541" i="3"/>
  <c r="I541" i="3"/>
  <c r="J541" i="3"/>
  <c r="K541" i="3"/>
  <c r="L541" i="3"/>
  <c r="M541" i="3"/>
  <c r="A542" i="3"/>
  <c r="B542" i="3"/>
  <c r="C542" i="3"/>
  <c r="D542" i="3"/>
  <c r="E542" i="3"/>
  <c r="F542" i="3"/>
  <c r="G542" i="3"/>
  <c r="H542" i="3"/>
  <c r="I542" i="3"/>
  <c r="J542" i="3"/>
  <c r="K542" i="3"/>
  <c r="L542" i="3"/>
  <c r="M542" i="3"/>
  <c r="A543" i="3"/>
  <c r="B543" i="3"/>
  <c r="C543" i="3"/>
  <c r="D543" i="3"/>
  <c r="E543" i="3"/>
  <c r="F543" i="3"/>
  <c r="G543" i="3"/>
  <c r="H543" i="3"/>
  <c r="I543" i="3"/>
  <c r="J543" i="3"/>
  <c r="K543" i="3"/>
  <c r="L543" i="3"/>
  <c r="M543" i="3"/>
  <c r="A544" i="3"/>
  <c r="B544" i="3"/>
  <c r="C544" i="3"/>
  <c r="D544" i="3"/>
  <c r="E544" i="3"/>
  <c r="F544" i="3"/>
  <c r="G544" i="3"/>
  <c r="H544" i="3"/>
  <c r="I544" i="3"/>
  <c r="J544" i="3"/>
  <c r="K544" i="3"/>
  <c r="L544" i="3"/>
  <c r="M544" i="3"/>
  <c r="A545" i="3"/>
  <c r="B545" i="3"/>
  <c r="C545" i="3"/>
  <c r="D545" i="3"/>
  <c r="E545" i="3"/>
  <c r="F545" i="3"/>
  <c r="G545" i="3"/>
  <c r="H545" i="3"/>
  <c r="I545" i="3"/>
  <c r="J545" i="3"/>
  <c r="K545" i="3"/>
  <c r="L545" i="3"/>
  <c r="M545" i="3"/>
  <c r="A546" i="3"/>
  <c r="B546" i="3"/>
  <c r="C546" i="3"/>
  <c r="D546" i="3"/>
  <c r="E546" i="3"/>
  <c r="F546" i="3"/>
  <c r="G546" i="3"/>
  <c r="H546" i="3"/>
  <c r="I546" i="3"/>
  <c r="J546" i="3"/>
  <c r="K546" i="3"/>
  <c r="L546" i="3"/>
  <c r="M546" i="3"/>
  <c r="A547" i="3"/>
  <c r="B547" i="3"/>
  <c r="C547" i="3"/>
  <c r="D547" i="3"/>
  <c r="E547" i="3"/>
  <c r="F547" i="3"/>
  <c r="G547" i="3"/>
  <c r="H547" i="3"/>
  <c r="I547" i="3"/>
  <c r="J547" i="3"/>
  <c r="K547" i="3"/>
  <c r="L547" i="3"/>
  <c r="M547" i="3"/>
  <c r="A548" i="3"/>
  <c r="B548" i="3"/>
  <c r="C548" i="3"/>
  <c r="D548" i="3"/>
  <c r="E548" i="3"/>
  <c r="F548" i="3"/>
  <c r="G548" i="3"/>
  <c r="H548" i="3"/>
  <c r="I548" i="3"/>
  <c r="J548" i="3"/>
  <c r="K548" i="3"/>
  <c r="L548" i="3"/>
  <c r="M548" i="3"/>
  <c r="A549" i="3"/>
  <c r="B549" i="3"/>
  <c r="C549" i="3"/>
  <c r="D549" i="3"/>
  <c r="E549" i="3"/>
  <c r="F549" i="3"/>
  <c r="G549" i="3"/>
  <c r="H549" i="3"/>
  <c r="I549" i="3"/>
  <c r="J549" i="3"/>
  <c r="K549" i="3"/>
  <c r="L549" i="3"/>
  <c r="M549" i="3"/>
  <c r="A550" i="3"/>
  <c r="B550" i="3"/>
  <c r="C550" i="3"/>
  <c r="D550" i="3"/>
  <c r="E550" i="3"/>
  <c r="F550" i="3"/>
  <c r="G550" i="3"/>
  <c r="H550" i="3"/>
  <c r="I550" i="3"/>
  <c r="J550" i="3"/>
  <c r="K550" i="3"/>
  <c r="L550" i="3"/>
  <c r="M550" i="3"/>
  <c r="A551" i="3"/>
  <c r="B551" i="3"/>
  <c r="C551" i="3"/>
  <c r="D551" i="3"/>
  <c r="E551" i="3"/>
  <c r="F551" i="3"/>
  <c r="G551" i="3"/>
  <c r="H551" i="3"/>
  <c r="I551" i="3"/>
  <c r="J551" i="3"/>
  <c r="K551" i="3"/>
  <c r="L551" i="3"/>
  <c r="M551" i="3"/>
  <c r="A552" i="3"/>
  <c r="B552" i="3"/>
  <c r="C552" i="3"/>
  <c r="D552" i="3"/>
  <c r="E552" i="3"/>
  <c r="F552" i="3"/>
  <c r="G552" i="3"/>
  <c r="H552" i="3"/>
  <c r="I552" i="3"/>
  <c r="J552" i="3"/>
  <c r="K552" i="3"/>
  <c r="L552" i="3"/>
  <c r="M552" i="3"/>
  <c r="A553" i="3"/>
  <c r="B553" i="3"/>
  <c r="C553" i="3"/>
  <c r="D553" i="3"/>
  <c r="E553" i="3"/>
  <c r="F553" i="3"/>
  <c r="G553" i="3"/>
  <c r="H553" i="3"/>
  <c r="I553" i="3"/>
  <c r="J553" i="3"/>
  <c r="K553" i="3"/>
  <c r="L553" i="3"/>
  <c r="M553" i="3"/>
  <c r="A554" i="3"/>
  <c r="B554" i="3"/>
  <c r="C554" i="3"/>
  <c r="D554" i="3"/>
  <c r="E554" i="3"/>
  <c r="F554" i="3"/>
  <c r="G554" i="3"/>
  <c r="H554" i="3"/>
  <c r="I554" i="3"/>
  <c r="J554" i="3"/>
  <c r="K554" i="3"/>
  <c r="L554" i="3"/>
  <c r="M554" i="3"/>
  <c r="A555" i="3"/>
  <c r="B555" i="3"/>
  <c r="C555" i="3"/>
  <c r="D555" i="3"/>
  <c r="E555" i="3"/>
  <c r="F555" i="3"/>
  <c r="G555" i="3"/>
  <c r="H555" i="3"/>
  <c r="I555" i="3"/>
  <c r="J555" i="3"/>
  <c r="K555" i="3"/>
  <c r="L555" i="3"/>
  <c r="M555" i="3"/>
  <c r="A556" i="3"/>
  <c r="B556" i="3"/>
  <c r="C556" i="3"/>
  <c r="D556" i="3"/>
  <c r="E556" i="3"/>
  <c r="F556" i="3"/>
  <c r="G556" i="3"/>
  <c r="H556" i="3"/>
  <c r="I556" i="3"/>
  <c r="J556" i="3"/>
  <c r="K556" i="3"/>
  <c r="L556" i="3"/>
  <c r="M556" i="3"/>
  <c r="A557" i="3"/>
  <c r="B557" i="3"/>
  <c r="C557" i="3"/>
  <c r="D557" i="3"/>
  <c r="E557" i="3"/>
  <c r="F557" i="3"/>
  <c r="G557" i="3"/>
  <c r="H557" i="3"/>
  <c r="I557" i="3"/>
  <c r="J557" i="3"/>
  <c r="K557" i="3"/>
  <c r="L557" i="3"/>
  <c r="M557" i="3"/>
  <c r="A558" i="3"/>
  <c r="B558" i="3"/>
  <c r="C558" i="3"/>
  <c r="D558" i="3"/>
  <c r="E558" i="3"/>
  <c r="F558" i="3"/>
  <c r="G558" i="3"/>
  <c r="H558" i="3"/>
  <c r="I558" i="3"/>
  <c r="J558" i="3"/>
  <c r="K558" i="3"/>
  <c r="L558" i="3"/>
  <c r="M558" i="3"/>
  <c r="A559" i="3"/>
  <c r="B559" i="3"/>
  <c r="C559" i="3"/>
  <c r="D559" i="3"/>
  <c r="E559" i="3"/>
  <c r="F559" i="3"/>
  <c r="G559" i="3"/>
  <c r="H559" i="3"/>
  <c r="I559" i="3"/>
  <c r="J559" i="3"/>
  <c r="K559" i="3"/>
  <c r="L559" i="3"/>
  <c r="M559" i="3"/>
  <c r="A560" i="3"/>
  <c r="B560" i="3"/>
  <c r="C560" i="3"/>
  <c r="D560" i="3"/>
  <c r="E560" i="3"/>
  <c r="F560" i="3"/>
  <c r="G560" i="3"/>
  <c r="H560" i="3"/>
  <c r="I560" i="3"/>
  <c r="J560" i="3"/>
  <c r="K560" i="3"/>
  <c r="L560" i="3"/>
  <c r="M560" i="3"/>
  <c r="A561" i="3"/>
  <c r="B561" i="3"/>
  <c r="C561" i="3"/>
  <c r="D561" i="3"/>
  <c r="E561" i="3"/>
  <c r="F561" i="3"/>
  <c r="G561" i="3"/>
  <c r="H561" i="3"/>
  <c r="I561" i="3"/>
  <c r="J561" i="3"/>
  <c r="K561" i="3"/>
  <c r="L561" i="3"/>
  <c r="M561" i="3"/>
  <c r="A562" i="3"/>
  <c r="B562" i="3"/>
  <c r="C562" i="3"/>
  <c r="D562" i="3"/>
  <c r="E562" i="3"/>
  <c r="F562" i="3"/>
  <c r="G562" i="3"/>
  <c r="H562" i="3"/>
  <c r="I562" i="3"/>
  <c r="J562" i="3"/>
  <c r="K562" i="3"/>
  <c r="L562" i="3"/>
  <c r="M562" i="3"/>
  <c r="A563" i="3"/>
  <c r="B563" i="3"/>
  <c r="C563" i="3"/>
  <c r="D563" i="3"/>
  <c r="E563" i="3"/>
  <c r="F563" i="3"/>
  <c r="G563" i="3"/>
  <c r="H563" i="3"/>
  <c r="I563" i="3"/>
  <c r="J563" i="3"/>
  <c r="K563" i="3"/>
  <c r="L563" i="3"/>
  <c r="M563" i="3"/>
  <c r="A564" i="3"/>
  <c r="B564" i="3"/>
  <c r="C564" i="3"/>
  <c r="D564" i="3"/>
  <c r="E564" i="3"/>
  <c r="F564" i="3"/>
  <c r="G564" i="3"/>
  <c r="H564" i="3"/>
  <c r="I564" i="3"/>
  <c r="J564" i="3"/>
  <c r="K564" i="3"/>
  <c r="L564" i="3"/>
  <c r="M564" i="3"/>
  <c r="A565" i="3"/>
  <c r="B565" i="3"/>
  <c r="C565" i="3"/>
  <c r="D565" i="3"/>
  <c r="E565" i="3"/>
  <c r="F565" i="3"/>
  <c r="G565" i="3"/>
  <c r="H565" i="3"/>
  <c r="I565" i="3"/>
  <c r="J565" i="3"/>
  <c r="K565" i="3"/>
  <c r="L565" i="3"/>
  <c r="M565" i="3"/>
  <c r="A566" i="3"/>
  <c r="B566" i="3"/>
  <c r="C566" i="3"/>
  <c r="D566" i="3"/>
  <c r="E566" i="3"/>
  <c r="F566" i="3"/>
  <c r="G566" i="3"/>
  <c r="H566" i="3"/>
  <c r="I566" i="3"/>
  <c r="J566" i="3"/>
  <c r="K566" i="3"/>
  <c r="L566" i="3"/>
  <c r="M566" i="3"/>
  <c r="A567" i="3"/>
  <c r="B567" i="3"/>
  <c r="C567" i="3"/>
  <c r="D567" i="3"/>
  <c r="E567" i="3"/>
  <c r="F567" i="3"/>
  <c r="G567" i="3"/>
  <c r="H567" i="3"/>
  <c r="I567" i="3"/>
  <c r="J567" i="3"/>
  <c r="K567" i="3"/>
  <c r="L567" i="3"/>
  <c r="M567" i="3"/>
  <c r="A568" i="3"/>
  <c r="B568" i="3"/>
  <c r="C568" i="3"/>
  <c r="D568" i="3"/>
  <c r="E568" i="3"/>
  <c r="F568" i="3"/>
  <c r="G568" i="3"/>
  <c r="H568" i="3"/>
  <c r="I568" i="3"/>
  <c r="J568" i="3"/>
  <c r="K568" i="3"/>
  <c r="L568" i="3"/>
  <c r="M568" i="3"/>
  <c r="A569" i="3"/>
  <c r="B569" i="3"/>
  <c r="C569" i="3"/>
  <c r="D569" i="3"/>
  <c r="E569" i="3"/>
  <c r="F569" i="3"/>
  <c r="G569" i="3"/>
  <c r="H569" i="3"/>
  <c r="I569" i="3"/>
  <c r="J569" i="3"/>
  <c r="K569" i="3"/>
  <c r="L569" i="3"/>
  <c r="M569" i="3"/>
  <c r="A570" i="3"/>
  <c r="B570" i="3"/>
  <c r="C570" i="3"/>
  <c r="D570" i="3"/>
  <c r="E570" i="3"/>
  <c r="F570" i="3"/>
  <c r="G570" i="3"/>
  <c r="H570" i="3"/>
  <c r="I570" i="3"/>
  <c r="J570" i="3"/>
  <c r="K570" i="3"/>
  <c r="L570" i="3"/>
  <c r="M570" i="3"/>
  <c r="A571" i="3"/>
  <c r="B571" i="3"/>
  <c r="C571" i="3"/>
  <c r="D571" i="3"/>
  <c r="E571" i="3"/>
  <c r="F571" i="3"/>
  <c r="G571" i="3"/>
  <c r="H571" i="3"/>
  <c r="I571" i="3"/>
  <c r="J571" i="3"/>
  <c r="K571" i="3"/>
  <c r="L571" i="3"/>
  <c r="M571" i="3"/>
  <c r="A572" i="3"/>
  <c r="B572" i="3"/>
  <c r="C572" i="3"/>
  <c r="D572" i="3"/>
  <c r="E572" i="3"/>
  <c r="F572" i="3"/>
  <c r="G572" i="3"/>
  <c r="H572" i="3"/>
  <c r="I572" i="3"/>
  <c r="J572" i="3"/>
  <c r="K572" i="3"/>
  <c r="L572" i="3"/>
  <c r="M572" i="3"/>
  <c r="A573" i="3"/>
  <c r="B573" i="3"/>
  <c r="C573" i="3"/>
  <c r="D573" i="3"/>
  <c r="E573" i="3"/>
  <c r="F573" i="3"/>
  <c r="G573" i="3"/>
  <c r="H573" i="3"/>
  <c r="I573" i="3"/>
  <c r="J573" i="3"/>
  <c r="K573" i="3"/>
  <c r="L573" i="3"/>
  <c r="M573" i="3"/>
  <c r="A574" i="3"/>
  <c r="B574" i="3"/>
  <c r="C574" i="3"/>
  <c r="D574" i="3"/>
  <c r="E574" i="3"/>
  <c r="F574" i="3"/>
  <c r="G574" i="3"/>
  <c r="H574" i="3"/>
  <c r="I574" i="3"/>
  <c r="J574" i="3"/>
  <c r="K574" i="3"/>
  <c r="L574" i="3"/>
  <c r="M574" i="3"/>
  <c r="A575" i="3"/>
  <c r="B575" i="3"/>
  <c r="C575" i="3"/>
  <c r="D575" i="3"/>
  <c r="E575" i="3"/>
  <c r="F575" i="3"/>
  <c r="G575" i="3"/>
  <c r="H575" i="3"/>
  <c r="I575" i="3"/>
  <c r="J575" i="3"/>
  <c r="K575" i="3"/>
  <c r="L575" i="3"/>
  <c r="M575" i="3"/>
  <c r="A576" i="3"/>
  <c r="B576" i="3"/>
  <c r="C576" i="3"/>
  <c r="D576" i="3"/>
  <c r="E576" i="3"/>
  <c r="F576" i="3"/>
  <c r="G576" i="3"/>
  <c r="H576" i="3"/>
  <c r="I576" i="3"/>
  <c r="J576" i="3"/>
  <c r="K576" i="3"/>
  <c r="L576" i="3"/>
  <c r="M576" i="3"/>
  <c r="A577" i="3"/>
  <c r="B577" i="3"/>
  <c r="C577" i="3"/>
  <c r="D577" i="3"/>
  <c r="E577" i="3"/>
  <c r="F577" i="3"/>
  <c r="G577" i="3"/>
  <c r="H577" i="3"/>
  <c r="I577" i="3"/>
  <c r="J577" i="3"/>
  <c r="K577" i="3"/>
  <c r="L577" i="3"/>
  <c r="M577" i="3"/>
  <c r="A578" i="3"/>
  <c r="B578" i="3"/>
  <c r="C578" i="3"/>
  <c r="D578" i="3"/>
  <c r="E578" i="3"/>
  <c r="F578" i="3"/>
  <c r="G578" i="3"/>
  <c r="H578" i="3"/>
  <c r="I578" i="3"/>
  <c r="J578" i="3"/>
  <c r="K578" i="3"/>
  <c r="L578" i="3"/>
  <c r="M578" i="3"/>
  <c r="A579" i="3"/>
  <c r="B579" i="3"/>
  <c r="C579" i="3"/>
  <c r="D579" i="3"/>
  <c r="E579" i="3"/>
  <c r="F579" i="3"/>
  <c r="G579" i="3"/>
  <c r="H579" i="3"/>
  <c r="I579" i="3"/>
  <c r="J579" i="3"/>
  <c r="K579" i="3"/>
  <c r="L579" i="3"/>
  <c r="M579" i="3"/>
  <c r="A580" i="3"/>
  <c r="B580" i="3"/>
  <c r="C580" i="3"/>
  <c r="D580" i="3"/>
  <c r="E580" i="3"/>
  <c r="F580" i="3"/>
  <c r="G580" i="3"/>
  <c r="H580" i="3"/>
  <c r="I580" i="3"/>
  <c r="J580" i="3"/>
  <c r="K580" i="3"/>
  <c r="L580" i="3"/>
  <c r="M580" i="3"/>
  <c r="A581" i="3"/>
  <c r="B581" i="3"/>
  <c r="C581" i="3"/>
  <c r="D581" i="3"/>
  <c r="E581" i="3"/>
  <c r="F581" i="3"/>
  <c r="G581" i="3"/>
  <c r="H581" i="3"/>
  <c r="I581" i="3"/>
  <c r="J581" i="3"/>
  <c r="K581" i="3"/>
  <c r="L581" i="3"/>
  <c r="M581" i="3"/>
  <c r="A582" i="3"/>
  <c r="B582" i="3"/>
  <c r="C582" i="3"/>
  <c r="D582" i="3"/>
  <c r="E582" i="3"/>
  <c r="F582" i="3"/>
  <c r="G582" i="3"/>
  <c r="H582" i="3"/>
  <c r="I582" i="3"/>
  <c r="J582" i="3"/>
  <c r="K582" i="3"/>
  <c r="L582" i="3"/>
  <c r="M582" i="3"/>
  <c r="A583" i="3"/>
  <c r="B583" i="3"/>
  <c r="C583" i="3"/>
  <c r="D583" i="3"/>
  <c r="E583" i="3"/>
  <c r="F583" i="3"/>
  <c r="G583" i="3"/>
  <c r="H583" i="3"/>
  <c r="I583" i="3"/>
  <c r="J583" i="3"/>
  <c r="K583" i="3"/>
  <c r="L583" i="3"/>
  <c r="M583" i="3"/>
  <c r="A584" i="3"/>
  <c r="B584" i="3"/>
  <c r="C584" i="3"/>
  <c r="D584" i="3"/>
  <c r="E584" i="3"/>
  <c r="F584" i="3"/>
  <c r="G584" i="3"/>
  <c r="H584" i="3"/>
  <c r="I584" i="3"/>
  <c r="J584" i="3"/>
  <c r="K584" i="3"/>
  <c r="L584" i="3"/>
  <c r="M584" i="3"/>
  <c r="A585" i="3"/>
  <c r="B585" i="3"/>
  <c r="C585" i="3"/>
  <c r="D585" i="3"/>
  <c r="E585" i="3"/>
  <c r="F585" i="3"/>
  <c r="G585" i="3"/>
  <c r="H585" i="3"/>
  <c r="I585" i="3"/>
  <c r="J585" i="3"/>
  <c r="K585" i="3"/>
  <c r="L585" i="3"/>
  <c r="M585" i="3"/>
  <c r="A586" i="3"/>
  <c r="B586" i="3"/>
  <c r="C586" i="3"/>
  <c r="D586" i="3"/>
  <c r="E586" i="3"/>
  <c r="F586" i="3"/>
  <c r="G586" i="3"/>
  <c r="H586" i="3"/>
  <c r="I586" i="3"/>
  <c r="J586" i="3"/>
  <c r="K586" i="3"/>
  <c r="L586" i="3"/>
  <c r="M586" i="3"/>
  <c r="A587" i="3"/>
  <c r="B587" i="3"/>
  <c r="C587" i="3"/>
  <c r="D587" i="3"/>
  <c r="E587" i="3"/>
  <c r="F587" i="3"/>
  <c r="G587" i="3"/>
  <c r="H587" i="3"/>
  <c r="I587" i="3"/>
  <c r="J587" i="3"/>
  <c r="K587" i="3"/>
  <c r="L587" i="3"/>
  <c r="M587" i="3"/>
  <c r="A588" i="3"/>
  <c r="B588" i="3"/>
  <c r="C588" i="3"/>
  <c r="D588" i="3"/>
  <c r="E588" i="3"/>
  <c r="F588" i="3"/>
  <c r="G588" i="3"/>
  <c r="H588" i="3"/>
  <c r="I588" i="3"/>
  <c r="J588" i="3"/>
  <c r="K588" i="3"/>
  <c r="L588" i="3"/>
  <c r="M588" i="3"/>
  <c r="A589" i="3"/>
  <c r="B589" i="3"/>
  <c r="C589" i="3"/>
  <c r="D589" i="3"/>
  <c r="E589" i="3"/>
  <c r="F589" i="3"/>
  <c r="G589" i="3"/>
  <c r="H589" i="3"/>
  <c r="I589" i="3"/>
  <c r="J589" i="3"/>
  <c r="K589" i="3"/>
  <c r="L589" i="3"/>
  <c r="M589" i="3"/>
  <c r="A590" i="3"/>
  <c r="B590" i="3"/>
  <c r="C590" i="3"/>
  <c r="D590" i="3"/>
  <c r="E590" i="3"/>
  <c r="F590" i="3"/>
  <c r="G590" i="3"/>
  <c r="H590" i="3"/>
  <c r="I590" i="3"/>
  <c r="J590" i="3"/>
  <c r="K590" i="3"/>
  <c r="L590" i="3"/>
  <c r="M590" i="3"/>
  <c r="A591" i="3"/>
  <c r="B591" i="3"/>
  <c r="C591" i="3"/>
  <c r="D591" i="3"/>
  <c r="E591" i="3"/>
  <c r="F591" i="3"/>
  <c r="G591" i="3"/>
  <c r="H591" i="3"/>
  <c r="I591" i="3"/>
  <c r="J591" i="3"/>
  <c r="K591" i="3"/>
  <c r="L591" i="3"/>
  <c r="M591" i="3"/>
  <c r="A592" i="3"/>
  <c r="B592" i="3"/>
  <c r="C592" i="3"/>
  <c r="D592" i="3"/>
  <c r="E592" i="3"/>
  <c r="F592" i="3"/>
  <c r="G592" i="3"/>
  <c r="H592" i="3"/>
  <c r="I592" i="3"/>
  <c r="J592" i="3"/>
  <c r="K592" i="3"/>
  <c r="L592" i="3"/>
  <c r="M592" i="3"/>
  <c r="A593" i="3"/>
  <c r="B593" i="3"/>
  <c r="C593" i="3"/>
  <c r="D593" i="3"/>
  <c r="E593" i="3"/>
  <c r="F593" i="3"/>
  <c r="G593" i="3"/>
  <c r="H593" i="3"/>
  <c r="I593" i="3"/>
  <c r="J593" i="3"/>
  <c r="K593" i="3"/>
  <c r="L593" i="3"/>
  <c r="M593" i="3"/>
  <c r="A594" i="3"/>
  <c r="B594" i="3"/>
  <c r="C594" i="3"/>
  <c r="D594" i="3"/>
  <c r="E594" i="3"/>
  <c r="F594" i="3"/>
  <c r="G594" i="3"/>
  <c r="H594" i="3"/>
  <c r="I594" i="3"/>
  <c r="J594" i="3"/>
  <c r="K594" i="3"/>
  <c r="L594" i="3"/>
  <c r="M594" i="3"/>
  <c r="A595" i="3"/>
  <c r="B595" i="3"/>
  <c r="C595" i="3"/>
  <c r="D595" i="3"/>
  <c r="E595" i="3"/>
  <c r="F595" i="3"/>
  <c r="G595" i="3"/>
  <c r="H595" i="3"/>
  <c r="I595" i="3"/>
  <c r="J595" i="3"/>
  <c r="K595" i="3"/>
  <c r="L595" i="3"/>
  <c r="M595" i="3"/>
  <c r="A596" i="3"/>
  <c r="B596" i="3"/>
  <c r="C596" i="3"/>
  <c r="D596" i="3"/>
  <c r="E596" i="3"/>
  <c r="F596" i="3"/>
  <c r="G596" i="3"/>
  <c r="H596" i="3"/>
  <c r="I596" i="3"/>
  <c r="J596" i="3"/>
  <c r="K596" i="3"/>
  <c r="L596" i="3"/>
  <c r="M596" i="3"/>
  <c r="A597" i="3"/>
  <c r="B597" i="3"/>
  <c r="C597" i="3"/>
  <c r="D597" i="3"/>
  <c r="E597" i="3"/>
  <c r="F597" i="3"/>
  <c r="G597" i="3"/>
  <c r="H597" i="3"/>
  <c r="I597" i="3"/>
  <c r="J597" i="3"/>
  <c r="K597" i="3"/>
  <c r="L597" i="3"/>
  <c r="M597" i="3"/>
  <c r="A598" i="3"/>
  <c r="B598" i="3"/>
  <c r="C598" i="3"/>
  <c r="D598" i="3"/>
  <c r="E598" i="3"/>
  <c r="F598" i="3"/>
  <c r="G598" i="3"/>
  <c r="H598" i="3"/>
  <c r="I598" i="3"/>
  <c r="J598" i="3"/>
  <c r="K598" i="3"/>
  <c r="L598" i="3"/>
  <c r="M598" i="3"/>
  <c r="A599" i="3"/>
  <c r="B599" i="3"/>
  <c r="C599" i="3"/>
  <c r="D599" i="3"/>
  <c r="E599" i="3"/>
  <c r="F599" i="3"/>
  <c r="G599" i="3"/>
  <c r="H599" i="3"/>
  <c r="I599" i="3"/>
  <c r="J599" i="3"/>
  <c r="K599" i="3"/>
  <c r="L599" i="3"/>
  <c r="M599" i="3"/>
  <c r="A600" i="3"/>
  <c r="B600" i="3"/>
  <c r="C600" i="3"/>
  <c r="D600" i="3"/>
  <c r="E600" i="3"/>
  <c r="F600" i="3"/>
  <c r="G600" i="3"/>
  <c r="H600" i="3"/>
  <c r="I600" i="3"/>
  <c r="J600" i="3"/>
  <c r="K600" i="3"/>
  <c r="L600" i="3"/>
  <c r="M600" i="3"/>
  <c r="A601" i="3"/>
  <c r="B601" i="3"/>
  <c r="C601" i="3"/>
  <c r="D601" i="3"/>
  <c r="E601" i="3"/>
  <c r="F601" i="3"/>
  <c r="G601" i="3"/>
  <c r="H601" i="3"/>
  <c r="I601" i="3"/>
  <c r="J601" i="3"/>
  <c r="K601" i="3"/>
  <c r="L601" i="3"/>
  <c r="M601" i="3"/>
  <c r="A602" i="3"/>
  <c r="B602" i="3"/>
  <c r="C602" i="3"/>
  <c r="D602" i="3"/>
  <c r="E602" i="3"/>
  <c r="F602" i="3"/>
  <c r="G602" i="3"/>
  <c r="H602" i="3"/>
  <c r="I602" i="3"/>
  <c r="J602" i="3"/>
  <c r="K602" i="3"/>
  <c r="L602" i="3"/>
  <c r="M602" i="3"/>
  <c r="A603" i="3"/>
  <c r="B603" i="3"/>
  <c r="C603" i="3"/>
  <c r="D603" i="3"/>
  <c r="E603" i="3"/>
  <c r="F603" i="3"/>
  <c r="G603" i="3"/>
  <c r="H603" i="3"/>
  <c r="I603" i="3"/>
  <c r="J603" i="3"/>
  <c r="K603" i="3"/>
  <c r="L603" i="3"/>
  <c r="M603" i="3"/>
  <c r="A604" i="3"/>
  <c r="B604" i="3"/>
  <c r="C604" i="3"/>
  <c r="D604" i="3"/>
  <c r="E604" i="3"/>
  <c r="F604" i="3"/>
  <c r="G604" i="3"/>
  <c r="H604" i="3"/>
  <c r="I604" i="3"/>
  <c r="J604" i="3"/>
  <c r="K604" i="3"/>
  <c r="L604" i="3"/>
  <c r="M604" i="3"/>
  <c r="A605" i="3"/>
  <c r="B605" i="3"/>
  <c r="C605" i="3"/>
  <c r="D605" i="3"/>
  <c r="E605" i="3"/>
  <c r="F605" i="3"/>
  <c r="G605" i="3"/>
  <c r="H605" i="3"/>
  <c r="I605" i="3"/>
  <c r="J605" i="3"/>
  <c r="K605" i="3"/>
  <c r="L605" i="3"/>
  <c r="M605" i="3"/>
  <c r="A606" i="3"/>
  <c r="B606" i="3"/>
  <c r="C606" i="3"/>
  <c r="D606" i="3"/>
  <c r="E606" i="3"/>
  <c r="F606" i="3"/>
  <c r="G606" i="3"/>
  <c r="H606" i="3"/>
  <c r="I606" i="3"/>
  <c r="J606" i="3"/>
  <c r="K606" i="3"/>
  <c r="L606" i="3"/>
  <c r="M606" i="3"/>
  <c r="A607" i="3"/>
  <c r="B607" i="3"/>
  <c r="C607" i="3"/>
  <c r="D607" i="3"/>
  <c r="E607" i="3"/>
  <c r="F607" i="3"/>
  <c r="G607" i="3"/>
  <c r="H607" i="3"/>
  <c r="I607" i="3"/>
  <c r="J607" i="3"/>
  <c r="K607" i="3"/>
  <c r="L607" i="3"/>
  <c r="M607" i="3"/>
  <c r="A608" i="3"/>
  <c r="B608" i="3"/>
  <c r="C608" i="3"/>
  <c r="D608" i="3"/>
  <c r="E608" i="3"/>
  <c r="F608" i="3"/>
  <c r="G608" i="3"/>
  <c r="H608" i="3"/>
  <c r="I608" i="3"/>
  <c r="J608" i="3"/>
  <c r="K608" i="3"/>
  <c r="L608" i="3"/>
  <c r="M608" i="3"/>
  <c r="A609" i="3"/>
  <c r="B609" i="3"/>
  <c r="C609" i="3"/>
  <c r="D609" i="3"/>
  <c r="E609" i="3"/>
  <c r="F609" i="3"/>
  <c r="G609" i="3"/>
  <c r="H609" i="3"/>
  <c r="I609" i="3"/>
  <c r="J609" i="3"/>
  <c r="K609" i="3"/>
  <c r="L609" i="3"/>
  <c r="M609" i="3"/>
  <c r="A610" i="3"/>
  <c r="B610" i="3"/>
  <c r="C610" i="3"/>
  <c r="D610" i="3"/>
  <c r="E610" i="3"/>
  <c r="F610" i="3"/>
  <c r="G610" i="3"/>
  <c r="H610" i="3"/>
  <c r="I610" i="3"/>
  <c r="J610" i="3"/>
  <c r="K610" i="3"/>
  <c r="L610" i="3"/>
  <c r="M610" i="3"/>
  <c r="A611" i="3"/>
  <c r="B611" i="3"/>
  <c r="C611" i="3"/>
  <c r="D611" i="3"/>
  <c r="E611" i="3"/>
  <c r="F611" i="3"/>
  <c r="G611" i="3"/>
  <c r="H611" i="3"/>
  <c r="I611" i="3"/>
  <c r="J611" i="3"/>
  <c r="K611" i="3"/>
  <c r="L611" i="3"/>
  <c r="M611" i="3"/>
  <c r="A612" i="3"/>
  <c r="B612" i="3"/>
  <c r="C612" i="3"/>
  <c r="D612" i="3"/>
  <c r="E612" i="3"/>
  <c r="F612" i="3"/>
  <c r="G612" i="3"/>
  <c r="H612" i="3"/>
  <c r="I612" i="3"/>
  <c r="J612" i="3"/>
  <c r="K612" i="3"/>
  <c r="L612" i="3"/>
  <c r="M612" i="3"/>
  <c r="A613" i="3"/>
  <c r="B613" i="3"/>
  <c r="C613" i="3"/>
  <c r="D613" i="3"/>
  <c r="E613" i="3"/>
  <c r="F613" i="3"/>
  <c r="G613" i="3"/>
  <c r="H613" i="3"/>
  <c r="I613" i="3"/>
  <c r="J613" i="3"/>
  <c r="K613" i="3"/>
  <c r="L613" i="3"/>
  <c r="M613" i="3"/>
  <c r="A614" i="3"/>
  <c r="B614" i="3"/>
  <c r="C614" i="3"/>
  <c r="D614" i="3"/>
  <c r="E614" i="3"/>
  <c r="F614" i="3"/>
  <c r="G614" i="3"/>
  <c r="H614" i="3"/>
  <c r="I614" i="3"/>
  <c r="J614" i="3"/>
  <c r="K614" i="3"/>
  <c r="L614" i="3"/>
  <c r="M614" i="3"/>
  <c r="A615" i="3"/>
  <c r="B615" i="3"/>
  <c r="C615" i="3"/>
  <c r="D615" i="3"/>
  <c r="E615" i="3"/>
  <c r="F615" i="3"/>
  <c r="G615" i="3"/>
  <c r="H615" i="3"/>
  <c r="I615" i="3"/>
  <c r="J615" i="3"/>
  <c r="K615" i="3"/>
  <c r="L615" i="3"/>
  <c r="M615" i="3"/>
  <c r="A616" i="3"/>
  <c r="B616" i="3"/>
  <c r="C616" i="3"/>
  <c r="D616" i="3"/>
  <c r="E616" i="3"/>
  <c r="F616" i="3"/>
  <c r="G616" i="3"/>
  <c r="H616" i="3"/>
  <c r="I616" i="3"/>
  <c r="J616" i="3"/>
  <c r="K616" i="3"/>
  <c r="L616" i="3"/>
  <c r="M616" i="3"/>
  <c r="A617" i="3"/>
  <c r="B617" i="3"/>
  <c r="C617" i="3"/>
  <c r="D617" i="3"/>
  <c r="E617" i="3"/>
  <c r="F617" i="3"/>
  <c r="G617" i="3"/>
  <c r="H617" i="3"/>
  <c r="I617" i="3"/>
  <c r="J617" i="3"/>
  <c r="K617" i="3"/>
  <c r="L617" i="3"/>
  <c r="M617" i="3"/>
  <c r="A618" i="3"/>
  <c r="B618" i="3"/>
  <c r="C618" i="3"/>
  <c r="D618" i="3"/>
  <c r="E618" i="3"/>
  <c r="F618" i="3"/>
  <c r="G618" i="3"/>
  <c r="H618" i="3"/>
  <c r="I618" i="3"/>
  <c r="J618" i="3"/>
  <c r="K618" i="3"/>
  <c r="L618" i="3"/>
  <c r="M618" i="3"/>
  <c r="A619" i="3"/>
  <c r="B619" i="3"/>
  <c r="C619" i="3"/>
  <c r="D619" i="3"/>
  <c r="E619" i="3"/>
  <c r="F619" i="3"/>
  <c r="G619" i="3"/>
  <c r="H619" i="3"/>
  <c r="I619" i="3"/>
  <c r="J619" i="3"/>
  <c r="K619" i="3"/>
  <c r="L619" i="3"/>
  <c r="M619" i="3"/>
  <c r="A620" i="3"/>
  <c r="B620" i="3"/>
  <c r="C620" i="3"/>
  <c r="D620" i="3"/>
  <c r="E620" i="3"/>
  <c r="F620" i="3"/>
  <c r="G620" i="3"/>
  <c r="H620" i="3"/>
  <c r="I620" i="3"/>
  <c r="J620" i="3"/>
  <c r="K620" i="3"/>
  <c r="L620" i="3"/>
  <c r="M620" i="3"/>
  <c r="A621" i="3"/>
  <c r="B621" i="3"/>
  <c r="C621" i="3"/>
  <c r="D621" i="3"/>
  <c r="E621" i="3"/>
  <c r="F621" i="3"/>
  <c r="G621" i="3"/>
  <c r="H621" i="3"/>
  <c r="I621" i="3"/>
  <c r="J621" i="3"/>
  <c r="K621" i="3"/>
  <c r="L621" i="3"/>
  <c r="M621" i="3"/>
  <c r="A622" i="3"/>
  <c r="B622" i="3"/>
  <c r="C622" i="3"/>
  <c r="D622" i="3"/>
  <c r="E622" i="3"/>
  <c r="F622" i="3"/>
  <c r="G622" i="3"/>
  <c r="H622" i="3"/>
  <c r="I622" i="3"/>
  <c r="J622" i="3"/>
  <c r="K622" i="3"/>
  <c r="L622" i="3"/>
  <c r="M622" i="3"/>
  <c r="A623" i="3"/>
  <c r="B623" i="3"/>
  <c r="C623" i="3"/>
  <c r="D623" i="3"/>
  <c r="E623" i="3"/>
  <c r="F623" i="3"/>
  <c r="G623" i="3"/>
  <c r="H623" i="3"/>
  <c r="I623" i="3"/>
  <c r="J623" i="3"/>
  <c r="K623" i="3"/>
  <c r="L623" i="3"/>
  <c r="M623" i="3"/>
  <c r="A624" i="3"/>
  <c r="B624" i="3"/>
  <c r="C624" i="3"/>
  <c r="D624" i="3"/>
  <c r="E624" i="3"/>
  <c r="F624" i="3"/>
  <c r="G624" i="3"/>
  <c r="H624" i="3"/>
  <c r="I624" i="3"/>
  <c r="J624" i="3"/>
  <c r="K624" i="3"/>
  <c r="L624" i="3"/>
  <c r="M624" i="3"/>
  <c r="A625" i="3"/>
  <c r="B625" i="3"/>
  <c r="C625" i="3"/>
  <c r="D625" i="3"/>
  <c r="E625" i="3"/>
  <c r="F625" i="3"/>
  <c r="G625" i="3"/>
  <c r="H625" i="3"/>
  <c r="I625" i="3"/>
  <c r="J625" i="3"/>
  <c r="K625" i="3"/>
  <c r="L625" i="3"/>
  <c r="M625" i="3"/>
  <c r="A626" i="3"/>
  <c r="B626" i="3"/>
  <c r="C626" i="3"/>
  <c r="D626" i="3"/>
  <c r="E626" i="3"/>
  <c r="F626" i="3"/>
  <c r="G626" i="3"/>
  <c r="H626" i="3"/>
  <c r="I626" i="3"/>
  <c r="J626" i="3"/>
  <c r="K626" i="3"/>
  <c r="L626" i="3"/>
  <c r="M626" i="3"/>
  <c r="A627" i="3"/>
  <c r="B627" i="3"/>
  <c r="C627" i="3"/>
  <c r="D627" i="3"/>
  <c r="E627" i="3"/>
  <c r="F627" i="3"/>
  <c r="G627" i="3"/>
  <c r="H627" i="3"/>
  <c r="I627" i="3"/>
  <c r="J627" i="3"/>
  <c r="K627" i="3"/>
  <c r="L627" i="3"/>
  <c r="M627" i="3"/>
  <c r="A628" i="3"/>
  <c r="B628" i="3"/>
  <c r="C628" i="3"/>
  <c r="D628" i="3"/>
  <c r="E628" i="3"/>
  <c r="F628" i="3"/>
  <c r="G628" i="3"/>
  <c r="H628" i="3"/>
  <c r="I628" i="3"/>
  <c r="J628" i="3"/>
  <c r="K628" i="3"/>
  <c r="L628" i="3"/>
  <c r="M628" i="3"/>
  <c r="A629" i="3"/>
  <c r="B629" i="3"/>
  <c r="C629" i="3"/>
  <c r="D629" i="3"/>
  <c r="E629" i="3"/>
  <c r="F629" i="3"/>
  <c r="G629" i="3"/>
  <c r="H629" i="3"/>
  <c r="I629" i="3"/>
  <c r="J629" i="3"/>
  <c r="K629" i="3"/>
  <c r="L629" i="3"/>
  <c r="M629" i="3"/>
  <c r="A630" i="3"/>
  <c r="B630" i="3"/>
  <c r="C630" i="3"/>
  <c r="D630" i="3"/>
  <c r="E630" i="3"/>
  <c r="F630" i="3"/>
  <c r="G630" i="3"/>
  <c r="H630" i="3"/>
  <c r="I630" i="3"/>
  <c r="J630" i="3"/>
  <c r="K630" i="3"/>
  <c r="L630" i="3"/>
  <c r="M630" i="3"/>
  <c r="A631" i="3"/>
  <c r="B631" i="3"/>
  <c r="C631" i="3"/>
  <c r="D631" i="3"/>
  <c r="E631" i="3"/>
  <c r="F631" i="3"/>
  <c r="G631" i="3"/>
  <c r="H631" i="3"/>
  <c r="I631" i="3"/>
  <c r="J631" i="3"/>
  <c r="K631" i="3"/>
  <c r="L631" i="3"/>
  <c r="M631" i="3"/>
  <c r="A632" i="3"/>
  <c r="B632" i="3"/>
  <c r="C632" i="3"/>
  <c r="D632" i="3"/>
  <c r="E632" i="3"/>
  <c r="F632" i="3"/>
  <c r="G632" i="3"/>
  <c r="H632" i="3"/>
  <c r="I632" i="3"/>
  <c r="J632" i="3"/>
  <c r="K632" i="3"/>
  <c r="L632" i="3"/>
  <c r="M632" i="3"/>
  <c r="A633" i="3"/>
  <c r="B633" i="3"/>
  <c r="C633" i="3"/>
  <c r="D633" i="3"/>
  <c r="E633" i="3"/>
  <c r="F633" i="3"/>
  <c r="G633" i="3"/>
  <c r="H633" i="3"/>
  <c r="I633" i="3"/>
  <c r="J633" i="3"/>
  <c r="K633" i="3"/>
  <c r="L633" i="3"/>
  <c r="M633" i="3"/>
  <c r="A634" i="3"/>
  <c r="B634" i="3"/>
  <c r="C634" i="3"/>
  <c r="D634" i="3"/>
  <c r="E634" i="3"/>
  <c r="F634" i="3"/>
  <c r="G634" i="3"/>
  <c r="H634" i="3"/>
  <c r="I634" i="3"/>
  <c r="J634" i="3"/>
  <c r="K634" i="3"/>
  <c r="L634" i="3"/>
  <c r="M634" i="3"/>
  <c r="A635" i="3"/>
  <c r="B635" i="3"/>
  <c r="C635" i="3"/>
  <c r="D635" i="3"/>
  <c r="E635" i="3"/>
  <c r="F635" i="3"/>
  <c r="G635" i="3"/>
  <c r="H635" i="3"/>
  <c r="I635" i="3"/>
  <c r="J635" i="3"/>
  <c r="K635" i="3"/>
  <c r="L635" i="3"/>
  <c r="M635" i="3"/>
  <c r="A636" i="3"/>
  <c r="B636" i="3"/>
  <c r="C636" i="3"/>
  <c r="D636" i="3"/>
  <c r="E636" i="3"/>
  <c r="F636" i="3"/>
  <c r="G636" i="3"/>
  <c r="H636" i="3"/>
  <c r="I636" i="3"/>
  <c r="J636" i="3"/>
  <c r="K636" i="3"/>
  <c r="L636" i="3"/>
  <c r="M636" i="3"/>
  <c r="A637" i="3"/>
  <c r="B637" i="3"/>
  <c r="C637" i="3"/>
  <c r="D637" i="3"/>
  <c r="E637" i="3"/>
  <c r="F637" i="3"/>
  <c r="G637" i="3"/>
  <c r="H637" i="3"/>
  <c r="I637" i="3"/>
  <c r="J637" i="3"/>
  <c r="K637" i="3"/>
  <c r="L637" i="3"/>
  <c r="M637" i="3"/>
  <c r="A638" i="3"/>
  <c r="B638" i="3"/>
  <c r="C638" i="3"/>
  <c r="D638" i="3"/>
  <c r="E638" i="3"/>
  <c r="F638" i="3"/>
  <c r="G638" i="3"/>
  <c r="H638" i="3"/>
  <c r="I638" i="3"/>
  <c r="J638" i="3"/>
  <c r="K638" i="3"/>
  <c r="L638" i="3"/>
  <c r="M638" i="3"/>
  <c r="A639" i="3"/>
  <c r="B639" i="3"/>
  <c r="C639" i="3"/>
  <c r="D639" i="3"/>
  <c r="E639" i="3"/>
  <c r="F639" i="3"/>
  <c r="G639" i="3"/>
  <c r="H639" i="3"/>
  <c r="I639" i="3"/>
  <c r="J639" i="3"/>
  <c r="K639" i="3"/>
  <c r="L639" i="3"/>
  <c r="M639" i="3"/>
  <c r="A640" i="3"/>
  <c r="B640" i="3"/>
  <c r="C640" i="3"/>
  <c r="D640" i="3"/>
  <c r="E640" i="3"/>
  <c r="F640" i="3"/>
  <c r="G640" i="3"/>
  <c r="H640" i="3"/>
  <c r="I640" i="3"/>
  <c r="J640" i="3"/>
  <c r="K640" i="3"/>
  <c r="L640" i="3"/>
  <c r="M640" i="3"/>
  <c r="A641" i="3"/>
  <c r="B641" i="3"/>
  <c r="C641" i="3"/>
  <c r="D641" i="3"/>
  <c r="E641" i="3"/>
  <c r="F641" i="3"/>
  <c r="G641" i="3"/>
  <c r="H641" i="3"/>
  <c r="I641" i="3"/>
  <c r="J641" i="3"/>
  <c r="K641" i="3"/>
  <c r="L641" i="3"/>
  <c r="M641" i="3"/>
  <c r="A642" i="3"/>
  <c r="B642" i="3"/>
  <c r="C642" i="3"/>
  <c r="D642" i="3"/>
  <c r="E642" i="3"/>
  <c r="F642" i="3"/>
  <c r="G642" i="3"/>
  <c r="H642" i="3"/>
  <c r="I642" i="3"/>
  <c r="J642" i="3"/>
  <c r="K642" i="3"/>
  <c r="L642" i="3"/>
  <c r="M642" i="3"/>
  <c r="A643" i="3"/>
  <c r="B643" i="3"/>
  <c r="C643" i="3"/>
  <c r="D643" i="3"/>
  <c r="E643" i="3"/>
  <c r="F643" i="3"/>
  <c r="G643" i="3"/>
  <c r="H643" i="3"/>
  <c r="I643" i="3"/>
  <c r="J643" i="3"/>
  <c r="K643" i="3"/>
  <c r="L643" i="3"/>
  <c r="M643" i="3"/>
  <c r="A644" i="3"/>
  <c r="B644" i="3"/>
  <c r="C644" i="3"/>
  <c r="D644" i="3"/>
  <c r="E644" i="3"/>
  <c r="F644" i="3"/>
  <c r="G644" i="3"/>
  <c r="H644" i="3"/>
  <c r="I644" i="3"/>
  <c r="J644" i="3"/>
  <c r="K644" i="3"/>
  <c r="L644" i="3"/>
  <c r="M644" i="3"/>
  <c r="A645" i="3"/>
  <c r="B645" i="3"/>
  <c r="C645" i="3"/>
  <c r="D645" i="3"/>
  <c r="E645" i="3"/>
  <c r="F645" i="3"/>
  <c r="G645" i="3"/>
  <c r="H645" i="3"/>
  <c r="I645" i="3"/>
  <c r="J645" i="3"/>
  <c r="K645" i="3"/>
  <c r="L645" i="3"/>
  <c r="M645" i="3"/>
  <c r="A646" i="3"/>
  <c r="B646" i="3"/>
  <c r="C646" i="3"/>
  <c r="D646" i="3"/>
  <c r="E646" i="3"/>
  <c r="F646" i="3"/>
  <c r="G646" i="3"/>
  <c r="H646" i="3"/>
  <c r="I646" i="3"/>
  <c r="J646" i="3"/>
  <c r="K646" i="3"/>
  <c r="L646" i="3"/>
  <c r="M646" i="3"/>
  <c r="A647" i="3"/>
  <c r="B647" i="3"/>
  <c r="C647" i="3"/>
  <c r="D647" i="3"/>
  <c r="E647" i="3"/>
  <c r="F647" i="3"/>
  <c r="G647" i="3"/>
  <c r="H647" i="3"/>
  <c r="I647" i="3"/>
  <c r="J647" i="3"/>
  <c r="K647" i="3"/>
  <c r="L647" i="3"/>
  <c r="M647" i="3"/>
  <c r="A648" i="3"/>
  <c r="B648" i="3"/>
  <c r="C648" i="3"/>
  <c r="D648" i="3"/>
  <c r="E648" i="3"/>
  <c r="F648" i="3"/>
  <c r="G648" i="3"/>
  <c r="H648" i="3"/>
  <c r="I648" i="3"/>
  <c r="J648" i="3"/>
  <c r="K648" i="3"/>
  <c r="L648" i="3"/>
  <c r="M648" i="3"/>
  <c r="A649" i="3"/>
  <c r="B649" i="3"/>
  <c r="C649" i="3"/>
  <c r="D649" i="3"/>
  <c r="E649" i="3"/>
  <c r="F649" i="3"/>
  <c r="G649" i="3"/>
  <c r="H649" i="3"/>
  <c r="I649" i="3"/>
  <c r="J649" i="3"/>
  <c r="K649" i="3"/>
  <c r="L649" i="3"/>
  <c r="M649" i="3"/>
  <c r="A650" i="3"/>
  <c r="B650" i="3"/>
  <c r="C650" i="3"/>
  <c r="D650" i="3"/>
  <c r="E650" i="3"/>
  <c r="F650" i="3"/>
  <c r="G650" i="3"/>
  <c r="H650" i="3"/>
  <c r="I650" i="3"/>
  <c r="J650" i="3"/>
  <c r="K650" i="3"/>
  <c r="L650" i="3"/>
  <c r="M650" i="3"/>
  <c r="A651" i="3"/>
  <c r="B651" i="3"/>
  <c r="C651" i="3"/>
  <c r="D651" i="3"/>
  <c r="E651" i="3"/>
  <c r="F651" i="3"/>
  <c r="G651" i="3"/>
  <c r="H651" i="3"/>
  <c r="I651" i="3"/>
  <c r="J651" i="3"/>
  <c r="K651" i="3"/>
  <c r="L651" i="3"/>
  <c r="M651" i="3"/>
  <c r="A652" i="3"/>
  <c r="B652" i="3"/>
  <c r="C652" i="3"/>
  <c r="D652" i="3"/>
  <c r="E652" i="3"/>
  <c r="F652" i="3"/>
  <c r="G652" i="3"/>
  <c r="H652" i="3"/>
  <c r="I652" i="3"/>
  <c r="J652" i="3"/>
  <c r="K652" i="3"/>
  <c r="L652" i="3"/>
  <c r="M652" i="3"/>
  <c r="A653" i="3"/>
  <c r="B653" i="3"/>
  <c r="C653" i="3"/>
  <c r="D653" i="3"/>
  <c r="E653" i="3"/>
  <c r="F653" i="3"/>
  <c r="G653" i="3"/>
  <c r="H653" i="3"/>
  <c r="I653" i="3"/>
  <c r="J653" i="3"/>
  <c r="K653" i="3"/>
  <c r="L653" i="3"/>
  <c r="M653" i="3"/>
  <c r="A654" i="3"/>
  <c r="B654" i="3"/>
  <c r="C654" i="3"/>
  <c r="D654" i="3"/>
  <c r="E654" i="3"/>
  <c r="F654" i="3"/>
  <c r="G654" i="3"/>
  <c r="H654" i="3"/>
  <c r="I654" i="3"/>
  <c r="J654" i="3"/>
  <c r="K654" i="3"/>
  <c r="L654" i="3"/>
  <c r="M654" i="3"/>
  <c r="A655" i="3"/>
  <c r="B655" i="3"/>
  <c r="C655" i="3"/>
  <c r="D655" i="3"/>
  <c r="E655" i="3"/>
  <c r="F655" i="3"/>
  <c r="G655" i="3"/>
  <c r="H655" i="3"/>
  <c r="I655" i="3"/>
  <c r="J655" i="3"/>
  <c r="K655" i="3"/>
  <c r="L655" i="3"/>
  <c r="M655" i="3"/>
  <c r="A656" i="3"/>
  <c r="B656" i="3"/>
  <c r="C656" i="3"/>
  <c r="D656" i="3"/>
  <c r="E656" i="3"/>
  <c r="F656" i="3"/>
  <c r="G656" i="3"/>
  <c r="H656" i="3"/>
  <c r="I656" i="3"/>
  <c r="J656" i="3"/>
  <c r="K656" i="3"/>
  <c r="L656" i="3"/>
  <c r="M656" i="3"/>
  <c r="A657" i="3"/>
  <c r="B657" i="3"/>
  <c r="C657" i="3"/>
  <c r="D657" i="3"/>
  <c r="E657" i="3"/>
  <c r="F657" i="3"/>
  <c r="G657" i="3"/>
  <c r="H657" i="3"/>
  <c r="I657" i="3"/>
  <c r="J657" i="3"/>
  <c r="K657" i="3"/>
  <c r="L657" i="3"/>
  <c r="M657" i="3"/>
  <c r="A658" i="3"/>
  <c r="B658" i="3"/>
  <c r="C658" i="3"/>
  <c r="D658" i="3"/>
  <c r="E658" i="3"/>
  <c r="F658" i="3"/>
  <c r="G658" i="3"/>
  <c r="H658" i="3"/>
  <c r="I658" i="3"/>
  <c r="J658" i="3"/>
  <c r="K658" i="3"/>
  <c r="L658" i="3"/>
  <c r="M658" i="3"/>
  <c r="A659" i="3"/>
  <c r="B659" i="3"/>
  <c r="C659" i="3"/>
  <c r="D659" i="3"/>
  <c r="E659" i="3"/>
  <c r="F659" i="3"/>
  <c r="G659" i="3"/>
  <c r="H659" i="3"/>
  <c r="I659" i="3"/>
  <c r="J659" i="3"/>
  <c r="K659" i="3"/>
  <c r="L659" i="3"/>
  <c r="M659" i="3"/>
  <c r="A660" i="3"/>
  <c r="B660" i="3"/>
  <c r="C660" i="3"/>
  <c r="D660" i="3"/>
  <c r="E660" i="3"/>
  <c r="F660" i="3"/>
  <c r="G660" i="3"/>
  <c r="H660" i="3"/>
  <c r="I660" i="3"/>
  <c r="J660" i="3"/>
  <c r="K660" i="3"/>
  <c r="L660" i="3"/>
  <c r="M660" i="3"/>
  <c r="A661" i="3"/>
  <c r="B661" i="3"/>
  <c r="C661" i="3"/>
  <c r="D661" i="3"/>
  <c r="E661" i="3"/>
  <c r="F661" i="3"/>
  <c r="G661" i="3"/>
  <c r="H661" i="3"/>
  <c r="I661" i="3"/>
  <c r="J661" i="3"/>
  <c r="K661" i="3"/>
  <c r="L661" i="3"/>
  <c r="M661" i="3"/>
  <c r="A662" i="3"/>
  <c r="B662" i="3"/>
  <c r="C662" i="3"/>
  <c r="D662" i="3"/>
  <c r="E662" i="3"/>
  <c r="F662" i="3"/>
  <c r="G662" i="3"/>
  <c r="H662" i="3"/>
  <c r="I662" i="3"/>
  <c r="J662" i="3"/>
  <c r="K662" i="3"/>
  <c r="L662" i="3"/>
  <c r="M662" i="3"/>
  <c r="A663" i="3"/>
  <c r="B663" i="3"/>
  <c r="C663" i="3"/>
  <c r="D663" i="3"/>
  <c r="E663" i="3"/>
  <c r="F663" i="3"/>
  <c r="G663" i="3"/>
  <c r="H663" i="3"/>
  <c r="I663" i="3"/>
  <c r="J663" i="3"/>
  <c r="K663" i="3"/>
  <c r="L663" i="3"/>
  <c r="M663" i="3"/>
  <c r="A664" i="3"/>
  <c r="B664" i="3"/>
  <c r="C664" i="3"/>
  <c r="D664" i="3"/>
  <c r="E664" i="3"/>
  <c r="F664" i="3"/>
  <c r="G664" i="3"/>
  <c r="H664" i="3"/>
  <c r="I664" i="3"/>
  <c r="J664" i="3"/>
  <c r="K664" i="3"/>
  <c r="L664" i="3"/>
  <c r="M664" i="3"/>
  <c r="A665" i="3"/>
  <c r="B665" i="3"/>
  <c r="C665" i="3"/>
  <c r="D665" i="3"/>
  <c r="E665" i="3"/>
  <c r="F665" i="3"/>
  <c r="G665" i="3"/>
  <c r="H665" i="3"/>
  <c r="I665" i="3"/>
  <c r="J665" i="3"/>
  <c r="K665" i="3"/>
  <c r="L665" i="3"/>
  <c r="M665" i="3"/>
  <c r="A666" i="3"/>
  <c r="B666" i="3"/>
  <c r="C666" i="3"/>
  <c r="D666" i="3"/>
  <c r="E666" i="3"/>
  <c r="F666" i="3"/>
  <c r="G666" i="3"/>
  <c r="H666" i="3"/>
  <c r="I666" i="3"/>
  <c r="J666" i="3"/>
  <c r="K666" i="3"/>
  <c r="L666" i="3"/>
  <c r="M666" i="3"/>
  <c r="A667" i="3"/>
  <c r="B667" i="3"/>
  <c r="C667" i="3"/>
  <c r="D667" i="3"/>
  <c r="E667" i="3"/>
  <c r="F667" i="3"/>
  <c r="G667" i="3"/>
  <c r="H667" i="3"/>
  <c r="I667" i="3"/>
  <c r="J667" i="3"/>
  <c r="K667" i="3"/>
  <c r="L667" i="3"/>
  <c r="M667" i="3"/>
  <c r="A668" i="3"/>
  <c r="B668" i="3"/>
  <c r="C668" i="3"/>
  <c r="D668" i="3"/>
  <c r="E668" i="3"/>
  <c r="F668" i="3"/>
  <c r="G668" i="3"/>
  <c r="H668" i="3"/>
  <c r="I668" i="3"/>
  <c r="J668" i="3"/>
  <c r="K668" i="3"/>
  <c r="L668" i="3"/>
  <c r="M668" i="3"/>
  <c r="A669" i="3"/>
  <c r="B669" i="3"/>
  <c r="C669" i="3"/>
  <c r="D669" i="3"/>
  <c r="E669" i="3"/>
  <c r="F669" i="3"/>
  <c r="G669" i="3"/>
  <c r="H669" i="3"/>
  <c r="I669" i="3"/>
  <c r="J669" i="3"/>
  <c r="K669" i="3"/>
  <c r="L669" i="3"/>
  <c r="M669" i="3"/>
  <c r="A670" i="3"/>
  <c r="B670" i="3"/>
  <c r="C670" i="3"/>
  <c r="D670" i="3"/>
  <c r="E670" i="3"/>
  <c r="F670" i="3"/>
  <c r="G670" i="3"/>
  <c r="H670" i="3"/>
  <c r="I670" i="3"/>
  <c r="J670" i="3"/>
  <c r="K670" i="3"/>
  <c r="L670" i="3"/>
  <c r="M670" i="3"/>
  <c r="A671" i="3"/>
  <c r="B671" i="3"/>
  <c r="C671" i="3"/>
  <c r="D671" i="3"/>
  <c r="E671" i="3"/>
  <c r="F671" i="3"/>
  <c r="G671" i="3"/>
  <c r="H671" i="3"/>
  <c r="I671" i="3"/>
  <c r="J671" i="3"/>
  <c r="K671" i="3"/>
  <c r="L671" i="3"/>
  <c r="M671" i="3"/>
  <c r="A672" i="3"/>
  <c r="B672" i="3"/>
  <c r="C672" i="3"/>
  <c r="D672" i="3"/>
  <c r="E672" i="3"/>
  <c r="F672" i="3"/>
  <c r="G672" i="3"/>
  <c r="H672" i="3"/>
  <c r="I672" i="3"/>
  <c r="J672" i="3"/>
  <c r="K672" i="3"/>
  <c r="L672" i="3"/>
  <c r="M672" i="3"/>
  <c r="A673" i="3"/>
  <c r="B673" i="3"/>
  <c r="C673" i="3"/>
  <c r="D673" i="3"/>
  <c r="E673" i="3"/>
  <c r="F673" i="3"/>
  <c r="G673" i="3"/>
  <c r="H673" i="3"/>
  <c r="I673" i="3"/>
  <c r="J673" i="3"/>
  <c r="K673" i="3"/>
  <c r="L673" i="3"/>
  <c r="M673" i="3"/>
  <c r="A674" i="3"/>
  <c r="B674" i="3"/>
  <c r="C674" i="3"/>
  <c r="D674" i="3"/>
  <c r="E674" i="3"/>
  <c r="F674" i="3"/>
  <c r="G674" i="3"/>
  <c r="H674" i="3"/>
  <c r="I674" i="3"/>
  <c r="J674" i="3"/>
  <c r="K674" i="3"/>
  <c r="L674" i="3"/>
  <c r="M674" i="3"/>
  <c r="A675" i="3"/>
  <c r="B675" i="3"/>
  <c r="C675" i="3"/>
  <c r="D675" i="3"/>
  <c r="E675" i="3"/>
  <c r="F675" i="3"/>
  <c r="G675" i="3"/>
  <c r="H675" i="3"/>
  <c r="I675" i="3"/>
  <c r="J675" i="3"/>
  <c r="K675" i="3"/>
  <c r="L675" i="3"/>
  <c r="M675" i="3"/>
  <c r="A676" i="3"/>
  <c r="B676" i="3"/>
  <c r="C676" i="3"/>
  <c r="D676" i="3"/>
  <c r="E676" i="3"/>
  <c r="F676" i="3"/>
  <c r="G676" i="3"/>
  <c r="H676" i="3"/>
  <c r="I676" i="3"/>
  <c r="J676" i="3"/>
  <c r="K676" i="3"/>
  <c r="L676" i="3"/>
  <c r="M676" i="3"/>
  <c r="A677" i="3"/>
  <c r="B677" i="3"/>
  <c r="C677" i="3"/>
  <c r="D677" i="3"/>
  <c r="E677" i="3"/>
  <c r="F677" i="3"/>
  <c r="G677" i="3"/>
  <c r="H677" i="3"/>
  <c r="I677" i="3"/>
  <c r="J677" i="3"/>
  <c r="K677" i="3"/>
  <c r="L677" i="3"/>
  <c r="M677" i="3"/>
  <c r="A678" i="3"/>
  <c r="B678" i="3"/>
  <c r="C678" i="3"/>
  <c r="D678" i="3"/>
  <c r="E678" i="3"/>
  <c r="F678" i="3"/>
  <c r="G678" i="3"/>
  <c r="H678" i="3"/>
  <c r="I678" i="3"/>
  <c r="J678" i="3"/>
  <c r="K678" i="3"/>
  <c r="L678" i="3"/>
  <c r="M678" i="3"/>
  <c r="A679" i="3"/>
  <c r="B679" i="3"/>
  <c r="C679" i="3"/>
  <c r="D679" i="3"/>
  <c r="E679" i="3"/>
  <c r="F679" i="3"/>
  <c r="G679" i="3"/>
  <c r="H679" i="3"/>
  <c r="I679" i="3"/>
  <c r="J679" i="3"/>
  <c r="K679" i="3"/>
  <c r="L679" i="3"/>
  <c r="M679" i="3"/>
  <c r="A680" i="3"/>
  <c r="B680" i="3"/>
  <c r="C680" i="3"/>
  <c r="D680" i="3"/>
  <c r="E680" i="3"/>
  <c r="F680" i="3"/>
  <c r="G680" i="3"/>
  <c r="H680" i="3"/>
  <c r="I680" i="3"/>
  <c r="J680" i="3"/>
  <c r="K680" i="3"/>
  <c r="L680" i="3"/>
  <c r="M680" i="3"/>
  <c r="A681" i="3"/>
  <c r="B681" i="3"/>
  <c r="C681" i="3"/>
  <c r="D681" i="3"/>
  <c r="E681" i="3"/>
  <c r="F681" i="3"/>
  <c r="G681" i="3"/>
  <c r="H681" i="3"/>
  <c r="I681" i="3"/>
  <c r="J681" i="3"/>
  <c r="K681" i="3"/>
  <c r="L681" i="3"/>
  <c r="M681" i="3"/>
  <c r="A682" i="3"/>
  <c r="B682" i="3"/>
  <c r="C682" i="3"/>
  <c r="D682" i="3"/>
  <c r="E682" i="3"/>
  <c r="F682" i="3"/>
  <c r="G682" i="3"/>
  <c r="H682" i="3"/>
  <c r="I682" i="3"/>
  <c r="J682" i="3"/>
  <c r="K682" i="3"/>
  <c r="L682" i="3"/>
  <c r="M682" i="3"/>
  <c r="A683" i="3"/>
  <c r="B683" i="3"/>
  <c r="C683" i="3"/>
  <c r="D683" i="3"/>
  <c r="E683" i="3"/>
  <c r="F683" i="3"/>
  <c r="G683" i="3"/>
  <c r="H683" i="3"/>
  <c r="I683" i="3"/>
  <c r="J683" i="3"/>
  <c r="K683" i="3"/>
  <c r="L683" i="3"/>
  <c r="M683" i="3"/>
  <c r="A684" i="3"/>
  <c r="B684" i="3"/>
  <c r="C684" i="3"/>
  <c r="D684" i="3"/>
  <c r="E684" i="3"/>
  <c r="F684" i="3"/>
  <c r="G684" i="3"/>
  <c r="H684" i="3"/>
  <c r="I684" i="3"/>
  <c r="J684" i="3"/>
  <c r="K684" i="3"/>
  <c r="L684" i="3"/>
  <c r="M684" i="3"/>
  <c r="A685" i="3"/>
  <c r="B685" i="3"/>
  <c r="C685" i="3"/>
  <c r="D685" i="3"/>
  <c r="E685" i="3"/>
  <c r="F685" i="3"/>
  <c r="G685" i="3"/>
  <c r="H685" i="3"/>
  <c r="I685" i="3"/>
  <c r="J685" i="3"/>
  <c r="K685" i="3"/>
  <c r="L685" i="3"/>
  <c r="M685" i="3"/>
  <c r="A686" i="3"/>
  <c r="B686" i="3"/>
  <c r="C686" i="3"/>
  <c r="D686" i="3"/>
  <c r="E686" i="3"/>
  <c r="F686" i="3"/>
  <c r="G686" i="3"/>
  <c r="H686" i="3"/>
  <c r="I686" i="3"/>
  <c r="J686" i="3"/>
  <c r="K686" i="3"/>
  <c r="L686" i="3"/>
  <c r="M686" i="3"/>
  <c r="A687" i="3"/>
  <c r="B687" i="3"/>
  <c r="C687" i="3"/>
  <c r="D687" i="3"/>
  <c r="E687" i="3"/>
  <c r="F687" i="3"/>
  <c r="G687" i="3"/>
  <c r="H687" i="3"/>
  <c r="I687" i="3"/>
  <c r="J687" i="3"/>
  <c r="K687" i="3"/>
  <c r="L687" i="3"/>
  <c r="M687" i="3"/>
  <c r="A688" i="3"/>
  <c r="B688" i="3"/>
  <c r="C688" i="3"/>
  <c r="D688" i="3"/>
  <c r="E688" i="3"/>
  <c r="F688" i="3"/>
  <c r="G688" i="3"/>
  <c r="H688" i="3"/>
  <c r="I688" i="3"/>
  <c r="J688" i="3"/>
  <c r="K688" i="3"/>
  <c r="L688" i="3"/>
  <c r="M688" i="3"/>
  <c r="A689" i="3"/>
  <c r="B689" i="3"/>
  <c r="C689" i="3"/>
  <c r="D689" i="3"/>
  <c r="E689" i="3"/>
  <c r="F689" i="3"/>
  <c r="G689" i="3"/>
  <c r="H689" i="3"/>
  <c r="I689" i="3"/>
  <c r="J689" i="3"/>
  <c r="K689" i="3"/>
  <c r="L689" i="3"/>
  <c r="M689" i="3"/>
  <c r="A690" i="3"/>
  <c r="B690" i="3"/>
  <c r="C690" i="3"/>
  <c r="D690" i="3"/>
  <c r="E690" i="3"/>
  <c r="F690" i="3"/>
  <c r="G690" i="3"/>
  <c r="H690" i="3"/>
  <c r="I690" i="3"/>
  <c r="J690" i="3"/>
  <c r="K690" i="3"/>
  <c r="L690" i="3"/>
  <c r="M690" i="3"/>
  <c r="A691" i="3"/>
  <c r="B691" i="3"/>
  <c r="C691" i="3"/>
  <c r="D691" i="3"/>
  <c r="E691" i="3"/>
  <c r="F691" i="3"/>
  <c r="G691" i="3"/>
  <c r="H691" i="3"/>
  <c r="I691" i="3"/>
  <c r="J691" i="3"/>
  <c r="K691" i="3"/>
  <c r="L691" i="3"/>
  <c r="M691" i="3"/>
  <c r="A692" i="3"/>
  <c r="B692" i="3"/>
  <c r="C692" i="3"/>
  <c r="D692" i="3"/>
  <c r="E692" i="3"/>
  <c r="F692" i="3"/>
  <c r="G692" i="3"/>
  <c r="H692" i="3"/>
  <c r="I692" i="3"/>
  <c r="J692" i="3"/>
  <c r="K692" i="3"/>
  <c r="L692" i="3"/>
  <c r="M692" i="3"/>
  <c r="A693" i="3"/>
  <c r="B693" i="3"/>
  <c r="C693" i="3"/>
  <c r="D693" i="3"/>
  <c r="E693" i="3"/>
  <c r="F693" i="3"/>
  <c r="G693" i="3"/>
  <c r="H693" i="3"/>
  <c r="I693" i="3"/>
  <c r="J693" i="3"/>
  <c r="K693" i="3"/>
  <c r="L693" i="3"/>
  <c r="M693" i="3"/>
  <c r="A694" i="3"/>
  <c r="B694" i="3"/>
  <c r="C694" i="3"/>
  <c r="D694" i="3"/>
  <c r="E694" i="3"/>
  <c r="F694" i="3"/>
  <c r="G694" i="3"/>
  <c r="H694" i="3"/>
  <c r="I694" i="3"/>
  <c r="J694" i="3"/>
  <c r="K694" i="3"/>
  <c r="L694" i="3"/>
  <c r="M694" i="3"/>
  <c r="A695" i="3"/>
  <c r="B695" i="3"/>
  <c r="C695" i="3"/>
  <c r="D695" i="3"/>
  <c r="E695" i="3"/>
  <c r="F695" i="3"/>
  <c r="G695" i="3"/>
  <c r="H695" i="3"/>
  <c r="I695" i="3"/>
  <c r="J695" i="3"/>
  <c r="K695" i="3"/>
  <c r="L695" i="3"/>
  <c r="M695" i="3"/>
  <c r="A696" i="3"/>
  <c r="B696" i="3"/>
  <c r="C696" i="3"/>
  <c r="D696" i="3"/>
  <c r="E696" i="3"/>
  <c r="F696" i="3"/>
  <c r="G696" i="3"/>
  <c r="H696" i="3"/>
  <c r="I696" i="3"/>
  <c r="J696" i="3"/>
  <c r="K696" i="3"/>
  <c r="L696" i="3"/>
  <c r="M696" i="3"/>
  <c r="A697" i="3"/>
  <c r="B697" i="3"/>
  <c r="C697" i="3"/>
  <c r="D697" i="3"/>
  <c r="E697" i="3"/>
  <c r="F697" i="3"/>
  <c r="G697" i="3"/>
  <c r="H697" i="3"/>
  <c r="I697" i="3"/>
  <c r="J697" i="3"/>
  <c r="K697" i="3"/>
  <c r="L697" i="3"/>
  <c r="M697" i="3"/>
  <c r="A698" i="3"/>
  <c r="B698" i="3"/>
  <c r="C698" i="3"/>
  <c r="D698" i="3"/>
  <c r="E698" i="3"/>
  <c r="F698" i="3"/>
  <c r="G698" i="3"/>
  <c r="H698" i="3"/>
  <c r="I698" i="3"/>
  <c r="J698" i="3"/>
  <c r="K698" i="3"/>
  <c r="L698" i="3"/>
  <c r="M698" i="3"/>
  <c r="A699" i="3"/>
  <c r="B699" i="3"/>
  <c r="C699" i="3"/>
  <c r="D699" i="3"/>
  <c r="E699" i="3"/>
  <c r="F699" i="3"/>
  <c r="G699" i="3"/>
  <c r="H699" i="3"/>
  <c r="I699" i="3"/>
  <c r="J699" i="3"/>
  <c r="K699" i="3"/>
  <c r="L699" i="3"/>
  <c r="M699" i="3"/>
  <c r="A700" i="3"/>
  <c r="B700" i="3"/>
  <c r="C700" i="3"/>
  <c r="D700" i="3"/>
  <c r="E700" i="3"/>
  <c r="F700" i="3"/>
  <c r="G700" i="3"/>
  <c r="H700" i="3"/>
  <c r="I700" i="3"/>
  <c r="J700" i="3"/>
  <c r="K700" i="3"/>
  <c r="L700" i="3"/>
  <c r="M700" i="3"/>
  <c r="A701" i="3"/>
  <c r="B701" i="3"/>
  <c r="C701" i="3"/>
  <c r="D701" i="3"/>
  <c r="E701" i="3"/>
  <c r="F701" i="3"/>
  <c r="G701" i="3"/>
  <c r="H701" i="3"/>
  <c r="I701" i="3"/>
  <c r="J701" i="3"/>
  <c r="K701" i="3"/>
  <c r="L701" i="3"/>
  <c r="M701" i="3"/>
  <c r="A702" i="3"/>
  <c r="B702" i="3"/>
  <c r="C702" i="3"/>
  <c r="D702" i="3"/>
  <c r="E702" i="3"/>
  <c r="F702" i="3"/>
  <c r="G702" i="3"/>
  <c r="H702" i="3"/>
  <c r="I702" i="3"/>
  <c r="J702" i="3"/>
  <c r="K702" i="3"/>
  <c r="L702" i="3"/>
  <c r="M702" i="3"/>
  <c r="A703" i="3"/>
  <c r="B703" i="3"/>
  <c r="C703" i="3"/>
  <c r="D703" i="3"/>
  <c r="E703" i="3"/>
  <c r="F703" i="3"/>
  <c r="G703" i="3"/>
  <c r="H703" i="3"/>
  <c r="I703" i="3"/>
  <c r="J703" i="3"/>
  <c r="K703" i="3"/>
  <c r="L703" i="3"/>
  <c r="M703" i="3"/>
  <c r="A704" i="3"/>
  <c r="B704" i="3"/>
  <c r="C704" i="3"/>
  <c r="D704" i="3"/>
  <c r="E704" i="3"/>
  <c r="F704" i="3"/>
  <c r="G704" i="3"/>
  <c r="H704" i="3"/>
  <c r="I704" i="3"/>
  <c r="J704" i="3"/>
  <c r="K704" i="3"/>
  <c r="L704" i="3"/>
  <c r="M704" i="3"/>
  <c r="A705" i="3"/>
  <c r="B705" i="3"/>
  <c r="C705" i="3"/>
  <c r="D705" i="3"/>
  <c r="E705" i="3"/>
  <c r="F705" i="3"/>
  <c r="G705" i="3"/>
  <c r="H705" i="3"/>
  <c r="I705" i="3"/>
  <c r="J705" i="3"/>
  <c r="K705" i="3"/>
  <c r="L705" i="3"/>
  <c r="M705" i="3"/>
  <c r="A706" i="3"/>
  <c r="B706" i="3"/>
  <c r="C706" i="3"/>
  <c r="D706" i="3"/>
  <c r="E706" i="3"/>
  <c r="F706" i="3"/>
  <c r="G706" i="3"/>
  <c r="H706" i="3"/>
  <c r="I706" i="3"/>
  <c r="J706" i="3"/>
  <c r="K706" i="3"/>
  <c r="L706" i="3"/>
  <c r="M706" i="3"/>
  <c r="A707" i="3"/>
  <c r="B707" i="3"/>
  <c r="C707" i="3"/>
  <c r="D707" i="3"/>
  <c r="E707" i="3"/>
  <c r="F707" i="3"/>
  <c r="G707" i="3"/>
  <c r="H707" i="3"/>
  <c r="I707" i="3"/>
  <c r="J707" i="3"/>
  <c r="K707" i="3"/>
  <c r="L707" i="3"/>
  <c r="M707" i="3"/>
  <c r="A708" i="3"/>
  <c r="B708" i="3"/>
  <c r="C708" i="3"/>
  <c r="D708" i="3"/>
  <c r="E708" i="3"/>
  <c r="F708" i="3"/>
  <c r="G708" i="3"/>
  <c r="H708" i="3"/>
  <c r="I708" i="3"/>
  <c r="J708" i="3"/>
  <c r="K708" i="3"/>
  <c r="L708" i="3"/>
  <c r="M708" i="3"/>
  <c r="A709" i="3"/>
  <c r="B709" i="3"/>
  <c r="C709" i="3"/>
  <c r="D709" i="3"/>
  <c r="E709" i="3"/>
  <c r="F709" i="3"/>
  <c r="G709" i="3"/>
  <c r="H709" i="3"/>
  <c r="I709" i="3"/>
  <c r="J709" i="3"/>
  <c r="K709" i="3"/>
  <c r="L709" i="3"/>
  <c r="M709" i="3"/>
  <c r="A710" i="3"/>
  <c r="B710" i="3"/>
  <c r="C710" i="3"/>
  <c r="D710" i="3"/>
  <c r="E710" i="3"/>
  <c r="F710" i="3"/>
  <c r="G710" i="3"/>
  <c r="H710" i="3"/>
  <c r="I710" i="3"/>
  <c r="J710" i="3"/>
  <c r="K710" i="3"/>
  <c r="L710" i="3"/>
  <c r="M710" i="3"/>
  <c r="A711" i="3"/>
  <c r="B711" i="3"/>
  <c r="C711" i="3"/>
  <c r="D711" i="3"/>
  <c r="E711" i="3"/>
  <c r="F711" i="3"/>
  <c r="G711" i="3"/>
  <c r="H711" i="3"/>
  <c r="I711" i="3"/>
  <c r="J711" i="3"/>
  <c r="K711" i="3"/>
  <c r="L711" i="3"/>
  <c r="M711" i="3"/>
  <c r="A712" i="3"/>
  <c r="B712" i="3"/>
  <c r="C712" i="3"/>
  <c r="D712" i="3"/>
  <c r="E712" i="3"/>
  <c r="F712" i="3"/>
  <c r="G712" i="3"/>
  <c r="H712" i="3"/>
  <c r="I712" i="3"/>
  <c r="J712" i="3"/>
  <c r="K712" i="3"/>
  <c r="L712" i="3"/>
  <c r="M712" i="3"/>
  <c r="A713" i="3"/>
  <c r="B713" i="3"/>
  <c r="C713" i="3"/>
  <c r="D713" i="3"/>
  <c r="E713" i="3"/>
  <c r="F713" i="3"/>
  <c r="G713" i="3"/>
  <c r="H713" i="3"/>
  <c r="I713" i="3"/>
  <c r="J713" i="3"/>
  <c r="K713" i="3"/>
  <c r="L713" i="3"/>
  <c r="M713" i="3"/>
  <c r="A714" i="3"/>
  <c r="B714" i="3"/>
  <c r="C714" i="3"/>
  <c r="D714" i="3"/>
  <c r="E714" i="3"/>
  <c r="F714" i="3"/>
  <c r="G714" i="3"/>
  <c r="H714" i="3"/>
  <c r="I714" i="3"/>
  <c r="J714" i="3"/>
  <c r="K714" i="3"/>
  <c r="L714" i="3"/>
  <c r="M714" i="3"/>
  <c r="A715" i="3"/>
  <c r="B715" i="3"/>
  <c r="C715" i="3"/>
  <c r="D715" i="3"/>
  <c r="E715" i="3"/>
  <c r="F715" i="3"/>
  <c r="G715" i="3"/>
  <c r="H715" i="3"/>
  <c r="I715" i="3"/>
  <c r="J715" i="3"/>
  <c r="K715" i="3"/>
  <c r="L715" i="3"/>
  <c r="M715" i="3"/>
  <c r="A716" i="3"/>
  <c r="B716" i="3"/>
  <c r="C716" i="3"/>
  <c r="D716" i="3"/>
  <c r="E716" i="3"/>
  <c r="F716" i="3"/>
  <c r="G716" i="3"/>
  <c r="H716" i="3"/>
  <c r="I716" i="3"/>
  <c r="J716" i="3"/>
  <c r="K716" i="3"/>
  <c r="L716" i="3"/>
  <c r="M716" i="3"/>
  <c r="A717" i="3"/>
  <c r="B717" i="3"/>
  <c r="C717" i="3"/>
  <c r="D717" i="3"/>
  <c r="E717" i="3"/>
  <c r="F717" i="3"/>
  <c r="G717" i="3"/>
  <c r="H717" i="3"/>
  <c r="I717" i="3"/>
  <c r="J717" i="3"/>
  <c r="K717" i="3"/>
  <c r="L717" i="3"/>
  <c r="M717" i="3"/>
  <c r="A718" i="3"/>
  <c r="B718" i="3"/>
  <c r="C718" i="3"/>
  <c r="D718" i="3"/>
  <c r="E718" i="3"/>
  <c r="F718" i="3"/>
  <c r="G718" i="3"/>
  <c r="H718" i="3"/>
  <c r="I718" i="3"/>
  <c r="J718" i="3"/>
  <c r="K718" i="3"/>
  <c r="L718" i="3"/>
  <c r="M718" i="3"/>
  <c r="A719" i="3"/>
  <c r="B719" i="3"/>
  <c r="C719" i="3"/>
  <c r="D719" i="3"/>
  <c r="E719" i="3"/>
  <c r="F719" i="3"/>
  <c r="G719" i="3"/>
  <c r="H719" i="3"/>
  <c r="I719" i="3"/>
  <c r="J719" i="3"/>
  <c r="K719" i="3"/>
  <c r="L719" i="3"/>
  <c r="M719" i="3"/>
  <c r="A720" i="3"/>
  <c r="B720" i="3"/>
  <c r="C720" i="3"/>
  <c r="D720" i="3"/>
  <c r="E720" i="3"/>
  <c r="F720" i="3"/>
  <c r="G720" i="3"/>
  <c r="H720" i="3"/>
  <c r="I720" i="3"/>
  <c r="J720" i="3"/>
  <c r="K720" i="3"/>
  <c r="L720" i="3"/>
  <c r="M720" i="3"/>
  <c r="A721" i="3"/>
  <c r="B721" i="3"/>
  <c r="C721" i="3"/>
  <c r="D721" i="3"/>
  <c r="E721" i="3"/>
  <c r="F721" i="3"/>
  <c r="G721" i="3"/>
  <c r="H721" i="3"/>
  <c r="I721" i="3"/>
  <c r="J721" i="3"/>
  <c r="K721" i="3"/>
  <c r="L721" i="3"/>
  <c r="M721" i="3"/>
  <c r="A722" i="3"/>
  <c r="B722" i="3"/>
  <c r="C722" i="3"/>
  <c r="D722" i="3"/>
  <c r="E722" i="3"/>
  <c r="F722" i="3"/>
  <c r="G722" i="3"/>
  <c r="H722" i="3"/>
  <c r="I722" i="3"/>
  <c r="J722" i="3"/>
  <c r="K722" i="3"/>
  <c r="L722" i="3"/>
  <c r="M722" i="3"/>
  <c r="A723" i="3"/>
  <c r="B723" i="3"/>
  <c r="C723" i="3"/>
  <c r="D723" i="3"/>
  <c r="E723" i="3"/>
  <c r="F723" i="3"/>
  <c r="G723" i="3"/>
  <c r="H723" i="3"/>
  <c r="I723" i="3"/>
  <c r="J723" i="3"/>
  <c r="K723" i="3"/>
  <c r="L723" i="3"/>
  <c r="M723" i="3"/>
  <c r="A724" i="3"/>
  <c r="B724" i="3"/>
  <c r="C724" i="3"/>
  <c r="D724" i="3"/>
  <c r="E724" i="3"/>
  <c r="F724" i="3"/>
  <c r="G724" i="3"/>
  <c r="H724" i="3"/>
  <c r="I724" i="3"/>
  <c r="J724" i="3"/>
  <c r="K724" i="3"/>
  <c r="L724" i="3"/>
  <c r="M724" i="3"/>
  <c r="A725" i="3"/>
  <c r="B725" i="3"/>
  <c r="C725" i="3"/>
  <c r="D725" i="3"/>
  <c r="E725" i="3"/>
  <c r="F725" i="3"/>
  <c r="G725" i="3"/>
  <c r="H725" i="3"/>
  <c r="I725" i="3"/>
  <c r="J725" i="3"/>
  <c r="K725" i="3"/>
  <c r="L725" i="3"/>
  <c r="M725" i="3"/>
  <c r="A726" i="3"/>
  <c r="B726" i="3"/>
  <c r="C726" i="3"/>
  <c r="D726" i="3"/>
  <c r="E726" i="3"/>
  <c r="F726" i="3"/>
  <c r="G726" i="3"/>
  <c r="H726" i="3"/>
  <c r="I726" i="3"/>
  <c r="J726" i="3"/>
  <c r="K726" i="3"/>
  <c r="L726" i="3"/>
  <c r="M726" i="3"/>
  <c r="A727" i="3"/>
  <c r="B727" i="3"/>
  <c r="C727" i="3"/>
  <c r="D727" i="3"/>
  <c r="E727" i="3"/>
  <c r="F727" i="3"/>
  <c r="G727" i="3"/>
  <c r="H727" i="3"/>
  <c r="I727" i="3"/>
  <c r="J727" i="3"/>
  <c r="K727" i="3"/>
  <c r="L727" i="3"/>
  <c r="M727" i="3"/>
  <c r="A728" i="3"/>
  <c r="B728" i="3"/>
  <c r="C728" i="3"/>
  <c r="D728" i="3"/>
  <c r="E728" i="3"/>
  <c r="F728" i="3"/>
  <c r="G728" i="3"/>
  <c r="H728" i="3"/>
  <c r="I728" i="3"/>
  <c r="J728" i="3"/>
  <c r="K728" i="3"/>
  <c r="L728" i="3"/>
  <c r="M728" i="3"/>
  <c r="A729" i="3"/>
  <c r="B729" i="3"/>
  <c r="C729" i="3"/>
  <c r="D729" i="3"/>
  <c r="E729" i="3"/>
  <c r="F729" i="3"/>
  <c r="G729" i="3"/>
  <c r="H729" i="3"/>
  <c r="I729" i="3"/>
  <c r="J729" i="3"/>
  <c r="K729" i="3"/>
  <c r="L729" i="3"/>
  <c r="M729" i="3"/>
  <c r="A730" i="3"/>
  <c r="B730" i="3"/>
  <c r="C730" i="3"/>
  <c r="D730" i="3"/>
  <c r="E730" i="3"/>
  <c r="F730" i="3"/>
  <c r="G730" i="3"/>
  <c r="H730" i="3"/>
  <c r="I730" i="3"/>
  <c r="J730" i="3"/>
  <c r="K730" i="3"/>
  <c r="L730" i="3"/>
  <c r="M730" i="3"/>
  <c r="A731" i="3"/>
  <c r="B731" i="3"/>
  <c r="C731" i="3"/>
  <c r="D731" i="3"/>
  <c r="E731" i="3"/>
  <c r="F731" i="3"/>
  <c r="G731" i="3"/>
  <c r="H731" i="3"/>
  <c r="I731" i="3"/>
  <c r="J731" i="3"/>
  <c r="K731" i="3"/>
  <c r="L731" i="3"/>
  <c r="M731" i="3"/>
  <c r="A732" i="3"/>
  <c r="B732" i="3"/>
  <c r="C732" i="3"/>
  <c r="D732" i="3"/>
  <c r="E732" i="3"/>
  <c r="F732" i="3"/>
  <c r="G732" i="3"/>
  <c r="H732" i="3"/>
  <c r="I732" i="3"/>
  <c r="J732" i="3"/>
  <c r="K732" i="3"/>
  <c r="L732" i="3"/>
  <c r="M732" i="3"/>
  <c r="A733" i="3"/>
  <c r="B733" i="3"/>
  <c r="C733" i="3"/>
  <c r="D733" i="3"/>
  <c r="E733" i="3"/>
  <c r="F733" i="3"/>
  <c r="G733" i="3"/>
  <c r="H733" i="3"/>
  <c r="I733" i="3"/>
  <c r="J733" i="3"/>
  <c r="K733" i="3"/>
  <c r="L733" i="3"/>
  <c r="M733" i="3"/>
  <c r="A734" i="3"/>
  <c r="B734" i="3"/>
  <c r="C734" i="3"/>
  <c r="D734" i="3"/>
  <c r="E734" i="3"/>
  <c r="F734" i="3"/>
  <c r="G734" i="3"/>
  <c r="H734" i="3"/>
  <c r="I734" i="3"/>
  <c r="J734" i="3"/>
  <c r="K734" i="3"/>
  <c r="L734" i="3"/>
  <c r="M734" i="3"/>
  <c r="A735" i="3"/>
  <c r="B735" i="3"/>
  <c r="C735" i="3"/>
  <c r="D735" i="3"/>
  <c r="E735" i="3"/>
  <c r="F735" i="3"/>
  <c r="G735" i="3"/>
  <c r="H735" i="3"/>
  <c r="I735" i="3"/>
  <c r="J735" i="3"/>
  <c r="K735" i="3"/>
  <c r="L735" i="3"/>
  <c r="M735" i="3"/>
  <c r="A736" i="3"/>
  <c r="B736" i="3"/>
  <c r="C736" i="3"/>
  <c r="D736" i="3"/>
  <c r="E736" i="3"/>
  <c r="F736" i="3"/>
  <c r="G736" i="3"/>
  <c r="H736" i="3"/>
  <c r="I736" i="3"/>
  <c r="J736" i="3"/>
  <c r="K736" i="3"/>
  <c r="L736" i="3"/>
  <c r="M736" i="3"/>
  <c r="A737" i="3"/>
  <c r="B737" i="3"/>
  <c r="C737" i="3"/>
  <c r="D737" i="3"/>
  <c r="E737" i="3"/>
  <c r="F737" i="3"/>
  <c r="G737" i="3"/>
  <c r="H737" i="3"/>
  <c r="I737" i="3"/>
  <c r="J737" i="3"/>
  <c r="K737" i="3"/>
  <c r="L737" i="3"/>
  <c r="M737" i="3"/>
  <c r="A738" i="3"/>
  <c r="B738" i="3"/>
  <c r="C738" i="3"/>
  <c r="D738" i="3"/>
  <c r="E738" i="3"/>
  <c r="F738" i="3"/>
  <c r="G738" i="3"/>
  <c r="H738" i="3"/>
  <c r="I738" i="3"/>
  <c r="J738" i="3"/>
  <c r="K738" i="3"/>
  <c r="L738" i="3"/>
  <c r="M738" i="3"/>
  <c r="A739" i="3"/>
  <c r="B739" i="3"/>
  <c r="C739" i="3"/>
  <c r="D739" i="3"/>
  <c r="E739" i="3"/>
  <c r="F739" i="3"/>
  <c r="G739" i="3"/>
  <c r="H739" i="3"/>
  <c r="I739" i="3"/>
  <c r="J739" i="3"/>
  <c r="K739" i="3"/>
  <c r="L739" i="3"/>
  <c r="M739" i="3"/>
  <c r="A740" i="3"/>
  <c r="B740" i="3"/>
  <c r="C740" i="3"/>
  <c r="D740" i="3"/>
  <c r="E740" i="3"/>
  <c r="F740" i="3"/>
  <c r="G740" i="3"/>
  <c r="H740" i="3"/>
  <c r="I740" i="3"/>
  <c r="J740" i="3"/>
  <c r="K740" i="3"/>
  <c r="L740" i="3"/>
  <c r="M740" i="3"/>
  <c r="A741" i="3"/>
  <c r="B741" i="3"/>
  <c r="C741" i="3"/>
  <c r="D741" i="3"/>
  <c r="E741" i="3"/>
  <c r="F741" i="3"/>
  <c r="G741" i="3"/>
  <c r="H741" i="3"/>
  <c r="I741" i="3"/>
  <c r="J741" i="3"/>
  <c r="K741" i="3"/>
  <c r="L741" i="3"/>
  <c r="M741" i="3"/>
  <c r="A742" i="3"/>
  <c r="B742" i="3"/>
  <c r="C742" i="3"/>
  <c r="D742" i="3"/>
  <c r="E742" i="3"/>
  <c r="F742" i="3"/>
  <c r="G742" i="3"/>
  <c r="H742" i="3"/>
  <c r="I742" i="3"/>
  <c r="J742" i="3"/>
  <c r="K742" i="3"/>
  <c r="L742" i="3"/>
  <c r="M742" i="3"/>
  <c r="A743" i="3"/>
  <c r="B743" i="3"/>
  <c r="C743" i="3"/>
  <c r="D743" i="3"/>
  <c r="E743" i="3"/>
  <c r="F743" i="3"/>
  <c r="G743" i="3"/>
  <c r="H743" i="3"/>
  <c r="I743" i="3"/>
  <c r="J743" i="3"/>
  <c r="K743" i="3"/>
  <c r="L743" i="3"/>
  <c r="M743" i="3"/>
  <c r="A744" i="3"/>
  <c r="B744" i="3"/>
  <c r="C744" i="3"/>
  <c r="D744" i="3"/>
  <c r="E744" i="3"/>
  <c r="F744" i="3"/>
  <c r="G744" i="3"/>
  <c r="H744" i="3"/>
  <c r="I744" i="3"/>
  <c r="J744" i="3"/>
  <c r="K744" i="3"/>
  <c r="L744" i="3"/>
  <c r="M744" i="3"/>
  <c r="A745" i="3"/>
  <c r="B745" i="3"/>
  <c r="C745" i="3"/>
  <c r="D745" i="3"/>
  <c r="E745" i="3"/>
  <c r="F745" i="3"/>
  <c r="G745" i="3"/>
  <c r="H745" i="3"/>
  <c r="I745" i="3"/>
  <c r="J745" i="3"/>
  <c r="K745" i="3"/>
  <c r="L745" i="3"/>
  <c r="M745" i="3"/>
  <c r="A746" i="3"/>
  <c r="B746" i="3"/>
  <c r="C746" i="3"/>
  <c r="D746" i="3"/>
  <c r="E746" i="3"/>
  <c r="F746" i="3"/>
  <c r="G746" i="3"/>
  <c r="H746" i="3"/>
  <c r="I746" i="3"/>
  <c r="J746" i="3"/>
  <c r="K746" i="3"/>
  <c r="L746" i="3"/>
  <c r="M746" i="3"/>
  <c r="A747" i="3"/>
  <c r="B747" i="3"/>
  <c r="C747" i="3"/>
  <c r="D747" i="3"/>
  <c r="E747" i="3"/>
  <c r="F747" i="3"/>
  <c r="G747" i="3"/>
  <c r="H747" i="3"/>
  <c r="I747" i="3"/>
  <c r="J747" i="3"/>
  <c r="K747" i="3"/>
  <c r="L747" i="3"/>
  <c r="M747" i="3"/>
  <c r="A748" i="3"/>
  <c r="B748" i="3"/>
  <c r="C748" i="3"/>
  <c r="D748" i="3"/>
  <c r="E748" i="3"/>
  <c r="F748" i="3"/>
  <c r="G748" i="3"/>
  <c r="H748" i="3"/>
  <c r="I748" i="3"/>
  <c r="J748" i="3"/>
  <c r="K748" i="3"/>
  <c r="L748" i="3"/>
  <c r="M748" i="3"/>
  <c r="A749" i="3"/>
  <c r="B749" i="3"/>
  <c r="C749" i="3"/>
  <c r="D749" i="3"/>
  <c r="E749" i="3"/>
  <c r="F749" i="3"/>
  <c r="G749" i="3"/>
  <c r="H749" i="3"/>
  <c r="I749" i="3"/>
  <c r="J749" i="3"/>
  <c r="K749" i="3"/>
  <c r="L749" i="3"/>
  <c r="M749" i="3"/>
  <c r="A750" i="3"/>
  <c r="B750" i="3"/>
  <c r="C750" i="3"/>
  <c r="D750" i="3"/>
  <c r="E750" i="3"/>
  <c r="F750" i="3"/>
  <c r="G750" i="3"/>
  <c r="H750" i="3"/>
  <c r="I750" i="3"/>
  <c r="J750" i="3"/>
  <c r="K750" i="3"/>
  <c r="L750" i="3"/>
  <c r="M750" i="3"/>
  <c r="A751" i="3"/>
  <c r="B751" i="3"/>
  <c r="C751" i="3"/>
  <c r="D751" i="3"/>
  <c r="E751" i="3"/>
  <c r="F751" i="3"/>
  <c r="G751" i="3"/>
  <c r="H751" i="3"/>
  <c r="I751" i="3"/>
  <c r="J751" i="3"/>
  <c r="K751" i="3"/>
  <c r="L751" i="3"/>
  <c r="M751" i="3"/>
  <c r="A752" i="3"/>
  <c r="B752" i="3"/>
  <c r="C752" i="3"/>
  <c r="D752" i="3"/>
  <c r="E752" i="3"/>
  <c r="F752" i="3"/>
  <c r="G752" i="3"/>
  <c r="H752" i="3"/>
  <c r="I752" i="3"/>
  <c r="J752" i="3"/>
  <c r="K752" i="3"/>
  <c r="L752" i="3"/>
  <c r="M752" i="3"/>
  <c r="A753" i="3"/>
  <c r="B753" i="3"/>
  <c r="C753" i="3"/>
  <c r="D753" i="3"/>
  <c r="E753" i="3"/>
  <c r="F753" i="3"/>
  <c r="G753" i="3"/>
  <c r="H753" i="3"/>
  <c r="I753" i="3"/>
  <c r="J753" i="3"/>
  <c r="K753" i="3"/>
  <c r="L753" i="3"/>
  <c r="M753" i="3"/>
  <c r="A754" i="3"/>
  <c r="B754" i="3"/>
  <c r="C754" i="3"/>
  <c r="D754" i="3"/>
  <c r="E754" i="3"/>
  <c r="F754" i="3"/>
  <c r="G754" i="3"/>
  <c r="H754" i="3"/>
  <c r="I754" i="3"/>
  <c r="J754" i="3"/>
  <c r="K754" i="3"/>
  <c r="L754" i="3"/>
  <c r="M754" i="3"/>
  <c r="A755" i="3"/>
  <c r="B755" i="3"/>
  <c r="C755" i="3"/>
  <c r="D755" i="3"/>
  <c r="E755" i="3"/>
  <c r="F755" i="3"/>
  <c r="G755" i="3"/>
  <c r="H755" i="3"/>
  <c r="I755" i="3"/>
  <c r="J755" i="3"/>
  <c r="K755" i="3"/>
  <c r="L755" i="3"/>
  <c r="M755" i="3"/>
  <c r="A756" i="3"/>
  <c r="B756" i="3"/>
  <c r="C756" i="3"/>
  <c r="D756" i="3"/>
  <c r="E756" i="3"/>
  <c r="F756" i="3"/>
  <c r="G756" i="3"/>
  <c r="H756" i="3"/>
  <c r="I756" i="3"/>
  <c r="J756" i="3"/>
  <c r="K756" i="3"/>
  <c r="L756" i="3"/>
  <c r="M756" i="3"/>
  <c r="A757" i="3"/>
  <c r="B757" i="3"/>
  <c r="C757" i="3"/>
  <c r="D757" i="3"/>
  <c r="E757" i="3"/>
  <c r="F757" i="3"/>
  <c r="G757" i="3"/>
  <c r="H757" i="3"/>
  <c r="I757" i="3"/>
  <c r="J757" i="3"/>
  <c r="K757" i="3"/>
  <c r="L757" i="3"/>
  <c r="M757" i="3"/>
  <c r="A758" i="3"/>
  <c r="B758" i="3"/>
  <c r="C758" i="3"/>
  <c r="D758" i="3"/>
  <c r="E758" i="3"/>
  <c r="F758" i="3"/>
  <c r="G758" i="3"/>
  <c r="H758" i="3"/>
  <c r="I758" i="3"/>
  <c r="J758" i="3"/>
  <c r="K758" i="3"/>
  <c r="L758" i="3"/>
  <c r="M758" i="3"/>
  <c r="A759" i="3"/>
  <c r="B759" i="3"/>
  <c r="C759" i="3"/>
  <c r="D759" i="3"/>
  <c r="E759" i="3"/>
  <c r="F759" i="3"/>
  <c r="G759" i="3"/>
  <c r="H759" i="3"/>
  <c r="I759" i="3"/>
  <c r="J759" i="3"/>
  <c r="K759" i="3"/>
  <c r="L759" i="3"/>
  <c r="M759" i="3"/>
  <c r="A760" i="3"/>
  <c r="B760" i="3"/>
  <c r="C760" i="3"/>
  <c r="D760" i="3"/>
  <c r="E760" i="3"/>
  <c r="F760" i="3"/>
  <c r="G760" i="3"/>
  <c r="H760" i="3"/>
  <c r="I760" i="3"/>
  <c r="J760" i="3"/>
  <c r="K760" i="3"/>
  <c r="L760" i="3"/>
  <c r="M760" i="3"/>
  <c r="A761" i="3"/>
  <c r="B761" i="3"/>
  <c r="C761" i="3"/>
  <c r="D761" i="3"/>
  <c r="E761" i="3"/>
  <c r="F761" i="3"/>
  <c r="G761" i="3"/>
  <c r="H761" i="3"/>
  <c r="I761" i="3"/>
  <c r="J761" i="3"/>
  <c r="K761" i="3"/>
  <c r="L761" i="3"/>
  <c r="M761" i="3"/>
  <c r="A762" i="3"/>
  <c r="B762" i="3"/>
  <c r="C762" i="3"/>
  <c r="D762" i="3"/>
  <c r="E762" i="3"/>
  <c r="F762" i="3"/>
  <c r="G762" i="3"/>
  <c r="H762" i="3"/>
  <c r="I762" i="3"/>
  <c r="J762" i="3"/>
  <c r="K762" i="3"/>
  <c r="L762" i="3"/>
  <c r="M762" i="3"/>
  <c r="A763" i="3"/>
  <c r="B763" i="3"/>
  <c r="C763" i="3"/>
  <c r="D763" i="3"/>
  <c r="E763" i="3"/>
  <c r="F763" i="3"/>
  <c r="G763" i="3"/>
  <c r="H763" i="3"/>
  <c r="I763" i="3"/>
  <c r="J763" i="3"/>
  <c r="K763" i="3"/>
  <c r="L763" i="3"/>
  <c r="M763" i="3"/>
  <c r="A764" i="3"/>
  <c r="B764" i="3"/>
  <c r="C764" i="3"/>
  <c r="D764" i="3"/>
  <c r="E764" i="3"/>
  <c r="F764" i="3"/>
  <c r="G764" i="3"/>
  <c r="H764" i="3"/>
  <c r="I764" i="3"/>
  <c r="J764" i="3"/>
  <c r="K764" i="3"/>
  <c r="L764" i="3"/>
  <c r="M764" i="3"/>
  <c r="A765" i="3"/>
  <c r="B765" i="3"/>
  <c r="C765" i="3"/>
  <c r="D765" i="3"/>
  <c r="E765" i="3"/>
  <c r="F765" i="3"/>
  <c r="G765" i="3"/>
  <c r="H765" i="3"/>
  <c r="I765" i="3"/>
  <c r="J765" i="3"/>
  <c r="K765" i="3"/>
  <c r="L765" i="3"/>
  <c r="M765" i="3"/>
  <c r="A766" i="3"/>
  <c r="B766" i="3"/>
  <c r="C766" i="3"/>
  <c r="D766" i="3"/>
  <c r="E766" i="3"/>
  <c r="F766" i="3"/>
  <c r="G766" i="3"/>
  <c r="H766" i="3"/>
  <c r="I766" i="3"/>
  <c r="J766" i="3"/>
  <c r="K766" i="3"/>
  <c r="L766" i="3"/>
  <c r="M766" i="3"/>
  <c r="A767" i="3"/>
  <c r="B767" i="3"/>
  <c r="C767" i="3"/>
  <c r="D767" i="3"/>
  <c r="E767" i="3"/>
  <c r="F767" i="3"/>
  <c r="G767" i="3"/>
  <c r="H767" i="3"/>
  <c r="I767" i="3"/>
  <c r="J767" i="3"/>
  <c r="K767" i="3"/>
  <c r="L767" i="3"/>
  <c r="M767" i="3"/>
  <c r="A768" i="3"/>
  <c r="B768" i="3"/>
  <c r="C768" i="3"/>
  <c r="D768" i="3"/>
  <c r="E768" i="3"/>
  <c r="F768" i="3"/>
  <c r="G768" i="3"/>
  <c r="H768" i="3"/>
  <c r="I768" i="3"/>
  <c r="J768" i="3"/>
  <c r="K768" i="3"/>
  <c r="L768" i="3"/>
  <c r="M768" i="3"/>
  <c r="A769" i="3"/>
  <c r="B769" i="3"/>
  <c r="C769" i="3"/>
  <c r="D769" i="3"/>
  <c r="E769" i="3"/>
  <c r="F769" i="3"/>
  <c r="G769" i="3"/>
  <c r="H769" i="3"/>
  <c r="I769" i="3"/>
  <c r="J769" i="3"/>
  <c r="K769" i="3"/>
  <c r="L769" i="3"/>
  <c r="M769" i="3"/>
  <c r="A770" i="3"/>
  <c r="B770" i="3"/>
  <c r="C770" i="3"/>
  <c r="D770" i="3"/>
  <c r="E770" i="3"/>
  <c r="F770" i="3"/>
  <c r="G770" i="3"/>
  <c r="H770" i="3"/>
  <c r="I770" i="3"/>
  <c r="J770" i="3"/>
  <c r="K770" i="3"/>
  <c r="L770" i="3"/>
  <c r="M770" i="3"/>
  <c r="A771" i="3"/>
  <c r="B771" i="3"/>
  <c r="C771" i="3"/>
  <c r="D771" i="3"/>
  <c r="E771" i="3"/>
  <c r="F771" i="3"/>
  <c r="G771" i="3"/>
  <c r="H771" i="3"/>
  <c r="I771" i="3"/>
  <c r="J771" i="3"/>
  <c r="K771" i="3"/>
  <c r="L771" i="3"/>
  <c r="M771" i="3"/>
  <c r="A772" i="3"/>
  <c r="B772" i="3"/>
  <c r="C772" i="3"/>
  <c r="D772" i="3"/>
  <c r="E772" i="3"/>
  <c r="F772" i="3"/>
  <c r="G772" i="3"/>
  <c r="H772" i="3"/>
  <c r="I772" i="3"/>
  <c r="J772" i="3"/>
  <c r="K772" i="3"/>
  <c r="L772" i="3"/>
  <c r="M772" i="3"/>
  <c r="A773" i="3"/>
  <c r="B773" i="3"/>
  <c r="C773" i="3"/>
  <c r="D773" i="3"/>
  <c r="E773" i="3"/>
  <c r="F773" i="3"/>
  <c r="G773" i="3"/>
  <c r="H773" i="3"/>
  <c r="I773" i="3"/>
  <c r="J773" i="3"/>
  <c r="K773" i="3"/>
  <c r="L773" i="3"/>
  <c r="M773" i="3"/>
  <c r="A774" i="3"/>
  <c r="B774" i="3"/>
  <c r="C774" i="3"/>
  <c r="D774" i="3"/>
  <c r="E774" i="3"/>
  <c r="F774" i="3"/>
  <c r="G774" i="3"/>
  <c r="H774" i="3"/>
  <c r="I774" i="3"/>
  <c r="J774" i="3"/>
  <c r="K774" i="3"/>
  <c r="L774" i="3"/>
  <c r="M774" i="3"/>
  <c r="A775" i="3"/>
  <c r="B775" i="3"/>
  <c r="C775" i="3"/>
  <c r="D775" i="3"/>
  <c r="E775" i="3"/>
  <c r="F775" i="3"/>
  <c r="G775" i="3"/>
  <c r="H775" i="3"/>
  <c r="I775" i="3"/>
  <c r="J775" i="3"/>
  <c r="K775" i="3"/>
  <c r="L775" i="3"/>
  <c r="M775" i="3"/>
  <c r="A776" i="3"/>
  <c r="B776" i="3"/>
  <c r="C776" i="3"/>
  <c r="D776" i="3"/>
  <c r="E776" i="3"/>
  <c r="F776" i="3"/>
  <c r="G776" i="3"/>
  <c r="H776" i="3"/>
  <c r="I776" i="3"/>
  <c r="J776" i="3"/>
  <c r="K776" i="3"/>
  <c r="L776" i="3"/>
  <c r="M776" i="3"/>
  <c r="A777" i="3"/>
  <c r="B777" i="3"/>
  <c r="C777" i="3"/>
  <c r="D777" i="3"/>
  <c r="E777" i="3"/>
  <c r="F777" i="3"/>
  <c r="G777" i="3"/>
  <c r="H777" i="3"/>
  <c r="I777" i="3"/>
  <c r="J777" i="3"/>
  <c r="K777" i="3"/>
  <c r="L777" i="3"/>
  <c r="M777" i="3"/>
  <c r="A778" i="3"/>
  <c r="B778" i="3"/>
  <c r="C778" i="3"/>
  <c r="D778" i="3"/>
  <c r="E778" i="3"/>
  <c r="F778" i="3"/>
  <c r="G778" i="3"/>
  <c r="H778" i="3"/>
  <c r="I778" i="3"/>
  <c r="J778" i="3"/>
  <c r="K778" i="3"/>
  <c r="L778" i="3"/>
  <c r="M778" i="3"/>
  <c r="A779" i="3"/>
  <c r="B779" i="3"/>
  <c r="C779" i="3"/>
  <c r="D779" i="3"/>
  <c r="E779" i="3"/>
  <c r="F779" i="3"/>
  <c r="G779" i="3"/>
  <c r="H779" i="3"/>
  <c r="I779" i="3"/>
  <c r="J779" i="3"/>
  <c r="K779" i="3"/>
  <c r="L779" i="3"/>
  <c r="M779" i="3"/>
  <c r="A780" i="3"/>
  <c r="B780" i="3"/>
  <c r="C780" i="3"/>
  <c r="D780" i="3"/>
  <c r="E780" i="3"/>
  <c r="F780" i="3"/>
  <c r="G780" i="3"/>
  <c r="H780" i="3"/>
  <c r="I780" i="3"/>
  <c r="J780" i="3"/>
  <c r="K780" i="3"/>
  <c r="L780" i="3"/>
  <c r="M780" i="3"/>
  <c r="A781" i="3"/>
  <c r="B781" i="3"/>
  <c r="C781" i="3"/>
  <c r="D781" i="3"/>
  <c r="E781" i="3"/>
  <c r="F781" i="3"/>
  <c r="G781" i="3"/>
  <c r="H781" i="3"/>
  <c r="I781" i="3"/>
  <c r="J781" i="3"/>
  <c r="K781" i="3"/>
  <c r="L781" i="3"/>
  <c r="M781" i="3"/>
  <c r="A782" i="3"/>
  <c r="B782" i="3"/>
  <c r="C782" i="3"/>
  <c r="D782" i="3"/>
  <c r="E782" i="3"/>
  <c r="F782" i="3"/>
  <c r="G782" i="3"/>
  <c r="H782" i="3"/>
  <c r="I782" i="3"/>
  <c r="J782" i="3"/>
  <c r="K782" i="3"/>
  <c r="L782" i="3"/>
  <c r="M782" i="3"/>
  <c r="A783" i="3"/>
  <c r="B783" i="3"/>
  <c r="C783" i="3"/>
  <c r="D783" i="3"/>
  <c r="E783" i="3"/>
  <c r="F783" i="3"/>
  <c r="G783" i="3"/>
  <c r="H783" i="3"/>
  <c r="I783" i="3"/>
  <c r="J783" i="3"/>
  <c r="K783" i="3"/>
  <c r="L783" i="3"/>
  <c r="M783" i="3"/>
  <c r="A784" i="3"/>
  <c r="B784" i="3"/>
  <c r="C784" i="3"/>
  <c r="D784" i="3"/>
  <c r="E784" i="3"/>
  <c r="F784" i="3"/>
  <c r="G784" i="3"/>
  <c r="H784" i="3"/>
  <c r="I784" i="3"/>
  <c r="J784" i="3"/>
  <c r="K784" i="3"/>
  <c r="L784" i="3"/>
  <c r="M784" i="3"/>
  <c r="A785" i="3"/>
  <c r="B785" i="3"/>
  <c r="C785" i="3"/>
  <c r="D785" i="3"/>
  <c r="E785" i="3"/>
  <c r="F785" i="3"/>
  <c r="G785" i="3"/>
  <c r="H785" i="3"/>
  <c r="I785" i="3"/>
  <c r="J785" i="3"/>
  <c r="K785" i="3"/>
  <c r="L785" i="3"/>
  <c r="M785" i="3"/>
  <c r="A786" i="3"/>
  <c r="B786" i="3"/>
  <c r="C786" i="3"/>
  <c r="D786" i="3"/>
  <c r="E786" i="3"/>
  <c r="F786" i="3"/>
  <c r="G786" i="3"/>
  <c r="H786" i="3"/>
  <c r="I786" i="3"/>
  <c r="J786" i="3"/>
  <c r="K786" i="3"/>
  <c r="L786" i="3"/>
  <c r="M786" i="3"/>
  <c r="A787" i="3"/>
  <c r="B787" i="3"/>
  <c r="C787" i="3"/>
  <c r="D787" i="3"/>
  <c r="E787" i="3"/>
  <c r="F787" i="3"/>
  <c r="G787" i="3"/>
  <c r="H787" i="3"/>
  <c r="I787" i="3"/>
  <c r="J787" i="3"/>
  <c r="K787" i="3"/>
  <c r="L787" i="3"/>
  <c r="M787" i="3"/>
  <c r="A788" i="3"/>
  <c r="B788" i="3"/>
  <c r="C788" i="3"/>
  <c r="D788" i="3"/>
  <c r="E788" i="3"/>
  <c r="F788" i="3"/>
  <c r="G788" i="3"/>
  <c r="H788" i="3"/>
  <c r="I788" i="3"/>
  <c r="J788" i="3"/>
  <c r="K788" i="3"/>
  <c r="L788" i="3"/>
  <c r="M788" i="3"/>
  <c r="A789" i="3"/>
  <c r="B789" i="3"/>
  <c r="C789" i="3"/>
  <c r="D789" i="3"/>
  <c r="E789" i="3"/>
  <c r="F789" i="3"/>
  <c r="G789" i="3"/>
  <c r="H789" i="3"/>
  <c r="I789" i="3"/>
  <c r="J789" i="3"/>
  <c r="K789" i="3"/>
  <c r="L789" i="3"/>
  <c r="M789" i="3"/>
  <c r="A790" i="3"/>
  <c r="B790" i="3"/>
  <c r="C790" i="3"/>
  <c r="D790" i="3"/>
  <c r="E790" i="3"/>
  <c r="F790" i="3"/>
  <c r="G790" i="3"/>
  <c r="H790" i="3"/>
  <c r="I790" i="3"/>
  <c r="J790" i="3"/>
  <c r="K790" i="3"/>
  <c r="L790" i="3"/>
  <c r="M790" i="3"/>
  <c r="A791" i="3"/>
  <c r="B791" i="3"/>
  <c r="C791" i="3"/>
  <c r="D791" i="3"/>
  <c r="E791" i="3"/>
  <c r="F791" i="3"/>
  <c r="G791" i="3"/>
  <c r="H791" i="3"/>
  <c r="I791" i="3"/>
  <c r="J791" i="3"/>
  <c r="K791" i="3"/>
  <c r="L791" i="3"/>
  <c r="M791" i="3"/>
  <c r="A792" i="3"/>
  <c r="B792" i="3"/>
  <c r="C792" i="3"/>
  <c r="D792" i="3"/>
  <c r="E792" i="3"/>
  <c r="F792" i="3"/>
  <c r="G792" i="3"/>
  <c r="H792" i="3"/>
  <c r="I792" i="3"/>
  <c r="J792" i="3"/>
  <c r="K792" i="3"/>
  <c r="L792" i="3"/>
  <c r="M792" i="3"/>
  <c r="A793" i="3"/>
  <c r="B793" i="3"/>
  <c r="C793" i="3"/>
  <c r="D793" i="3"/>
  <c r="E793" i="3"/>
  <c r="F793" i="3"/>
  <c r="G793" i="3"/>
  <c r="H793" i="3"/>
  <c r="I793" i="3"/>
  <c r="J793" i="3"/>
  <c r="K793" i="3"/>
  <c r="L793" i="3"/>
  <c r="M793" i="3"/>
  <c r="A794" i="3"/>
  <c r="B794" i="3"/>
  <c r="C794" i="3"/>
  <c r="D794" i="3"/>
  <c r="E794" i="3"/>
  <c r="F794" i="3"/>
  <c r="G794" i="3"/>
  <c r="H794" i="3"/>
  <c r="I794" i="3"/>
  <c r="J794" i="3"/>
  <c r="K794" i="3"/>
  <c r="L794" i="3"/>
  <c r="M794" i="3"/>
  <c r="A795" i="3"/>
  <c r="B795" i="3"/>
  <c r="C795" i="3"/>
  <c r="D795" i="3"/>
  <c r="E795" i="3"/>
  <c r="F795" i="3"/>
  <c r="G795" i="3"/>
  <c r="H795" i="3"/>
  <c r="I795" i="3"/>
  <c r="J795" i="3"/>
  <c r="K795" i="3"/>
  <c r="L795" i="3"/>
  <c r="M795" i="3"/>
  <c r="A796" i="3"/>
  <c r="B796" i="3"/>
  <c r="C796" i="3"/>
  <c r="D796" i="3"/>
  <c r="E796" i="3"/>
  <c r="F796" i="3"/>
  <c r="G796" i="3"/>
  <c r="H796" i="3"/>
  <c r="I796" i="3"/>
  <c r="J796" i="3"/>
  <c r="K796" i="3"/>
  <c r="L796" i="3"/>
  <c r="M796" i="3"/>
  <c r="A797" i="3"/>
  <c r="B797" i="3"/>
  <c r="C797" i="3"/>
  <c r="D797" i="3"/>
  <c r="E797" i="3"/>
  <c r="F797" i="3"/>
  <c r="G797" i="3"/>
  <c r="H797" i="3"/>
  <c r="I797" i="3"/>
  <c r="J797" i="3"/>
  <c r="K797" i="3"/>
  <c r="L797" i="3"/>
  <c r="M797" i="3"/>
  <c r="A798" i="3"/>
  <c r="B798" i="3"/>
  <c r="C798" i="3"/>
  <c r="D798" i="3"/>
  <c r="E798" i="3"/>
  <c r="F798" i="3"/>
  <c r="G798" i="3"/>
  <c r="H798" i="3"/>
  <c r="I798" i="3"/>
  <c r="J798" i="3"/>
  <c r="K798" i="3"/>
  <c r="L798" i="3"/>
  <c r="M798" i="3"/>
  <c r="A799" i="3"/>
  <c r="B799" i="3"/>
  <c r="C799" i="3"/>
  <c r="D799" i="3"/>
  <c r="E799" i="3"/>
  <c r="F799" i="3"/>
  <c r="G799" i="3"/>
  <c r="H799" i="3"/>
  <c r="I799" i="3"/>
  <c r="J799" i="3"/>
  <c r="K799" i="3"/>
  <c r="L799" i="3"/>
  <c r="M799" i="3"/>
  <c r="A800" i="3"/>
  <c r="B800" i="3"/>
  <c r="C800" i="3"/>
  <c r="D800" i="3"/>
  <c r="E800" i="3"/>
  <c r="F800" i="3"/>
  <c r="G800" i="3"/>
  <c r="H800" i="3"/>
  <c r="I800" i="3"/>
  <c r="J800" i="3"/>
  <c r="K800" i="3"/>
  <c r="L800" i="3"/>
  <c r="M800" i="3"/>
  <c r="A801" i="3"/>
  <c r="B801" i="3"/>
  <c r="C801" i="3"/>
  <c r="D801" i="3"/>
  <c r="E801" i="3"/>
  <c r="F801" i="3"/>
  <c r="G801" i="3"/>
  <c r="H801" i="3"/>
  <c r="I801" i="3"/>
  <c r="J801" i="3"/>
  <c r="K801" i="3"/>
  <c r="L801" i="3"/>
  <c r="M801" i="3"/>
  <c r="A802" i="3"/>
  <c r="B802" i="3"/>
  <c r="C802" i="3"/>
  <c r="D802" i="3"/>
  <c r="E802" i="3"/>
  <c r="F802" i="3"/>
  <c r="G802" i="3"/>
  <c r="H802" i="3"/>
  <c r="I802" i="3"/>
  <c r="J802" i="3"/>
  <c r="K802" i="3"/>
  <c r="L802" i="3"/>
  <c r="M802" i="3"/>
  <c r="A803" i="3"/>
  <c r="B803" i="3"/>
  <c r="C803" i="3"/>
  <c r="D803" i="3"/>
  <c r="E803" i="3"/>
  <c r="F803" i="3"/>
  <c r="G803" i="3"/>
  <c r="H803" i="3"/>
  <c r="I803" i="3"/>
  <c r="J803" i="3"/>
  <c r="K803" i="3"/>
  <c r="L803" i="3"/>
  <c r="M803" i="3"/>
  <c r="A804" i="3"/>
  <c r="B804" i="3"/>
  <c r="C804" i="3"/>
  <c r="D804" i="3"/>
  <c r="E804" i="3"/>
  <c r="F804" i="3"/>
  <c r="G804" i="3"/>
  <c r="H804" i="3"/>
  <c r="I804" i="3"/>
  <c r="J804" i="3"/>
  <c r="K804" i="3"/>
  <c r="L804" i="3"/>
  <c r="M804" i="3"/>
  <c r="A805" i="3"/>
  <c r="B805" i="3"/>
  <c r="C805" i="3"/>
  <c r="D805" i="3"/>
  <c r="E805" i="3"/>
  <c r="F805" i="3"/>
  <c r="G805" i="3"/>
  <c r="H805" i="3"/>
  <c r="I805" i="3"/>
  <c r="J805" i="3"/>
  <c r="K805" i="3"/>
  <c r="L805" i="3"/>
  <c r="M805" i="3"/>
  <c r="A806" i="3"/>
  <c r="B806" i="3"/>
  <c r="C806" i="3"/>
  <c r="D806" i="3"/>
  <c r="E806" i="3"/>
  <c r="F806" i="3"/>
  <c r="G806" i="3"/>
  <c r="H806" i="3"/>
  <c r="I806" i="3"/>
  <c r="J806" i="3"/>
  <c r="K806" i="3"/>
  <c r="L806" i="3"/>
  <c r="M806" i="3"/>
  <c r="A807" i="3"/>
  <c r="B807" i="3"/>
  <c r="C807" i="3"/>
  <c r="D807" i="3"/>
  <c r="E807" i="3"/>
  <c r="F807" i="3"/>
  <c r="G807" i="3"/>
  <c r="H807" i="3"/>
  <c r="I807" i="3"/>
  <c r="J807" i="3"/>
  <c r="K807" i="3"/>
  <c r="L807" i="3"/>
  <c r="M807" i="3"/>
  <c r="A808" i="3"/>
  <c r="B808" i="3"/>
  <c r="C808" i="3"/>
  <c r="D808" i="3"/>
  <c r="E808" i="3"/>
  <c r="F808" i="3"/>
  <c r="G808" i="3"/>
  <c r="H808" i="3"/>
  <c r="I808" i="3"/>
  <c r="J808" i="3"/>
  <c r="K808" i="3"/>
  <c r="L808" i="3"/>
  <c r="M808" i="3"/>
  <c r="A809" i="3"/>
  <c r="B809" i="3"/>
  <c r="C809" i="3"/>
  <c r="D809" i="3"/>
  <c r="E809" i="3"/>
  <c r="F809" i="3"/>
  <c r="G809" i="3"/>
  <c r="H809" i="3"/>
  <c r="I809" i="3"/>
  <c r="J809" i="3"/>
  <c r="K809" i="3"/>
  <c r="L809" i="3"/>
  <c r="M809" i="3"/>
  <c r="A810" i="3"/>
  <c r="B810" i="3"/>
  <c r="C810" i="3"/>
  <c r="D810" i="3"/>
  <c r="E810" i="3"/>
  <c r="F810" i="3"/>
  <c r="G810" i="3"/>
  <c r="H810" i="3"/>
  <c r="I810" i="3"/>
  <c r="J810" i="3"/>
  <c r="K810" i="3"/>
  <c r="L810" i="3"/>
  <c r="M810" i="3"/>
  <c r="A811" i="3"/>
  <c r="B811" i="3"/>
  <c r="C811" i="3"/>
  <c r="D811" i="3"/>
  <c r="E811" i="3"/>
  <c r="F811" i="3"/>
  <c r="G811" i="3"/>
  <c r="H811" i="3"/>
  <c r="I811" i="3"/>
  <c r="J811" i="3"/>
  <c r="K811" i="3"/>
  <c r="L811" i="3"/>
  <c r="M811" i="3"/>
  <c r="A812" i="3"/>
  <c r="B812" i="3"/>
  <c r="C812" i="3"/>
  <c r="D812" i="3"/>
  <c r="E812" i="3"/>
  <c r="F812" i="3"/>
  <c r="G812" i="3"/>
  <c r="H812" i="3"/>
  <c r="I812" i="3"/>
  <c r="J812" i="3"/>
  <c r="K812" i="3"/>
  <c r="L812" i="3"/>
  <c r="M812" i="3"/>
  <c r="A813" i="3"/>
  <c r="B813" i="3"/>
  <c r="C813" i="3"/>
  <c r="D813" i="3"/>
  <c r="E813" i="3"/>
  <c r="F813" i="3"/>
  <c r="G813" i="3"/>
  <c r="H813" i="3"/>
  <c r="I813" i="3"/>
  <c r="J813" i="3"/>
  <c r="K813" i="3"/>
  <c r="L813" i="3"/>
  <c r="M813" i="3"/>
  <c r="A814" i="3"/>
  <c r="B814" i="3"/>
  <c r="C814" i="3"/>
  <c r="D814" i="3"/>
  <c r="E814" i="3"/>
  <c r="F814" i="3"/>
  <c r="G814" i="3"/>
  <c r="H814" i="3"/>
  <c r="I814" i="3"/>
  <c r="J814" i="3"/>
  <c r="K814" i="3"/>
  <c r="L814" i="3"/>
  <c r="M814" i="3"/>
  <c r="A815" i="3"/>
  <c r="B815" i="3"/>
  <c r="C815" i="3"/>
  <c r="D815" i="3"/>
  <c r="E815" i="3"/>
  <c r="F815" i="3"/>
  <c r="G815" i="3"/>
  <c r="H815" i="3"/>
  <c r="I815" i="3"/>
  <c r="J815" i="3"/>
  <c r="K815" i="3"/>
  <c r="L815" i="3"/>
  <c r="M815" i="3"/>
  <c r="A816" i="3"/>
  <c r="B816" i="3"/>
  <c r="C816" i="3"/>
  <c r="D816" i="3"/>
  <c r="E816" i="3"/>
  <c r="F816" i="3"/>
  <c r="G816" i="3"/>
  <c r="H816" i="3"/>
  <c r="I816" i="3"/>
  <c r="J816" i="3"/>
  <c r="K816" i="3"/>
  <c r="L816" i="3"/>
  <c r="M816" i="3"/>
  <c r="A817" i="3"/>
  <c r="B817" i="3"/>
  <c r="C817" i="3"/>
  <c r="D817" i="3"/>
  <c r="E817" i="3"/>
  <c r="F817" i="3"/>
  <c r="G817" i="3"/>
  <c r="H817" i="3"/>
  <c r="I817" i="3"/>
  <c r="J817" i="3"/>
  <c r="K817" i="3"/>
  <c r="L817" i="3"/>
  <c r="M817" i="3"/>
  <c r="A818" i="3"/>
  <c r="B818" i="3"/>
  <c r="C818" i="3"/>
  <c r="D818" i="3"/>
  <c r="E818" i="3"/>
  <c r="F818" i="3"/>
  <c r="G818" i="3"/>
  <c r="H818" i="3"/>
  <c r="I818" i="3"/>
  <c r="J818" i="3"/>
  <c r="K818" i="3"/>
  <c r="L818" i="3"/>
  <c r="M818" i="3"/>
  <c r="A819" i="3"/>
  <c r="B819" i="3"/>
  <c r="C819" i="3"/>
  <c r="D819" i="3"/>
  <c r="E819" i="3"/>
  <c r="F819" i="3"/>
  <c r="G819" i="3"/>
  <c r="H819" i="3"/>
  <c r="I819" i="3"/>
  <c r="J819" i="3"/>
  <c r="K819" i="3"/>
  <c r="L819" i="3"/>
  <c r="M819" i="3"/>
  <c r="A820" i="3"/>
  <c r="B820" i="3"/>
  <c r="C820" i="3"/>
  <c r="D820" i="3"/>
  <c r="E820" i="3"/>
  <c r="F820" i="3"/>
  <c r="G820" i="3"/>
  <c r="H820" i="3"/>
  <c r="I820" i="3"/>
  <c r="J820" i="3"/>
  <c r="K820" i="3"/>
  <c r="L820" i="3"/>
  <c r="M820" i="3"/>
  <c r="A821" i="3"/>
  <c r="B821" i="3"/>
  <c r="C821" i="3"/>
  <c r="D821" i="3"/>
  <c r="E821" i="3"/>
  <c r="F821" i="3"/>
  <c r="G821" i="3"/>
  <c r="H821" i="3"/>
  <c r="I821" i="3"/>
  <c r="J821" i="3"/>
  <c r="K821" i="3"/>
  <c r="L821" i="3"/>
  <c r="M821" i="3"/>
  <c r="A822" i="3"/>
  <c r="B822" i="3"/>
  <c r="C822" i="3"/>
  <c r="D822" i="3"/>
  <c r="E822" i="3"/>
  <c r="F822" i="3"/>
  <c r="G822" i="3"/>
  <c r="H822" i="3"/>
  <c r="I822" i="3"/>
  <c r="J822" i="3"/>
  <c r="K822" i="3"/>
  <c r="L822" i="3"/>
  <c r="M822" i="3"/>
  <c r="A823" i="3"/>
  <c r="B823" i="3"/>
  <c r="C823" i="3"/>
  <c r="D823" i="3"/>
  <c r="E823" i="3"/>
  <c r="F823" i="3"/>
  <c r="G823" i="3"/>
  <c r="H823" i="3"/>
  <c r="I823" i="3"/>
  <c r="J823" i="3"/>
  <c r="K823" i="3"/>
  <c r="L823" i="3"/>
  <c r="M823" i="3"/>
  <c r="A824" i="3"/>
  <c r="B824" i="3"/>
  <c r="C824" i="3"/>
  <c r="D824" i="3"/>
  <c r="E824" i="3"/>
  <c r="F824" i="3"/>
  <c r="G824" i="3"/>
  <c r="H824" i="3"/>
  <c r="I824" i="3"/>
  <c r="J824" i="3"/>
  <c r="K824" i="3"/>
  <c r="L824" i="3"/>
  <c r="M824" i="3"/>
  <c r="A825" i="3"/>
  <c r="B825" i="3"/>
  <c r="C825" i="3"/>
  <c r="D825" i="3"/>
  <c r="E825" i="3"/>
  <c r="F825" i="3"/>
  <c r="G825" i="3"/>
  <c r="H825" i="3"/>
  <c r="I825" i="3"/>
  <c r="J825" i="3"/>
  <c r="K825" i="3"/>
  <c r="L825" i="3"/>
  <c r="M825" i="3"/>
  <c r="A826" i="3"/>
  <c r="B826" i="3"/>
  <c r="C826" i="3"/>
  <c r="D826" i="3"/>
  <c r="E826" i="3"/>
  <c r="F826" i="3"/>
  <c r="G826" i="3"/>
  <c r="H826" i="3"/>
  <c r="I826" i="3"/>
  <c r="J826" i="3"/>
  <c r="K826" i="3"/>
  <c r="L826" i="3"/>
  <c r="M826" i="3"/>
  <c r="A827" i="3"/>
  <c r="B827" i="3"/>
  <c r="C827" i="3"/>
  <c r="D827" i="3"/>
  <c r="E827" i="3"/>
  <c r="F827" i="3"/>
  <c r="G827" i="3"/>
  <c r="H827" i="3"/>
  <c r="I827" i="3"/>
  <c r="J827" i="3"/>
  <c r="K827" i="3"/>
  <c r="L827" i="3"/>
  <c r="M827" i="3"/>
  <c r="A828" i="3"/>
  <c r="B828" i="3"/>
  <c r="C828" i="3"/>
  <c r="D828" i="3"/>
  <c r="E828" i="3"/>
  <c r="F828" i="3"/>
  <c r="G828" i="3"/>
  <c r="H828" i="3"/>
  <c r="I828" i="3"/>
  <c r="J828" i="3"/>
  <c r="K828" i="3"/>
  <c r="L828" i="3"/>
  <c r="M828" i="3"/>
  <c r="A829" i="3"/>
  <c r="B829" i="3"/>
  <c r="C829" i="3"/>
  <c r="D829" i="3"/>
  <c r="E829" i="3"/>
  <c r="F829" i="3"/>
  <c r="G829" i="3"/>
  <c r="H829" i="3"/>
  <c r="I829" i="3"/>
  <c r="J829" i="3"/>
  <c r="K829" i="3"/>
  <c r="L829" i="3"/>
  <c r="M829" i="3"/>
  <c r="A830" i="3"/>
  <c r="B830" i="3"/>
  <c r="C830" i="3"/>
  <c r="D830" i="3"/>
  <c r="E830" i="3"/>
  <c r="F830" i="3"/>
  <c r="G830" i="3"/>
  <c r="H830" i="3"/>
  <c r="I830" i="3"/>
  <c r="J830" i="3"/>
  <c r="K830" i="3"/>
  <c r="L830" i="3"/>
  <c r="M830" i="3"/>
  <c r="A831" i="3"/>
  <c r="B831" i="3"/>
  <c r="C831" i="3"/>
  <c r="D831" i="3"/>
  <c r="E831" i="3"/>
  <c r="F831" i="3"/>
  <c r="G831" i="3"/>
  <c r="H831" i="3"/>
  <c r="I831" i="3"/>
  <c r="J831" i="3"/>
  <c r="K831" i="3"/>
  <c r="L831" i="3"/>
  <c r="M831" i="3"/>
  <c r="A832" i="3"/>
  <c r="B832" i="3"/>
  <c r="C832" i="3"/>
  <c r="D832" i="3"/>
  <c r="E832" i="3"/>
  <c r="F832" i="3"/>
  <c r="G832" i="3"/>
  <c r="H832" i="3"/>
  <c r="I832" i="3"/>
  <c r="J832" i="3"/>
  <c r="K832" i="3"/>
  <c r="L832" i="3"/>
  <c r="M832" i="3"/>
  <c r="A833" i="3"/>
  <c r="B833" i="3"/>
  <c r="C833" i="3"/>
  <c r="D833" i="3"/>
  <c r="E833" i="3"/>
  <c r="F833" i="3"/>
  <c r="G833" i="3"/>
  <c r="H833" i="3"/>
  <c r="I833" i="3"/>
  <c r="J833" i="3"/>
  <c r="K833" i="3"/>
  <c r="L833" i="3"/>
  <c r="M833" i="3"/>
  <c r="A834" i="3"/>
  <c r="B834" i="3"/>
  <c r="C834" i="3"/>
  <c r="D834" i="3"/>
  <c r="E834" i="3"/>
  <c r="F834" i="3"/>
  <c r="G834" i="3"/>
  <c r="H834" i="3"/>
  <c r="I834" i="3"/>
  <c r="J834" i="3"/>
  <c r="K834" i="3"/>
  <c r="L834" i="3"/>
  <c r="M834" i="3"/>
  <c r="A835" i="3"/>
  <c r="B835" i="3"/>
  <c r="C835" i="3"/>
  <c r="D835" i="3"/>
  <c r="E835" i="3"/>
  <c r="F835" i="3"/>
  <c r="G835" i="3"/>
  <c r="H835" i="3"/>
  <c r="I835" i="3"/>
  <c r="J835" i="3"/>
  <c r="K835" i="3"/>
  <c r="L835" i="3"/>
  <c r="M835" i="3"/>
  <c r="A836" i="3"/>
  <c r="B836" i="3"/>
  <c r="C836" i="3"/>
  <c r="D836" i="3"/>
  <c r="E836" i="3"/>
  <c r="F836" i="3"/>
  <c r="G836" i="3"/>
  <c r="H836" i="3"/>
  <c r="I836" i="3"/>
  <c r="J836" i="3"/>
  <c r="K836" i="3"/>
  <c r="L836" i="3"/>
  <c r="M836" i="3"/>
  <c r="A837" i="3"/>
  <c r="B837" i="3"/>
  <c r="C837" i="3"/>
  <c r="D837" i="3"/>
  <c r="E837" i="3"/>
  <c r="F837" i="3"/>
  <c r="G837" i="3"/>
  <c r="H837" i="3"/>
  <c r="I837" i="3"/>
  <c r="J837" i="3"/>
  <c r="K837" i="3"/>
  <c r="L837" i="3"/>
  <c r="M837" i="3"/>
  <c r="A838" i="3"/>
  <c r="B838" i="3"/>
  <c r="C838" i="3"/>
  <c r="D838" i="3"/>
  <c r="E838" i="3"/>
  <c r="F838" i="3"/>
  <c r="G838" i="3"/>
  <c r="H838" i="3"/>
  <c r="I838" i="3"/>
  <c r="J838" i="3"/>
  <c r="K838" i="3"/>
  <c r="L838" i="3"/>
  <c r="M838" i="3"/>
  <c r="A839" i="3"/>
  <c r="B839" i="3"/>
  <c r="C839" i="3"/>
  <c r="D839" i="3"/>
  <c r="E839" i="3"/>
  <c r="F839" i="3"/>
  <c r="G839" i="3"/>
  <c r="H839" i="3"/>
  <c r="I839" i="3"/>
  <c r="J839" i="3"/>
  <c r="K839" i="3"/>
  <c r="L839" i="3"/>
  <c r="M839" i="3"/>
  <c r="A840" i="3"/>
  <c r="B840" i="3"/>
  <c r="C840" i="3"/>
  <c r="D840" i="3"/>
  <c r="E840" i="3"/>
  <c r="F840" i="3"/>
  <c r="G840" i="3"/>
  <c r="H840" i="3"/>
  <c r="I840" i="3"/>
  <c r="J840" i="3"/>
  <c r="K840" i="3"/>
  <c r="L840" i="3"/>
  <c r="M840" i="3"/>
  <c r="A841" i="3"/>
  <c r="B841" i="3"/>
  <c r="C841" i="3"/>
  <c r="D841" i="3"/>
  <c r="E841" i="3"/>
  <c r="F841" i="3"/>
  <c r="G841" i="3"/>
  <c r="H841" i="3"/>
  <c r="I841" i="3"/>
  <c r="J841" i="3"/>
  <c r="K841" i="3"/>
  <c r="L841" i="3"/>
  <c r="M841" i="3"/>
  <c r="A842" i="3"/>
  <c r="B842" i="3"/>
  <c r="C842" i="3"/>
  <c r="D842" i="3"/>
  <c r="E842" i="3"/>
  <c r="F842" i="3"/>
  <c r="G842" i="3"/>
  <c r="H842" i="3"/>
  <c r="I842" i="3"/>
  <c r="J842" i="3"/>
  <c r="K842" i="3"/>
  <c r="L842" i="3"/>
  <c r="M842" i="3"/>
  <c r="A843" i="3"/>
  <c r="B843" i="3"/>
  <c r="C843" i="3"/>
  <c r="D843" i="3"/>
  <c r="E843" i="3"/>
  <c r="F843" i="3"/>
  <c r="G843" i="3"/>
  <c r="H843" i="3"/>
  <c r="I843" i="3"/>
  <c r="J843" i="3"/>
  <c r="K843" i="3"/>
  <c r="L843" i="3"/>
  <c r="M843" i="3"/>
  <c r="A844" i="3"/>
  <c r="B844" i="3"/>
  <c r="C844" i="3"/>
  <c r="D844" i="3"/>
  <c r="E844" i="3"/>
  <c r="F844" i="3"/>
  <c r="G844" i="3"/>
  <c r="H844" i="3"/>
  <c r="I844" i="3"/>
  <c r="J844" i="3"/>
  <c r="K844" i="3"/>
  <c r="L844" i="3"/>
  <c r="M844" i="3"/>
  <c r="A845" i="3"/>
  <c r="B845" i="3"/>
  <c r="C845" i="3"/>
  <c r="D845" i="3"/>
  <c r="E845" i="3"/>
  <c r="F845" i="3"/>
  <c r="G845" i="3"/>
  <c r="H845" i="3"/>
  <c r="I845" i="3"/>
  <c r="J845" i="3"/>
  <c r="K845" i="3"/>
  <c r="L845" i="3"/>
  <c r="M845" i="3"/>
  <c r="A846" i="3"/>
  <c r="B846" i="3"/>
  <c r="C846" i="3"/>
  <c r="D846" i="3"/>
  <c r="E846" i="3"/>
  <c r="F846" i="3"/>
  <c r="G846" i="3"/>
  <c r="H846" i="3"/>
  <c r="I846" i="3"/>
  <c r="J846" i="3"/>
  <c r="K846" i="3"/>
  <c r="L846" i="3"/>
  <c r="M846" i="3"/>
  <c r="A847" i="3"/>
  <c r="B847" i="3"/>
  <c r="C847" i="3"/>
  <c r="D847" i="3"/>
  <c r="E847" i="3"/>
  <c r="F847" i="3"/>
  <c r="G847" i="3"/>
  <c r="H847" i="3"/>
  <c r="I847" i="3"/>
  <c r="J847" i="3"/>
  <c r="K847" i="3"/>
  <c r="L847" i="3"/>
  <c r="M847" i="3"/>
  <c r="A848" i="3"/>
  <c r="B848" i="3"/>
  <c r="C848" i="3"/>
  <c r="D848" i="3"/>
  <c r="E848" i="3"/>
  <c r="F848" i="3"/>
  <c r="G848" i="3"/>
  <c r="H848" i="3"/>
  <c r="I848" i="3"/>
  <c r="J848" i="3"/>
  <c r="K848" i="3"/>
  <c r="L848" i="3"/>
  <c r="M848" i="3"/>
  <c r="A849" i="3"/>
  <c r="B849" i="3"/>
  <c r="C849" i="3"/>
  <c r="D849" i="3"/>
  <c r="E849" i="3"/>
  <c r="F849" i="3"/>
  <c r="G849" i="3"/>
  <c r="H849" i="3"/>
  <c r="I849" i="3"/>
  <c r="J849" i="3"/>
  <c r="K849" i="3"/>
  <c r="L849" i="3"/>
  <c r="M849" i="3"/>
  <c r="A850" i="3"/>
  <c r="B850" i="3"/>
  <c r="C850" i="3"/>
  <c r="D850" i="3"/>
  <c r="E850" i="3"/>
  <c r="F850" i="3"/>
  <c r="G850" i="3"/>
  <c r="H850" i="3"/>
  <c r="I850" i="3"/>
  <c r="J850" i="3"/>
  <c r="K850" i="3"/>
  <c r="L850" i="3"/>
  <c r="M850" i="3"/>
  <c r="A851" i="3"/>
  <c r="B851" i="3"/>
  <c r="C851" i="3"/>
  <c r="D851" i="3"/>
  <c r="E851" i="3"/>
  <c r="F851" i="3"/>
  <c r="G851" i="3"/>
  <c r="H851" i="3"/>
  <c r="I851" i="3"/>
  <c r="J851" i="3"/>
  <c r="K851" i="3"/>
  <c r="L851" i="3"/>
  <c r="M851" i="3"/>
  <c r="A852" i="3"/>
  <c r="B852" i="3"/>
  <c r="C852" i="3"/>
  <c r="D852" i="3"/>
  <c r="E852" i="3"/>
  <c r="F852" i="3"/>
  <c r="G852" i="3"/>
  <c r="H852" i="3"/>
  <c r="I852" i="3"/>
  <c r="J852" i="3"/>
  <c r="K852" i="3"/>
  <c r="L852" i="3"/>
  <c r="M852" i="3"/>
  <c r="A853" i="3"/>
  <c r="B853" i="3"/>
  <c r="C853" i="3"/>
  <c r="D853" i="3"/>
  <c r="E853" i="3"/>
  <c r="F853" i="3"/>
  <c r="G853" i="3"/>
  <c r="H853" i="3"/>
  <c r="I853" i="3"/>
  <c r="J853" i="3"/>
  <c r="K853" i="3"/>
  <c r="L853" i="3"/>
  <c r="M853" i="3"/>
  <c r="A854" i="3"/>
  <c r="B854" i="3"/>
  <c r="C854" i="3"/>
  <c r="D854" i="3"/>
  <c r="E854" i="3"/>
  <c r="F854" i="3"/>
  <c r="G854" i="3"/>
  <c r="H854" i="3"/>
  <c r="I854" i="3"/>
  <c r="J854" i="3"/>
  <c r="K854" i="3"/>
  <c r="L854" i="3"/>
  <c r="M854" i="3"/>
  <c r="A855" i="3"/>
  <c r="B855" i="3"/>
  <c r="C855" i="3"/>
  <c r="D855" i="3"/>
  <c r="E855" i="3"/>
  <c r="F855" i="3"/>
  <c r="G855" i="3"/>
  <c r="H855" i="3"/>
  <c r="I855" i="3"/>
  <c r="J855" i="3"/>
  <c r="K855" i="3"/>
  <c r="L855" i="3"/>
  <c r="M855" i="3"/>
  <c r="A856" i="3"/>
  <c r="B856" i="3"/>
  <c r="C856" i="3"/>
  <c r="D856" i="3"/>
  <c r="E856" i="3"/>
  <c r="F856" i="3"/>
  <c r="G856" i="3"/>
  <c r="H856" i="3"/>
  <c r="I856" i="3"/>
  <c r="J856" i="3"/>
  <c r="K856" i="3"/>
  <c r="L856" i="3"/>
  <c r="M856" i="3"/>
  <c r="A857" i="3"/>
  <c r="B857" i="3"/>
  <c r="C857" i="3"/>
  <c r="D857" i="3"/>
  <c r="E857" i="3"/>
  <c r="F857" i="3"/>
  <c r="G857" i="3"/>
  <c r="H857" i="3"/>
  <c r="I857" i="3"/>
  <c r="J857" i="3"/>
  <c r="K857" i="3"/>
  <c r="L857" i="3"/>
  <c r="M857" i="3"/>
  <c r="A858" i="3"/>
  <c r="B858" i="3"/>
  <c r="C858" i="3"/>
  <c r="D858" i="3"/>
  <c r="E858" i="3"/>
  <c r="F858" i="3"/>
  <c r="G858" i="3"/>
  <c r="H858" i="3"/>
  <c r="I858" i="3"/>
  <c r="J858" i="3"/>
  <c r="K858" i="3"/>
  <c r="L858" i="3"/>
  <c r="M858" i="3"/>
  <c r="A859" i="3"/>
  <c r="B859" i="3"/>
  <c r="C859" i="3"/>
  <c r="D859" i="3"/>
  <c r="E859" i="3"/>
  <c r="F859" i="3"/>
  <c r="G859" i="3"/>
  <c r="H859" i="3"/>
  <c r="I859" i="3"/>
  <c r="J859" i="3"/>
  <c r="K859" i="3"/>
  <c r="L859" i="3"/>
  <c r="M859" i="3"/>
  <c r="A860" i="3"/>
  <c r="B860" i="3"/>
  <c r="C860" i="3"/>
  <c r="D860" i="3"/>
  <c r="E860" i="3"/>
  <c r="F860" i="3"/>
  <c r="G860" i="3"/>
  <c r="H860" i="3"/>
  <c r="I860" i="3"/>
  <c r="J860" i="3"/>
  <c r="K860" i="3"/>
  <c r="L860" i="3"/>
  <c r="M860" i="3"/>
  <c r="A861" i="3"/>
  <c r="B861" i="3"/>
  <c r="C861" i="3"/>
  <c r="D861" i="3"/>
  <c r="E861" i="3"/>
  <c r="F861" i="3"/>
  <c r="G861" i="3"/>
  <c r="H861" i="3"/>
  <c r="I861" i="3"/>
  <c r="J861" i="3"/>
  <c r="K861" i="3"/>
  <c r="L861" i="3"/>
  <c r="M861" i="3"/>
  <c r="A862" i="3"/>
  <c r="B862" i="3"/>
  <c r="C862" i="3"/>
  <c r="D862" i="3"/>
  <c r="E862" i="3"/>
  <c r="F862" i="3"/>
  <c r="G862" i="3"/>
  <c r="H862" i="3"/>
  <c r="I862" i="3"/>
  <c r="J862" i="3"/>
  <c r="K862" i="3"/>
  <c r="L862" i="3"/>
  <c r="M862" i="3"/>
  <c r="A863" i="3"/>
  <c r="B863" i="3"/>
  <c r="C863" i="3"/>
  <c r="D863" i="3"/>
  <c r="E863" i="3"/>
  <c r="F863" i="3"/>
  <c r="G863" i="3"/>
  <c r="H863" i="3"/>
  <c r="I863" i="3"/>
  <c r="J863" i="3"/>
  <c r="K863" i="3"/>
  <c r="L863" i="3"/>
  <c r="M863" i="3"/>
  <c r="A864" i="3"/>
  <c r="B864" i="3"/>
  <c r="C864" i="3"/>
  <c r="D864" i="3"/>
  <c r="E864" i="3"/>
  <c r="F864" i="3"/>
  <c r="G864" i="3"/>
  <c r="H864" i="3"/>
  <c r="I864" i="3"/>
  <c r="J864" i="3"/>
  <c r="K864" i="3"/>
  <c r="L864" i="3"/>
  <c r="M864" i="3"/>
  <c r="A865" i="3"/>
  <c r="B865" i="3"/>
  <c r="C865" i="3"/>
  <c r="D865" i="3"/>
  <c r="E865" i="3"/>
  <c r="F865" i="3"/>
  <c r="G865" i="3"/>
  <c r="H865" i="3"/>
  <c r="I865" i="3"/>
  <c r="J865" i="3"/>
  <c r="K865" i="3"/>
  <c r="L865" i="3"/>
  <c r="M865" i="3"/>
  <c r="A866" i="3"/>
  <c r="B866" i="3"/>
  <c r="C866" i="3"/>
  <c r="D866" i="3"/>
  <c r="E866" i="3"/>
  <c r="F866" i="3"/>
  <c r="G866" i="3"/>
  <c r="H866" i="3"/>
  <c r="I866" i="3"/>
  <c r="J866" i="3"/>
  <c r="K866" i="3"/>
  <c r="L866" i="3"/>
  <c r="M866" i="3"/>
  <c r="A867" i="3"/>
  <c r="B867" i="3"/>
  <c r="C867" i="3"/>
  <c r="D867" i="3"/>
  <c r="E867" i="3"/>
  <c r="F867" i="3"/>
  <c r="G867" i="3"/>
  <c r="H867" i="3"/>
  <c r="I867" i="3"/>
  <c r="J867" i="3"/>
  <c r="K867" i="3"/>
  <c r="L867" i="3"/>
  <c r="M867" i="3"/>
  <c r="A868" i="3"/>
  <c r="B868" i="3"/>
  <c r="C868" i="3"/>
  <c r="D868" i="3"/>
  <c r="E868" i="3"/>
  <c r="F868" i="3"/>
  <c r="G868" i="3"/>
  <c r="H868" i="3"/>
  <c r="I868" i="3"/>
  <c r="J868" i="3"/>
  <c r="K868" i="3"/>
  <c r="L868" i="3"/>
  <c r="M868" i="3"/>
  <c r="A869" i="3"/>
  <c r="B869" i="3"/>
  <c r="C869" i="3"/>
  <c r="D869" i="3"/>
  <c r="E869" i="3"/>
  <c r="F869" i="3"/>
  <c r="G869" i="3"/>
  <c r="H869" i="3"/>
  <c r="I869" i="3"/>
  <c r="J869" i="3"/>
  <c r="K869" i="3"/>
  <c r="L869" i="3"/>
  <c r="M869" i="3"/>
  <c r="A870" i="3"/>
  <c r="B870" i="3"/>
  <c r="C870" i="3"/>
  <c r="D870" i="3"/>
  <c r="E870" i="3"/>
  <c r="F870" i="3"/>
  <c r="G870" i="3"/>
  <c r="H870" i="3"/>
  <c r="I870" i="3"/>
  <c r="J870" i="3"/>
  <c r="K870" i="3"/>
  <c r="L870" i="3"/>
  <c r="M870" i="3"/>
  <c r="A871" i="3"/>
  <c r="B871" i="3"/>
  <c r="C871" i="3"/>
  <c r="D871" i="3"/>
  <c r="E871" i="3"/>
  <c r="F871" i="3"/>
  <c r="G871" i="3"/>
  <c r="H871" i="3"/>
  <c r="I871" i="3"/>
  <c r="J871" i="3"/>
  <c r="K871" i="3"/>
  <c r="L871" i="3"/>
  <c r="M871" i="3"/>
  <c r="A872" i="3"/>
  <c r="B872" i="3"/>
  <c r="C872" i="3"/>
  <c r="D872" i="3"/>
  <c r="E872" i="3"/>
  <c r="F872" i="3"/>
  <c r="G872" i="3"/>
  <c r="H872" i="3"/>
  <c r="I872" i="3"/>
  <c r="J872" i="3"/>
  <c r="K872" i="3"/>
  <c r="L872" i="3"/>
  <c r="M872" i="3"/>
  <c r="A873" i="3"/>
  <c r="B873" i="3"/>
  <c r="C873" i="3"/>
  <c r="D873" i="3"/>
  <c r="E873" i="3"/>
  <c r="F873" i="3"/>
  <c r="G873" i="3"/>
  <c r="H873" i="3"/>
  <c r="I873" i="3"/>
  <c r="J873" i="3"/>
  <c r="K873" i="3"/>
  <c r="L873" i="3"/>
  <c r="M873" i="3"/>
  <c r="A874" i="3"/>
  <c r="B874" i="3"/>
  <c r="C874" i="3"/>
  <c r="D874" i="3"/>
  <c r="E874" i="3"/>
  <c r="F874" i="3"/>
  <c r="G874" i="3"/>
  <c r="H874" i="3"/>
  <c r="I874" i="3"/>
  <c r="J874" i="3"/>
  <c r="K874" i="3"/>
  <c r="L874" i="3"/>
  <c r="M874" i="3"/>
  <c r="A875" i="3"/>
  <c r="B875" i="3"/>
  <c r="C875" i="3"/>
  <c r="D875" i="3"/>
  <c r="E875" i="3"/>
  <c r="F875" i="3"/>
  <c r="G875" i="3"/>
  <c r="H875" i="3"/>
  <c r="I875" i="3"/>
  <c r="J875" i="3"/>
  <c r="K875" i="3"/>
  <c r="L875" i="3"/>
  <c r="M875" i="3"/>
  <c r="A876" i="3"/>
  <c r="B876" i="3"/>
  <c r="C876" i="3"/>
  <c r="D876" i="3"/>
  <c r="E876" i="3"/>
  <c r="F876" i="3"/>
  <c r="G876" i="3"/>
  <c r="H876" i="3"/>
  <c r="I876" i="3"/>
  <c r="J876" i="3"/>
  <c r="K876" i="3"/>
  <c r="L876" i="3"/>
  <c r="M876" i="3"/>
  <c r="A877" i="3"/>
  <c r="B877" i="3"/>
  <c r="C877" i="3"/>
  <c r="D877" i="3"/>
  <c r="E877" i="3"/>
  <c r="F877" i="3"/>
  <c r="G877" i="3"/>
  <c r="H877" i="3"/>
  <c r="I877" i="3"/>
  <c r="J877" i="3"/>
  <c r="K877" i="3"/>
  <c r="L877" i="3"/>
  <c r="M877" i="3"/>
  <c r="A878" i="3"/>
  <c r="B878" i="3"/>
  <c r="C878" i="3"/>
  <c r="D878" i="3"/>
  <c r="E878" i="3"/>
  <c r="F878" i="3"/>
  <c r="G878" i="3"/>
  <c r="H878" i="3"/>
  <c r="I878" i="3"/>
  <c r="J878" i="3"/>
  <c r="K878" i="3"/>
  <c r="L878" i="3"/>
  <c r="M878" i="3"/>
  <c r="A879" i="3"/>
  <c r="B879" i="3"/>
  <c r="C879" i="3"/>
  <c r="D879" i="3"/>
  <c r="E879" i="3"/>
  <c r="F879" i="3"/>
  <c r="G879" i="3"/>
  <c r="H879" i="3"/>
  <c r="I879" i="3"/>
  <c r="J879" i="3"/>
  <c r="K879" i="3"/>
  <c r="L879" i="3"/>
  <c r="M879" i="3"/>
  <c r="A880" i="3"/>
  <c r="B880" i="3"/>
  <c r="C880" i="3"/>
  <c r="D880" i="3"/>
  <c r="E880" i="3"/>
  <c r="F880" i="3"/>
  <c r="G880" i="3"/>
  <c r="H880" i="3"/>
  <c r="I880" i="3"/>
  <c r="J880" i="3"/>
  <c r="K880" i="3"/>
  <c r="L880" i="3"/>
  <c r="M880" i="3"/>
  <c r="A881" i="3"/>
  <c r="B881" i="3"/>
  <c r="C881" i="3"/>
  <c r="D881" i="3"/>
  <c r="E881" i="3"/>
  <c r="F881" i="3"/>
  <c r="G881" i="3"/>
  <c r="H881" i="3"/>
  <c r="I881" i="3"/>
  <c r="J881" i="3"/>
  <c r="K881" i="3"/>
  <c r="L881" i="3"/>
  <c r="M881" i="3"/>
  <c r="A882" i="3"/>
  <c r="B882" i="3"/>
  <c r="C882" i="3"/>
  <c r="D882" i="3"/>
  <c r="E882" i="3"/>
  <c r="F882" i="3"/>
  <c r="G882" i="3"/>
  <c r="H882" i="3"/>
  <c r="I882" i="3"/>
  <c r="J882" i="3"/>
  <c r="K882" i="3"/>
  <c r="L882" i="3"/>
  <c r="M882" i="3"/>
  <c r="A883" i="3"/>
  <c r="B883" i="3"/>
  <c r="C883" i="3"/>
  <c r="D883" i="3"/>
  <c r="E883" i="3"/>
  <c r="F883" i="3"/>
  <c r="G883" i="3"/>
  <c r="H883" i="3"/>
  <c r="I883" i="3"/>
  <c r="J883" i="3"/>
  <c r="K883" i="3"/>
  <c r="L883" i="3"/>
  <c r="M883" i="3"/>
  <c r="A884" i="3"/>
  <c r="B884" i="3"/>
  <c r="C884" i="3"/>
  <c r="D884" i="3"/>
  <c r="E884" i="3"/>
  <c r="F884" i="3"/>
  <c r="G884" i="3"/>
  <c r="H884" i="3"/>
  <c r="I884" i="3"/>
  <c r="J884" i="3"/>
  <c r="K884" i="3"/>
  <c r="L884" i="3"/>
  <c r="M884" i="3"/>
  <c r="A885" i="3"/>
  <c r="B885" i="3"/>
  <c r="C885" i="3"/>
  <c r="D885" i="3"/>
  <c r="E885" i="3"/>
  <c r="F885" i="3"/>
  <c r="G885" i="3"/>
  <c r="H885" i="3"/>
  <c r="I885" i="3"/>
  <c r="J885" i="3"/>
  <c r="K885" i="3"/>
  <c r="L885" i="3"/>
  <c r="M885" i="3"/>
  <c r="A886" i="3"/>
  <c r="B886" i="3"/>
  <c r="C886" i="3"/>
  <c r="D886" i="3"/>
  <c r="E886" i="3"/>
  <c r="F886" i="3"/>
  <c r="G886" i="3"/>
  <c r="H886" i="3"/>
  <c r="I886" i="3"/>
  <c r="J886" i="3"/>
  <c r="K886" i="3"/>
  <c r="L886" i="3"/>
  <c r="M886" i="3"/>
  <c r="A887" i="3"/>
  <c r="B887" i="3"/>
  <c r="C887" i="3"/>
  <c r="D887" i="3"/>
  <c r="E887" i="3"/>
  <c r="F887" i="3"/>
  <c r="G887" i="3"/>
  <c r="H887" i="3"/>
  <c r="I887" i="3"/>
  <c r="J887" i="3"/>
  <c r="K887" i="3"/>
  <c r="L887" i="3"/>
  <c r="M887" i="3"/>
  <c r="A888" i="3"/>
  <c r="B888" i="3"/>
  <c r="C888" i="3"/>
  <c r="D888" i="3"/>
  <c r="E888" i="3"/>
  <c r="F888" i="3"/>
  <c r="G888" i="3"/>
  <c r="H888" i="3"/>
  <c r="I888" i="3"/>
  <c r="J888" i="3"/>
  <c r="K888" i="3"/>
  <c r="L888" i="3"/>
  <c r="M888" i="3"/>
  <c r="A889" i="3"/>
  <c r="B889" i="3"/>
  <c r="C889" i="3"/>
  <c r="D889" i="3"/>
  <c r="E889" i="3"/>
  <c r="F889" i="3"/>
  <c r="G889" i="3"/>
  <c r="H889" i="3"/>
  <c r="I889" i="3"/>
  <c r="J889" i="3"/>
  <c r="K889" i="3"/>
  <c r="L889" i="3"/>
  <c r="M889" i="3"/>
  <c r="A890" i="3"/>
  <c r="B890" i="3"/>
  <c r="C890" i="3"/>
  <c r="D890" i="3"/>
  <c r="E890" i="3"/>
  <c r="F890" i="3"/>
  <c r="G890" i="3"/>
  <c r="H890" i="3"/>
  <c r="I890" i="3"/>
  <c r="J890" i="3"/>
  <c r="K890" i="3"/>
  <c r="L890" i="3"/>
  <c r="M890" i="3"/>
  <c r="A891" i="3"/>
  <c r="B891" i="3"/>
  <c r="C891" i="3"/>
  <c r="D891" i="3"/>
  <c r="E891" i="3"/>
  <c r="F891" i="3"/>
  <c r="G891" i="3"/>
  <c r="H891" i="3"/>
  <c r="I891" i="3"/>
  <c r="J891" i="3"/>
  <c r="K891" i="3"/>
  <c r="L891" i="3"/>
  <c r="M891" i="3"/>
  <c r="A892" i="3"/>
  <c r="B892" i="3"/>
  <c r="C892" i="3"/>
  <c r="D892" i="3"/>
  <c r="E892" i="3"/>
  <c r="F892" i="3"/>
  <c r="G892" i="3"/>
  <c r="H892" i="3"/>
  <c r="I892" i="3"/>
  <c r="J892" i="3"/>
  <c r="K892" i="3"/>
  <c r="L892" i="3"/>
  <c r="M892" i="3"/>
  <c r="A893" i="3"/>
  <c r="B893" i="3"/>
  <c r="C893" i="3"/>
  <c r="D893" i="3"/>
  <c r="E893" i="3"/>
  <c r="F893" i="3"/>
  <c r="G893" i="3"/>
  <c r="H893" i="3"/>
  <c r="I893" i="3"/>
  <c r="J893" i="3"/>
  <c r="K893" i="3"/>
  <c r="L893" i="3"/>
  <c r="M893" i="3"/>
  <c r="A894" i="3"/>
  <c r="B894" i="3"/>
  <c r="C894" i="3"/>
  <c r="D894" i="3"/>
  <c r="E894" i="3"/>
  <c r="F894" i="3"/>
  <c r="G894" i="3"/>
  <c r="H894" i="3"/>
  <c r="I894" i="3"/>
  <c r="J894" i="3"/>
  <c r="K894" i="3"/>
  <c r="L894" i="3"/>
  <c r="M894" i="3"/>
  <c r="A895" i="3"/>
  <c r="B895" i="3"/>
  <c r="C895" i="3"/>
  <c r="D895" i="3"/>
  <c r="E895" i="3"/>
  <c r="F895" i="3"/>
  <c r="G895" i="3"/>
  <c r="H895" i="3"/>
  <c r="I895" i="3"/>
  <c r="J895" i="3"/>
  <c r="K895" i="3"/>
  <c r="L895" i="3"/>
  <c r="M895" i="3"/>
  <c r="A896" i="3"/>
  <c r="B896" i="3"/>
  <c r="C896" i="3"/>
  <c r="D896" i="3"/>
  <c r="E896" i="3"/>
  <c r="F896" i="3"/>
  <c r="G896" i="3"/>
  <c r="H896" i="3"/>
  <c r="I896" i="3"/>
  <c r="J896" i="3"/>
  <c r="K896" i="3"/>
  <c r="L896" i="3"/>
  <c r="M896" i="3"/>
  <c r="A897" i="3"/>
  <c r="B897" i="3"/>
  <c r="C897" i="3"/>
  <c r="D897" i="3"/>
  <c r="E897" i="3"/>
  <c r="F897" i="3"/>
  <c r="G897" i="3"/>
  <c r="H897" i="3"/>
  <c r="I897" i="3"/>
  <c r="J897" i="3"/>
  <c r="K897" i="3"/>
  <c r="L897" i="3"/>
  <c r="M897" i="3"/>
  <c r="A898" i="3"/>
  <c r="B898" i="3"/>
  <c r="C898" i="3"/>
  <c r="D898" i="3"/>
  <c r="E898" i="3"/>
  <c r="F898" i="3"/>
  <c r="G898" i="3"/>
  <c r="H898" i="3"/>
  <c r="I898" i="3"/>
  <c r="J898" i="3"/>
  <c r="K898" i="3"/>
  <c r="L898" i="3"/>
  <c r="M898" i="3"/>
  <c r="A899" i="3"/>
  <c r="B899" i="3"/>
  <c r="C899" i="3"/>
  <c r="D899" i="3"/>
  <c r="E899" i="3"/>
  <c r="F899" i="3"/>
  <c r="G899" i="3"/>
  <c r="H899" i="3"/>
  <c r="I899" i="3"/>
  <c r="J899" i="3"/>
  <c r="K899" i="3"/>
  <c r="L899" i="3"/>
  <c r="M899" i="3"/>
  <c r="A900" i="3"/>
  <c r="B900" i="3"/>
  <c r="C900" i="3"/>
  <c r="D900" i="3"/>
  <c r="E900" i="3"/>
  <c r="F900" i="3"/>
  <c r="G900" i="3"/>
  <c r="H900" i="3"/>
  <c r="I900" i="3"/>
  <c r="J900" i="3"/>
  <c r="K900" i="3"/>
  <c r="L900" i="3"/>
  <c r="M900" i="3"/>
  <c r="A901" i="3"/>
  <c r="B901" i="3"/>
  <c r="C901" i="3"/>
  <c r="D901" i="3"/>
  <c r="E901" i="3"/>
  <c r="F901" i="3"/>
  <c r="G901" i="3"/>
  <c r="H901" i="3"/>
  <c r="I901" i="3"/>
  <c r="J901" i="3"/>
  <c r="K901" i="3"/>
  <c r="L901" i="3"/>
  <c r="M901" i="3"/>
  <c r="A902" i="3"/>
  <c r="B902" i="3"/>
  <c r="C902" i="3"/>
  <c r="D902" i="3"/>
  <c r="E902" i="3"/>
  <c r="F902" i="3"/>
  <c r="G902" i="3"/>
  <c r="H902" i="3"/>
  <c r="I902" i="3"/>
  <c r="J902" i="3"/>
  <c r="K902" i="3"/>
  <c r="L902" i="3"/>
  <c r="M902" i="3"/>
  <c r="A903" i="3"/>
  <c r="B903" i="3"/>
  <c r="C903" i="3"/>
  <c r="D903" i="3"/>
  <c r="E903" i="3"/>
  <c r="F903" i="3"/>
  <c r="G903" i="3"/>
  <c r="H903" i="3"/>
  <c r="I903" i="3"/>
  <c r="J903" i="3"/>
  <c r="K903" i="3"/>
  <c r="L903" i="3"/>
  <c r="M903" i="3"/>
  <c r="A904" i="3"/>
  <c r="B904" i="3"/>
  <c r="C904" i="3"/>
  <c r="D904" i="3"/>
  <c r="E904" i="3"/>
  <c r="F904" i="3"/>
  <c r="G904" i="3"/>
  <c r="H904" i="3"/>
  <c r="I904" i="3"/>
  <c r="J904" i="3"/>
  <c r="K904" i="3"/>
  <c r="L904" i="3"/>
  <c r="M904" i="3"/>
  <c r="A905" i="3"/>
  <c r="B905" i="3"/>
  <c r="C905" i="3"/>
  <c r="D905" i="3"/>
  <c r="E905" i="3"/>
  <c r="F905" i="3"/>
  <c r="G905" i="3"/>
  <c r="H905" i="3"/>
  <c r="I905" i="3"/>
  <c r="J905" i="3"/>
  <c r="K905" i="3"/>
  <c r="L905" i="3"/>
  <c r="M905" i="3"/>
  <c r="A906" i="3"/>
  <c r="B906" i="3"/>
  <c r="C906" i="3"/>
  <c r="D906" i="3"/>
  <c r="E906" i="3"/>
  <c r="F906" i="3"/>
  <c r="G906" i="3"/>
  <c r="H906" i="3"/>
  <c r="I906" i="3"/>
  <c r="J906" i="3"/>
  <c r="K906" i="3"/>
  <c r="L906" i="3"/>
  <c r="M906" i="3"/>
  <c r="A907" i="3"/>
  <c r="B907" i="3"/>
  <c r="C907" i="3"/>
  <c r="D907" i="3"/>
  <c r="E907" i="3"/>
  <c r="F907" i="3"/>
  <c r="G907" i="3"/>
  <c r="H907" i="3"/>
  <c r="I907" i="3"/>
  <c r="J907" i="3"/>
  <c r="K907" i="3"/>
  <c r="L907" i="3"/>
  <c r="M907" i="3"/>
  <c r="A908" i="3"/>
  <c r="B908" i="3"/>
  <c r="C908" i="3"/>
  <c r="D908" i="3"/>
  <c r="E908" i="3"/>
  <c r="F908" i="3"/>
  <c r="G908" i="3"/>
  <c r="H908" i="3"/>
  <c r="I908" i="3"/>
  <c r="J908" i="3"/>
  <c r="K908" i="3"/>
  <c r="L908" i="3"/>
  <c r="M908" i="3"/>
  <c r="A909" i="3"/>
  <c r="B909" i="3"/>
  <c r="C909" i="3"/>
  <c r="D909" i="3"/>
  <c r="E909" i="3"/>
  <c r="F909" i="3"/>
  <c r="G909" i="3"/>
  <c r="H909" i="3"/>
  <c r="I909" i="3"/>
  <c r="J909" i="3"/>
  <c r="K909" i="3"/>
  <c r="L909" i="3"/>
  <c r="M909" i="3"/>
  <c r="A910" i="3"/>
  <c r="B910" i="3"/>
  <c r="C910" i="3"/>
  <c r="D910" i="3"/>
  <c r="E910" i="3"/>
  <c r="F910" i="3"/>
  <c r="G910" i="3"/>
  <c r="H910" i="3"/>
  <c r="I910" i="3"/>
  <c r="J910" i="3"/>
  <c r="K910" i="3"/>
  <c r="L910" i="3"/>
  <c r="M910" i="3"/>
  <c r="A911" i="3"/>
  <c r="B911" i="3"/>
  <c r="C911" i="3"/>
  <c r="D911" i="3"/>
  <c r="E911" i="3"/>
  <c r="F911" i="3"/>
  <c r="G911" i="3"/>
  <c r="H911" i="3"/>
  <c r="I911" i="3"/>
  <c r="J911" i="3"/>
  <c r="K911" i="3"/>
  <c r="L911" i="3"/>
  <c r="M911" i="3"/>
  <c r="A912" i="3"/>
  <c r="B912" i="3"/>
  <c r="C912" i="3"/>
  <c r="D912" i="3"/>
  <c r="E912" i="3"/>
  <c r="F912" i="3"/>
  <c r="G912" i="3"/>
  <c r="H912" i="3"/>
  <c r="I912" i="3"/>
  <c r="J912" i="3"/>
  <c r="K912" i="3"/>
  <c r="L912" i="3"/>
  <c r="M912" i="3"/>
  <c r="A913" i="3"/>
  <c r="B913" i="3"/>
  <c r="C913" i="3"/>
  <c r="D913" i="3"/>
  <c r="E913" i="3"/>
  <c r="F913" i="3"/>
  <c r="G913" i="3"/>
  <c r="H913" i="3"/>
  <c r="I913" i="3"/>
  <c r="J913" i="3"/>
  <c r="K913" i="3"/>
  <c r="L913" i="3"/>
  <c r="M913" i="3"/>
  <c r="A914" i="3"/>
  <c r="B914" i="3"/>
  <c r="C914" i="3"/>
  <c r="D914" i="3"/>
  <c r="E914" i="3"/>
  <c r="F914" i="3"/>
  <c r="G914" i="3"/>
  <c r="H914" i="3"/>
  <c r="I914" i="3"/>
  <c r="J914" i="3"/>
  <c r="K914" i="3"/>
  <c r="L914" i="3"/>
  <c r="M914" i="3"/>
  <c r="A915" i="3"/>
  <c r="B915" i="3"/>
  <c r="C915" i="3"/>
  <c r="D915" i="3"/>
  <c r="E915" i="3"/>
  <c r="F915" i="3"/>
  <c r="G915" i="3"/>
  <c r="H915" i="3"/>
  <c r="I915" i="3"/>
  <c r="J915" i="3"/>
  <c r="K915" i="3"/>
  <c r="L915" i="3"/>
  <c r="M915" i="3"/>
  <c r="A916" i="3"/>
  <c r="B916" i="3"/>
  <c r="C916" i="3"/>
  <c r="D916" i="3"/>
  <c r="E916" i="3"/>
  <c r="F916" i="3"/>
  <c r="G916" i="3"/>
  <c r="H916" i="3"/>
  <c r="I916" i="3"/>
  <c r="J916" i="3"/>
  <c r="K916" i="3"/>
  <c r="L916" i="3"/>
  <c r="M916" i="3"/>
  <c r="A917" i="3"/>
  <c r="B917" i="3"/>
  <c r="C917" i="3"/>
  <c r="D917" i="3"/>
  <c r="E917" i="3"/>
  <c r="F917" i="3"/>
  <c r="G917" i="3"/>
  <c r="H917" i="3"/>
  <c r="I917" i="3"/>
  <c r="J917" i="3"/>
  <c r="K917" i="3"/>
  <c r="L917" i="3"/>
  <c r="M917" i="3"/>
  <c r="A918" i="3"/>
  <c r="B918" i="3"/>
  <c r="C918" i="3"/>
  <c r="D918" i="3"/>
  <c r="E918" i="3"/>
  <c r="F918" i="3"/>
  <c r="G918" i="3"/>
  <c r="H918" i="3"/>
  <c r="I918" i="3"/>
  <c r="J918" i="3"/>
  <c r="K918" i="3"/>
  <c r="L918" i="3"/>
  <c r="M918" i="3"/>
  <c r="A919" i="3"/>
  <c r="B919" i="3"/>
  <c r="C919" i="3"/>
  <c r="D919" i="3"/>
  <c r="E919" i="3"/>
  <c r="F919" i="3"/>
  <c r="G919" i="3"/>
  <c r="H919" i="3"/>
  <c r="I919" i="3"/>
  <c r="J919" i="3"/>
  <c r="K919" i="3"/>
  <c r="L919" i="3"/>
  <c r="M919" i="3"/>
  <c r="A920" i="3"/>
  <c r="B920" i="3"/>
  <c r="C920" i="3"/>
  <c r="D920" i="3"/>
  <c r="E920" i="3"/>
  <c r="F920" i="3"/>
  <c r="G920" i="3"/>
  <c r="H920" i="3"/>
  <c r="I920" i="3"/>
  <c r="J920" i="3"/>
  <c r="K920" i="3"/>
  <c r="L920" i="3"/>
  <c r="M920" i="3"/>
  <c r="A921" i="3"/>
  <c r="B921" i="3"/>
  <c r="C921" i="3"/>
  <c r="D921" i="3"/>
  <c r="E921" i="3"/>
  <c r="F921" i="3"/>
  <c r="G921" i="3"/>
  <c r="H921" i="3"/>
  <c r="I921" i="3"/>
  <c r="J921" i="3"/>
  <c r="K921" i="3"/>
  <c r="L921" i="3"/>
  <c r="M921" i="3"/>
  <c r="A922" i="3"/>
  <c r="B922" i="3"/>
  <c r="C922" i="3"/>
  <c r="D922" i="3"/>
  <c r="E922" i="3"/>
  <c r="F922" i="3"/>
  <c r="G922" i="3"/>
  <c r="H922" i="3"/>
  <c r="I922" i="3"/>
  <c r="J922" i="3"/>
  <c r="K922" i="3"/>
  <c r="L922" i="3"/>
  <c r="M922" i="3"/>
  <c r="A923" i="3"/>
  <c r="B923" i="3"/>
  <c r="C923" i="3"/>
  <c r="D923" i="3"/>
  <c r="E923" i="3"/>
  <c r="F923" i="3"/>
  <c r="G923" i="3"/>
  <c r="H923" i="3"/>
  <c r="I923" i="3"/>
  <c r="J923" i="3"/>
  <c r="K923" i="3"/>
  <c r="L923" i="3"/>
  <c r="M923" i="3"/>
  <c r="A924" i="3"/>
  <c r="B924" i="3"/>
  <c r="C924" i="3"/>
  <c r="D924" i="3"/>
  <c r="E924" i="3"/>
  <c r="F924" i="3"/>
  <c r="G924" i="3"/>
  <c r="H924" i="3"/>
  <c r="I924" i="3"/>
  <c r="J924" i="3"/>
  <c r="K924" i="3"/>
  <c r="L924" i="3"/>
  <c r="M924" i="3"/>
  <c r="A925" i="3"/>
  <c r="B925" i="3"/>
  <c r="C925" i="3"/>
  <c r="D925" i="3"/>
  <c r="E925" i="3"/>
  <c r="F925" i="3"/>
  <c r="G925" i="3"/>
  <c r="H925" i="3"/>
  <c r="I925" i="3"/>
  <c r="J925" i="3"/>
  <c r="K925" i="3"/>
  <c r="L925" i="3"/>
  <c r="M925" i="3"/>
  <c r="A926" i="3"/>
  <c r="B926" i="3"/>
  <c r="C926" i="3"/>
  <c r="D926" i="3"/>
  <c r="E926" i="3"/>
  <c r="F926" i="3"/>
  <c r="G926" i="3"/>
  <c r="H926" i="3"/>
  <c r="I926" i="3"/>
  <c r="J926" i="3"/>
  <c r="K926" i="3"/>
  <c r="L926" i="3"/>
  <c r="M926" i="3"/>
  <c r="A927" i="3"/>
  <c r="B927" i="3"/>
  <c r="C927" i="3"/>
  <c r="D927" i="3"/>
  <c r="E927" i="3"/>
  <c r="F927" i="3"/>
  <c r="G927" i="3"/>
  <c r="H927" i="3"/>
  <c r="I927" i="3"/>
  <c r="J927" i="3"/>
  <c r="K927" i="3"/>
  <c r="L927" i="3"/>
  <c r="M927" i="3"/>
  <c r="A928" i="3"/>
  <c r="B928" i="3"/>
  <c r="C928" i="3"/>
  <c r="D928" i="3"/>
  <c r="E928" i="3"/>
  <c r="F928" i="3"/>
  <c r="G928" i="3"/>
  <c r="H928" i="3"/>
  <c r="I928" i="3"/>
  <c r="J928" i="3"/>
  <c r="K928" i="3"/>
  <c r="L928" i="3"/>
  <c r="M928" i="3"/>
  <c r="A929" i="3"/>
  <c r="B929" i="3"/>
  <c r="C929" i="3"/>
  <c r="D929" i="3"/>
  <c r="E929" i="3"/>
  <c r="F929" i="3"/>
  <c r="G929" i="3"/>
  <c r="H929" i="3"/>
  <c r="I929" i="3"/>
  <c r="J929" i="3"/>
  <c r="K929" i="3"/>
  <c r="L929" i="3"/>
  <c r="M929" i="3"/>
  <c r="A930" i="3"/>
  <c r="B930" i="3"/>
  <c r="C930" i="3"/>
  <c r="D930" i="3"/>
  <c r="E930" i="3"/>
  <c r="F930" i="3"/>
  <c r="G930" i="3"/>
  <c r="H930" i="3"/>
  <c r="I930" i="3"/>
  <c r="J930" i="3"/>
  <c r="K930" i="3"/>
  <c r="L930" i="3"/>
  <c r="M930" i="3"/>
  <c r="A931" i="3"/>
  <c r="B931" i="3"/>
  <c r="C931" i="3"/>
  <c r="D931" i="3"/>
  <c r="E931" i="3"/>
  <c r="F931" i="3"/>
  <c r="G931" i="3"/>
  <c r="H931" i="3"/>
  <c r="I931" i="3"/>
  <c r="J931" i="3"/>
  <c r="K931" i="3"/>
  <c r="L931" i="3"/>
  <c r="M931" i="3"/>
  <c r="A932" i="3"/>
  <c r="B932" i="3"/>
  <c r="C932" i="3"/>
  <c r="D932" i="3"/>
  <c r="E932" i="3"/>
  <c r="F932" i="3"/>
  <c r="G932" i="3"/>
  <c r="H932" i="3"/>
  <c r="I932" i="3"/>
  <c r="J932" i="3"/>
  <c r="K932" i="3"/>
  <c r="L932" i="3"/>
  <c r="M932" i="3"/>
  <c r="A933" i="3"/>
  <c r="B933" i="3"/>
  <c r="C933" i="3"/>
  <c r="D933" i="3"/>
  <c r="E933" i="3"/>
  <c r="F933" i="3"/>
  <c r="G933" i="3"/>
  <c r="H933" i="3"/>
  <c r="I933" i="3"/>
  <c r="J933" i="3"/>
  <c r="K933" i="3"/>
  <c r="L933" i="3"/>
  <c r="M933" i="3"/>
  <c r="A934" i="3"/>
  <c r="B934" i="3"/>
  <c r="C934" i="3"/>
  <c r="D934" i="3"/>
  <c r="E934" i="3"/>
  <c r="F934" i="3"/>
  <c r="G934" i="3"/>
  <c r="H934" i="3"/>
  <c r="I934" i="3"/>
  <c r="J934" i="3"/>
  <c r="K934" i="3"/>
  <c r="L934" i="3"/>
  <c r="M934" i="3"/>
  <c r="A935" i="3"/>
  <c r="B935" i="3"/>
  <c r="C935" i="3"/>
  <c r="D935" i="3"/>
  <c r="E935" i="3"/>
  <c r="F935" i="3"/>
  <c r="G935" i="3"/>
  <c r="H935" i="3"/>
  <c r="I935" i="3"/>
  <c r="J935" i="3"/>
  <c r="K935" i="3"/>
  <c r="L935" i="3"/>
  <c r="M935" i="3"/>
  <c r="A936" i="3"/>
  <c r="B936" i="3"/>
  <c r="C936" i="3"/>
  <c r="D936" i="3"/>
  <c r="E936" i="3"/>
  <c r="F936" i="3"/>
  <c r="G936" i="3"/>
  <c r="H936" i="3"/>
  <c r="I936" i="3"/>
  <c r="J936" i="3"/>
  <c r="K936" i="3"/>
  <c r="L936" i="3"/>
  <c r="M936" i="3"/>
  <c r="A937" i="3"/>
  <c r="B937" i="3"/>
  <c r="C937" i="3"/>
  <c r="D937" i="3"/>
  <c r="E937" i="3"/>
  <c r="F937" i="3"/>
  <c r="G937" i="3"/>
  <c r="H937" i="3"/>
  <c r="I937" i="3"/>
  <c r="J937" i="3"/>
  <c r="K937" i="3"/>
  <c r="L937" i="3"/>
  <c r="M937" i="3"/>
  <c r="A938" i="3"/>
  <c r="B938" i="3"/>
  <c r="C938" i="3"/>
  <c r="D938" i="3"/>
  <c r="E938" i="3"/>
  <c r="F938" i="3"/>
  <c r="G938" i="3"/>
  <c r="H938" i="3"/>
  <c r="I938" i="3"/>
  <c r="J938" i="3"/>
  <c r="K938" i="3"/>
  <c r="L938" i="3"/>
  <c r="M938" i="3"/>
  <c r="A939" i="3"/>
  <c r="B939" i="3"/>
  <c r="C939" i="3"/>
  <c r="D939" i="3"/>
  <c r="E939" i="3"/>
  <c r="F939" i="3"/>
  <c r="G939" i="3"/>
  <c r="H939" i="3"/>
  <c r="I939" i="3"/>
  <c r="J939" i="3"/>
  <c r="K939" i="3"/>
  <c r="L939" i="3"/>
  <c r="M939" i="3"/>
  <c r="A940" i="3"/>
  <c r="B940" i="3"/>
  <c r="C940" i="3"/>
  <c r="D940" i="3"/>
  <c r="E940" i="3"/>
  <c r="F940" i="3"/>
  <c r="G940" i="3"/>
  <c r="H940" i="3"/>
  <c r="I940" i="3"/>
  <c r="J940" i="3"/>
  <c r="K940" i="3"/>
  <c r="L940" i="3"/>
  <c r="M940" i="3"/>
  <c r="A941" i="3"/>
  <c r="B941" i="3"/>
  <c r="C941" i="3"/>
  <c r="D941" i="3"/>
  <c r="E941" i="3"/>
  <c r="F941" i="3"/>
  <c r="G941" i="3"/>
  <c r="H941" i="3"/>
  <c r="I941" i="3"/>
  <c r="J941" i="3"/>
  <c r="K941" i="3"/>
  <c r="L941" i="3"/>
  <c r="M941" i="3"/>
  <c r="A942" i="3"/>
  <c r="B942" i="3"/>
  <c r="C942" i="3"/>
  <c r="D942" i="3"/>
  <c r="E942" i="3"/>
  <c r="F942" i="3"/>
  <c r="G942" i="3"/>
  <c r="H942" i="3"/>
  <c r="I942" i="3"/>
  <c r="J942" i="3"/>
  <c r="K942" i="3"/>
  <c r="L942" i="3"/>
  <c r="M942" i="3"/>
  <c r="A943" i="3"/>
  <c r="B943" i="3"/>
  <c r="C943" i="3"/>
  <c r="D943" i="3"/>
  <c r="E943" i="3"/>
  <c r="F943" i="3"/>
  <c r="G943" i="3"/>
  <c r="H943" i="3"/>
  <c r="I943" i="3"/>
  <c r="J943" i="3"/>
  <c r="K943" i="3"/>
  <c r="L943" i="3"/>
  <c r="M943" i="3"/>
  <c r="A944" i="3"/>
  <c r="B944" i="3"/>
  <c r="C944" i="3"/>
  <c r="D944" i="3"/>
  <c r="E944" i="3"/>
  <c r="F944" i="3"/>
  <c r="G944" i="3"/>
  <c r="H944" i="3"/>
  <c r="I944" i="3"/>
  <c r="J944" i="3"/>
  <c r="K944" i="3"/>
  <c r="L944" i="3"/>
  <c r="M944" i="3"/>
  <c r="A945" i="3"/>
  <c r="B945" i="3"/>
  <c r="C945" i="3"/>
  <c r="D945" i="3"/>
  <c r="E945" i="3"/>
  <c r="F945" i="3"/>
  <c r="G945" i="3"/>
  <c r="H945" i="3"/>
  <c r="I945" i="3"/>
  <c r="J945" i="3"/>
  <c r="K945" i="3"/>
  <c r="L945" i="3"/>
  <c r="M945" i="3"/>
  <c r="A946" i="3"/>
  <c r="B946" i="3"/>
  <c r="C946" i="3"/>
  <c r="D946" i="3"/>
  <c r="E946" i="3"/>
  <c r="F946" i="3"/>
  <c r="G946" i="3"/>
  <c r="H946" i="3"/>
  <c r="I946" i="3"/>
  <c r="J946" i="3"/>
  <c r="K946" i="3"/>
  <c r="L946" i="3"/>
  <c r="M946" i="3"/>
  <c r="A947" i="3"/>
  <c r="B947" i="3"/>
  <c r="C947" i="3"/>
  <c r="D947" i="3"/>
  <c r="E947" i="3"/>
  <c r="F947" i="3"/>
  <c r="G947" i="3"/>
  <c r="H947" i="3"/>
  <c r="I947" i="3"/>
  <c r="J947" i="3"/>
  <c r="K947" i="3"/>
  <c r="L947" i="3"/>
  <c r="M947" i="3"/>
  <c r="A948" i="3"/>
  <c r="B948" i="3"/>
  <c r="C948" i="3"/>
  <c r="D948" i="3"/>
  <c r="E948" i="3"/>
  <c r="F948" i="3"/>
  <c r="G948" i="3"/>
  <c r="H948" i="3"/>
  <c r="I948" i="3"/>
  <c r="J948" i="3"/>
  <c r="K948" i="3"/>
  <c r="L948" i="3"/>
  <c r="M948" i="3"/>
  <c r="A949" i="3"/>
  <c r="B949" i="3"/>
  <c r="C949" i="3"/>
  <c r="D949" i="3"/>
  <c r="E949" i="3"/>
  <c r="F949" i="3"/>
  <c r="G949" i="3"/>
  <c r="H949" i="3"/>
  <c r="I949" i="3"/>
  <c r="J949" i="3"/>
  <c r="K949" i="3"/>
  <c r="L949" i="3"/>
  <c r="M949" i="3"/>
  <c r="A950" i="3"/>
  <c r="B950" i="3"/>
  <c r="C950" i="3"/>
  <c r="D950" i="3"/>
  <c r="E950" i="3"/>
  <c r="F950" i="3"/>
  <c r="G950" i="3"/>
  <c r="H950" i="3"/>
  <c r="I950" i="3"/>
  <c r="J950" i="3"/>
  <c r="K950" i="3"/>
  <c r="L950" i="3"/>
  <c r="M950" i="3"/>
  <c r="A951" i="3"/>
  <c r="B951" i="3"/>
  <c r="C951" i="3"/>
  <c r="D951" i="3"/>
  <c r="E951" i="3"/>
  <c r="F951" i="3"/>
  <c r="G951" i="3"/>
  <c r="H951" i="3"/>
  <c r="I951" i="3"/>
  <c r="J951" i="3"/>
  <c r="K951" i="3"/>
  <c r="L951" i="3"/>
  <c r="M951" i="3"/>
  <c r="A952" i="3"/>
  <c r="B952" i="3"/>
  <c r="C952" i="3"/>
  <c r="D952" i="3"/>
  <c r="E952" i="3"/>
  <c r="F952" i="3"/>
  <c r="G952" i="3"/>
  <c r="H952" i="3"/>
  <c r="I952" i="3"/>
  <c r="J952" i="3"/>
  <c r="K952" i="3"/>
  <c r="L952" i="3"/>
  <c r="M952" i="3"/>
  <c r="A953" i="3"/>
  <c r="B953" i="3"/>
  <c r="C953" i="3"/>
  <c r="D953" i="3"/>
  <c r="E953" i="3"/>
  <c r="F953" i="3"/>
  <c r="G953" i="3"/>
  <c r="H953" i="3"/>
  <c r="I953" i="3"/>
  <c r="J953" i="3"/>
  <c r="K953" i="3"/>
  <c r="L953" i="3"/>
  <c r="M953" i="3"/>
  <c r="A954" i="3"/>
  <c r="B954" i="3"/>
  <c r="C954" i="3"/>
  <c r="D954" i="3"/>
  <c r="E954" i="3"/>
  <c r="F954" i="3"/>
  <c r="G954" i="3"/>
  <c r="H954" i="3"/>
  <c r="I954" i="3"/>
  <c r="J954" i="3"/>
  <c r="K954" i="3"/>
  <c r="L954" i="3"/>
  <c r="M954" i="3"/>
  <c r="A955" i="3"/>
  <c r="B955" i="3"/>
  <c r="C955" i="3"/>
  <c r="D955" i="3"/>
  <c r="E955" i="3"/>
  <c r="F955" i="3"/>
  <c r="G955" i="3"/>
  <c r="H955" i="3"/>
  <c r="I955" i="3"/>
  <c r="J955" i="3"/>
  <c r="K955" i="3"/>
  <c r="L955" i="3"/>
  <c r="M955" i="3"/>
  <c r="A956" i="3"/>
  <c r="B956" i="3"/>
  <c r="C956" i="3"/>
  <c r="D956" i="3"/>
  <c r="E956" i="3"/>
  <c r="F956" i="3"/>
  <c r="G956" i="3"/>
  <c r="H956" i="3"/>
  <c r="I956" i="3"/>
  <c r="J956" i="3"/>
  <c r="K956" i="3"/>
  <c r="L956" i="3"/>
  <c r="M956" i="3"/>
  <c r="A957" i="3"/>
  <c r="B957" i="3"/>
  <c r="C957" i="3"/>
  <c r="D957" i="3"/>
  <c r="E957" i="3"/>
  <c r="F957" i="3"/>
  <c r="G957" i="3"/>
  <c r="H957" i="3"/>
  <c r="I957" i="3"/>
  <c r="J957" i="3"/>
  <c r="K957" i="3"/>
  <c r="L957" i="3"/>
  <c r="M957" i="3"/>
  <c r="A958" i="3"/>
  <c r="B958" i="3"/>
  <c r="C958" i="3"/>
  <c r="D958" i="3"/>
  <c r="E958" i="3"/>
  <c r="F958" i="3"/>
  <c r="G958" i="3"/>
  <c r="H958" i="3"/>
  <c r="I958" i="3"/>
  <c r="J958" i="3"/>
  <c r="K958" i="3"/>
  <c r="L958" i="3"/>
  <c r="M958" i="3"/>
  <c r="A959" i="3"/>
  <c r="B959" i="3"/>
  <c r="C959" i="3"/>
  <c r="D959" i="3"/>
  <c r="E959" i="3"/>
  <c r="F959" i="3"/>
  <c r="G959" i="3"/>
  <c r="H959" i="3"/>
  <c r="I959" i="3"/>
  <c r="J959" i="3"/>
  <c r="K959" i="3"/>
  <c r="L959" i="3"/>
  <c r="M959" i="3"/>
  <c r="A960" i="3"/>
  <c r="B960" i="3"/>
  <c r="C960" i="3"/>
  <c r="D960" i="3"/>
  <c r="E960" i="3"/>
  <c r="F960" i="3"/>
  <c r="G960" i="3"/>
  <c r="H960" i="3"/>
  <c r="I960" i="3"/>
  <c r="J960" i="3"/>
  <c r="K960" i="3"/>
  <c r="L960" i="3"/>
  <c r="M960" i="3"/>
  <c r="A961" i="3"/>
  <c r="B961" i="3"/>
  <c r="C961" i="3"/>
  <c r="D961" i="3"/>
  <c r="E961" i="3"/>
  <c r="F961" i="3"/>
  <c r="G961" i="3"/>
  <c r="H961" i="3"/>
  <c r="I961" i="3"/>
  <c r="J961" i="3"/>
  <c r="K961" i="3"/>
  <c r="L961" i="3"/>
  <c r="M961" i="3"/>
  <c r="A962" i="3"/>
  <c r="B962" i="3"/>
  <c r="C962" i="3"/>
  <c r="D962" i="3"/>
  <c r="E962" i="3"/>
  <c r="F962" i="3"/>
  <c r="G962" i="3"/>
  <c r="H962" i="3"/>
  <c r="I962" i="3"/>
  <c r="J962" i="3"/>
  <c r="K962" i="3"/>
  <c r="L962" i="3"/>
  <c r="M962" i="3"/>
  <c r="A963" i="3"/>
  <c r="B963" i="3"/>
  <c r="C963" i="3"/>
  <c r="D963" i="3"/>
  <c r="E963" i="3"/>
  <c r="F963" i="3"/>
  <c r="G963" i="3"/>
  <c r="H963" i="3"/>
  <c r="I963" i="3"/>
  <c r="J963" i="3"/>
  <c r="K963" i="3"/>
  <c r="L963" i="3"/>
  <c r="M963" i="3"/>
  <c r="A964" i="3"/>
  <c r="B964" i="3"/>
  <c r="C964" i="3"/>
  <c r="D964" i="3"/>
  <c r="E964" i="3"/>
  <c r="F964" i="3"/>
  <c r="G964" i="3"/>
  <c r="H964" i="3"/>
  <c r="I964" i="3"/>
  <c r="J964" i="3"/>
  <c r="K964" i="3"/>
  <c r="L964" i="3"/>
  <c r="M964" i="3"/>
  <c r="A965" i="3"/>
  <c r="B965" i="3"/>
  <c r="C965" i="3"/>
  <c r="D965" i="3"/>
  <c r="E965" i="3"/>
  <c r="F965" i="3"/>
  <c r="G965" i="3"/>
  <c r="H965" i="3"/>
  <c r="I965" i="3"/>
  <c r="J965" i="3"/>
  <c r="K965" i="3"/>
  <c r="L965" i="3"/>
  <c r="M965" i="3"/>
  <c r="A966" i="3"/>
  <c r="B966" i="3"/>
  <c r="C966" i="3"/>
  <c r="D966" i="3"/>
  <c r="E966" i="3"/>
  <c r="F966" i="3"/>
  <c r="G966" i="3"/>
  <c r="H966" i="3"/>
  <c r="I966" i="3"/>
  <c r="J966" i="3"/>
  <c r="K966" i="3"/>
  <c r="L966" i="3"/>
  <c r="M966" i="3"/>
  <c r="A967" i="3"/>
  <c r="B967" i="3"/>
  <c r="C967" i="3"/>
  <c r="D967" i="3"/>
  <c r="E967" i="3"/>
  <c r="F967" i="3"/>
  <c r="G967" i="3"/>
  <c r="H967" i="3"/>
  <c r="I967" i="3"/>
  <c r="J967" i="3"/>
  <c r="K967" i="3"/>
  <c r="L967" i="3"/>
  <c r="M967" i="3"/>
  <c r="A968" i="3"/>
  <c r="B968" i="3"/>
  <c r="C968" i="3"/>
  <c r="D968" i="3"/>
  <c r="E968" i="3"/>
  <c r="F968" i="3"/>
  <c r="G968" i="3"/>
  <c r="H968" i="3"/>
  <c r="I968" i="3"/>
  <c r="J968" i="3"/>
  <c r="K968" i="3"/>
  <c r="L968" i="3"/>
  <c r="M968" i="3"/>
  <c r="A969" i="3"/>
  <c r="B969" i="3"/>
  <c r="C969" i="3"/>
  <c r="D969" i="3"/>
  <c r="E969" i="3"/>
  <c r="F969" i="3"/>
  <c r="G969" i="3"/>
  <c r="H969" i="3"/>
  <c r="I969" i="3"/>
  <c r="J969" i="3"/>
  <c r="K969" i="3"/>
  <c r="L969" i="3"/>
  <c r="M969" i="3"/>
  <c r="A970" i="3"/>
  <c r="B970" i="3"/>
  <c r="C970" i="3"/>
  <c r="D970" i="3"/>
  <c r="E970" i="3"/>
  <c r="F970" i="3"/>
  <c r="G970" i="3"/>
  <c r="H970" i="3"/>
  <c r="I970" i="3"/>
  <c r="J970" i="3"/>
  <c r="K970" i="3"/>
  <c r="L970" i="3"/>
  <c r="M970" i="3"/>
  <c r="A971" i="3"/>
  <c r="B971" i="3"/>
  <c r="C971" i="3"/>
  <c r="D971" i="3"/>
  <c r="E971" i="3"/>
  <c r="F971" i="3"/>
  <c r="G971" i="3"/>
  <c r="H971" i="3"/>
  <c r="I971" i="3"/>
  <c r="J971" i="3"/>
  <c r="K971" i="3"/>
  <c r="L971" i="3"/>
  <c r="M971" i="3"/>
  <c r="A972" i="3"/>
  <c r="B972" i="3"/>
  <c r="C972" i="3"/>
  <c r="D972" i="3"/>
  <c r="E972" i="3"/>
  <c r="F972" i="3"/>
  <c r="G972" i="3"/>
  <c r="H972" i="3"/>
  <c r="I972" i="3"/>
  <c r="J972" i="3"/>
  <c r="K972" i="3"/>
  <c r="L972" i="3"/>
  <c r="M972" i="3"/>
  <c r="A973" i="3"/>
  <c r="B973" i="3"/>
  <c r="C973" i="3"/>
  <c r="D973" i="3"/>
  <c r="E973" i="3"/>
  <c r="F973" i="3"/>
  <c r="G973" i="3"/>
  <c r="H973" i="3"/>
  <c r="I973" i="3"/>
  <c r="J973" i="3"/>
  <c r="K973" i="3"/>
  <c r="L973" i="3"/>
  <c r="M973" i="3"/>
  <c r="A974" i="3"/>
  <c r="B974" i="3"/>
  <c r="C974" i="3"/>
  <c r="D974" i="3"/>
  <c r="E974" i="3"/>
  <c r="F974" i="3"/>
  <c r="G974" i="3"/>
  <c r="H974" i="3"/>
  <c r="I974" i="3"/>
  <c r="J974" i="3"/>
  <c r="K974" i="3"/>
  <c r="L974" i="3"/>
  <c r="M974" i="3"/>
  <c r="A975" i="3"/>
  <c r="B975" i="3"/>
  <c r="C975" i="3"/>
  <c r="D975" i="3"/>
  <c r="E975" i="3"/>
  <c r="F975" i="3"/>
  <c r="G975" i="3"/>
  <c r="H975" i="3"/>
  <c r="I975" i="3"/>
  <c r="J975" i="3"/>
  <c r="K975" i="3"/>
  <c r="L975" i="3"/>
  <c r="M975" i="3"/>
  <c r="A976" i="3"/>
  <c r="B976" i="3"/>
  <c r="C976" i="3"/>
  <c r="D976" i="3"/>
  <c r="E976" i="3"/>
  <c r="F976" i="3"/>
  <c r="G976" i="3"/>
  <c r="H976" i="3"/>
  <c r="I976" i="3"/>
  <c r="J976" i="3"/>
  <c r="K976" i="3"/>
  <c r="L976" i="3"/>
  <c r="M976" i="3"/>
  <c r="A977" i="3"/>
  <c r="B977" i="3"/>
  <c r="C977" i="3"/>
  <c r="D977" i="3"/>
  <c r="E977" i="3"/>
  <c r="F977" i="3"/>
  <c r="G977" i="3"/>
  <c r="H977" i="3"/>
  <c r="I977" i="3"/>
  <c r="J977" i="3"/>
  <c r="K977" i="3"/>
  <c r="L977" i="3"/>
  <c r="M977" i="3"/>
  <c r="A978" i="3"/>
  <c r="B978" i="3"/>
  <c r="C978" i="3"/>
  <c r="D978" i="3"/>
  <c r="E978" i="3"/>
  <c r="F978" i="3"/>
  <c r="G978" i="3"/>
  <c r="H978" i="3"/>
  <c r="I978" i="3"/>
  <c r="J978" i="3"/>
  <c r="K978" i="3"/>
  <c r="L978" i="3"/>
  <c r="M978" i="3"/>
  <c r="A979" i="3"/>
  <c r="B979" i="3"/>
  <c r="C979" i="3"/>
  <c r="D979" i="3"/>
  <c r="E979" i="3"/>
  <c r="F979" i="3"/>
  <c r="G979" i="3"/>
  <c r="H979" i="3"/>
  <c r="I979" i="3"/>
  <c r="J979" i="3"/>
  <c r="K979" i="3"/>
  <c r="L979" i="3"/>
  <c r="M979" i="3"/>
  <c r="A980" i="3"/>
  <c r="B980" i="3"/>
  <c r="C980" i="3"/>
  <c r="D980" i="3"/>
  <c r="E980" i="3"/>
  <c r="F980" i="3"/>
  <c r="G980" i="3"/>
  <c r="H980" i="3"/>
  <c r="I980" i="3"/>
  <c r="J980" i="3"/>
  <c r="K980" i="3"/>
  <c r="L980" i="3"/>
  <c r="M980" i="3"/>
  <c r="A981" i="3"/>
  <c r="B981" i="3"/>
  <c r="C981" i="3"/>
  <c r="D981" i="3"/>
  <c r="E981" i="3"/>
  <c r="F981" i="3"/>
  <c r="G981" i="3"/>
  <c r="H981" i="3"/>
  <c r="I981" i="3"/>
  <c r="J981" i="3"/>
  <c r="K981" i="3"/>
  <c r="L981" i="3"/>
  <c r="M981" i="3"/>
  <c r="A982" i="3"/>
  <c r="B982" i="3"/>
  <c r="C982" i="3"/>
  <c r="D982" i="3"/>
  <c r="E982" i="3"/>
  <c r="F982" i="3"/>
  <c r="G982" i="3"/>
  <c r="H982" i="3"/>
  <c r="I982" i="3"/>
  <c r="J982" i="3"/>
  <c r="K982" i="3"/>
  <c r="L982" i="3"/>
  <c r="M982" i="3"/>
  <c r="A983" i="3"/>
  <c r="B983" i="3"/>
  <c r="C983" i="3"/>
  <c r="D983" i="3"/>
  <c r="E983" i="3"/>
  <c r="F983" i="3"/>
  <c r="G983" i="3"/>
  <c r="H983" i="3"/>
  <c r="I983" i="3"/>
  <c r="J983" i="3"/>
  <c r="K983" i="3"/>
  <c r="L983" i="3"/>
  <c r="M983" i="3"/>
  <c r="A984" i="3"/>
  <c r="B984" i="3"/>
  <c r="C984" i="3"/>
  <c r="D984" i="3"/>
  <c r="E984" i="3"/>
  <c r="F984" i="3"/>
  <c r="G984" i="3"/>
  <c r="H984" i="3"/>
  <c r="I984" i="3"/>
  <c r="J984" i="3"/>
  <c r="K984" i="3"/>
  <c r="L984" i="3"/>
  <c r="M984" i="3"/>
  <c r="A985" i="3"/>
  <c r="B985" i="3"/>
  <c r="C985" i="3"/>
  <c r="D985" i="3"/>
  <c r="E985" i="3"/>
  <c r="F985" i="3"/>
  <c r="G985" i="3"/>
  <c r="H985" i="3"/>
  <c r="I985" i="3"/>
  <c r="J985" i="3"/>
  <c r="K985" i="3"/>
  <c r="L985" i="3"/>
  <c r="M985" i="3"/>
  <c r="A986" i="3"/>
  <c r="B986" i="3"/>
  <c r="C986" i="3"/>
  <c r="D986" i="3"/>
  <c r="E986" i="3"/>
  <c r="F986" i="3"/>
  <c r="G986" i="3"/>
  <c r="H986" i="3"/>
  <c r="I986" i="3"/>
  <c r="J986" i="3"/>
  <c r="K986" i="3"/>
  <c r="L986" i="3"/>
  <c r="M986" i="3"/>
  <c r="A987" i="3"/>
  <c r="B987" i="3"/>
  <c r="C987" i="3"/>
  <c r="D987" i="3"/>
  <c r="E987" i="3"/>
  <c r="F987" i="3"/>
  <c r="G987" i="3"/>
  <c r="H987" i="3"/>
  <c r="I987" i="3"/>
  <c r="J987" i="3"/>
  <c r="K987" i="3"/>
  <c r="L987" i="3"/>
  <c r="M987" i="3"/>
  <c r="A988" i="3"/>
  <c r="B988" i="3"/>
  <c r="C988" i="3"/>
  <c r="D988" i="3"/>
  <c r="E988" i="3"/>
  <c r="F988" i="3"/>
  <c r="G988" i="3"/>
  <c r="H988" i="3"/>
  <c r="I988" i="3"/>
  <c r="J988" i="3"/>
  <c r="K988" i="3"/>
  <c r="L988" i="3"/>
  <c r="M988" i="3"/>
  <c r="A989" i="3"/>
  <c r="B989" i="3"/>
  <c r="C989" i="3"/>
  <c r="D989" i="3"/>
  <c r="E989" i="3"/>
  <c r="F989" i="3"/>
  <c r="G989" i="3"/>
  <c r="H989" i="3"/>
  <c r="I989" i="3"/>
  <c r="J989" i="3"/>
  <c r="K989" i="3"/>
  <c r="L989" i="3"/>
  <c r="M989" i="3"/>
  <c r="A990" i="3"/>
  <c r="B990" i="3"/>
  <c r="C990" i="3"/>
  <c r="D990" i="3"/>
  <c r="E990" i="3"/>
  <c r="F990" i="3"/>
  <c r="G990" i="3"/>
  <c r="H990" i="3"/>
  <c r="I990" i="3"/>
  <c r="J990" i="3"/>
  <c r="K990" i="3"/>
  <c r="L990" i="3"/>
  <c r="M990" i="3"/>
  <c r="A991" i="3"/>
  <c r="B991" i="3"/>
  <c r="C991" i="3"/>
  <c r="D991" i="3"/>
  <c r="E991" i="3"/>
  <c r="F991" i="3"/>
  <c r="G991" i="3"/>
  <c r="H991" i="3"/>
  <c r="I991" i="3"/>
  <c r="J991" i="3"/>
  <c r="K991" i="3"/>
  <c r="L991" i="3"/>
  <c r="M991" i="3"/>
  <c r="A992" i="3"/>
  <c r="B992" i="3"/>
  <c r="C992" i="3"/>
  <c r="D992" i="3"/>
  <c r="E992" i="3"/>
  <c r="F992" i="3"/>
  <c r="G992" i="3"/>
  <c r="H992" i="3"/>
  <c r="I992" i="3"/>
  <c r="J992" i="3"/>
  <c r="K992" i="3"/>
  <c r="L992" i="3"/>
  <c r="M992" i="3"/>
  <c r="A993" i="3"/>
  <c r="B993" i="3"/>
  <c r="C993" i="3"/>
  <c r="D993" i="3"/>
  <c r="E993" i="3"/>
  <c r="F993" i="3"/>
  <c r="G993" i="3"/>
  <c r="H993" i="3"/>
  <c r="I993" i="3"/>
  <c r="J993" i="3"/>
  <c r="K993" i="3"/>
  <c r="L993" i="3"/>
  <c r="M993" i="3"/>
  <c r="A994" i="3"/>
  <c r="B994" i="3"/>
  <c r="C994" i="3"/>
  <c r="D994" i="3"/>
  <c r="E994" i="3"/>
  <c r="F994" i="3"/>
  <c r="G994" i="3"/>
  <c r="H994" i="3"/>
  <c r="I994" i="3"/>
  <c r="J994" i="3"/>
  <c r="K994" i="3"/>
  <c r="L994" i="3"/>
  <c r="M994" i="3"/>
  <c r="A995" i="3"/>
  <c r="B995" i="3"/>
  <c r="C995" i="3"/>
  <c r="D995" i="3"/>
  <c r="E995" i="3"/>
  <c r="F995" i="3"/>
  <c r="G995" i="3"/>
  <c r="H995" i="3"/>
  <c r="I995" i="3"/>
  <c r="J995" i="3"/>
  <c r="K995" i="3"/>
  <c r="L995" i="3"/>
  <c r="M995" i="3"/>
  <c r="A996" i="3"/>
  <c r="B996" i="3"/>
  <c r="C996" i="3"/>
  <c r="D996" i="3"/>
  <c r="E996" i="3"/>
  <c r="F996" i="3"/>
  <c r="G996" i="3"/>
  <c r="H996" i="3"/>
  <c r="I996" i="3"/>
  <c r="J996" i="3"/>
  <c r="K996" i="3"/>
  <c r="L996" i="3"/>
  <c r="M996" i="3"/>
  <c r="A997" i="3"/>
  <c r="B997" i="3"/>
  <c r="C997" i="3"/>
  <c r="D997" i="3"/>
  <c r="E997" i="3"/>
  <c r="F997" i="3"/>
  <c r="G997" i="3"/>
  <c r="H997" i="3"/>
  <c r="I997" i="3"/>
  <c r="J997" i="3"/>
  <c r="K997" i="3"/>
  <c r="L997" i="3"/>
  <c r="M997" i="3"/>
  <c r="A998" i="3"/>
  <c r="B998" i="3"/>
  <c r="C998" i="3"/>
  <c r="D998" i="3"/>
  <c r="E998" i="3"/>
  <c r="F998" i="3"/>
  <c r="G998" i="3"/>
  <c r="H998" i="3"/>
  <c r="I998" i="3"/>
  <c r="J998" i="3"/>
  <c r="K998" i="3"/>
  <c r="L998" i="3"/>
  <c r="M998" i="3"/>
  <c r="A999" i="3"/>
  <c r="B999" i="3"/>
  <c r="C999" i="3"/>
  <c r="D999" i="3"/>
  <c r="E999" i="3"/>
  <c r="F999" i="3"/>
  <c r="G999" i="3"/>
  <c r="H999" i="3"/>
  <c r="I999" i="3"/>
  <c r="J999" i="3"/>
  <c r="K999" i="3"/>
  <c r="L999" i="3"/>
  <c r="M999" i="3"/>
  <c r="A1000" i="3"/>
  <c r="B1000" i="3"/>
  <c r="C1000" i="3"/>
  <c r="D1000" i="3"/>
  <c r="E1000" i="3"/>
  <c r="F1000" i="3"/>
  <c r="G1000" i="3"/>
  <c r="H1000" i="3"/>
  <c r="I1000" i="3"/>
  <c r="J1000" i="3"/>
  <c r="K1000" i="3"/>
  <c r="L1000" i="3"/>
  <c r="M1000" i="3"/>
  <c r="A1001" i="3"/>
  <c r="B1001" i="3"/>
  <c r="C1001" i="3"/>
  <c r="D1001" i="3"/>
  <c r="E1001" i="3"/>
  <c r="F1001" i="3"/>
  <c r="G1001" i="3"/>
  <c r="H1001" i="3"/>
  <c r="I1001" i="3"/>
  <c r="J1001" i="3"/>
  <c r="K1001" i="3"/>
  <c r="L1001" i="3"/>
  <c r="M1001" i="3"/>
  <c r="A1002" i="3"/>
  <c r="B1002" i="3"/>
  <c r="C1002" i="3"/>
  <c r="D1002" i="3"/>
  <c r="E1002" i="3"/>
  <c r="F1002" i="3"/>
  <c r="G1002" i="3"/>
  <c r="H1002" i="3"/>
  <c r="I1002" i="3"/>
  <c r="J1002" i="3"/>
  <c r="K1002" i="3"/>
  <c r="L1002" i="3"/>
  <c r="M1002" i="3"/>
  <c r="A1003" i="3"/>
  <c r="B1003" i="3"/>
  <c r="C1003" i="3"/>
  <c r="D1003" i="3"/>
  <c r="E1003" i="3"/>
  <c r="F1003" i="3"/>
  <c r="G1003" i="3"/>
  <c r="H1003" i="3"/>
  <c r="I1003" i="3"/>
  <c r="J1003" i="3"/>
  <c r="K1003" i="3"/>
  <c r="L1003" i="3"/>
  <c r="M1003" i="3"/>
  <c r="A1004" i="3"/>
  <c r="B1004" i="3"/>
  <c r="C1004" i="3"/>
  <c r="D1004" i="3"/>
  <c r="E1004" i="3"/>
  <c r="F1004" i="3"/>
  <c r="G1004" i="3"/>
  <c r="H1004" i="3"/>
  <c r="I1004" i="3"/>
  <c r="J1004" i="3"/>
  <c r="K1004" i="3"/>
  <c r="L1004" i="3"/>
  <c r="M1004" i="3"/>
  <c r="A1005" i="3"/>
  <c r="B1005" i="3"/>
  <c r="C1005" i="3"/>
  <c r="D1005" i="3"/>
  <c r="E1005" i="3"/>
  <c r="F1005" i="3"/>
  <c r="G1005" i="3"/>
  <c r="H1005" i="3"/>
  <c r="I1005" i="3"/>
  <c r="J1005" i="3"/>
  <c r="K1005" i="3"/>
  <c r="L1005" i="3"/>
  <c r="M1005" i="3"/>
  <c r="A1006" i="3"/>
  <c r="B1006" i="3"/>
  <c r="C1006" i="3"/>
  <c r="D1006" i="3"/>
  <c r="E1006" i="3"/>
  <c r="F1006" i="3"/>
  <c r="G1006" i="3"/>
  <c r="H1006" i="3"/>
  <c r="I1006" i="3"/>
  <c r="J1006" i="3"/>
  <c r="K1006" i="3"/>
  <c r="L1006" i="3"/>
  <c r="M1006" i="3"/>
  <c r="A1007" i="3"/>
  <c r="B1007" i="3"/>
  <c r="C1007" i="3"/>
  <c r="D1007" i="3"/>
  <c r="E1007" i="3"/>
  <c r="F1007" i="3"/>
  <c r="G1007" i="3"/>
  <c r="H1007" i="3"/>
  <c r="I1007" i="3"/>
  <c r="J1007" i="3"/>
  <c r="K1007" i="3"/>
  <c r="L1007" i="3"/>
  <c r="M1007" i="3"/>
  <c r="A1008" i="3"/>
  <c r="B1008" i="3"/>
  <c r="C1008" i="3"/>
  <c r="D1008" i="3"/>
  <c r="E1008" i="3"/>
  <c r="F1008" i="3"/>
  <c r="G1008" i="3"/>
  <c r="H1008" i="3"/>
  <c r="I1008" i="3"/>
  <c r="J1008" i="3"/>
  <c r="K1008" i="3"/>
  <c r="L1008" i="3"/>
  <c r="M1008" i="3"/>
  <c r="A1009" i="3"/>
  <c r="B1009" i="3"/>
  <c r="C1009" i="3"/>
  <c r="D1009" i="3"/>
  <c r="E1009" i="3"/>
  <c r="F1009" i="3"/>
  <c r="G1009" i="3"/>
  <c r="H1009" i="3"/>
  <c r="I1009" i="3"/>
  <c r="J1009" i="3"/>
  <c r="K1009" i="3"/>
  <c r="L1009" i="3"/>
  <c r="M1009" i="3"/>
  <c r="A1010" i="3"/>
  <c r="B1010" i="3"/>
  <c r="C1010" i="3"/>
  <c r="D1010" i="3"/>
  <c r="E1010" i="3"/>
  <c r="F1010" i="3"/>
  <c r="G1010" i="3"/>
  <c r="H1010" i="3"/>
  <c r="I1010" i="3"/>
  <c r="J1010" i="3"/>
  <c r="K1010" i="3"/>
  <c r="L1010" i="3"/>
  <c r="M1010" i="3"/>
  <c r="A1011" i="3"/>
  <c r="B1011" i="3"/>
  <c r="C1011" i="3"/>
  <c r="D1011" i="3"/>
  <c r="E1011" i="3"/>
  <c r="F1011" i="3"/>
  <c r="G1011" i="3"/>
  <c r="H1011" i="3"/>
  <c r="I1011" i="3"/>
  <c r="J1011" i="3"/>
  <c r="K1011" i="3"/>
  <c r="L1011" i="3"/>
  <c r="M1011" i="3"/>
  <c r="A1012" i="3"/>
  <c r="B1012" i="3"/>
  <c r="C1012" i="3"/>
  <c r="D1012" i="3"/>
  <c r="E1012" i="3"/>
  <c r="F1012" i="3"/>
  <c r="G1012" i="3"/>
  <c r="H1012" i="3"/>
  <c r="I1012" i="3"/>
  <c r="J1012" i="3"/>
  <c r="K1012" i="3"/>
  <c r="L1012" i="3"/>
  <c r="M1012" i="3"/>
  <c r="A1013" i="3"/>
  <c r="B1013" i="3"/>
  <c r="C1013" i="3"/>
  <c r="D1013" i="3"/>
  <c r="E1013" i="3"/>
  <c r="F1013" i="3"/>
  <c r="G1013" i="3"/>
  <c r="H1013" i="3"/>
  <c r="I1013" i="3"/>
  <c r="J1013" i="3"/>
  <c r="K1013" i="3"/>
  <c r="L1013" i="3"/>
  <c r="M1013" i="3"/>
  <c r="A1014" i="3"/>
  <c r="B1014" i="3"/>
  <c r="C1014" i="3"/>
  <c r="D1014" i="3"/>
  <c r="E1014" i="3"/>
  <c r="F1014" i="3"/>
  <c r="G1014" i="3"/>
  <c r="H1014" i="3"/>
  <c r="I1014" i="3"/>
  <c r="J1014" i="3"/>
  <c r="K1014" i="3"/>
  <c r="L1014" i="3"/>
  <c r="M1014" i="3"/>
  <c r="A1015" i="3"/>
  <c r="B1015" i="3"/>
  <c r="C1015" i="3"/>
  <c r="D1015" i="3"/>
  <c r="E1015" i="3"/>
  <c r="F1015" i="3"/>
  <c r="G1015" i="3"/>
  <c r="H1015" i="3"/>
  <c r="I1015" i="3"/>
  <c r="J1015" i="3"/>
  <c r="K1015" i="3"/>
  <c r="L1015" i="3"/>
  <c r="M1015" i="3"/>
  <c r="A1016" i="3"/>
  <c r="B1016" i="3"/>
  <c r="C1016" i="3"/>
  <c r="D1016" i="3"/>
  <c r="E1016" i="3"/>
  <c r="F1016" i="3"/>
  <c r="G1016" i="3"/>
  <c r="H1016" i="3"/>
  <c r="I1016" i="3"/>
  <c r="J1016" i="3"/>
  <c r="K1016" i="3"/>
  <c r="L1016" i="3"/>
  <c r="M1016" i="3"/>
  <c r="A1017" i="3"/>
  <c r="B1017" i="3"/>
  <c r="C1017" i="3"/>
  <c r="D1017" i="3"/>
  <c r="E1017" i="3"/>
  <c r="F1017" i="3"/>
  <c r="G1017" i="3"/>
  <c r="H1017" i="3"/>
  <c r="I1017" i="3"/>
  <c r="J1017" i="3"/>
  <c r="K1017" i="3"/>
  <c r="L1017" i="3"/>
  <c r="M1017" i="3"/>
  <c r="A1018" i="3"/>
  <c r="B1018" i="3"/>
  <c r="C1018" i="3"/>
  <c r="D1018" i="3"/>
  <c r="E1018" i="3"/>
  <c r="F1018" i="3"/>
  <c r="G1018" i="3"/>
  <c r="H1018" i="3"/>
  <c r="I1018" i="3"/>
  <c r="J1018" i="3"/>
  <c r="K1018" i="3"/>
  <c r="L1018" i="3"/>
  <c r="M1018" i="3"/>
  <c r="A1019" i="3"/>
  <c r="B1019" i="3"/>
  <c r="C1019" i="3"/>
  <c r="D1019" i="3"/>
  <c r="E1019" i="3"/>
  <c r="F1019" i="3"/>
  <c r="G1019" i="3"/>
  <c r="H1019" i="3"/>
  <c r="I1019" i="3"/>
  <c r="J1019" i="3"/>
  <c r="K1019" i="3"/>
  <c r="L1019" i="3"/>
  <c r="M1019" i="3"/>
  <c r="A1020" i="3"/>
  <c r="B1020" i="3"/>
  <c r="C1020" i="3"/>
  <c r="D1020" i="3"/>
  <c r="E1020" i="3"/>
  <c r="F1020" i="3"/>
  <c r="G1020" i="3"/>
  <c r="H1020" i="3"/>
  <c r="I1020" i="3"/>
  <c r="J1020" i="3"/>
  <c r="K1020" i="3"/>
  <c r="L1020" i="3"/>
  <c r="M1020" i="3"/>
  <c r="A1021" i="3"/>
  <c r="B1021" i="3"/>
  <c r="C1021" i="3"/>
  <c r="D1021" i="3"/>
  <c r="E1021" i="3"/>
  <c r="F1021" i="3"/>
  <c r="G1021" i="3"/>
  <c r="H1021" i="3"/>
  <c r="I1021" i="3"/>
  <c r="J1021" i="3"/>
  <c r="K1021" i="3"/>
  <c r="L1021" i="3"/>
  <c r="M1021" i="3"/>
  <c r="A1022" i="3"/>
  <c r="B1022" i="3"/>
  <c r="C1022" i="3"/>
  <c r="D1022" i="3"/>
  <c r="E1022" i="3"/>
  <c r="F1022" i="3"/>
  <c r="G1022" i="3"/>
  <c r="H1022" i="3"/>
  <c r="I1022" i="3"/>
  <c r="J1022" i="3"/>
  <c r="K1022" i="3"/>
  <c r="L1022" i="3"/>
  <c r="M1022" i="3"/>
  <c r="A1023" i="3"/>
  <c r="B1023" i="3"/>
  <c r="C1023" i="3"/>
  <c r="D1023" i="3"/>
  <c r="E1023" i="3"/>
  <c r="F1023" i="3"/>
  <c r="G1023" i="3"/>
  <c r="H1023" i="3"/>
  <c r="I1023" i="3"/>
  <c r="J1023" i="3"/>
  <c r="K1023" i="3"/>
  <c r="L1023" i="3"/>
  <c r="M1023" i="3"/>
  <c r="A1024" i="3"/>
  <c r="B1024" i="3"/>
  <c r="C1024" i="3"/>
  <c r="D1024" i="3"/>
  <c r="E1024" i="3"/>
  <c r="F1024" i="3"/>
  <c r="G1024" i="3"/>
  <c r="H1024" i="3"/>
  <c r="I1024" i="3"/>
  <c r="J1024" i="3"/>
  <c r="K1024" i="3"/>
  <c r="L1024" i="3"/>
  <c r="M1024" i="3"/>
  <c r="A1025" i="3"/>
  <c r="B1025" i="3"/>
  <c r="C1025" i="3"/>
  <c r="D1025" i="3"/>
  <c r="E1025" i="3"/>
  <c r="F1025" i="3"/>
  <c r="G1025" i="3"/>
  <c r="H1025" i="3"/>
  <c r="I1025" i="3"/>
  <c r="J1025" i="3"/>
  <c r="K1025" i="3"/>
  <c r="L1025" i="3"/>
  <c r="M1025" i="3"/>
  <c r="A1026" i="3"/>
  <c r="B1026" i="3"/>
  <c r="C1026" i="3"/>
  <c r="D1026" i="3"/>
  <c r="E1026" i="3"/>
  <c r="F1026" i="3"/>
  <c r="G1026" i="3"/>
  <c r="H1026" i="3"/>
  <c r="I1026" i="3"/>
  <c r="J1026" i="3"/>
  <c r="K1026" i="3"/>
  <c r="L1026" i="3"/>
  <c r="M1026" i="3"/>
  <c r="A1027" i="3"/>
  <c r="B1027" i="3"/>
  <c r="C1027" i="3"/>
  <c r="D1027" i="3"/>
  <c r="E1027" i="3"/>
  <c r="F1027" i="3"/>
  <c r="G1027" i="3"/>
  <c r="H1027" i="3"/>
  <c r="I1027" i="3"/>
  <c r="J1027" i="3"/>
  <c r="K1027" i="3"/>
  <c r="L1027" i="3"/>
  <c r="M1027" i="3"/>
  <c r="A1028" i="3"/>
  <c r="B1028" i="3"/>
  <c r="C1028" i="3"/>
  <c r="D1028" i="3"/>
  <c r="E1028" i="3"/>
  <c r="F1028" i="3"/>
  <c r="G1028" i="3"/>
  <c r="H1028" i="3"/>
  <c r="I1028" i="3"/>
  <c r="J1028" i="3"/>
  <c r="K1028" i="3"/>
  <c r="L1028" i="3"/>
  <c r="M1028" i="3"/>
  <c r="A1029" i="3"/>
  <c r="B1029" i="3"/>
  <c r="C1029" i="3"/>
  <c r="D1029" i="3"/>
  <c r="E1029" i="3"/>
  <c r="F1029" i="3"/>
  <c r="G1029" i="3"/>
  <c r="H1029" i="3"/>
  <c r="I1029" i="3"/>
  <c r="J1029" i="3"/>
  <c r="K1029" i="3"/>
  <c r="L1029" i="3"/>
  <c r="M1029" i="3"/>
  <c r="A1030" i="3"/>
  <c r="B1030" i="3"/>
  <c r="C1030" i="3"/>
  <c r="D1030" i="3"/>
  <c r="E1030" i="3"/>
  <c r="F1030" i="3"/>
  <c r="G1030" i="3"/>
  <c r="H1030" i="3"/>
  <c r="I1030" i="3"/>
  <c r="J1030" i="3"/>
  <c r="K1030" i="3"/>
  <c r="L1030" i="3"/>
  <c r="M1030" i="3"/>
  <c r="A1031" i="3"/>
  <c r="B1031" i="3"/>
  <c r="C1031" i="3"/>
  <c r="D1031" i="3"/>
  <c r="E1031" i="3"/>
  <c r="F1031" i="3"/>
  <c r="G1031" i="3"/>
  <c r="H1031" i="3"/>
  <c r="I1031" i="3"/>
  <c r="J1031" i="3"/>
  <c r="K1031" i="3"/>
  <c r="L1031" i="3"/>
  <c r="M1031" i="3"/>
  <c r="A1032" i="3"/>
  <c r="B1032" i="3"/>
  <c r="C1032" i="3"/>
  <c r="D1032" i="3"/>
  <c r="E1032" i="3"/>
  <c r="F1032" i="3"/>
  <c r="G1032" i="3"/>
  <c r="H1032" i="3"/>
  <c r="I1032" i="3"/>
  <c r="J1032" i="3"/>
  <c r="K1032" i="3"/>
  <c r="L1032" i="3"/>
  <c r="M1032" i="3"/>
  <c r="A1033" i="3"/>
  <c r="B1033" i="3"/>
  <c r="C1033" i="3"/>
  <c r="D1033" i="3"/>
  <c r="E1033" i="3"/>
  <c r="F1033" i="3"/>
  <c r="G1033" i="3"/>
  <c r="H1033" i="3"/>
  <c r="I1033" i="3"/>
  <c r="J1033" i="3"/>
  <c r="K1033" i="3"/>
  <c r="L1033" i="3"/>
  <c r="M1033" i="3"/>
  <c r="A1034" i="3"/>
  <c r="B1034" i="3"/>
  <c r="C1034" i="3"/>
  <c r="D1034" i="3"/>
  <c r="E1034" i="3"/>
  <c r="F1034" i="3"/>
  <c r="G1034" i="3"/>
  <c r="H1034" i="3"/>
  <c r="I1034" i="3"/>
  <c r="J1034" i="3"/>
  <c r="K1034" i="3"/>
  <c r="L1034" i="3"/>
  <c r="M1034" i="3"/>
  <c r="A1035" i="3"/>
  <c r="B1035" i="3"/>
  <c r="C1035" i="3"/>
  <c r="D1035" i="3"/>
  <c r="E1035" i="3"/>
  <c r="F1035" i="3"/>
  <c r="G1035" i="3"/>
  <c r="H1035" i="3"/>
  <c r="I1035" i="3"/>
  <c r="J1035" i="3"/>
  <c r="K1035" i="3"/>
  <c r="L1035" i="3"/>
  <c r="M1035" i="3"/>
  <c r="A1036" i="3"/>
  <c r="B1036" i="3"/>
  <c r="C1036" i="3"/>
  <c r="D1036" i="3"/>
  <c r="E1036" i="3"/>
  <c r="F1036" i="3"/>
  <c r="G1036" i="3"/>
  <c r="H1036" i="3"/>
  <c r="I1036" i="3"/>
  <c r="J1036" i="3"/>
  <c r="K1036" i="3"/>
  <c r="L1036" i="3"/>
  <c r="M1036" i="3"/>
  <c r="A1037" i="3"/>
  <c r="B1037" i="3"/>
  <c r="C1037" i="3"/>
  <c r="D1037" i="3"/>
  <c r="E1037" i="3"/>
  <c r="F1037" i="3"/>
  <c r="G1037" i="3"/>
  <c r="H1037" i="3"/>
  <c r="I1037" i="3"/>
  <c r="J1037" i="3"/>
  <c r="K1037" i="3"/>
  <c r="L1037" i="3"/>
  <c r="M1037" i="3"/>
  <c r="A1038" i="3"/>
  <c r="B1038" i="3"/>
  <c r="C1038" i="3"/>
  <c r="D1038" i="3"/>
  <c r="E1038" i="3"/>
  <c r="F1038" i="3"/>
  <c r="G1038" i="3"/>
  <c r="H1038" i="3"/>
  <c r="I1038" i="3"/>
  <c r="J1038" i="3"/>
  <c r="K1038" i="3"/>
  <c r="L1038" i="3"/>
  <c r="M1038" i="3"/>
  <c r="A1039" i="3"/>
  <c r="B1039" i="3"/>
  <c r="C1039" i="3"/>
  <c r="D1039" i="3"/>
  <c r="E1039" i="3"/>
  <c r="F1039" i="3"/>
  <c r="G1039" i="3"/>
  <c r="H1039" i="3"/>
  <c r="I1039" i="3"/>
  <c r="J1039" i="3"/>
  <c r="K1039" i="3"/>
  <c r="L1039" i="3"/>
  <c r="M1039" i="3"/>
  <c r="A1040" i="3"/>
  <c r="B1040" i="3"/>
  <c r="C1040" i="3"/>
  <c r="D1040" i="3"/>
  <c r="E1040" i="3"/>
  <c r="F1040" i="3"/>
  <c r="G1040" i="3"/>
  <c r="H1040" i="3"/>
  <c r="I1040" i="3"/>
  <c r="J1040" i="3"/>
  <c r="K1040" i="3"/>
  <c r="L1040" i="3"/>
  <c r="M1040" i="3"/>
  <c r="A1041" i="3"/>
  <c r="B1041" i="3"/>
  <c r="C1041" i="3"/>
  <c r="D1041" i="3"/>
  <c r="E1041" i="3"/>
  <c r="F1041" i="3"/>
  <c r="G1041" i="3"/>
  <c r="H1041" i="3"/>
  <c r="I1041" i="3"/>
  <c r="J1041" i="3"/>
  <c r="K1041" i="3"/>
  <c r="L1041" i="3"/>
  <c r="M1041" i="3"/>
  <c r="A1042" i="3"/>
  <c r="B1042" i="3"/>
  <c r="C1042" i="3"/>
  <c r="D1042" i="3"/>
  <c r="E1042" i="3"/>
  <c r="F1042" i="3"/>
  <c r="G1042" i="3"/>
  <c r="H1042" i="3"/>
  <c r="I1042" i="3"/>
  <c r="J1042" i="3"/>
  <c r="K1042" i="3"/>
  <c r="L1042" i="3"/>
  <c r="M1042" i="3"/>
  <c r="A1043" i="3"/>
  <c r="B1043" i="3"/>
  <c r="C1043" i="3"/>
  <c r="D1043" i="3"/>
  <c r="E1043" i="3"/>
  <c r="F1043" i="3"/>
  <c r="G1043" i="3"/>
  <c r="H1043" i="3"/>
  <c r="I1043" i="3"/>
  <c r="J1043" i="3"/>
  <c r="K1043" i="3"/>
  <c r="L1043" i="3"/>
  <c r="M1043" i="3"/>
  <c r="A1044" i="3"/>
  <c r="B1044" i="3"/>
  <c r="C1044" i="3"/>
  <c r="D1044" i="3"/>
  <c r="E1044" i="3"/>
  <c r="F1044" i="3"/>
  <c r="G1044" i="3"/>
  <c r="H1044" i="3"/>
  <c r="I1044" i="3"/>
  <c r="J1044" i="3"/>
  <c r="K1044" i="3"/>
  <c r="L1044" i="3"/>
  <c r="M1044" i="3"/>
  <c r="A1045" i="3"/>
  <c r="B1045" i="3"/>
  <c r="C1045" i="3"/>
  <c r="D1045" i="3"/>
  <c r="E1045" i="3"/>
  <c r="F1045" i="3"/>
  <c r="G1045" i="3"/>
  <c r="H1045" i="3"/>
  <c r="I1045" i="3"/>
  <c r="J1045" i="3"/>
  <c r="K1045" i="3"/>
  <c r="L1045" i="3"/>
  <c r="M1045" i="3"/>
  <c r="A1046" i="3"/>
  <c r="B1046" i="3"/>
  <c r="C1046" i="3"/>
  <c r="D1046" i="3"/>
  <c r="E1046" i="3"/>
  <c r="F1046" i="3"/>
  <c r="G1046" i="3"/>
  <c r="H1046" i="3"/>
  <c r="I1046" i="3"/>
  <c r="J1046" i="3"/>
  <c r="K1046" i="3"/>
  <c r="L1046" i="3"/>
  <c r="M1046" i="3"/>
  <c r="A1047" i="3"/>
  <c r="B1047" i="3"/>
  <c r="C1047" i="3"/>
  <c r="D1047" i="3"/>
  <c r="E1047" i="3"/>
  <c r="F1047" i="3"/>
  <c r="G1047" i="3"/>
  <c r="H1047" i="3"/>
  <c r="I1047" i="3"/>
  <c r="J1047" i="3"/>
  <c r="K1047" i="3"/>
  <c r="L1047" i="3"/>
  <c r="M1047" i="3"/>
  <c r="A1048" i="3"/>
  <c r="B1048" i="3"/>
  <c r="C1048" i="3"/>
  <c r="D1048" i="3"/>
  <c r="E1048" i="3"/>
  <c r="F1048" i="3"/>
  <c r="G1048" i="3"/>
  <c r="H1048" i="3"/>
  <c r="I1048" i="3"/>
  <c r="J1048" i="3"/>
  <c r="K1048" i="3"/>
  <c r="L1048" i="3"/>
  <c r="M1048" i="3"/>
  <c r="A1049" i="3"/>
  <c r="B1049" i="3"/>
  <c r="C1049" i="3"/>
  <c r="D1049" i="3"/>
  <c r="E1049" i="3"/>
  <c r="F1049" i="3"/>
  <c r="G1049" i="3"/>
  <c r="H1049" i="3"/>
  <c r="I1049" i="3"/>
  <c r="J1049" i="3"/>
  <c r="K1049" i="3"/>
  <c r="L1049" i="3"/>
  <c r="M1049" i="3"/>
  <c r="A1050" i="3"/>
  <c r="B1050" i="3"/>
  <c r="C1050" i="3"/>
  <c r="D1050" i="3"/>
  <c r="E1050" i="3"/>
  <c r="F1050" i="3"/>
  <c r="G1050" i="3"/>
  <c r="H1050" i="3"/>
  <c r="I1050" i="3"/>
  <c r="J1050" i="3"/>
  <c r="K1050" i="3"/>
  <c r="L1050" i="3"/>
  <c r="M1050" i="3"/>
  <c r="A1051" i="3"/>
  <c r="B1051" i="3"/>
  <c r="C1051" i="3"/>
  <c r="D1051" i="3"/>
  <c r="E1051" i="3"/>
  <c r="F1051" i="3"/>
  <c r="G1051" i="3"/>
  <c r="H1051" i="3"/>
  <c r="I1051" i="3"/>
  <c r="J1051" i="3"/>
  <c r="K1051" i="3"/>
  <c r="L1051" i="3"/>
  <c r="M1051" i="3"/>
  <c r="A1052" i="3"/>
  <c r="B1052" i="3"/>
  <c r="C1052" i="3"/>
  <c r="D1052" i="3"/>
  <c r="E1052" i="3"/>
  <c r="F1052" i="3"/>
  <c r="G1052" i="3"/>
  <c r="H1052" i="3"/>
  <c r="I1052" i="3"/>
  <c r="J1052" i="3"/>
  <c r="K1052" i="3"/>
  <c r="L1052" i="3"/>
  <c r="M1052" i="3"/>
  <c r="A1053" i="3"/>
  <c r="B1053" i="3"/>
  <c r="C1053" i="3"/>
  <c r="D1053" i="3"/>
  <c r="E1053" i="3"/>
  <c r="F1053" i="3"/>
  <c r="G1053" i="3"/>
  <c r="H1053" i="3"/>
  <c r="I1053" i="3"/>
  <c r="J1053" i="3"/>
  <c r="K1053" i="3"/>
  <c r="L1053" i="3"/>
  <c r="M1053" i="3"/>
  <c r="A1054" i="3"/>
  <c r="B1054" i="3"/>
  <c r="C1054" i="3"/>
  <c r="D1054" i="3"/>
  <c r="E1054" i="3"/>
  <c r="F1054" i="3"/>
  <c r="G1054" i="3"/>
  <c r="H1054" i="3"/>
  <c r="I1054" i="3"/>
  <c r="J1054" i="3"/>
  <c r="K1054" i="3"/>
  <c r="L1054" i="3"/>
  <c r="M1054" i="3"/>
  <c r="A1055" i="3"/>
  <c r="B1055" i="3"/>
  <c r="C1055" i="3"/>
  <c r="D1055" i="3"/>
  <c r="E1055" i="3"/>
  <c r="F1055" i="3"/>
  <c r="G1055" i="3"/>
  <c r="H1055" i="3"/>
  <c r="I1055" i="3"/>
  <c r="J1055" i="3"/>
  <c r="K1055" i="3"/>
  <c r="L1055" i="3"/>
  <c r="M1055" i="3"/>
  <c r="A1056" i="3"/>
  <c r="B1056" i="3"/>
  <c r="C1056" i="3"/>
  <c r="D1056" i="3"/>
  <c r="E1056" i="3"/>
  <c r="F1056" i="3"/>
  <c r="G1056" i="3"/>
  <c r="H1056" i="3"/>
  <c r="I1056" i="3"/>
  <c r="J1056" i="3"/>
  <c r="K1056" i="3"/>
  <c r="L1056" i="3"/>
  <c r="M1056" i="3"/>
  <c r="A1057" i="3"/>
  <c r="B1057" i="3"/>
  <c r="C1057" i="3"/>
  <c r="D1057" i="3"/>
  <c r="E1057" i="3"/>
  <c r="F1057" i="3"/>
  <c r="G1057" i="3"/>
  <c r="H1057" i="3"/>
  <c r="I1057" i="3"/>
  <c r="J1057" i="3"/>
  <c r="K1057" i="3"/>
  <c r="L1057" i="3"/>
  <c r="M1057" i="3"/>
  <c r="A1058" i="3"/>
  <c r="B1058" i="3"/>
  <c r="C1058" i="3"/>
  <c r="D1058" i="3"/>
  <c r="E1058" i="3"/>
  <c r="F1058" i="3"/>
  <c r="G1058" i="3"/>
  <c r="H1058" i="3"/>
  <c r="I1058" i="3"/>
  <c r="J1058" i="3"/>
  <c r="K1058" i="3"/>
  <c r="L1058" i="3"/>
  <c r="M1058" i="3"/>
  <c r="A1059" i="3"/>
  <c r="B1059" i="3"/>
  <c r="C1059" i="3"/>
  <c r="D1059" i="3"/>
  <c r="E1059" i="3"/>
  <c r="F1059" i="3"/>
  <c r="G1059" i="3"/>
  <c r="H1059" i="3"/>
  <c r="I1059" i="3"/>
  <c r="J1059" i="3"/>
  <c r="K1059" i="3"/>
  <c r="L1059" i="3"/>
  <c r="M1059" i="3"/>
  <c r="A1060" i="3"/>
  <c r="B1060" i="3"/>
  <c r="C1060" i="3"/>
  <c r="D1060" i="3"/>
  <c r="E1060" i="3"/>
  <c r="F1060" i="3"/>
  <c r="G1060" i="3"/>
  <c r="H1060" i="3"/>
  <c r="I1060" i="3"/>
  <c r="J1060" i="3"/>
  <c r="K1060" i="3"/>
  <c r="L1060" i="3"/>
  <c r="M1060" i="3"/>
  <c r="A1061" i="3"/>
  <c r="B1061" i="3"/>
  <c r="C1061" i="3"/>
  <c r="D1061" i="3"/>
  <c r="E1061" i="3"/>
  <c r="F1061" i="3"/>
  <c r="G1061" i="3"/>
  <c r="H1061" i="3"/>
  <c r="I1061" i="3"/>
  <c r="J1061" i="3"/>
  <c r="K1061" i="3"/>
  <c r="L1061" i="3"/>
  <c r="M1061" i="3"/>
  <c r="A1062" i="3"/>
  <c r="B1062" i="3"/>
  <c r="C1062" i="3"/>
  <c r="D1062" i="3"/>
  <c r="E1062" i="3"/>
  <c r="F1062" i="3"/>
  <c r="G1062" i="3"/>
  <c r="H1062" i="3"/>
  <c r="I1062" i="3"/>
  <c r="J1062" i="3"/>
  <c r="K1062" i="3"/>
  <c r="L1062" i="3"/>
  <c r="M1062" i="3"/>
  <c r="A1063" i="3"/>
  <c r="B1063" i="3"/>
  <c r="C1063" i="3"/>
  <c r="D1063" i="3"/>
  <c r="E1063" i="3"/>
  <c r="F1063" i="3"/>
  <c r="G1063" i="3"/>
  <c r="H1063" i="3"/>
  <c r="I1063" i="3"/>
  <c r="J1063" i="3"/>
  <c r="K1063" i="3"/>
  <c r="L1063" i="3"/>
  <c r="M1063" i="3"/>
  <c r="A1064" i="3"/>
  <c r="B1064" i="3"/>
  <c r="C1064" i="3"/>
  <c r="D1064" i="3"/>
  <c r="E1064" i="3"/>
  <c r="F1064" i="3"/>
  <c r="G1064" i="3"/>
  <c r="H1064" i="3"/>
  <c r="I1064" i="3"/>
  <c r="J1064" i="3"/>
  <c r="K1064" i="3"/>
  <c r="L1064" i="3"/>
  <c r="M1064" i="3"/>
  <c r="A1065" i="3"/>
  <c r="B1065" i="3"/>
  <c r="C1065" i="3"/>
  <c r="D1065" i="3"/>
  <c r="E1065" i="3"/>
  <c r="F1065" i="3"/>
  <c r="G1065" i="3"/>
  <c r="H1065" i="3"/>
  <c r="I1065" i="3"/>
  <c r="J1065" i="3"/>
  <c r="K1065" i="3"/>
  <c r="L1065" i="3"/>
  <c r="M1065" i="3"/>
  <c r="A1066" i="3"/>
  <c r="B1066" i="3"/>
  <c r="C1066" i="3"/>
  <c r="D1066" i="3"/>
  <c r="E1066" i="3"/>
  <c r="F1066" i="3"/>
  <c r="G1066" i="3"/>
  <c r="H1066" i="3"/>
  <c r="I1066" i="3"/>
  <c r="J1066" i="3"/>
  <c r="K1066" i="3"/>
  <c r="L1066" i="3"/>
  <c r="M1066" i="3"/>
  <c r="A1067" i="3"/>
  <c r="B1067" i="3"/>
  <c r="C1067" i="3"/>
  <c r="D1067" i="3"/>
  <c r="E1067" i="3"/>
  <c r="F1067" i="3"/>
  <c r="G1067" i="3"/>
  <c r="H1067" i="3"/>
  <c r="I1067" i="3"/>
  <c r="J1067" i="3"/>
  <c r="K1067" i="3"/>
  <c r="L1067" i="3"/>
  <c r="M1067" i="3"/>
  <c r="A1068" i="3"/>
  <c r="B1068" i="3"/>
  <c r="C1068" i="3"/>
  <c r="D1068" i="3"/>
  <c r="E1068" i="3"/>
  <c r="F1068" i="3"/>
  <c r="G1068" i="3"/>
  <c r="H1068" i="3"/>
  <c r="I1068" i="3"/>
  <c r="J1068" i="3"/>
  <c r="K1068" i="3"/>
  <c r="L1068" i="3"/>
  <c r="M1068" i="3"/>
  <c r="A1069" i="3"/>
  <c r="B1069" i="3"/>
  <c r="C1069" i="3"/>
  <c r="D1069" i="3"/>
  <c r="E1069" i="3"/>
  <c r="F1069" i="3"/>
  <c r="G1069" i="3"/>
  <c r="H1069" i="3"/>
  <c r="I1069" i="3"/>
  <c r="J1069" i="3"/>
  <c r="K1069" i="3"/>
  <c r="L1069" i="3"/>
  <c r="M1069" i="3"/>
  <c r="A1070" i="3"/>
  <c r="B1070" i="3"/>
  <c r="C1070" i="3"/>
  <c r="D1070" i="3"/>
  <c r="E1070" i="3"/>
  <c r="F1070" i="3"/>
  <c r="G1070" i="3"/>
  <c r="H1070" i="3"/>
  <c r="I1070" i="3"/>
  <c r="J1070" i="3"/>
  <c r="K1070" i="3"/>
  <c r="L1070" i="3"/>
  <c r="M1070" i="3"/>
  <c r="A1071" i="3"/>
  <c r="B1071" i="3"/>
  <c r="C1071" i="3"/>
  <c r="D1071" i="3"/>
  <c r="E1071" i="3"/>
  <c r="F1071" i="3"/>
  <c r="G1071" i="3"/>
  <c r="H1071" i="3"/>
  <c r="I1071" i="3"/>
  <c r="J1071" i="3"/>
  <c r="K1071" i="3"/>
  <c r="L1071" i="3"/>
  <c r="M1071" i="3"/>
  <c r="A1072" i="3"/>
  <c r="B1072" i="3"/>
  <c r="C1072" i="3"/>
  <c r="D1072" i="3"/>
  <c r="E1072" i="3"/>
  <c r="F1072" i="3"/>
  <c r="G1072" i="3"/>
  <c r="H1072" i="3"/>
  <c r="I1072" i="3"/>
  <c r="J1072" i="3"/>
  <c r="K1072" i="3"/>
  <c r="L1072" i="3"/>
  <c r="M1072" i="3"/>
  <c r="A1073" i="3"/>
  <c r="B1073" i="3"/>
  <c r="C1073" i="3"/>
  <c r="D1073" i="3"/>
  <c r="E1073" i="3"/>
  <c r="F1073" i="3"/>
  <c r="G1073" i="3"/>
  <c r="H1073" i="3"/>
  <c r="I1073" i="3"/>
  <c r="J1073" i="3"/>
  <c r="K1073" i="3"/>
  <c r="L1073" i="3"/>
  <c r="M1073" i="3"/>
  <c r="A1074" i="3"/>
  <c r="B1074" i="3"/>
  <c r="C1074" i="3"/>
  <c r="D1074" i="3"/>
  <c r="E1074" i="3"/>
  <c r="F1074" i="3"/>
  <c r="G1074" i="3"/>
  <c r="H1074" i="3"/>
  <c r="I1074" i="3"/>
  <c r="J1074" i="3"/>
  <c r="K1074" i="3"/>
  <c r="L1074" i="3"/>
  <c r="M1074" i="3"/>
  <c r="A1075" i="3"/>
  <c r="B1075" i="3"/>
  <c r="C1075" i="3"/>
  <c r="D1075" i="3"/>
  <c r="E1075" i="3"/>
  <c r="F1075" i="3"/>
  <c r="G1075" i="3"/>
  <c r="H1075" i="3"/>
  <c r="I1075" i="3"/>
  <c r="J1075" i="3"/>
  <c r="K1075" i="3"/>
  <c r="L1075" i="3"/>
  <c r="M1075" i="3"/>
  <c r="A1076" i="3"/>
  <c r="B1076" i="3"/>
  <c r="C1076" i="3"/>
  <c r="D1076" i="3"/>
  <c r="E1076" i="3"/>
  <c r="F1076" i="3"/>
  <c r="G1076" i="3"/>
  <c r="H1076" i="3"/>
  <c r="I1076" i="3"/>
  <c r="J1076" i="3"/>
  <c r="K1076" i="3"/>
  <c r="L1076" i="3"/>
  <c r="M1076" i="3"/>
  <c r="A1077" i="3"/>
  <c r="B1077" i="3"/>
  <c r="C1077" i="3"/>
  <c r="D1077" i="3"/>
  <c r="E1077" i="3"/>
  <c r="F1077" i="3"/>
  <c r="G1077" i="3"/>
  <c r="H1077" i="3"/>
  <c r="I1077" i="3"/>
  <c r="J1077" i="3"/>
  <c r="K1077" i="3"/>
  <c r="L1077" i="3"/>
  <c r="M1077" i="3"/>
  <c r="A1078" i="3"/>
  <c r="B1078" i="3"/>
  <c r="C1078" i="3"/>
  <c r="D1078" i="3"/>
  <c r="E1078" i="3"/>
  <c r="F1078" i="3"/>
  <c r="G1078" i="3"/>
  <c r="H1078" i="3"/>
  <c r="I1078" i="3"/>
  <c r="J1078" i="3"/>
  <c r="K1078" i="3"/>
  <c r="L1078" i="3"/>
  <c r="M1078" i="3"/>
  <c r="A1079" i="3"/>
  <c r="B1079" i="3"/>
  <c r="C1079" i="3"/>
  <c r="D1079" i="3"/>
  <c r="E1079" i="3"/>
  <c r="F1079" i="3"/>
  <c r="G1079" i="3"/>
  <c r="H1079" i="3"/>
  <c r="I1079" i="3"/>
  <c r="J1079" i="3"/>
  <c r="K1079" i="3"/>
  <c r="L1079" i="3"/>
  <c r="M1079" i="3"/>
  <c r="A1080" i="3"/>
  <c r="B1080" i="3"/>
  <c r="C1080" i="3"/>
  <c r="D1080" i="3"/>
  <c r="E1080" i="3"/>
  <c r="F1080" i="3"/>
  <c r="G1080" i="3"/>
  <c r="H1080" i="3"/>
  <c r="I1080" i="3"/>
  <c r="J1080" i="3"/>
  <c r="K1080" i="3"/>
  <c r="L1080" i="3"/>
  <c r="M1080" i="3"/>
  <c r="A1081" i="3"/>
  <c r="B1081" i="3"/>
  <c r="C1081" i="3"/>
  <c r="D1081" i="3"/>
  <c r="E1081" i="3"/>
  <c r="F1081" i="3"/>
  <c r="G1081" i="3"/>
  <c r="H1081" i="3"/>
  <c r="I1081" i="3"/>
  <c r="J1081" i="3"/>
  <c r="K1081" i="3"/>
  <c r="L1081" i="3"/>
  <c r="M1081" i="3"/>
  <c r="A1082" i="3"/>
  <c r="B1082" i="3"/>
  <c r="C1082" i="3"/>
  <c r="D1082" i="3"/>
  <c r="E1082" i="3"/>
  <c r="F1082" i="3"/>
  <c r="G1082" i="3"/>
  <c r="H1082" i="3"/>
  <c r="I1082" i="3"/>
  <c r="J1082" i="3"/>
  <c r="K1082" i="3"/>
  <c r="L1082" i="3"/>
  <c r="M1082" i="3"/>
  <c r="A1083" i="3"/>
  <c r="B1083" i="3"/>
  <c r="C1083" i="3"/>
  <c r="D1083" i="3"/>
  <c r="E1083" i="3"/>
  <c r="F1083" i="3"/>
  <c r="G1083" i="3"/>
  <c r="H1083" i="3"/>
  <c r="I1083" i="3"/>
  <c r="J1083" i="3"/>
  <c r="K1083" i="3"/>
  <c r="L1083" i="3"/>
  <c r="M1083" i="3"/>
  <c r="A1084" i="3"/>
  <c r="B1084" i="3"/>
  <c r="C1084" i="3"/>
  <c r="D1084" i="3"/>
  <c r="E1084" i="3"/>
  <c r="F1084" i="3"/>
  <c r="G1084" i="3"/>
  <c r="H1084" i="3"/>
  <c r="I1084" i="3"/>
  <c r="J1084" i="3"/>
  <c r="K1084" i="3"/>
  <c r="L1084" i="3"/>
  <c r="M1084" i="3"/>
  <c r="A1085" i="3"/>
  <c r="B1085" i="3"/>
  <c r="C1085" i="3"/>
  <c r="D1085" i="3"/>
  <c r="E1085" i="3"/>
  <c r="F1085" i="3"/>
  <c r="G1085" i="3"/>
  <c r="H1085" i="3"/>
  <c r="I1085" i="3"/>
  <c r="J1085" i="3"/>
  <c r="K1085" i="3"/>
  <c r="L1085" i="3"/>
  <c r="M1085" i="3"/>
  <c r="A1086" i="3"/>
  <c r="B1086" i="3"/>
  <c r="C1086" i="3"/>
  <c r="D1086" i="3"/>
  <c r="E1086" i="3"/>
  <c r="F1086" i="3"/>
  <c r="G1086" i="3"/>
  <c r="H1086" i="3"/>
  <c r="I1086" i="3"/>
  <c r="J1086" i="3"/>
  <c r="K1086" i="3"/>
  <c r="L1086" i="3"/>
  <c r="M1086" i="3"/>
  <c r="A1087" i="3"/>
  <c r="B1087" i="3"/>
  <c r="C1087" i="3"/>
  <c r="D1087" i="3"/>
  <c r="E1087" i="3"/>
  <c r="F1087" i="3"/>
  <c r="G1087" i="3"/>
  <c r="H1087" i="3"/>
  <c r="I1087" i="3"/>
  <c r="J1087" i="3"/>
  <c r="K1087" i="3"/>
  <c r="L1087" i="3"/>
  <c r="M1087" i="3"/>
  <c r="A1088" i="3"/>
  <c r="B1088" i="3"/>
  <c r="C1088" i="3"/>
  <c r="D1088" i="3"/>
  <c r="E1088" i="3"/>
  <c r="F1088" i="3"/>
  <c r="G1088" i="3"/>
  <c r="H1088" i="3"/>
  <c r="I1088" i="3"/>
  <c r="J1088" i="3"/>
  <c r="K1088" i="3"/>
  <c r="L1088" i="3"/>
  <c r="M1088" i="3"/>
  <c r="A1089" i="3"/>
  <c r="B1089" i="3"/>
  <c r="C1089" i="3"/>
  <c r="D1089" i="3"/>
  <c r="E1089" i="3"/>
  <c r="F1089" i="3"/>
  <c r="G1089" i="3"/>
  <c r="H1089" i="3"/>
  <c r="I1089" i="3"/>
  <c r="J1089" i="3"/>
  <c r="K1089" i="3"/>
  <c r="L1089" i="3"/>
  <c r="M1089" i="3"/>
  <c r="A1090" i="3"/>
  <c r="B1090" i="3"/>
  <c r="C1090" i="3"/>
  <c r="D1090" i="3"/>
  <c r="E1090" i="3"/>
  <c r="F1090" i="3"/>
  <c r="G1090" i="3"/>
  <c r="H1090" i="3"/>
  <c r="I1090" i="3"/>
  <c r="J1090" i="3"/>
  <c r="K1090" i="3"/>
  <c r="L1090" i="3"/>
  <c r="M1090" i="3"/>
  <c r="A1091" i="3"/>
  <c r="B1091" i="3"/>
  <c r="C1091" i="3"/>
  <c r="D1091" i="3"/>
  <c r="E1091" i="3"/>
  <c r="F1091" i="3"/>
  <c r="G1091" i="3"/>
  <c r="H1091" i="3"/>
  <c r="I1091" i="3"/>
  <c r="J1091" i="3"/>
  <c r="K1091" i="3"/>
  <c r="L1091" i="3"/>
  <c r="M1091" i="3"/>
  <c r="A1092" i="3"/>
  <c r="B1092" i="3"/>
  <c r="C1092" i="3"/>
  <c r="D1092" i="3"/>
  <c r="E1092" i="3"/>
  <c r="F1092" i="3"/>
  <c r="G1092" i="3"/>
  <c r="H1092" i="3"/>
  <c r="I1092" i="3"/>
  <c r="J1092" i="3"/>
  <c r="K1092" i="3"/>
  <c r="L1092" i="3"/>
  <c r="M1092" i="3"/>
  <c r="A1093" i="3"/>
  <c r="B1093" i="3"/>
  <c r="C1093" i="3"/>
  <c r="D1093" i="3"/>
  <c r="E1093" i="3"/>
  <c r="F1093" i="3"/>
  <c r="G1093" i="3"/>
  <c r="H1093" i="3"/>
  <c r="I1093" i="3"/>
  <c r="J1093" i="3"/>
  <c r="K1093" i="3"/>
  <c r="L1093" i="3"/>
  <c r="M1093" i="3"/>
  <c r="A1094" i="3"/>
  <c r="B1094" i="3"/>
  <c r="C1094" i="3"/>
  <c r="D1094" i="3"/>
  <c r="E1094" i="3"/>
  <c r="F1094" i="3"/>
  <c r="G1094" i="3"/>
  <c r="H1094" i="3"/>
  <c r="I1094" i="3"/>
  <c r="J1094" i="3"/>
  <c r="K1094" i="3"/>
  <c r="L1094" i="3"/>
  <c r="M1094" i="3"/>
  <c r="A1095" i="3"/>
  <c r="B1095" i="3"/>
  <c r="C1095" i="3"/>
  <c r="D1095" i="3"/>
  <c r="E1095" i="3"/>
  <c r="F1095" i="3"/>
  <c r="G1095" i="3"/>
  <c r="H1095" i="3"/>
  <c r="I1095" i="3"/>
  <c r="J1095" i="3"/>
  <c r="K1095" i="3"/>
  <c r="L1095" i="3"/>
  <c r="M1095" i="3"/>
  <c r="A1096" i="3"/>
  <c r="B1096" i="3"/>
  <c r="C1096" i="3"/>
  <c r="D1096" i="3"/>
  <c r="E1096" i="3"/>
  <c r="F1096" i="3"/>
  <c r="G1096" i="3"/>
  <c r="H1096" i="3"/>
  <c r="I1096" i="3"/>
  <c r="J1096" i="3"/>
  <c r="K1096" i="3"/>
  <c r="L1096" i="3"/>
  <c r="M1096" i="3"/>
  <c r="A1097" i="3"/>
  <c r="B1097" i="3"/>
  <c r="C1097" i="3"/>
  <c r="D1097" i="3"/>
  <c r="E1097" i="3"/>
  <c r="F1097" i="3"/>
  <c r="G1097" i="3"/>
  <c r="H1097" i="3"/>
  <c r="I1097" i="3"/>
  <c r="J1097" i="3"/>
  <c r="K1097" i="3"/>
  <c r="L1097" i="3"/>
  <c r="M1097" i="3"/>
  <c r="A1098" i="3"/>
  <c r="B1098" i="3"/>
  <c r="C1098" i="3"/>
  <c r="D1098" i="3"/>
  <c r="E1098" i="3"/>
  <c r="F1098" i="3"/>
  <c r="G1098" i="3"/>
  <c r="H1098" i="3"/>
  <c r="I1098" i="3"/>
  <c r="J1098" i="3"/>
  <c r="K1098" i="3"/>
  <c r="L1098" i="3"/>
  <c r="M1098" i="3"/>
  <c r="A1099" i="3"/>
  <c r="B1099" i="3"/>
  <c r="C1099" i="3"/>
  <c r="D1099" i="3"/>
  <c r="E1099" i="3"/>
  <c r="F1099" i="3"/>
  <c r="G1099" i="3"/>
  <c r="H1099" i="3"/>
  <c r="I1099" i="3"/>
  <c r="J1099" i="3"/>
  <c r="K1099" i="3"/>
  <c r="L1099" i="3"/>
  <c r="M1099" i="3"/>
  <c r="A1100" i="3"/>
  <c r="B1100" i="3"/>
  <c r="C1100" i="3"/>
  <c r="D1100" i="3"/>
  <c r="E1100" i="3"/>
  <c r="F1100" i="3"/>
  <c r="G1100" i="3"/>
  <c r="H1100" i="3"/>
  <c r="I1100" i="3"/>
  <c r="J1100" i="3"/>
  <c r="K1100" i="3"/>
  <c r="L1100" i="3"/>
  <c r="M1100" i="3"/>
  <c r="A1101" i="3"/>
  <c r="B1101" i="3"/>
  <c r="C1101" i="3"/>
  <c r="D1101" i="3"/>
  <c r="E1101" i="3"/>
  <c r="F1101" i="3"/>
  <c r="G1101" i="3"/>
  <c r="H1101" i="3"/>
  <c r="I1101" i="3"/>
  <c r="J1101" i="3"/>
  <c r="K1101" i="3"/>
  <c r="L1101" i="3"/>
  <c r="M1101" i="3"/>
  <c r="A1102" i="3"/>
  <c r="B1102" i="3"/>
  <c r="C1102" i="3"/>
  <c r="D1102" i="3"/>
  <c r="E1102" i="3"/>
  <c r="F1102" i="3"/>
  <c r="G1102" i="3"/>
  <c r="H1102" i="3"/>
  <c r="I1102" i="3"/>
  <c r="J1102" i="3"/>
  <c r="K1102" i="3"/>
  <c r="L1102" i="3"/>
  <c r="M1102" i="3"/>
  <c r="A1103" i="3"/>
  <c r="B1103" i="3"/>
  <c r="C1103" i="3"/>
  <c r="D1103" i="3"/>
  <c r="E1103" i="3"/>
  <c r="F1103" i="3"/>
  <c r="G1103" i="3"/>
  <c r="H1103" i="3"/>
  <c r="I1103" i="3"/>
  <c r="J1103" i="3"/>
  <c r="K1103" i="3"/>
  <c r="L1103" i="3"/>
  <c r="M1103" i="3"/>
  <c r="A1104" i="3"/>
  <c r="B1104" i="3"/>
  <c r="C1104" i="3"/>
  <c r="D1104" i="3"/>
  <c r="E1104" i="3"/>
  <c r="F1104" i="3"/>
  <c r="G1104" i="3"/>
  <c r="H1104" i="3"/>
  <c r="I1104" i="3"/>
  <c r="J1104" i="3"/>
  <c r="K1104" i="3"/>
  <c r="L1104" i="3"/>
  <c r="M1104" i="3"/>
  <c r="A1105" i="3"/>
  <c r="B1105" i="3"/>
  <c r="C1105" i="3"/>
  <c r="D1105" i="3"/>
  <c r="E1105" i="3"/>
  <c r="F1105" i="3"/>
  <c r="G1105" i="3"/>
  <c r="H1105" i="3"/>
  <c r="I1105" i="3"/>
  <c r="J1105" i="3"/>
  <c r="K1105" i="3"/>
  <c r="L1105" i="3"/>
  <c r="M1105" i="3"/>
  <c r="A1106" i="3"/>
  <c r="B1106" i="3"/>
  <c r="C1106" i="3"/>
  <c r="D1106" i="3"/>
  <c r="E1106" i="3"/>
  <c r="F1106" i="3"/>
  <c r="G1106" i="3"/>
  <c r="H1106" i="3"/>
  <c r="I1106" i="3"/>
  <c r="J1106" i="3"/>
  <c r="K1106" i="3"/>
  <c r="L1106" i="3"/>
  <c r="M1106" i="3"/>
  <c r="A1107" i="3"/>
  <c r="B1107" i="3"/>
  <c r="C1107" i="3"/>
  <c r="D1107" i="3"/>
  <c r="E1107" i="3"/>
  <c r="F1107" i="3"/>
  <c r="G1107" i="3"/>
  <c r="H1107" i="3"/>
  <c r="I1107" i="3"/>
  <c r="J1107" i="3"/>
  <c r="K1107" i="3"/>
  <c r="L1107" i="3"/>
  <c r="M1107" i="3"/>
  <c r="A1108" i="3"/>
  <c r="B1108" i="3"/>
  <c r="C1108" i="3"/>
  <c r="D1108" i="3"/>
  <c r="E1108" i="3"/>
  <c r="F1108" i="3"/>
  <c r="G1108" i="3"/>
  <c r="H1108" i="3"/>
  <c r="I1108" i="3"/>
  <c r="J1108" i="3"/>
  <c r="K1108" i="3"/>
  <c r="L1108" i="3"/>
  <c r="M1108" i="3"/>
  <c r="A1109" i="3"/>
  <c r="B1109" i="3"/>
  <c r="C1109" i="3"/>
  <c r="D1109" i="3"/>
  <c r="E1109" i="3"/>
  <c r="F1109" i="3"/>
  <c r="G1109" i="3"/>
  <c r="H1109" i="3"/>
  <c r="I1109" i="3"/>
  <c r="J1109" i="3"/>
  <c r="K1109" i="3"/>
  <c r="L1109" i="3"/>
  <c r="M1109" i="3"/>
  <c r="A1110" i="3"/>
  <c r="B1110" i="3"/>
  <c r="C1110" i="3"/>
  <c r="D1110" i="3"/>
  <c r="E1110" i="3"/>
  <c r="F1110" i="3"/>
  <c r="G1110" i="3"/>
  <c r="H1110" i="3"/>
  <c r="I1110" i="3"/>
  <c r="J1110" i="3"/>
  <c r="K1110" i="3"/>
  <c r="L1110" i="3"/>
  <c r="M1110" i="3"/>
  <c r="A1111" i="3"/>
  <c r="B1111" i="3"/>
  <c r="C1111" i="3"/>
  <c r="D1111" i="3"/>
  <c r="E1111" i="3"/>
  <c r="F1111" i="3"/>
  <c r="G1111" i="3"/>
  <c r="H1111" i="3"/>
  <c r="I1111" i="3"/>
  <c r="J1111" i="3"/>
  <c r="K1111" i="3"/>
  <c r="L1111" i="3"/>
  <c r="M1111" i="3"/>
  <c r="A1112" i="3"/>
  <c r="B1112" i="3"/>
  <c r="C1112" i="3"/>
  <c r="D1112" i="3"/>
  <c r="E1112" i="3"/>
  <c r="F1112" i="3"/>
  <c r="G1112" i="3"/>
  <c r="H1112" i="3"/>
  <c r="I1112" i="3"/>
  <c r="J1112" i="3"/>
  <c r="K1112" i="3"/>
  <c r="L1112" i="3"/>
  <c r="M1112" i="3"/>
  <c r="A1113" i="3"/>
  <c r="B1113" i="3"/>
  <c r="C1113" i="3"/>
  <c r="D1113" i="3"/>
  <c r="E1113" i="3"/>
  <c r="F1113" i="3"/>
  <c r="G1113" i="3"/>
  <c r="H1113" i="3"/>
  <c r="I1113" i="3"/>
  <c r="J1113" i="3"/>
  <c r="K1113" i="3"/>
  <c r="L1113" i="3"/>
  <c r="M1113" i="3"/>
  <c r="A1114" i="3"/>
  <c r="B1114" i="3"/>
  <c r="C1114" i="3"/>
  <c r="D1114" i="3"/>
  <c r="E1114" i="3"/>
  <c r="F1114" i="3"/>
  <c r="G1114" i="3"/>
  <c r="H1114" i="3"/>
  <c r="I1114" i="3"/>
  <c r="J1114" i="3"/>
  <c r="K1114" i="3"/>
  <c r="L1114" i="3"/>
  <c r="M1114" i="3"/>
  <c r="A1115" i="3"/>
  <c r="B1115" i="3"/>
  <c r="C1115" i="3"/>
  <c r="D1115" i="3"/>
  <c r="E1115" i="3"/>
  <c r="F1115" i="3"/>
  <c r="G1115" i="3"/>
  <c r="H1115" i="3"/>
  <c r="I1115" i="3"/>
  <c r="J1115" i="3"/>
  <c r="K1115" i="3"/>
  <c r="L1115" i="3"/>
  <c r="M1115" i="3"/>
  <c r="A1116" i="3"/>
  <c r="B1116" i="3"/>
  <c r="C1116" i="3"/>
  <c r="D1116" i="3"/>
  <c r="E1116" i="3"/>
  <c r="F1116" i="3"/>
  <c r="G1116" i="3"/>
  <c r="H1116" i="3"/>
  <c r="I1116" i="3"/>
  <c r="J1116" i="3"/>
  <c r="K1116" i="3"/>
  <c r="L1116" i="3"/>
  <c r="M1116" i="3"/>
  <c r="A1117" i="3"/>
  <c r="B1117" i="3"/>
  <c r="C1117" i="3"/>
  <c r="D1117" i="3"/>
  <c r="E1117" i="3"/>
  <c r="F1117" i="3"/>
  <c r="G1117" i="3"/>
  <c r="H1117" i="3"/>
  <c r="I1117" i="3"/>
  <c r="J1117" i="3"/>
  <c r="K1117" i="3"/>
  <c r="L1117" i="3"/>
  <c r="M1117" i="3"/>
  <c r="A1118" i="3"/>
  <c r="B1118" i="3"/>
  <c r="C1118" i="3"/>
  <c r="D1118" i="3"/>
  <c r="E1118" i="3"/>
  <c r="F1118" i="3"/>
  <c r="G1118" i="3"/>
  <c r="H1118" i="3"/>
  <c r="I1118" i="3"/>
  <c r="J1118" i="3"/>
  <c r="K1118" i="3"/>
  <c r="L1118" i="3"/>
  <c r="M1118" i="3"/>
  <c r="A1119" i="3"/>
  <c r="B1119" i="3"/>
  <c r="C1119" i="3"/>
  <c r="D1119" i="3"/>
  <c r="E1119" i="3"/>
  <c r="F1119" i="3"/>
  <c r="G1119" i="3"/>
  <c r="H1119" i="3"/>
  <c r="I1119" i="3"/>
  <c r="J1119" i="3"/>
  <c r="K1119" i="3"/>
  <c r="L1119" i="3"/>
  <c r="M1119" i="3"/>
  <c r="A1120" i="3"/>
  <c r="B1120" i="3"/>
  <c r="C1120" i="3"/>
  <c r="D1120" i="3"/>
  <c r="E1120" i="3"/>
  <c r="F1120" i="3"/>
  <c r="G1120" i="3"/>
  <c r="H1120" i="3"/>
  <c r="I1120" i="3"/>
  <c r="J1120" i="3"/>
  <c r="K1120" i="3"/>
  <c r="L1120" i="3"/>
  <c r="M1120" i="3"/>
  <c r="A1121" i="3"/>
  <c r="B1121" i="3"/>
  <c r="C1121" i="3"/>
  <c r="D1121" i="3"/>
  <c r="E1121" i="3"/>
  <c r="F1121" i="3"/>
  <c r="G1121" i="3"/>
  <c r="H1121" i="3"/>
  <c r="I1121" i="3"/>
  <c r="J1121" i="3"/>
  <c r="K1121" i="3"/>
  <c r="L1121" i="3"/>
  <c r="M1121" i="3"/>
  <c r="A1122" i="3"/>
  <c r="B1122" i="3"/>
  <c r="C1122" i="3"/>
  <c r="D1122" i="3"/>
  <c r="E1122" i="3"/>
  <c r="F1122" i="3"/>
  <c r="G1122" i="3"/>
  <c r="H1122" i="3"/>
  <c r="I1122" i="3"/>
  <c r="J1122" i="3"/>
  <c r="K1122" i="3"/>
  <c r="L1122" i="3"/>
  <c r="M1122" i="3"/>
  <c r="A1123" i="3"/>
  <c r="B1123" i="3"/>
  <c r="C1123" i="3"/>
  <c r="D1123" i="3"/>
  <c r="E1123" i="3"/>
  <c r="F1123" i="3"/>
  <c r="G1123" i="3"/>
  <c r="H1123" i="3"/>
  <c r="I1123" i="3"/>
  <c r="J1123" i="3"/>
  <c r="K1123" i="3"/>
  <c r="L1123" i="3"/>
  <c r="M1123" i="3"/>
  <c r="A1124" i="3"/>
  <c r="B1124" i="3"/>
  <c r="C1124" i="3"/>
  <c r="D1124" i="3"/>
  <c r="E1124" i="3"/>
  <c r="F1124" i="3"/>
  <c r="G1124" i="3"/>
  <c r="H1124" i="3"/>
  <c r="I1124" i="3"/>
  <c r="J1124" i="3"/>
  <c r="K1124" i="3"/>
  <c r="L1124" i="3"/>
  <c r="M1124" i="3"/>
  <c r="A1125" i="3"/>
  <c r="B1125" i="3"/>
  <c r="C1125" i="3"/>
  <c r="D1125" i="3"/>
  <c r="E1125" i="3"/>
  <c r="F1125" i="3"/>
  <c r="G1125" i="3"/>
  <c r="H1125" i="3"/>
  <c r="I1125" i="3"/>
  <c r="J1125" i="3"/>
  <c r="K1125" i="3"/>
  <c r="L1125" i="3"/>
  <c r="M1125" i="3"/>
  <c r="A1126" i="3"/>
  <c r="B1126" i="3"/>
  <c r="C1126" i="3"/>
  <c r="D1126" i="3"/>
  <c r="E1126" i="3"/>
  <c r="F1126" i="3"/>
  <c r="G1126" i="3"/>
  <c r="H1126" i="3"/>
  <c r="I1126" i="3"/>
  <c r="J1126" i="3"/>
  <c r="K1126" i="3"/>
  <c r="L1126" i="3"/>
  <c r="M1126" i="3"/>
  <c r="A1127" i="3"/>
  <c r="B1127" i="3"/>
  <c r="C1127" i="3"/>
  <c r="D1127" i="3"/>
  <c r="E1127" i="3"/>
  <c r="F1127" i="3"/>
  <c r="G1127" i="3"/>
  <c r="H1127" i="3"/>
  <c r="I1127" i="3"/>
  <c r="J1127" i="3"/>
  <c r="K1127" i="3"/>
  <c r="L1127" i="3"/>
  <c r="M1127" i="3"/>
  <c r="A1128" i="3"/>
  <c r="B1128" i="3"/>
  <c r="C1128" i="3"/>
  <c r="D1128" i="3"/>
  <c r="E1128" i="3"/>
  <c r="F1128" i="3"/>
  <c r="G1128" i="3"/>
  <c r="H1128" i="3"/>
  <c r="I1128" i="3"/>
  <c r="J1128" i="3"/>
  <c r="K1128" i="3"/>
  <c r="L1128" i="3"/>
  <c r="M1128" i="3"/>
  <c r="A1129" i="3"/>
  <c r="B1129" i="3"/>
  <c r="C1129" i="3"/>
  <c r="D1129" i="3"/>
  <c r="E1129" i="3"/>
  <c r="F1129" i="3"/>
  <c r="G1129" i="3"/>
  <c r="H1129" i="3"/>
  <c r="I1129" i="3"/>
  <c r="J1129" i="3"/>
  <c r="K1129" i="3"/>
  <c r="L1129" i="3"/>
  <c r="M1129" i="3"/>
  <c r="A1130" i="3"/>
  <c r="B1130" i="3"/>
  <c r="C1130" i="3"/>
  <c r="D1130" i="3"/>
  <c r="E1130" i="3"/>
  <c r="F1130" i="3"/>
  <c r="G1130" i="3"/>
  <c r="H1130" i="3"/>
  <c r="I1130" i="3"/>
  <c r="J1130" i="3"/>
  <c r="K1130" i="3"/>
  <c r="L1130" i="3"/>
  <c r="M1130" i="3"/>
  <c r="A1131" i="3"/>
  <c r="B1131" i="3"/>
  <c r="C1131" i="3"/>
  <c r="D1131" i="3"/>
  <c r="E1131" i="3"/>
  <c r="F1131" i="3"/>
  <c r="G1131" i="3"/>
  <c r="H1131" i="3"/>
  <c r="I1131" i="3"/>
  <c r="J1131" i="3"/>
  <c r="K1131" i="3"/>
  <c r="L1131" i="3"/>
  <c r="M1131" i="3"/>
  <c r="A1132" i="3"/>
  <c r="B1132" i="3"/>
  <c r="C1132" i="3"/>
  <c r="D1132" i="3"/>
  <c r="E1132" i="3"/>
  <c r="F1132" i="3"/>
  <c r="G1132" i="3"/>
  <c r="H1132" i="3"/>
  <c r="I1132" i="3"/>
  <c r="J1132" i="3"/>
  <c r="K1132" i="3"/>
  <c r="L1132" i="3"/>
  <c r="M1132" i="3"/>
  <c r="A1133" i="3"/>
  <c r="B1133" i="3"/>
  <c r="C1133" i="3"/>
  <c r="D1133" i="3"/>
  <c r="E1133" i="3"/>
  <c r="F1133" i="3"/>
  <c r="G1133" i="3"/>
  <c r="H1133" i="3"/>
  <c r="I1133" i="3"/>
  <c r="J1133" i="3"/>
  <c r="K1133" i="3"/>
  <c r="L1133" i="3"/>
  <c r="M1133" i="3"/>
  <c r="A1134" i="3"/>
  <c r="B1134" i="3"/>
  <c r="C1134" i="3"/>
  <c r="D1134" i="3"/>
  <c r="E1134" i="3"/>
  <c r="F1134" i="3"/>
  <c r="G1134" i="3"/>
  <c r="H1134" i="3"/>
  <c r="I1134" i="3"/>
  <c r="J1134" i="3"/>
  <c r="K1134" i="3"/>
  <c r="L1134" i="3"/>
  <c r="M1134" i="3"/>
  <c r="A1135" i="3"/>
  <c r="B1135" i="3"/>
  <c r="C1135" i="3"/>
  <c r="D1135" i="3"/>
  <c r="E1135" i="3"/>
  <c r="F1135" i="3"/>
  <c r="G1135" i="3"/>
  <c r="H1135" i="3"/>
  <c r="I1135" i="3"/>
  <c r="J1135" i="3"/>
  <c r="K1135" i="3"/>
  <c r="L1135" i="3"/>
  <c r="M1135" i="3"/>
  <c r="A1136" i="3"/>
  <c r="B1136" i="3"/>
  <c r="C1136" i="3"/>
  <c r="D1136" i="3"/>
  <c r="E1136" i="3"/>
  <c r="F1136" i="3"/>
  <c r="G1136" i="3"/>
  <c r="H1136" i="3"/>
  <c r="I1136" i="3"/>
  <c r="J1136" i="3"/>
  <c r="K1136" i="3"/>
  <c r="L1136" i="3"/>
  <c r="M1136" i="3"/>
  <c r="A1137" i="3"/>
  <c r="B1137" i="3"/>
  <c r="C1137" i="3"/>
  <c r="D1137" i="3"/>
  <c r="E1137" i="3"/>
  <c r="F1137" i="3"/>
  <c r="G1137" i="3"/>
  <c r="H1137" i="3"/>
  <c r="I1137" i="3"/>
  <c r="J1137" i="3"/>
  <c r="K1137" i="3"/>
  <c r="L1137" i="3"/>
  <c r="M1137" i="3"/>
  <c r="A1138" i="3"/>
  <c r="B1138" i="3"/>
  <c r="C1138" i="3"/>
  <c r="D1138" i="3"/>
  <c r="E1138" i="3"/>
  <c r="F1138" i="3"/>
  <c r="G1138" i="3"/>
  <c r="H1138" i="3"/>
  <c r="I1138" i="3"/>
  <c r="J1138" i="3"/>
  <c r="K1138" i="3"/>
  <c r="L1138" i="3"/>
  <c r="M1138" i="3"/>
  <c r="A1139" i="3"/>
  <c r="B1139" i="3"/>
  <c r="C1139" i="3"/>
  <c r="D1139" i="3"/>
  <c r="E1139" i="3"/>
  <c r="F1139" i="3"/>
  <c r="G1139" i="3"/>
  <c r="H1139" i="3"/>
  <c r="I1139" i="3"/>
  <c r="J1139" i="3"/>
  <c r="K1139" i="3"/>
  <c r="L1139" i="3"/>
  <c r="M1139" i="3"/>
  <c r="A1140" i="3"/>
  <c r="B1140" i="3"/>
  <c r="C1140" i="3"/>
  <c r="D1140" i="3"/>
  <c r="E1140" i="3"/>
  <c r="F1140" i="3"/>
  <c r="G1140" i="3"/>
  <c r="H1140" i="3"/>
  <c r="I1140" i="3"/>
  <c r="J1140" i="3"/>
  <c r="K1140" i="3"/>
  <c r="L1140" i="3"/>
  <c r="M1140" i="3"/>
  <c r="A1141" i="3"/>
  <c r="B1141" i="3"/>
  <c r="C1141" i="3"/>
  <c r="D1141" i="3"/>
  <c r="E1141" i="3"/>
  <c r="F1141" i="3"/>
  <c r="G1141" i="3"/>
  <c r="H1141" i="3"/>
  <c r="I1141" i="3"/>
  <c r="J1141" i="3"/>
  <c r="K1141" i="3"/>
  <c r="L1141" i="3"/>
  <c r="M1141" i="3"/>
  <c r="A1142" i="3"/>
  <c r="B1142" i="3"/>
  <c r="C1142" i="3"/>
  <c r="D1142" i="3"/>
  <c r="E1142" i="3"/>
  <c r="F1142" i="3"/>
  <c r="G1142" i="3"/>
  <c r="H1142" i="3"/>
  <c r="I1142" i="3"/>
  <c r="J1142" i="3"/>
  <c r="K1142" i="3"/>
  <c r="L1142" i="3"/>
  <c r="M1142" i="3"/>
  <c r="A1143" i="3"/>
  <c r="B1143" i="3"/>
  <c r="C1143" i="3"/>
  <c r="D1143" i="3"/>
  <c r="E1143" i="3"/>
  <c r="F1143" i="3"/>
  <c r="G1143" i="3"/>
  <c r="H1143" i="3"/>
  <c r="I1143" i="3"/>
  <c r="J1143" i="3"/>
  <c r="K1143" i="3"/>
  <c r="L1143" i="3"/>
  <c r="M1143" i="3"/>
  <c r="A1144" i="3"/>
  <c r="B1144" i="3"/>
  <c r="C1144" i="3"/>
  <c r="D1144" i="3"/>
  <c r="E1144" i="3"/>
  <c r="F1144" i="3"/>
  <c r="G1144" i="3"/>
  <c r="H1144" i="3"/>
  <c r="I1144" i="3"/>
  <c r="J1144" i="3"/>
  <c r="K1144" i="3"/>
  <c r="L1144" i="3"/>
  <c r="M1144" i="3"/>
  <c r="A1145" i="3"/>
  <c r="B1145" i="3"/>
  <c r="C1145" i="3"/>
  <c r="D1145" i="3"/>
  <c r="E1145" i="3"/>
  <c r="F1145" i="3"/>
  <c r="G1145" i="3"/>
  <c r="H1145" i="3"/>
  <c r="I1145" i="3"/>
  <c r="J1145" i="3"/>
  <c r="K1145" i="3"/>
  <c r="L1145" i="3"/>
  <c r="M1145" i="3"/>
  <c r="A1146" i="3"/>
  <c r="B1146" i="3"/>
  <c r="C1146" i="3"/>
  <c r="D1146" i="3"/>
  <c r="E1146" i="3"/>
  <c r="F1146" i="3"/>
  <c r="G1146" i="3"/>
  <c r="H1146" i="3"/>
  <c r="I1146" i="3"/>
  <c r="J1146" i="3"/>
  <c r="K1146" i="3"/>
  <c r="L1146" i="3"/>
  <c r="M1146" i="3"/>
  <c r="A1147" i="3"/>
  <c r="B1147" i="3"/>
  <c r="C1147" i="3"/>
  <c r="D1147" i="3"/>
  <c r="E1147" i="3"/>
  <c r="F1147" i="3"/>
  <c r="G1147" i="3"/>
  <c r="H1147" i="3"/>
  <c r="I1147" i="3"/>
  <c r="J1147" i="3"/>
  <c r="K1147" i="3"/>
  <c r="L1147" i="3"/>
  <c r="M1147" i="3"/>
  <c r="A1148" i="3"/>
  <c r="B1148" i="3"/>
  <c r="C1148" i="3"/>
  <c r="D1148" i="3"/>
  <c r="E1148" i="3"/>
  <c r="F1148" i="3"/>
  <c r="G1148" i="3"/>
  <c r="H1148" i="3"/>
  <c r="I1148" i="3"/>
  <c r="J1148" i="3"/>
  <c r="K1148" i="3"/>
  <c r="L1148" i="3"/>
  <c r="M1148" i="3"/>
  <c r="A1149" i="3"/>
  <c r="B1149" i="3"/>
  <c r="C1149" i="3"/>
  <c r="D1149" i="3"/>
  <c r="E1149" i="3"/>
  <c r="F1149" i="3"/>
  <c r="G1149" i="3"/>
  <c r="H1149" i="3"/>
  <c r="I1149" i="3"/>
  <c r="J1149" i="3"/>
  <c r="K1149" i="3"/>
  <c r="L1149" i="3"/>
  <c r="M1149" i="3"/>
  <c r="A1150" i="3"/>
  <c r="B1150" i="3"/>
  <c r="C1150" i="3"/>
  <c r="D1150" i="3"/>
  <c r="E1150" i="3"/>
  <c r="F1150" i="3"/>
  <c r="G1150" i="3"/>
  <c r="H1150" i="3"/>
  <c r="I1150" i="3"/>
  <c r="J1150" i="3"/>
  <c r="K1150" i="3"/>
  <c r="L1150" i="3"/>
  <c r="M1150" i="3"/>
  <c r="A1151" i="3"/>
  <c r="B1151" i="3"/>
  <c r="C1151" i="3"/>
  <c r="D1151" i="3"/>
  <c r="E1151" i="3"/>
  <c r="F1151" i="3"/>
  <c r="G1151" i="3"/>
  <c r="H1151" i="3"/>
  <c r="I1151" i="3"/>
  <c r="J1151" i="3"/>
  <c r="K1151" i="3"/>
  <c r="L1151" i="3"/>
  <c r="M1151" i="3"/>
  <c r="A1152" i="3"/>
  <c r="B1152" i="3"/>
  <c r="C1152" i="3"/>
  <c r="D1152" i="3"/>
  <c r="E1152" i="3"/>
  <c r="F1152" i="3"/>
  <c r="G1152" i="3"/>
  <c r="H1152" i="3"/>
  <c r="I1152" i="3"/>
  <c r="J1152" i="3"/>
  <c r="K1152" i="3"/>
  <c r="L1152" i="3"/>
  <c r="M1152" i="3"/>
  <c r="A1153" i="3"/>
  <c r="B1153" i="3"/>
  <c r="C1153" i="3"/>
  <c r="D1153" i="3"/>
  <c r="E1153" i="3"/>
  <c r="F1153" i="3"/>
  <c r="G1153" i="3"/>
  <c r="H1153" i="3"/>
  <c r="I1153" i="3"/>
  <c r="J1153" i="3"/>
  <c r="K1153" i="3"/>
  <c r="L1153" i="3"/>
  <c r="M1153" i="3"/>
  <c r="A1154" i="3"/>
  <c r="B1154" i="3"/>
  <c r="C1154" i="3"/>
  <c r="D1154" i="3"/>
  <c r="E1154" i="3"/>
  <c r="F1154" i="3"/>
  <c r="G1154" i="3"/>
  <c r="H1154" i="3"/>
  <c r="I1154" i="3"/>
  <c r="J1154" i="3"/>
  <c r="K1154" i="3"/>
  <c r="L1154" i="3"/>
  <c r="M1154" i="3"/>
  <c r="A1155" i="3"/>
  <c r="B1155" i="3"/>
  <c r="C1155" i="3"/>
  <c r="D1155" i="3"/>
  <c r="E1155" i="3"/>
  <c r="F1155" i="3"/>
  <c r="G1155" i="3"/>
  <c r="H1155" i="3"/>
  <c r="I1155" i="3"/>
  <c r="J1155" i="3"/>
  <c r="K1155" i="3"/>
  <c r="L1155" i="3"/>
  <c r="M1155" i="3"/>
  <c r="A1156" i="3"/>
  <c r="B1156" i="3"/>
  <c r="C1156" i="3"/>
  <c r="D1156" i="3"/>
  <c r="E1156" i="3"/>
  <c r="F1156" i="3"/>
  <c r="G1156" i="3"/>
  <c r="H1156" i="3"/>
  <c r="I1156" i="3"/>
  <c r="J1156" i="3"/>
  <c r="K1156" i="3"/>
  <c r="L1156" i="3"/>
  <c r="M1156" i="3"/>
  <c r="A1157" i="3"/>
  <c r="B1157" i="3"/>
  <c r="C1157" i="3"/>
  <c r="D1157" i="3"/>
  <c r="E1157" i="3"/>
  <c r="F1157" i="3"/>
  <c r="G1157" i="3"/>
  <c r="H1157" i="3"/>
  <c r="I1157" i="3"/>
  <c r="J1157" i="3"/>
  <c r="K1157" i="3"/>
  <c r="L1157" i="3"/>
  <c r="M1157" i="3"/>
  <c r="A1158" i="3"/>
  <c r="B1158" i="3"/>
  <c r="C1158" i="3"/>
  <c r="D1158" i="3"/>
  <c r="E1158" i="3"/>
  <c r="F1158" i="3"/>
  <c r="G1158" i="3"/>
  <c r="H1158" i="3"/>
  <c r="I1158" i="3"/>
  <c r="J1158" i="3"/>
  <c r="K1158" i="3"/>
  <c r="L1158" i="3"/>
  <c r="M1158" i="3"/>
  <c r="A1159" i="3"/>
  <c r="B1159" i="3"/>
  <c r="C1159" i="3"/>
  <c r="D1159" i="3"/>
  <c r="E1159" i="3"/>
  <c r="F1159" i="3"/>
  <c r="G1159" i="3"/>
  <c r="H1159" i="3"/>
  <c r="I1159" i="3"/>
  <c r="J1159" i="3"/>
  <c r="K1159" i="3"/>
  <c r="L1159" i="3"/>
  <c r="M1159" i="3"/>
  <c r="A1160" i="3"/>
  <c r="B1160" i="3"/>
  <c r="C1160" i="3"/>
  <c r="D1160" i="3"/>
  <c r="E1160" i="3"/>
  <c r="F1160" i="3"/>
  <c r="G1160" i="3"/>
  <c r="H1160" i="3"/>
  <c r="I1160" i="3"/>
  <c r="J1160" i="3"/>
  <c r="K1160" i="3"/>
  <c r="L1160" i="3"/>
  <c r="M1160" i="3"/>
  <c r="A1161" i="3"/>
  <c r="B1161" i="3"/>
  <c r="C1161" i="3"/>
  <c r="D1161" i="3"/>
  <c r="E1161" i="3"/>
  <c r="F1161" i="3"/>
  <c r="G1161" i="3"/>
  <c r="H1161" i="3"/>
  <c r="I1161" i="3"/>
  <c r="J1161" i="3"/>
  <c r="K1161" i="3"/>
  <c r="L1161" i="3"/>
  <c r="M1161" i="3"/>
  <c r="A1162" i="3"/>
  <c r="B1162" i="3"/>
  <c r="C1162" i="3"/>
  <c r="D1162" i="3"/>
  <c r="E1162" i="3"/>
  <c r="F1162" i="3"/>
  <c r="G1162" i="3"/>
  <c r="H1162" i="3"/>
  <c r="I1162" i="3"/>
  <c r="J1162" i="3"/>
  <c r="K1162" i="3"/>
  <c r="L1162" i="3"/>
  <c r="M1162" i="3"/>
  <c r="A1163" i="3"/>
  <c r="B1163" i="3"/>
  <c r="C1163" i="3"/>
  <c r="D1163" i="3"/>
  <c r="E1163" i="3"/>
  <c r="F1163" i="3"/>
  <c r="G1163" i="3"/>
  <c r="H1163" i="3"/>
  <c r="I1163" i="3"/>
  <c r="J1163" i="3"/>
  <c r="K1163" i="3"/>
  <c r="L1163" i="3"/>
  <c r="M1163" i="3"/>
  <c r="A1164" i="3"/>
  <c r="B1164" i="3"/>
  <c r="C1164" i="3"/>
  <c r="D1164" i="3"/>
  <c r="E1164" i="3"/>
  <c r="F1164" i="3"/>
  <c r="G1164" i="3"/>
  <c r="H1164" i="3"/>
  <c r="I1164" i="3"/>
  <c r="J1164" i="3"/>
  <c r="K1164" i="3"/>
  <c r="L1164" i="3"/>
  <c r="M1164" i="3"/>
  <c r="A1165" i="3"/>
  <c r="B1165" i="3"/>
  <c r="C1165" i="3"/>
  <c r="D1165" i="3"/>
  <c r="E1165" i="3"/>
  <c r="F1165" i="3"/>
  <c r="G1165" i="3"/>
  <c r="H1165" i="3"/>
  <c r="I1165" i="3"/>
  <c r="J1165" i="3"/>
  <c r="K1165" i="3"/>
  <c r="L1165" i="3"/>
  <c r="M1165" i="3"/>
  <c r="A1166" i="3"/>
  <c r="B1166" i="3"/>
  <c r="C1166" i="3"/>
  <c r="D1166" i="3"/>
  <c r="E1166" i="3"/>
  <c r="F1166" i="3"/>
  <c r="G1166" i="3"/>
  <c r="H1166" i="3"/>
  <c r="I1166" i="3"/>
  <c r="J1166" i="3"/>
  <c r="K1166" i="3"/>
  <c r="L1166" i="3"/>
  <c r="M1166" i="3"/>
  <c r="A1167" i="3"/>
  <c r="B1167" i="3"/>
  <c r="C1167" i="3"/>
  <c r="D1167" i="3"/>
  <c r="E1167" i="3"/>
  <c r="F1167" i="3"/>
  <c r="G1167" i="3"/>
  <c r="H1167" i="3"/>
  <c r="I1167" i="3"/>
  <c r="J1167" i="3"/>
  <c r="K1167" i="3"/>
  <c r="L1167" i="3"/>
  <c r="M1167" i="3"/>
  <c r="A1168" i="3"/>
  <c r="B1168" i="3"/>
  <c r="C1168" i="3"/>
  <c r="D1168" i="3"/>
  <c r="E1168" i="3"/>
  <c r="F1168" i="3"/>
  <c r="G1168" i="3"/>
  <c r="H1168" i="3"/>
  <c r="I1168" i="3"/>
  <c r="J1168" i="3"/>
  <c r="K1168" i="3"/>
  <c r="L1168" i="3"/>
  <c r="M1168" i="3"/>
  <c r="A1169" i="3"/>
  <c r="B1169" i="3"/>
  <c r="C1169" i="3"/>
  <c r="D1169" i="3"/>
  <c r="E1169" i="3"/>
  <c r="F1169" i="3"/>
  <c r="G1169" i="3"/>
  <c r="H1169" i="3"/>
  <c r="I1169" i="3"/>
  <c r="J1169" i="3"/>
  <c r="K1169" i="3"/>
  <c r="L1169" i="3"/>
  <c r="M1169" i="3"/>
  <c r="A1170" i="3"/>
  <c r="B1170" i="3"/>
  <c r="C1170" i="3"/>
  <c r="D1170" i="3"/>
  <c r="E1170" i="3"/>
  <c r="F1170" i="3"/>
  <c r="G1170" i="3"/>
  <c r="H1170" i="3"/>
  <c r="I1170" i="3"/>
  <c r="J1170" i="3"/>
  <c r="K1170" i="3"/>
  <c r="L1170" i="3"/>
  <c r="M1170" i="3"/>
  <c r="A1171" i="3"/>
  <c r="B1171" i="3"/>
  <c r="C1171" i="3"/>
  <c r="D1171" i="3"/>
  <c r="E1171" i="3"/>
  <c r="F1171" i="3"/>
  <c r="G1171" i="3"/>
  <c r="H1171" i="3"/>
  <c r="I1171" i="3"/>
  <c r="J1171" i="3"/>
  <c r="K1171" i="3"/>
  <c r="L1171" i="3"/>
  <c r="M1171" i="3"/>
  <c r="A1172" i="3"/>
  <c r="B1172" i="3"/>
  <c r="C1172" i="3"/>
  <c r="D1172" i="3"/>
  <c r="E1172" i="3"/>
  <c r="F1172" i="3"/>
  <c r="G1172" i="3"/>
  <c r="H1172" i="3"/>
  <c r="I1172" i="3"/>
  <c r="J1172" i="3"/>
  <c r="K1172" i="3"/>
  <c r="L1172" i="3"/>
  <c r="M1172" i="3"/>
  <c r="A1173" i="3"/>
  <c r="B1173" i="3"/>
  <c r="C1173" i="3"/>
  <c r="D1173" i="3"/>
  <c r="E1173" i="3"/>
  <c r="F1173" i="3"/>
  <c r="G1173" i="3"/>
  <c r="H1173" i="3"/>
  <c r="I1173" i="3"/>
  <c r="J1173" i="3"/>
  <c r="K1173" i="3"/>
  <c r="L1173" i="3"/>
  <c r="M1173" i="3"/>
  <c r="A1174" i="3"/>
  <c r="B1174" i="3"/>
  <c r="C1174" i="3"/>
  <c r="D1174" i="3"/>
  <c r="E1174" i="3"/>
  <c r="F1174" i="3"/>
  <c r="G1174" i="3"/>
  <c r="H1174" i="3"/>
  <c r="I1174" i="3"/>
  <c r="J1174" i="3"/>
  <c r="K1174" i="3"/>
  <c r="L1174" i="3"/>
  <c r="M1174" i="3"/>
  <c r="A1175" i="3"/>
  <c r="B1175" i="3"/>
  <c r="C1175" i="3"/>
  <c r="D1175" i="3"/>
  <c r="E1175" i="3"/>
  <c r="F1175" i="3"/>
  <c r="G1175" i="3"/>
  <c r="H1175" i="3"/>
  <c r="I1175" i="3"/>
  <c r="J1175" i="3"/>
  <c r="K1175" i="3"/>
  <c r="L1175" i="3"/>
  <c r="M1175" i="3"/>
  <c r="A1176" i="3"/>
  <c r="B1176" i="3"/>
  <c r="C1176" i="3"/>
  <c r="D1176" i="3"/>
  <c r="E1176" i="3"/>
  <c r="F1176" i="3"/>
  <c r="G1176" i="3"/>
  <c r="H1176" i="3"/>
  <c r="I1176" i="3"/>
  <c r="J1176" i="3"/>
  <c r="K1176" i="3"/>
  <c r="L1176" i="3"/>
  <c r="M1176" i="3"/>
  <c r="A1177" i="3"/>
  <c r="B1177" i="3"/>
  <c r="C1177" i="3"/>
  <c r="D1177" i="3"/>
  <c r="E1177" i="3"/>
  <c r="F1177" i="3"/>
  <c r="G1177" i="3"/>
  <c r="H1177" i="3"/>
  <c r="I1177" i="3"/>
  <c r="J1177" i="3"/>
  <c r="K1177" i="3"/>
  <c r="L1177" i="3"/>
  <c r="M1177" i="3"/>
  <c r="A1178" i="3"/>
  <c r="B1178" i="3"/>
  <c r="C1178" i="3"/>
  <c r="D1178" i="3"/>
  <c r="E1178" i="3"/>
  <c r="F1178" i="3"/>
  <c r="G1178" i="3"/>
  <c r="H1178" i="3"/>
  <c r="I1178" i="3"/>
  <c r="J1178" i="3"/>
  <c r="K1178" i="3"/>
  <c r="L1178" i="3"/>
  <c r="M1178" i="3"/>
  <c r="A1179" i="3"/>
  <c r="B1179" i="3"/>
  <c r="C1179" i="3"/>
  <c r="D1179" i="3"/>
  <c r="E1179" i="3"/>
  <c r="F1179" i="3"/>
  <c r="G1179" i="3"/>
  <c r="H1179" i="3"/>
  <c r="I1179" i="3"/>
  <c r="J1179" i="3"/>
  <c r="K1179" i="3"/>
  <c r="L1179" i="3"/>
  <c r="M1179" i="3"/>
  <c r="A1180" i="3"/>
  <c r="B1180" i="3"/>
  <c r="C1180" i="3"/>
  <c r="D1180" i="3"/>
  <c r="E1180" i="3"/>
  <c r="F1180" i="3"/>
  <c r="G1180" i="3"/>
  <c r="H1180" i="3"/>
  <c r="I1180" i="3"/>
  <c r="J1180" i="3"/>
  <c r="K1180" i="3"/>
  <c r="L1180" i="3"/>
  <c r="M1180" i="3"/>
  <c r="A1181" i="3"/>
  <c r="B1181" i="3"/>
  <c r="C1181" i="3"/>
  <c r="D1181" i="3"/>
  <c r="E1181" i="3"/>
  <c r="F1181" i="3"/>
  <c r="G1181" i="3"/>
  <c r="H1181" i="3"/>
  <c r="I1181" i="3"/>
  <c r="J1181" i="3"/>
  <c r="K1181" i="3"/>
  <c r="L1181" i="3"/>
  <c r="M1181" i="3"/>
  <c r="A1182" i="3"/>
  <c r="B1182" i="3"/>
  <c r="C1182" i="3"/>
  <c r="D1182" i="3"/>
  <c r="E1182" i="3"/>
  <c r="F1182" i="3"/>
  <c r="G1182" i="3"/>
  <c r="H1182" i="3"/>
  <c r="I1182" i="3"/>
  <c r="J1182" i="3"/>
  <c r="K1182" i="3"/>
  <c r="L1182" i="3"/>
  <c r="M1182" i="3"/>
  <c r="A1183" i="3"/>
  <c r="B1183" i="3"/>
  <c r="C1183" i="3"/>
  <c r="D1183" i="3"/>
  <c r="E1183" i="3"/>
  <c r="F1183" i="3"/>
  <c r="G1183" i="3"/>
  <c r="H1183" i="3"/>
  <c r="I1183" i="3"/>
  <c r="J1183" i="3"/>
  <c r="K1183" i="3"/>
  <c r="L1183" i="3"/>
  <c r="M1183" i="3"/>
  <c r="A1184" i="3"/>
  <c r="B1184" i="3"/>
  <c r="C1184" i="3"/>
  <c r="D1184" i="3"/>
  <c r="E1184" i="3"/>
  <c r="F1184" i="3"/>
  <c r="G1184" i="3"/>
  <c r="H1184" i="3"/>
  <c r="I1184" i="3"/>
  <c r="J1184" i="3"/>
  <c r="K1184" i="3"/>
  <c r="L1184" i="3"/>
  <c r="M1184" i="3"/>
  <c r="A1185" i="3"/>
  <c r="B1185" i="3"/>
  <c r="C1185" i="3"/>
  <c r="D1185" i="3"/>
  <c r="E1185" i="3"/>
  <c r="F1185" i="3"/>
  <c r="G1185" i="3"/>
  <c r="H1185" i="3"/>
  <c r="I1185" i="3"/>
  <c r="J1185" i="3"/>
  <c r="K1185" i="3"/>
  <c r="L1185" i="3"/>
  <c r="M1185" i="3"/>
  <c r="A1186" i="3"/>
  <c r="B1186" i="3"/>
  <c r="C1186" i="3"/>
  <c r="D1186" i="3"/>
  <c r="E1186" i="3"/>
  <c r="F1186" i="3"/>
  <c r="G1186" i="3"/>
  <c r="H1186" i="3"/>
  <c r="I1186" i="3"/>
  <c r="J1186" i="3"/>
  <c r="K1186" i="3"/>
  <c r="L1186" i="3"/>
  <c r="M1186" i="3"/>
  <c r="A1187" i="3"/>
  <c r="B1187" i="3"/>
  <c r="C1187" i="3"/>
  <c r="D1187" i="3"/>
  <c r="E1187" i="3"/>
  <c r="F1187" i="3"/>
  <c r="G1187" i="3"/>
  <c r="H1187" i="3"/>
  <c r="I1187" i="3"/>
  <c r="J1187" i="3"/>
  <c r="K1187" i="3"/>
  <c r="L1187" i="3"/>
  <c r="M1187" i="3"/>
  <c r="A1188" i="3"/>
  <c r="B1188" i="3"/>
  <c r="C1188" i="3"/>
  <c r="D1188" i="3"/>
  <c r="E1188" i="3"/>
  <c r="F1188" i="3"/>
  <c r="G1188" i="3"/>
  <c r="H1188" i="3"/>
  <c r="I1188" i="3"/>
  <c r="J1188" i="3"/>
  <c r="K1188" i="3"/>
  <c r="L1188" i="3"/>
  <c r="M1188" i="3"/>
  <c r="A1189" i="3"/>
  <c r="B1189" i="3"/>
  <c r="C1189" i="3"/>
  <c r="D1189" i="3"/>
  <c r="E1189" i="3"/>
  <c r="F1189" i="3"/>
  <c r="G1189" i="3"/>
  <c r="H1189" i="3"/>
  <c r="I1189" i="3"/>
  <c r="J1189" i="3"/>
  <c r="K1189" i="3"/>
  <c r="L1189" i="3"/>
  <c r="M1189" i="3"/>
  <c r="A1190" i="3"/>
  <c r="B1190" i="3"/>
  <c r="C1190" i="3"/>
  <c r="D1190" i="3"/>
  <c r="E1190" i="3"/>
  <c r="F1190" i="3"/>
  <c r="G1190" i="3"/>
  <c r="H1190" i="3"/>
  <c r="I1190" i="3"/>
  <c r="J1190" i="3"/>
  <c r="K1190" i="3"/>
  <c r="L1190" i="3"/>
  <c r="M1190" i="3"/>
  <c r="A1191" i="3"/>
  <c r="B1191" i="3"/>
  <c r="C1191" i="3"/>
  <c r="D1191" i="3"/>
  <c r="E1191" i="3"/>
  <c r="F1191" i="3"/>
  <c r="G1191" i="3"/>
  <c r="H1191" i="3"/>
  <c r="I1191" i="3"/>
  <c r="J1191" i="3"/>
  <c r="K1191" i="3"/>
  <c r="L1191" i="3"/>
  <c r="M1191" i="3"/>
  <c r="A1192" i="3"/>
  <c r="B1192" i="3"/>
  <c r="C1192" i="3"/>
  <c r="D1192" i="3"/>
  <c r="E1192" i="3"/>
  <c r="F1192" i="3"/>
  <c r="G1192" i="3"/>
  <c r="H1192" i="3"/>
  <c r="I1192" i="3"/>
  <c r="J1192" i="3"/>
  <c r="K1192" i="3"/>
  <c r="L1192" i="3"/>
  <c r="M1192" i="3"/>
  <c r="A1193" i="3"/>
  <c r="B1193" i="3"/>
  <c r="C1193" i="3"/>
  <c r="D1193" i="3"/>
  <c r="E1193" i="3"/>
  <c r="F1193" i="3"/>
  <c r="G1193" i="3"/>
  <c r="H1193" i="3"/>
  <c r="I1193" i="3"/>
  <c r="J1193" i="3"/>
  <c r="K1193" i="3"/>
  <c r="L1193" i="3"/>
  <c r="M1193" i="3"/>
  <c r="A1194" i="3"/>
  <c r="B1194" i="3"/>
  <c r="C1194" i="3"/>
  <c r="D1194" i="3"/>
  <c r="E1194" i="3"/>
  <c r="F1194" i="3"/>
  <c r="G1194" i="3"/>
  <c r="H1194" i="3"/>
  <c r="I1194" i="3"/>
  <c r="J1194" i="3"/>
  <c r="K1194" i="3"/>
  <c r="L1194" i="3"/>
  <c r="M1194" i="3"/>
  <c r="A1195" i="3"/>
  <c r="B1195" i="3"/>
  <c r="C1195" i="3"/>
  <c r="D1195" i="3"/>
  <c r="E1195" i="3"/>
  <c r="F1195" i="3"/>
  <c r="G1195" i="3"/>
  <c r="H1195" i="3"/>
  <c r="I1195" i="3"/>
  <c r="J1195" i="3"/>
  <c r="K1195" i="3"/>
  <c r="L1195" i="3"/>
  <c r="M1195" i="3"/>
  <c r="A1196" i="3"/>
  <c r="B1196" i="3"/>
  <c r="C1196" i="3"/>
  <c r="D1196" i="3"/>
  <c r="E1196" i="3"/>
  <c r="F1196" i="3"/>
  <c r="G1196" i="3"/>
  <c r="H1196" i="3"/>
  <c r="I1196" i="3"/>
  <c r="J1196" i="3"/>
  <c r="K1196" i="3"/>
  <c r="L1196" i="3"/>
  <c r="M1196" i="3"/>
  <c r="A1197" i="3"/>
  <c r="B1197" i="3"/>
  <c r="C1197" i="3"/>
  <c r="D1197" i="3"/>
  <c r="E1197" i="3"/>
  <c r="F1197" i="3"/>
  <c r="G1197" i="3"/>
  <c r="H1197" i="3"/>
  <c r="I1197" i="3"/>
  <c r="J1197" i="3"/>
  <c r="K1197" i="3"/>
  <c r="L1197" i="3"/>
  <c r="M1197" i="3"/>
  <c r="A1198" i="3"/>
  <c r="B1198" i="3"/>
  <c r="C1198" i="3"/>
  <c r="D1198" i="3"/>
  <c r="E1198" i="3"/>
  <c r="F1198" i="3"/>
  <c r="G1198" i="3"/>
  <c r="H1198" i="3"/>
  <c r="I1198" i="3"/>
  <c r="J1198" i="3"/>
  <c r="K1198" i="3"/>
  <c r="L1198" i="3"/>
  <c r="M1198" i="3"/>
  <c r="A1199" i="3"/>
  <c r="B1199" i="3"/>
  <c r="C1199" i="3"/>
  <c r="D1199" i="3"/>
  <c r="E1199" i="3"/>
  <c r="F1199" i="3"/>
  <c r="G1199" i="3"/>
  <c r="H1199" i="3"/>
  <c r="I1199" i="3"/>
  <c r="J1199" i="3"/>
  <c r="K1199" i="3"/>
  <c r="L1199" i="3"/>
  <c r="M1199" i="3"/>
  <c r="A1200" i="3"/>
  <c r="B1200" i="3"/>
  <c r="C1200" i="3"/>
  <c r="D1200" i="3"/>
  <c r="E1200" i="3"/>
  <c r="F1200" i="3"/>
  <c r="G1200" i="3"/>
  <c r="H1200" i="3"/>
  <c r="I1200" i="3"/>
  <c r="J1200" i="3"/>
  <c r="K1200" i="3"/>
  <c r="L1200" i="3"/>
  <c r="M1200" i="3"/>
  <c r="A1201" i="3"/>
  <c r="B1201" i="3"/>
  <c r="C1201" i="3"/>
  <c r="D1201" i="3"/>
  <c r="E1201" i="3"/>
  <c r="F1201" i="3"/>
  <c r="G1201" i="3"/>
  <c r="H1201" i="3"/>
  <c r="I1201" i="3"/>
  <c r="J1201" i="3"/>
  <c r="K1201" i="3"/>
  <c r="L1201" i="3"/>
  <c r="M1201" i="3"/>
  <c r="A1202" i="3"/>
  <c r="B1202" i="3"/>
  <c r="C1202" i="3"/>
  <c r="D1202" i="3"/>
  <c r="E1202" i="3"/>
  <c r="F1202" i="3"/>
  <c r="G1202" i="3"/>
  <c r="H1202" i="3"/>
  <c r="I1202" i="3"/>
  <c r="J1202" i="3"/>
  <c r="K1202" i="3"/>
  <c r="L1202" i="3"/>
  <c r="M1202" i="3"/>
  <c r="A1203" i="3"/>
  <c r="B1203" i="3"/>
  <c r="C1203" i="3"/>
  <c r="D1203" i="3"/>
  <c r="E1203" i="3"/>
  <c r="F1203" i="3"/>
  <c r="G1203" i="3"/>
  <c r="H1203" i="3"/>
  <c r="I1203" i="3"/>
  <c r="J1203" i="3"/>
  <c r="K1203" i="3"/>
  <c r="L1203" i="3"/>
  <c r="M1203" i="3"/>
  <c r="A1204" i="3"/>
  <c r="B1204" i="3"/>
  <c r="C1204" i="3"/>
  <c r="D1204" i="3"/>
  <c r="E1204" i="3"/>
  <c r="F1204" i="3"/>
  <c r="G1204" i="3"/>
  <c r="H1204" i="3"/>
  <c r="I1204" i="3"/>
  <c r="J1204" i="3"/>
  <c r="K1204" i="3"/>
  <c r="L1204" i="3"/>
  <c r="M1204" i="3"/>
  <c r="A1205" i="3"/>
  <c r="B1205" i="3"/>
  <c r="C1205" i="3"/>
  <c r="D1205" i="3"/>
  <c r="E1205" i="3"/>
  <c r="F1205" i="3"/>
  <c r="G1205" i="3"/>
  <c r="H1205" i="3"/>
  <c r="I1205" i="3"/>
  <c r="J1205" i="3"/>
  <c r="K1205" i="3"/>
  <c r="L1205" i="3"/>
  <c r="M1205" i="3"/>
  <c r="A1206" i="3"/>
  <c r="B1206" i="3"/>
  <c r="C1206" i="3"/>
  <c r="D1206" i="3"/>
  <c r="E1206" i="3"/>
  <c r="F1206" i="3"/>
  <c r="G1206" i="3"/>
  <c r="H1206" i="3"/>
  <c r="I1206" i="3"/>
  <c r="J1206" i="3"/>
  <c r="K1206" i="3"/>
  <c r="L1206" i="3"/>
  <c r="M1206" i="3"/>
  <c r="A1207" i="3"/>
  <c r="B1207" i="3"/>
  <c r="C1207" i="3"/>
  <c r="D1207" i="3"/>
  <c r="E1207" i="3"/>
  <c r="F1207" i="3"/>
  <c r="G1207" i="3"/>
  <c r="H1207" i="3"/>
  <c r="I1207" i="3"/>
  <c r="J1207" i="3"/>
  <c r="K1207" i="3"/>
  <c r="L1207" i="3"/>
  <c r="M1207" i="3"/>
  <c r="A1208" i="3"/>
  <c r="B1208" i="3"/>
  <c r="C1208" i="3"/>
  <c r="D1208" i="3"/>
  <c r="E1208" i="3"/>
  <c r="F1208" i="3"/>
  <c r="G1208" i="3"/>
  <c r="H1208" i="3"/>
  <c r="I1208" i="3"/>
  <c r="J1208" i="3"/>
  <c r="K1208" i="3"/>
  <c r="L1208" i="3"/>
  <c r="M1208" i="3"/>
  <c r="A1209" i="3"/>
  <c r="B1209" i="3"/>
  <c r="C1209" i="3"/>
  <c r="D1209" i="3"/>
  <c r="E1209" i="3"/>
  <c r="F1209" i="3"/>
  <c r="G1209" i="3"/>
  <c r="H1209" i="3"/>
  <c r="I1209" i="3"/>
  <c r="J1209" i="3"/>
  <c r="K1209" i="3"/>
  <c r="L1209" i="3"/>
  <c r="M1209" i="3"/>
  <c r="A1210" i="3"/>
  <c r="B1210" i="3"/>
  <c r="C1210" i="3"/>
  <c r="D1210" i="3"/>
  <c r="E1210" i="3"/>
  <c r="F1210" i="3"/>
  <c r="G1210" i="3"/>
  <c r="H1210" i="3"/>
  <c r="I1210" i="3"/>
  <c r="J1210" i="3"/>
  <c r="K1210" i="3"/>
  <c r="L1210" i="3"/>
  <c r="M1210" i="3"/>
  <c r="A1211" i="3"/>
  <c r="B1211" i="3"/>
  <c r="C1211" i="3"/>
  <c r="D1211" i="3"/>
  <c r="E1211" i="3"/>
  <c r="F1211" i="3"/>
  <c r="G1211" i="3"/>
  <c r="H1211" i="3"/>
  <c r="I1211" i="3"/>
  <c r="J1211" i="3"/>
  <c r="K1211" i="3"/>
  <c r="L1211" i="3"/>
  <c r="M1211" i="3"/>
  <c r="A1212" i="3"/>
  <c r="B1212" i="3"/>
  <c r="C1212" i="3"/>
  <c r="D1212" i="3"/>
  <c r="E1212" i="3"/>
  <c r="F1212" i="3"/>
  <c r="G1212" i="3"/>
  <c r="H1212" i="3"/>
  <c r="I1212" i="3"/>
  <c r="J1212" i="3"/>
  <c r="K1212" i="3"/>
  <c r="L1212" i="3"/>
  <c r="M1212" i="3"/>
  <c r="A1213" i="3"/>
  <c r="B1213" i="3"/>
  <c r="C1213" i="3"/>
  <c r="D1213" i="3"/>
  <c r="E1213" i="3"/>
  <c r="F1213" i="3"/>
  <c r="G1213" i="3"/>
  <c r="H1213" i="3"/>
  <c r="I1213" i="3"/>
  <c r="J1213" i="3"/>
  <c r="K1213" i="3"/>
  <c r="L1213" i="3"/>
  <c r="M1213" i="3"/>
  <c r="A1214" i="3"/>
  <c r="B1214" i="3"/>
  <c r="C1214" i="3"/>
  <c r="D1214" i="3"/>
  <c r="E1214" i="3"/>
  <c r="F1214" i="3"/>
  <c r="G1214" i="3"/>
  <c r="H1214" i="3"/>
  <c r="I1214" i="3"/>
  <c r="J1214" i="3"/>
  <c r="K1214" i="3"/>
  <c r="L1214" i="3"/>
  <c r="M1214" i="3"/>
  <c r="A1215" i="3"/>
  <c r="B1215" i="3"/>
  <c r="C1215" i="3"/>
  <c r="D1215" i="3"/>
  <c r="E1215" i="3"/>
  <c r="F1215" i="3"/>
  <c r="G1215" i="3"/>
  <c r="H1215" i="3"/>
  <c r="I1215" i="3"/>
  <c r="J1215" i="3"/>
  <c r="K1215" i="3"/>
  <c r="L1215" i="3"/>
  <c r="M1215" i="3"/>
  <c r="A1216" i="3"/>
  <c r="B1216" i="3"/>
  <c r="C1216" i="3"/>
  <c r="D1216" i="3"/>
  <c r="E1216" i="3"/>
  <c r="F1216" i="3"/>
  <c r="G1216" i="3"/>
  <c r="H1216" i="3"/>
  <c r="I1216" i="3"/>
  <c r="J1216" i="3"/>
  <c r="K1216" i="3"/>
  <c r="L1216" i="3"/>
  <c r="M1216" i="3"/>
  <c r="A1217" i="3"/>
  <c r="B1217" i="3"/>
  <c r="C1217" i="3"/>
  <c r="D1217" i="3"/>
  <c r="E1217" i="3"/>
  <c r="F1217" i="3"/>
  <c r="G1217" i="3"/>
  <c r="H1217" i="3"/>
  <c r="I1217" i="3"/>
  <c r="J1217" i="3"/>
  <c r="K1217" i="3"/>
  <c r="L1217" i="3"/>
  <c r="M1217" i="3"/>
  <c r="A1218" i="3"/>
  <c r="B1218" i="3"/>
  <c r="C1218" i="3"/>
  <c r="D1218" i="3"/>
  <c r="E1218" i="3"/>
  <c r="F1218" i="3"/>
  <c r="G1218" i="3"/>
  <c r="H1218" i="3"/>
  <c r="I1218" i="3"/>
  <c r="J1218" i="3"/>
  <c r="K1218" i="3"/>
  <c r="L1218" i="3"/>
  <c r="M1218" i="3"/>
  <c r="A1219" i="3"/>
  <c r="B1219" i="3"/>
  <c r="C1219" i="3"/>
  <c r="D1219" i="3"/>
  <c r="E1219" i="3"/>
  <c r="F1219" i="3"/>
  <c r="G1219" i="3"/>
  <c r="H1219" i="3"/>
  <c r="I1219" i="3"/>
  <c r="J1219" i="3"/>
  <c r="K1219" i="3"/>
  <c r="L1219" i="3"/>
  <c r="M1219" i="3"/>
  <c r="A1220" i="3"/>
  <c r="B1220" i="3"/>
  <c r="C1220" i="3"/>
  <c r="D1220" i="3"/>
  <c r="E1220" i="3"/>
  <c r="F1220" i="3"/>
  <c r="G1220" i="3"/>
  <c r="H1220" i="3"/>
  <c r="I1220" i="3"/>
  <c r="J1220" i="3"/>
  <c r="K1220" i="3"/>
  <c r="L1220" i="3"/>
  <c r="M1220" i="3"/>
  <c r="A1221" i="3"/>
  <c r="B1221" i="3"/>
  <c r="C1221" i="3"/>
  <c r="D1221" i="3"/>
  <c r="E1221" i="3"/>
  <c r="F1221" i="3"/>
  <c r="G1221" i="3"/>
  <c r="H1221" i="3"/>
  <c r="I1221" i="3"/>
  <c r="J1221" i="3"/>
  <c r="K1221" i="3"/>
  <c r="L1221" i="3"/>
  <c r="M1221" i="3"/>
  <c r="A1222" i="3"/>
  <c r="B1222" i="3"/>
  <c r="C1222" i="3"/>
  <c r="D1222" i="3"/>
  <c r="E1222" i="3"/>
  <c r="F1222" i="3"/>
  <c r="G1222" i="3"/>
  <c r="H1222" i="3"/>
  <c r="I1222" i="3"/>
  <c r="J1222" i="3"/>
  <c r="K1222" i="3"/>
  <c r="L1222" i="3"/>
  <c r="M1222" i="3"/>
  <c r="A1223" i="3"/>
  <c r="B1223" i="3"/>
  <c r="C1223" i="3"/>
  <c r="D1223" i="3"/>
  <c r="E1223" i="3"/>
  <c r="F1223" i="3"/>
  <c r="G1223" i="3"/>
  <c r="H1223" i="3"/>
  <c r="I1223" i="3"/>
  <c r="J1223" i="3"/>
  <c r="K1223" i="3"/>
  <c r="L1223" i="3"/>
  <c r="M1223" i="3"/>
  <c r="A1224" i="3"/>
  <c r="B1224" i="3"/>
  <c r="C1224" i="3"/>
  <c r="D1224" i="3"/>
  <c r="E1224" i="3"/>
  <c r="F1224" i="3"/>
  <c r="G1224" i="3"/>
  <c r="H1224" i="3"/>
  <c r="I1224" i="3"/>
  <c r="J1224" i="3"/>
  <c r="K1224" i="3"/>
  <c r="L1224" i="3"/>
  <c r="M1224" i="3"/>
  <c r="A1225" i="3"/>
  <c r="B1225" i="3"/>
  <c r="C1225" i="3"/>
  <c r="D1225" i="3"/>
  <c r="E1225" i="3"/>
  <c r="F1225" i="3"/>
  <c r="G1225" i="3"/>
  <c r="H1225" i="3"/>
  <c r="I1225" i="3"/>
  <c r="J1225" i="3"/>
  <c r="K1225" i="3"/>
  <c r="L1225" i="3"/>
  <c r="M1225" i="3"/>
  <c r="A1226" i="3"/>
  <c r="B1226" i="3"/>
  <c r="C1226" i="3"/>
  <c r="D1226" i="3"/>
  <c r="E1226" i="3"/>
  <c r="F1226" i="3"/>
  <c r="G1226" i="3"/>
  <c r="H1226" i="3"/>
  <c r="I1226" i="3"/>
  <c r="J1226" i="3"/>
  <c r="K1226" i="3"/>
  <c r="L1226" i="3"/>
  <c r="M1226" i="3"/>
  <c r="A1227" i="3"/>
  <c r="B1227" i="3"/>
  <c r="C1227" i="3"/>
  <c r="D1227" i="3"/>
  <c r="E1227" i="3"/>
  <c r="F1227" i="3"/>
  <c r="G1227" i="3"/>
  <c r="H1227" i="3"/>
  <c r="I1227" i="3"/>
  <c r="J1227" i="3"/>
  <c r="K1227" i="3"/>
  <c r="L1227" i="3"/>
  <c r="M1227" i="3"/>
  <c r="A1228" i="3"/>
  <c r="B1228" i="3"/>
  <c r="C1228" i="3"/>
  <c r="D1228" i="3"/>
  <c r="E1228" i="3"/>
  <c r="F1228" i="3"/>
  <c r="G1228" i="3"/>
  <c r="H1228" i="3"/>
  <c r="I1228" i="3"/>
  <c r="J1228" i="3"/>
  <c r="K1228" i="3"/>
  <c r="L1228" i="3"/>
  <c r="M1228" i="3"/>
  <c r="A1229" i="3"/>
  <c r="B1229" i="3"/>
  <c r="C1229" i="3"/>
  <c r="D1229" i="3"/>
  <c r="E1229" i="3"/>
  <c r="F1229" i="3"/>
  <c r="G1229" i="3"/>
  <c r="H1229" i="3"/>
  <c r="I1229" i="3"/>
  <c r="J1229" i="3"/>
  <c r="K1229" i="3"/>
  <c r="L1229" i="3"/>
  <c r="M1229" i="3"/>
  <c r="A1230" i="3"/>
  <c r="B1230" i="3"/>
  <c r="C1230" i="3"/>
  <c r="D1230" i="3"/>
  <c r="E1230" i="3"/>
  <c r="F1230" i="3"/>
  <c r="G1230" i="3"/>
  <c r="H1230" i="3"/>
  <c r="I1230" i="3"/>
  <c r="J1230" i="3"/>
  <c r="K1230" i="3"/>
  <c r="L1230" i="3"/>
  <c r="M1230" i="3"/>
  <c r="A1231" i="3"/>
  <c r="B1231" i="3"/>
  <c r="C1231" i="3"/>
  <c r="D1231" i="3"/>
  <c r="E1231" i="3"/>
  <c r="F1231" i="3"/>
  <c r="G1231" i="3"/>
  <c r="H1231" i="3"/>
  <c r="I1231" i="3"/>
  <c r="J1231" i="3"/>
  <c r="K1231" i="3"/>
  <c r="L1231" i="3"/>
  <c r="M1231" i="3"/>
  <c r="A1232" i="3"/>
  <c r="B1232" i="3"/>
  <c r="C1232" i="3"/>
  <c r="D1232" i="3"/>
  <c r="E1232" i="3"/>
  <c r="F1232" i="3"/>
  <c r="G1232" i="3"/>
  <c r="H1232" i="3"/>
  <c r="I1232" i="3"/>
  <c r="J1232" i="3"/>
  <c r="K1232" i="3"/>
  <c r="L1232" i="3"/>
  <c r="M1232" i="3"/>
  <c r="A1233" i="3"/>
  <c r="B1233" i="3"/>
  <c r="C1233" i="3"/>
  <c r="D1233" i="3"/>
  <c r="E1233" i="3"/>
  <c r="F1233" i="3"/>
  <c r="G1233" i="3"/>
  <c r="H1233" i="3"/>
  <c r="I1233" i="3"/>
  <c r="J1233" i="3"/>
  <c r="K1233" i="3"/>
  <c r="L1233" i="3"/>
  <c r="M1233" i="3"/>
  <c r="A1234" i="3"/>
  <c r="B1234" i="3"/>
  <c r="C1234" i="3"/>
  <c r="D1234" i="3"/>
  <c r="E1234" i="3"/>
  <c r="F1234" i="3"/>
  <c r="G1234" i="3"/>
  <c r="H1234" i="3"/>
  <c r="I1234" i="3"/>
  <c r="J1234" i="3"/>
  <c r="K1234" i="3"/>
  <c r="L1234" i="3"/>
  <c r="M1234" i="3"/>
  <c r="A1235" i="3"/>
  <c r="B1235" i="3"/>
  <c r="C1235" i="3"/>
  <c r="D1235" i="3"/>
  <c r="E1235" i="3"/>
  <c r="F1235" i="3"/>
  <c r="G1235" i="3"/>
  <c r="H1235" i="3"/>
  <c r="I1235" i="3"/>
  <c r="J1235" i="3"/>
  <c r="K1235" i="3"/>
  <c r="L1235" i="3"/>
  <c r="M1235" i="3"/>
  <c r="A1236" i="3"/>
  <c r="B1236" i="3"/>
  <c r="C1236" i="3"/>
  <c r="D1236" i="3"/>
  <c r="E1236" i="3"/>
  <c r="F1236" i="3"/>
  <c r="G1236" i="3"/>
  <c r="H1236" i="3"/>
  <c r="I1236" i="3"/>
  <c r="J1236" i="3"/>
  <c r="K1236" i="3"/>
  <c r="L1236" i="3"/>
  <c r="M1236" i="3"/>
  <c r="A1237" i="3"/>
  <c r="B1237" i="3"/>
  <c r="C1237" i="3"/>
  <c r="D1237" i="3"/>
  <c r="E1237" i="3"/>
  <c r="F1237" i="3"/>
  <c r="G1237" i="3"/>
  <c r="H1237" i="3"/>
  <c r="I1237" i="3"/>
  <c r="J1237" i="3"/>
  <c r="K1237" i="3"/>
  <c r="L1237" i="3"/>
  <c r="M1237" i="3"/>
  <c r="A1238" i="3"/>
  <c r="B1238" i="3"/>
  <c r="C1238" i="3"/>
  <c r="D1238" i="3"/>
  <c r="E1238" i="3"/>
  <c r="F1238" i="3"/>
  <c r="G1238" i="3"/>
  <c r="H1238" i="3"/>
  <c r="I1238" i="3"/>
  <c r="J1238" i="3"/>
  <c r="K1238" i="3"/>
  <c r="L1238" i="3"/>
  <c r="M1238" i="3"/>
  <c r="A1239" i="3"/>
  <c r="B1239" i="3"/>
  <c r="C1239" i="3"/>
  <c r="D1239" i="3"/>
  <c r="E1239" i="3"/>
  <c r="F1239" i="3"/>
  <c r="G1239" i="3"/>
  <c r="H1239" i="3"/>
  <c r="I1239" i="3"/>
  <c r="J1239" i="3"/>
  <c r="K1239" i="3"/>
  <c r="L1239" i="3"/>
  <c r="M1239" i="3"/>
  <c r="A1240" i="3"/>
  <c r="B1240" i="3"/>
  <c r="C1240" i="3"/>
  <c r="D1240" i="3"/>
  <c r="E1240" i="3"/>
  <c r="F1240" i="3"/>
  <c r="G1240" i="3"/>
  <c r="H1240" i="3"/>
  <c r="I1240" i="3"/>
  <c r="J1240" i="3"/>
  <c r="K1240" i="3"/>
  <c r="L1240" i="3"/>
  <c r="M1240" i="3"/>
  <c r="A1241" i="3"/>
  <c r="B1241" i="3"/>
  <c r="C1241" i="3"/>
  <c r="D1241" i="3"/>
  <c r="E1241" i="3"/>
  <c r="F1241" i="3"/>
  <c r="G1241" i="3"/>
  <c r="H1241" i="3"/>
  <c r="I1241" i="3"/>
  <c r="J1241" i="3"/>
  <c r="K1241" i="3"/>
  <c r="L1241" i="3"/>
  <c r="M1241" i="3"/>
  <c r="A1242" i="3"/>
  <c r="B1242" i="3"/>
  <c r="C1242" i="3"/>
  <c r="D1242" i="3"/>
  <c r="E1242" i="3"/>
  <c r="F1242" i="3"/>
  <c r="G1242" i="3"/>
  <c r="H1242" i="3"/>
  <c r="I1242" i="3"/>
  <c r="J1242" i="3"/>
  <c r="K1242" i="3"/>
  <c r="L1242" i="3"/>
  <c r="M1242" i="3"/>
  <c r="A1243" i="3"/>
  <c r="B1243" i="3"/>
  <c r="C1243" i="3"/>
  <c r="D1243" i="3"/>
  <c r="E1243" i="3"/>
  <c r="F1243" i="3"/>
  <c r="G1243" i="3"/>
  <c r="H1243" i="3"/>
  <c r="I1243" i="3"/>
  <c r="J1243" i="3"/>
  <c r="K1243" i="3"/>
  <c r="L1243" i="3"/>
  <c r="M1243" i="3"/>
  <c r="A1244" i="3"/>
  <c r="B1244" i="3"/>
  <c r="C1244" i="3"/>
  <c r="D1244" i="3"/>
  <c r="E1244" i="3"/>
  <c r="F1244" i="3"/>
  <c r="G1244" i="3"/>
  <c r="H1244" i="3"/>
  <c r="I1244" i="3"/>
  <c r="J1244" i="3"/>
  <c r="K1244" i="3"/>
  <c r="L1244" i="3"/>
  <c r="M1244" i="3"/>
  <c r="A1245" i="3"/>
  <c r="B1245" i="3"/>
  <c r="C1245" i="3"/>
  <c r="D1245" i="3"/>
  <c r="E1245" i="3"/>
  <c r="F1245" i="3"/>
  <c r="G1245" i="3"/>
  <c r="H1245" i="3"/>
  <c r="I1245" i="3"/>
  <c r="J1245" i="3"/>
  <c r="K1245" i="3"/>
  <c r="L1245" i="3"/>
  <c r="M1245" i="3"/>
  <c r="A1246" i="3"/>
  <c r="B1246" i="3"/>
  <c r="C1246" i="3"/>
  <c r="D1246" i="3"/>
  <c r="E1246" i="3"/>
  <c r="F1246" i="3"/>
  <c r="G1246" i="3"/>
  <c r="H1246" i="3"/>
  <c r="I1246" i="3"/>
  <c r="J1246" i="3"/>
  <c r="K1246" i="3"/>
  <c r="L1246" i="3"/>
  <c r="M1246" i="3"/>
  <c r="A1247" i="3"/>
  <c r="B1247" i="3"/>
  <c r="C1247" i="3"/>
  <c r="D1247" i="3"/>
  <c r="E1247" i="3"/>
  <c r="F1247" i="3"/>
  <c r="G1247" i="3"/>
  <c r="H1247" i="3"/>
  <c r="I1247" i="3"/>
  <c r="J1247" i="3"/>
  <c r="K1247" i="3"/>
  <c r="L1247" i="3"/>
  <c r="M1247" i="3"/>
  <c r="A1248" i="3"/>
  <c r="B1248" i="3"/>
  <c r="C1248" i="3"/>
  <c r="D1248" i="3"/>
  <c r="E1248" i="3"/>
  <c r="F1248" i="3"/>
  <c r="G1248" i="3"/>
  <c r="H1248" i="3"/>
  <c r="I1248" i="3"/>
  <c r="J1248" i="3"/>
  <c r="K1248" i="3"/>
  <c r="L1248" i="3"/>
  <c r="M1248" i="3"/>
  <c r="A1249" i="3"/>
  <c r="B1249" i="3"/>
  <c r="C1249" i="3"/>
  <c r="D1249" i="3"/>
  <c r="E1249" i="3"/>
  <c r="F1249" i="3"/>
  <c r="G1249" i="3"/>
  <c r="H1249" i="3"/>
  <c r="I1249" i="3"/>
  <c r="J1249" i="3"/>
  <c r="K1249" i="3"/>
  <c r="L1249" i="3"/>
  <c r="M1249" i="3"/>
  <c r="A1250" i="3"/>
  <c r="B1250" i="3"/>
  <c r="C1250" i="3"/>
  <c r="D1250" i="3"/>
  <c r="E1250" i="3"/>
  <c r="F1250" i="3"/>
  <c r="G1250" i="3"/>
  <c r="H1250" i="3"/>
  <c r="I1250" i="3"/>
  <c r="J1250" i="3"/>
  <c r="K1250" i="3"/>
  <c r="L1250" i="3"/>
  <c r="M1250" i="3"/>
  <c r="A1251" i="3"/>
  <c r="B1251" i="3"/>
  <c r="C1251" i="3"/>
  <c r="D1251" i="3"/>
  <c r="E1251" i="3"/>
  <c r="F1251" i="3"/>
  <c r="G1251" i="3"/>
  <c r="H1251" i="3"/>
  <c r="I1251" i="3"/>
  <c r="J1251" i="3"/>
  <c r="K1251" i="3"/>
  <c r="L1251" i="3"/>
  <c r="M1251" i="3"/>
  <c r="A1252" i="3"/>
  <c r="B1252" i="3"/>
  <c r="C1252" i="3"/>
  <c r="D1252" i="3"/>
  <c r="E1252" i="3"/>
  <c r="F1252" i="3"/>
  <c r="G1252" i="3"/>
  <c r="H1252" i="3"/>
  <c r="I1252" i="3"/>
  <c r="J1252" i="3"/>
  <c r="K1252" i="3"/>
  <c r="L1252" i="3"/>
  <c r="M1252" i="3"/>
  <c r="A1253" i="3"/>
  <c r="B1253" i="3"/>
  <c r="C1253" i="3"/>
  <c r="D1253" i="3"/>
  <c r="E1253" i="3"/>
  <c r="F1253" i="3"/>
  <c r="G1253" i="3"/>
  <c r="H1253" i="3"/>
  <c r="I1253" i="3"/>
  <c r="J1253" i="3"/>
  <c r="K1253" i="3"/>
  <c r="L1253" i="3"/>
  <c r="M1253" i="3"/>
  <c r="A1254" i="3"/>
  <c r="B1254" i="3"/>
  <c r="C1254" i="3"/>
  <c r="D1254" i="3"/>
  <c r="E1254" i="3"/>
  <c r="F1254" i="3"/>
  <c r="G1254" i="3"/>
  <c r="H1254" i="3"/>
  <c r="I1254" i="3"/>
  <c r="J1254" i="3"/>
  <c r="K1254" i="3"/>
  <c r="L1254" i="3"/>
  <c r="M1254" i="3"/>
  <c r="A1255" i="3"/>
  <c r="B1255" i="3"/>
  <c r="C1255" i="3"/>
  <c r="D1255" i="3"/>
  <c r="E1255" i="3"/>
  <c r="F1255" i="3"/>
  <c r="G1255" i="3"/>
  <c r="H1255" i="3"/>
  <c r="I1255" i="3"/>
  <c r="J1255" i="3"/>
  <c r="K1255" i="3"/>
  <c r="L1255" i="3"/>
  <c r="M1255" i="3"/>
  <c r="A1256" i="3"/>
  <c r="B1256" i="3"/>
  <c r="C1256" i="3"/>
  <c r="D1256" i="3"/>
  <c r="E1256" i="3"/>
  <c r="F1256" i="3"/>
  <c r="G1256" i="3"/>
  <c r="H1256" i="3"/>
  <c r="I1256" i="3"/>
  <c r="J1256" i="3"/>
  <c r="K1256" i="3"/>
  <c r="L1256" i="3"/>
  <c r="M1256" i="3"/>
  <c r="A1257" i="3"/>
  <c r="B1257" i="3"/>
  <c r="C1257" i="3"/>
  <c r="D1257" i="3"/>
  <c r="E1257" i="3"/>
  <c r="F1257" i="3"/>
  <c r="G1257" i="3"/>
  <c r="H1257" i="3"/>
  <c r="I1257" i="3"/>
  <c r="J1257" i="3"/>
  <c r="K1257" i="3"/>
  <c r="L1257" i="3"/>
  <c r="M1257" i="3"/>
  <c r="A1258" i="3"/>
  <c r="B1258" i="3"/>
  <c r="C1258" i="3"/>
  <c r="D1258" i="3"/>
  <c r="E1258" i="3"/>
  <c r="F1258" i="3"/>
  <c r="G1258" i="3"/>
  <c r="H1258" i="3"/>
  <c r="I1258" i="3"/>
  <c r="J1258" i="3"/>
  <c r="K1258" i="3"/>
  <c r="L1258" i="3"/>
  <c r="M1258" i="3"/>
  <c r="A1259" i="3"/>
  <c r="B1259" i="3"/>
  <c r="C1259" i="3"/>
  <c r="D1259" i="3"/>
  <c r="E1259" i="3"/>
  <c r="F1259" i="3"/>
  <c r="G1259" i="3"/>
  <c r="H1259" i="3"/>
  <c r="I1259" i="3"/>
  <c r="J1259" i="3"/>
  <c r="K1259" i="3"/>
  <c r="L1259" i="3"/>
  <c r="M1259" i="3"/>
  <c r="A1260" i="3"/>
  <c r="B1260" i="3"/>
  <c r="C1260" i="3"/>
  <c r="D1260" i="3"/>
  <c r="E1260" i="3"/>
  <c r="F1260" i="3"/>
  <c r="G1260" i="3"/>
  <c r="H1260" i="3"/>
  <c r="I1260" i="3"/>
  <c r="J1260" i="3"/>
  <c r="K1260" i="3"/>
  <c r="L1260" i="3"/>
  <c r="M1260" i="3"/>
  <c r="A1261" i="3"/>
  <c r="B1261" i="3"/>
  <c r="C1261" i="3"/>
  <c r="D1261" i="3"/>
  <c r="E1261" i="3"/>
  <c r="F1261" i="3"/>
  <c r="G1261" i="3"/>
  <c r="H1261" i="3"/>
  <c r="I1261" i="3"/>
  <c r="J1261" i="3"/>
  <c r="K1261" i="3"/>
  <c r="L1261" i="3"/>
  <c r="M1261" i="3"/>
  <c r="A1262" i="3"/>
  <c r="B1262" i="3"/>
  <c r="C1262" i="3"/>
  <c r="D1262" i="3"/>
  <c r="E1262" i="3"/>
  <c r="F1262" i="3"/>
  <c r="G1262" i="3"/>
  <c r="H1262" i="3"/>
  <c r="I1262" i="3"/>
  <c r="J1262" i="3"/>
  <c r="K1262" i="3"/>
  <c r="L1262" i="3"/>
  <c r="M1262" i="3"/>
  <c r="A1263" i="3"/>
  <c r="B1263" i="3"/>
  <c r="C1263" i="3"/>
  <c r="D1263" i="3"/>
  <c r="E1263" i="3"/>
  <c r="F1263" i="3"/>
  <c r="G1263" i="3"/>
  <c r="H1263" i="3"/>
  <c r="I1263" i="3"/>
  <c r="J1263" i="3"/>
  <c r="K1263" i="3"/>
  <c r="L1263" i="3"/>
  <c r="M1263" i="3"/>
  <c r="A1264" i="3"/>
  <c r="B1264" i="3"/>
  <c r="C1264" i="3"/>
  <c r="D1264" i="3"/>
  <c r="E1264" i="3"/>
  <c r="F1264" i="3"/>
  <c r="G1264" i="3"/>
  <c r="H1264" i="3"/>
  <c r="I1264" i="3"/>
  <c r="J1264" i="3"/>
  <c r="K1264" i="3"/>
  <c r="L1264" i="3"/>
  <c r="M1264" i="3"/>
  <c r="A1265" i="3"/>
  <c r="B1265" i="3"/>
  <c r="C1265" i="3"/>
  <c r="D1265" i="3"/>
  <c r="E1265" i="3"/>
  <c r="F1265" i="3"/>
  <c r="G1265" i="3"/>
  <c r="H1265" i="3"/>
  <c r="I1265" i="3"/>
  <c r="J1265" i="3"/>
  <c r="K1265" i="3"/>
  <c r="L1265" i="3"/>
  <c r="M1265" i="3"/>
  <c r="A1266" i="3"/>
  <c r="B1266" i="3"/>
  <c r="C1266" i="3"/>
  <c r="D1266" i="3"/>
  <c r="E1266" i="3"/>
  <c r="F1266" i="3"/>
  <c r="G1266" i="3"/>
  <c r="H1266" i="3"/>
  <c r="I1266" i="3"/>
  <c r="J1266" i="3"/>
  <c r="K1266" i="3"/>
  <c r="L1266" i="3"/>
  <c r="M1266" i="3"/>
  <c r="A1267" i="3"/>
  <c r="B1267" i="3"/>
  <c r="C1267" i="3"/>
  <c r="D1267" i="3"/>
  <c r="E1267" i="3"/>
  <c r="F1267" i="3"/>
  <c r="G1267" i="3"/>
  <c r="H1267" i="3"/>
  <c r="I1267" i="3"/>
  <c r="J1267" i="3"/>
  <c r="K1267" i="3"/>
  <c r="L1267" i="3"/>
  <c r="M1267" i="3"/>
  <c r="A1268" i="3"/>
  <c r="B1268" i="3"/>
  <c r="C1268" i="3"/>
  <c r="D1268" i="3"/>
  <c r="E1268" i="3"/>
  <c r="F1268" i="3"/>
  <c r="G1268" i="3"/>
  <c r="H1268" i="3"/>
  <c r="I1268" i="3"/>
  <c r="J1268" i="3"/>
  <c r="K1268" i="3"/>
  <c r="L1268" i="3"/>
  <c r="M1268" i="3"/>
  <c r="A1269" i="3"/>
  <c r="B1269" i="3"/>
  <c r="C1269" i="3"/>
  <c r="D1269" i="3"/>
  <c r="E1269" i="3"/>
  <c r="F1269" i="3"/>
  <c r="G1269" i="3"/>
  <c r="H1269" i="3"/>
  <c r="I1269" i="3"/>
  <c r="J1269" i="3"/>
  <c r="K1269" i="3"/>
  <c r="L1269" i="3"/>
  <c r="M1269" i="3"/>
  <c r="A1270" i="3"/>
  <c r="B1270" i="3"/>
  <c r="C1270" i="3"/>
  <c r="D1270" i="3"/>
  <c r="E1270" i="3"/>
  <c r="F1270" i="3"/>
  <c r="G1270" i="3"/>
  <c r="H1270" i="3"/>
  <c r="I1270" i="3"/>
  <c r="J1270" i="3"/>
  <c r="K1270" i="3"/>
  <c r="L1270" i="3"/>
  <c r="M1270" i="3"/>
  <c r="A1271" i="3"/>
  <c r="B1271" i="3"/>
  <c r="C1271" i="3"/>
  <c r="D1271" i="3"/>
  <c r="E1271" i="3"/>
  <c r="F1271" i="3"/>
  <c r="G1271" i="3"/>
  <c r="H1271" i="3"/>
  <c r="I1271" i="3"/>
  <c r="J1271" i="3"/>
  <c r="K1271" i="3"/>
  <c r="L1271" i="3"/>
  <c r="M1271" i="3"/>
  <c r="A1272" i="3"/>
  <c r="B1272" i="3"/>
  <c r="C1272" i="3"/>
  <c r="D1272" i="3"/>
  <c r="E1272" i="3"/>
  <c r="F1272" i="3"/>
  <c r="G1272" i="3"/>
  <c r="H1272" i="3"/>
  <c r="I1272" i="3"/>
  <c r="J1272" i="3"/>
  <c r="K1272" i="3"/>
  <c r="L1272" i="3"/>
  <c r="M1272" i="3"/>
  <c r="A1273" i="3"/>
  <c r="B1273" i="3"/>
  <c r="C1273" i="3"/>
  <c r="D1273" i="3"/>
  <c r="E1273" i="3"/>
  <c r="F1273" i="3"/>
  <c r="G1273" i="3"/>
  <c r="H1273" i="3"/>
  <c r="I1273" i="3"/>
  <c r="J1273" i="3"/>
  <c r="K1273" i="3"/>
  <c r="L1273" i="3"/>
  <c r="M1273" i="3"/>
  <c r="A1274" i="3"/>
  <c r="B1274" i="3"/>
  <c r="C1274" i="3"/>
  <c r="D1274" i="3"/>
  <c r="E1274" i="3"/>
  <c r="F1274" i="3"/>
  <c r="G1274" i="3"/>
  <c r="H1274" i="3"/>
  <c r="I1274" i="3"/>
  <c r="J1274" i="3"/>
  <c r="K1274" i="3"/>
  <c r="L1274" i="3"/>
  <c r="M1274" i="3"/>
  <c r="A1275" i="3"/>
  <c r="B1275" i="3"/>
  <c r="C1275" i="3"/>
  <c r="D1275" i="3"/>
  <c r="E1275" i="3"/>
  <c r="F1275" i="3"/>
  <c r="G1275" i="3"/>
  <c r="H1275" i="3"/>
  <c r="I1275" i="3"/>
  <c r="J1275" i="3"/>
  <c r="K1275" i="3"/>
  <c r="L1275" i="3"/>
  <c r="M1275" i="3"/>
  <c r="A1276" i="3"/>
  <c r="B1276" i="3"/>
  <c r="C1276" i="3"/>
  <c r="D1276" i="3"/>
  <c r="E1276" i="3"/>
  <c r="F1276" i="3"/>
  <c r="G1276" i="3"/>
  <c r="H1276" i="3"/>
  <c r="I1276" i="3"/>
  <c r="J1276" i="3"/>
  <c r="K1276" i="3"/>
  <c r="L1276" i="3"/>
  <c r="M1276" i="3"/>
  <c r="A1277" i="3"/>
  <c r="B1277" i="3"/>
  <c r="C1277" i="3"/>
  <c r="D1277" i="3"/>
  <c r="E1277" i="3"/>
  <c r="F1277" i="3"/>
  <c r="G1277" i="3"/>
  <c r="H1277" i="3"/>
  <c r="I1277" i="3"/>
  <c r="J1277" i="3"/>
  <c r="K1277" i="3"/>
  <c r="L1277" i="3"/>
  <c r="M1277" i="3"/>
  <c r="A1278" i="3"/>
  <c r="B1278" i="3"/>
  <c r="C1278" i="3"/>
  <c r="D1278" i="3"/>
  <c r="E1278" i="3"/>
  <c r="F1278" i="3"/>
  <c r="G1278" i="3"/>
  <c r="H1278" i="3"/>
  <c r="I1278" i="3"/>
  <c r="J1278" i="3"/>
  <c r="K1278" i="3"/>
  <c r="L1278" i="3"/>
  <c r="M1278" i="3"/>
  <c r="A1279" i="3"/>
  <c r="B1279" i="3"/>
  <c r="C1279" i="3"/>
  <c r="D1279" i="3"/>
  <c r="E1279" i="3"/>
  <c r="F1279" i="3"/>
  <c r="G1279" i="3"/>
  <c r="H1279" i="3"/>
  <c r="I1279" i="3"/>
  <c r="J1279" i="3"/>
  <c r="K1279" i="3"/>
  <c r="L1279" i="3"/>
  <c r="M1279" i="3"/>
  <c r="A1280" i="3"/>
  <c r="B1280" i="3"/>
  <c r="C1280" i="3"/>
  <c r="D1280" i="3"/>
  <c r="E1280" i="3"/>
  <c r="F1280" i="3"/>
  <c r="G1280" i="3"/>
  <c r="H1280" i="3"/>
  <c r="I1280" i="3"/>
  <c r="J1280" i="3"/>
  <c r="K1280" i="3"/>
  <c r="L1280" i="3"/>
  <c r="M1280" i="3"/>
  <c r="A1281" i="3"/>
  <c r="B1281" i="3"/>
  <c r="C1281" i="3"/>
  <c r="D1281" i="3"/>
  <c r="E1281" i="3"/>
  <c r="F1281" i="3"/>
  <c r="G1281" i="3"/>
  <c r="H1281" i="3"/>
  <c r="I1281" i="3"/>
  <c r="J1281" i="3"/>
  <c r="K1281" i="3"/>
  <c r="L1281" i="3"/>
  <c r="M1281" i="3"/>
  <c r="A1282" i="3"/>
  <c r="B1282" i="3"/>
  <c r="C1282" i="3"/>
  <c r="D1282" i="3"/>
  <c r="E1282" i="3"/>
  <c r="F1282" i="3"/>
  <c r="G1282" i="3"/>
  <c r="H1282" i="3"/>
  <c r="I1282" i="3"/>
  <c r="J1282" i="3"/>
  <c r="K1282" i="3"/>
  <c r="L1282" i="3"/>
  <c r="M1282" i="3"/>
  <c r="A1283" i="3"/>
  <c r="B1283" i="3"/>
  <c r="C1283" i="3"/>
  <c r="D1283" i="3"/>
  <c r="E1283" i="3"/>
  <c r="F1283" i="3"/>
  <c r="G1283" i="3"/>
  <c r="H1283" i="3"/>
  <c r="I1283" i="3"/>
  <c r="J1283" i="3"/>
  <c r="K1283" i="3"/>
  <c r="L1283" i="3"/>
  <c r="M1283" i="3"/>
  <c r="A1284" i="3"/>
  <c r="B1284" i="3"/>
  <c r="C1284" i="3"/>
  <c r="D1284" i="3"/>
  <c r="E1284" i="3"/>
  <c r="F1284" i="3"/>
  <c r="G1284" i="3"/>
  <c r="H1284" i="3"/>
  <c r="I1284" i="3"/>
  <c r="J1284" i="3"/>
  <c r="K1284" i="3"/>
  <c r="L1284" i="3"/>
  <c r="M1284" i="3"/>
  <c r="A1285" i="3"/>
  <c r="B1285" i="3"/>
  <c r="C1285" i="3"/>
  <c r="D1285" i="3"/>
  <c r="E1285" i="3"/>
  <c r="F1285" i="3"/>
  <c r="G1285" i="3"/>
  <c r="H1285" i="3"/>
  <c r="I1285" i="3"/>
  <c r="J1285" i="3"/>
  <c r="K1285" i="3"/>
  <c r="L1285" i="3"/>
  <c r="M1285" i="3"/>
  <c r="A1286" i="3"/>
  <c r="B1286" i="3"/>
  <c r="C1286" i="3"/>
  <c r="D1286" i="3"/>
  <c r="E1286" i="3"/>
  <c r="F1286" i="3"/>
  <c r="G1286" i="3"/>
  <c r="H1286" i="3"/>
  <c r="I1286" i="3"/>
  <c r="J1286" i="3"/>
  <c r="K1286" i="3"/>
  <c r="L1286" i="3"/>
  <c r="M1286" i="3"/>
  <c r="A1287" i="3"/>
  <c r="B1287" i="3"/>
  <c r="C1287" i="3"/>
  <c r="D1287" i="3"/>
  <c r="E1287" i="3"/>
  <c r="F1287" i="3"/>
  <c r="G1287" i="3"/>
  <c r="H1287" i="3"/>
  <c r="I1287" i="3"/>
  <c r="J1287" i="3"/>
  <c r="K1287" i="3"/>
  <c r="L1287" i="3"/>
  <c r="M1287" i="3"/>
  <c r="A1288" i="3"/>
  <c r="B1288" i="3"/>
  <c r="C1288" i="3"/>
  <c r="D1288" i="3"/>
  <c r="E1288" i="3"/>
  <c r="F1288" i="3"/>
  <c r="G1288" i="3"/>
  <c r="H1288" i="3"/>
  <c r="I1288" i="3"/>
  <c r="J1288" i="3"/>
  <c r="K1288" i="3"/>
  <c r="L1288" i="3"/>
  <c r="M1288" i="3"/>
  <c r="A1289" i="3"/>
  <c r="B1289" i="3"/>
  <c r="C1289" i="3"/>
  <c r="D1289" i="3"/>
  <c r="E1289" i="3"/>
  <c r="F1289" i="3"/>
  <c r="G1289" i="3"/>
  <c r="H1289" i="3"/>
  <c r="I1289" i="3"/>
  <c r="J1289" i="3"/>
  <c r="K1289" i="3"/>
  <c r="L1289" i="3"/>
  <c r="M1289" i="3"/>
  <c r="A1290" i="3"/>
  <c r="B1290" i="3"/>
  <c r="C1290" i="3"/>
  <c r="D1290" i="3"/>
  <c r="E1290" i="3"/>
  <c r="F1290" i="3"/>
  <c r="G1290" i="3"/>
  <c r="H1290" i="3"/>
  <c r="I1290" i="3"/>
  <c r="J1290" i="3"/>
  <c r="K1290" i="3"/>
  <c r="L1290" i="3"/>
  <c r="M1290" i="3"/>
  <c r="A1291" i="3"/>
  <c r="B1291" i="3"/>
  <c r="C1291" i="3"/>
  <c r="D1291" i="3"/>
  <c r="E1291" i="3"/>
  <c r="F1291" i="3"/>
  <c r="G1291" i="3"/>
  <c r="H1291" i="3"/>
  <c r="I1291" i="3"/>
  <c r="J1291" i="3"/>
  <c r="K1291" i="3"/>
  <c r="L1291" i="3"/>
  <c r="M1291" i="3"/>
  <c r="A1292" i="3"/>
  <c r="B1292" i="3"/>
  <c r="C1292" i="3"/>
  <c r="D1292" i="3"/>
  <c r="E1292" i="3"/>
  <c r="F1292" i="3"/>
  <c r="G1292" i="3"/>
  <c r="H1292" i="3"/>
  <c r="I1292" i="3"/>
  <c r="J1292" i="3"/>
  <c r="K1292" i="3"/>
  <c r="L1292" i="3"/>
  <c r="M1292" i="3"/>
  <c r="A1293" i="3"/>
  <c r="B1293" i="3"/>
  <c r="C1293" i="3"/>
  <c r="D1293" i="3"/>
  <c r="E1293" i="3"/>
  <c r="F1293" i="3"/>
  <c r="G1293" i="3"/>
  <c r="H1293" i="3"/>
  <c r="I1293" i="3"/>
  <c r="J1293" i="3"/>
  <c r="K1293" i="3"/>
  <c r="L1293" i="3"/>
  <c r="M1293" i="3"/>
  <c r="A1294" i="3"/>
  <c r="B1294" i="3"/>
  <c r="C1294" i="3"/>
  <c r="D1294" i="3"/>
  <c r="E1294" i="3"/>
  <c r="F1294" i="3"/>
  <c r="G1294" i="3"/>
  <c r="H1294" i="3"/>
  <c r="I1294" i="3"/>
  <c r="J1294" i="3"/>
  <c r="K1294" i="3"/>
  <c r="L1294" i="3"/>
  <c r="M1294" i="3"/>
  <c r="A1295" i="3"/>
  <c r="B1295" i="3"/>
  <c r="C1295" i="3"/>
  <c r="D1295" i="3"/>
  <c r="E1295" i="3"/>
  <c r="F1295" i="3"/>
  <c r="G1295" i="3"/>
  <c r="H1295" i="3"/>
  <c r="I1295" i="3"/>
  <c r="J1295" i="3"/>
  <c r="K1295" i="3"/>
  <c r="L1295" i="3"/>
  <c r="M1295" i="3"/>
  <c r="A1296" i="3"/>
  <c r="B1296" i="3"/>
  <c r="C1296" i="3"/>
  <c r="D1296" i="3"/>
  <c r="E1296" i="3"/>
  <c r="F1296" i="3"/>
  <c r="G1296" i="3"/>
  <c r="H1296" i="3"/>
  <c r="I1296" i="3"/>
  <c r="J1296" i="3"/>
  <c r="K1296" i="3"/>
  <c r="L1296" i="3"/>
  <c r="M1296" i="3"/>
  <c r="A1297" i="3"/>
  <c r="B1297" i="3"/>
  <c r="C1297" i="3"/>
  <c r="D1297" i="3"/>
  <c r="E1297" i="3"/>
  <c r="F1297" i="3"/>
  <c r="G1297" i="3"/>
  <c r="H1297" i="3"/>
  <c r="I1297" i="3"/>
  <c r="J1297" i="3"/>
  <c r="K1297" i="3"/>
  <c r="L1297" i="3"/>
  <c r="M1297" i="3"/>
  <c r="A1298" i="3"/>
  <c r="B1298" i="3"/>
  <c r="C1298" i="3"/>
  <c r="D1298" i="3"/>
  <c r="E1298" i="3"/>
  <c r="F1298" i="3"/>
  <c r="G1298" i="3"/>
  <c r="H1298" i="3"/>
  <c r="I1298" i="3"/>
  <c r="J1298" i="3"/>
  <c r="K1298" i="3"/>
  <c r="L1298" i="3"/>
  <c r="M1298" i="3"/>
  <c r="A1299" i="3"/>
  <c r="B1299" i="3"/>
  <c r="C1299" i="3"/>
  <c r="D1299" i="3"/>
  <c r="E1299" i="3"/>
  <c r="F1299" i="3"/>
  <c r="G1299" i="3"/>
  <c r="H1299" i="3"/>
  <c r="I1299" i="3"/>
  <c r="J1299" i="3"/>
  <c r="K1299" i="3"/>
  <c r="L1299" i="3"/>
  <c r="M1299" i="3"/>
  <c r="A1300" i="3"/>
  <c r="B1300" i="3"/>
  <c r="C1300" i="3"/>
  <c r="D1300" i="3"/>
  <c r="E1300" i="3"/>
  <c r="F1300" i="3"/>
  <c r="G1300" i="3"/>
  <c r="H1300" i="3"/>
  <c r="I1300" i="3"/>
  <c r="J1300" i="3"/>
  <c r="K1300" i="3"/>
  <c r="L1300" i="3"/>
  <c r="M1300" i="3"/>
  <c r="A1301" i="3"/>
  <c r="B1301" i="3"/>
  <c r="C1301" i="3"/>
  <c r="D1301" i="3"/>
  <c r="E1301" i="3"/>
  <c r="F1301" i="3"/>
  <c r="G1301" i="3"/>
  <c r="H1301" i="3"/>
  <c r="I1301" i="3"/>
  <c r="J1301" i="3"/>
  <c r="K1301" i="3"/>
  <c r="L1301" i="3"/>
  <c r="M1301" i="3"/>
  <c r="A1302" i="3"/>
  <c r="B1302" i="3"/>
  <c r="C1302" i="3"/>
  <c r="D1302" i="3"/>
  <c r="E1302" i="3"/>
  <c r="F1302" i="3"/>
  <c r="G1302" i="3"/>
  <c r="H1302" i="3"/>
  <c r="I1302" i="3"/>
  <c r="J1302" i="3"/>
  <c r="K1302" i="3"/>
  <c r="L1302" i="3"/>
  <c r="M1302" i="3"/>
  <c r="A1303" i="3"/>
  <c r="B1303" i="3"/>
  <c r="C1303" i="3"/>
  <c r="D1303" i="3"/>
  <c r="E1303" i="3"/>
  <c r="F1303" i="3"/>
  <c r="G1303" i="3"/>
  <c r="H1303" i="3"/>
  <c r="I1303" i="3"/>
  <c r="J1303" i="3"/>
  <c r="K1303" i="3"/>
  <c r="L1303" i="3"/>
  <c r="M1303" i="3"/>
  <c r="A1304" i="3"/>
  <c r="B1304" i="3"/>
  <c r="C1304" i="3"/>
  <c r="D1304" i="3"/>
  <c r="E1304" i="3"/>
  <c r="F1304" i="3"/>
  <c r="G1304" i="3"/>
  <c r="H1304" i="3"/>
  <c r="I1304" i="3"/>
  <c r="J1304" i="3"/>
  <c r="K1304" i="3"/>
  <c r="L1304" i="3"/>
  <c r="M1304" i="3"/>
  <c r="A1305" i="3"/>
  <c r="B1305" i="3"/>
  <c r="C1305" i="3"/>
  <c r="D1305" i="3"/>
  <c r="E1305" i="3"/>
  <c r="F1305" i="3"/>
  <c r="G1305" i="3"/>
  <c r="H1305" i="3"/>
  <c r="I1305" i="3"/>
  <c r="J1305" i="3"/>
  <c r="K1305" i="3"/>
  <c r="L1305" i="3"/>
  <c r="M1305" i="3"/>
  <c r="A1306" i="3"/>
  <c r="B1306" i="3"/>
  <c r="C1306" i="3"/>
  <c r="D1306" i="3"/>
  <c r="E1306" i="3"/>
  <c r="F1306" i="3"/>
  <c r="G1306" i="3"/>
  <c r="H1306" i="3"/>
  <c r="I1306" i="3"/>
  <c r="J1306" i="3"/>
  <c r="K1306" i="3"/>
  <c r="L1306" i="3"/>
  <c r="M1306" i="3"/>
  <c r="A1307" i="3"/>
  <c r="B1307" i="3"/>
  <c r="C1307" i="3"/>
  <c r="D1307" i="3"/>
  <c r="E1307" i="3"/>
  <c r="F1307" i="3"/>
  <c r="G1307" i="3"/>
  <c r="H1307" i="3"/>
  <c r="I1307" i="3"/>
  <c r="J1307" i="3"/>
  <c r="K1307" i="3"/>
  <c r="L1307" i="3"/>
  <c r="M1307" i="3"/>
  <c r="A1308" i="3"/>
  <c r="B1308" i="3"/>
  <c r="C1308" i="3"/>
  <c r="D1308" i="3"/>
  <c r="E1308" i="3"/>
  <c r="F1308" i="3"/>
  <c r="G1308" i="3"/>
  <c r="H1308" i="3"/>
  <c r="I1308" i="3"/>
  <c r="J1308" i="3"/>
  <c r="K1308" i="3"/>
  <c r="L1308" i="3"/>
  <c r="M1308" i="3"/>
  <c r="A1309" i="3"/>
  <c r="B1309" i="3"/>
  <c r="C1309" i="3"/>
  <c r="D1309" i="3"/>
  <c r="E1309" i="3"/>
  <c r="F1309" i="3"/>
  <c r="G1309" i="3"/>
  <c r="H1309" i="3"/>
  <c r="I1309" i="3"/>
  <c r="J1309" i="3"/>
  <c r="K1309" i="3"/>
  <c r="L1309" i="3"/>
  <c r="M1309" i="3"/>
  <c r="A1310" i="3"/>
  <c r="B1310" i="3"/>
  <c r="C1310" i="3"/>
  <c r="D1310" i="3"/>
  <c r="E1310" i="3"/>
  <c r="F1310" i="3"/>
  <c r="G1310" i="3"/>
  <c r="H1310" i="3"/>
  <c r="I1310" i="3"/>
  <c r="J1310" i="3"/>
  <c r="K1310" i="3"/>
  <c r="L1310" i="3"/>
  <c r="M1310" i="3"/>
  <c r="A1311" i="3"/>
  <c r="B1311" i="3"/>
  <c r="C1311" i="3"/>
  <c r="D1311" i="3"/>
  <c r="E1311" i="3"/>
  <c r="F1311" i="3"/>
  <c r="G1311" i="3"/>
  <c r="H1311" i="3"/>
  <c r="I1311" i="3"/>
  <c r="J1311" i="3"/>
  <c r="K1311" i="3"/>
  <c r="L1311" i="3"/>
  <c r="M1311" i="3"/>
  <c r="A1312" i="3"/>
  <c r="B1312" i="3"/>
  <c r="C1312" i="3"/>
  <c r="D1312" i="3"/>
  <c r="E1312" i="3"/>
  <c r="F1312" i="3"/>
  <c r="G1312" i="3"/>
  <c r="H1312" i="3"/>
  <c r="I1312" i="3"/>
  <c r="J1312" i="3"/>
  <c r="K1312" i="3"/>
  <c r="L1312" i="3"/>
  <c r="M1312" i="3"/>
  <c r="A1313" i="3"/>
  <c r="B1313" i="3"/>
  <c r="C1313" i="3"/>
  <c r="D1313" i="3"/>
  <c r="E1313" i="3"/>
  <c r="F1313" i="3"/>
  <c r="G1313" i="3"/>
  <c r="H1313" i="3"/>
  <c r="I1313" i="3"/>
  <c r="J1313" i="3"/>
  <c r="K1313" i="3"/>
  <c r="L1313" i="3"/>
  <c r="M1313" i="3"/>
  <c r="A1314" i="3"/>
  <c r="B1314" i="3"/>
  <c r="C1314" i="3"/>
  <c r="D1314" i="3"/>
  <c r="E1314" i="3"/>
  <c r="F1314" i="3"/>
  <c r="G1314" i="3"/>
  <c r="H1314" i="3"/>
  <c r="I1314" i="3"/>
  <c r="J1314" i="3"/>
  <c r="K1314" i="3"/>
  <c r="L1314" i="3"/>
  <c r="M1314" i="3"/>
  <c r="A1315" i="3"/>
  <c r="B1315" i="3"/>
  <c r="C1315" i="3"/>
  <c r="D1315" i="3"/>
  <c r="E1315" i="3"/>
  <c r="F1315" i="3"/>
  <c r="G1315" i="3"/>
  <c r="H1315" i="3"/>
  <c r="I1315" i="3"/>
  <c r="J1315" i="3"/>
  <c r="K1315" i="3"/>
  <c r="L1315" i="3"/>
  <c r="M1315" i="3"/>
  <c r="A1316" i="3"/>
  <c r="B1316" i="3"/>
  <c r="C1316" i="3"/>
  <c r="D1316" i="3"/>
  <c r="E1316" i="3"/>
  <c r="F1316" i="3"/>
  <c r="G1316" i="3"/>
  <c r="H1316" i="3"/>
  <c r="I1316" i="3"/>
  <c r="J1316" i="3"/>
  <c r="K1316" i="3"/>
  <c r="L1316" i="3"/>
  <c r="M1316" i="3"/>
  <c r="A1317" i="3"/>
  <c r="B1317" i="3"/>
  <c r="C1317" i="3"/>
  <c r="D1317" i="3"/>
  <c r="E1317" i="3"/>
  <c r="F1317" i="3"/>
  <c r="G1317" i="3"/>
  <c r="H1317" i="3"/>
  <c r="I1317" i="3"/>
  <c r="J1317" i="3"/>
  <c r="K1317" i="3"/>
  <c r="L1317" i="3"/>
  <c r="M1317" i="3"/>
  <c r="A1318" i="3"/>
  <c r="B1318" i="3"/>
  <c r="C1318" i="3"/>
  <c r="D1318" i="3"/>
  <c r="E1318" i="3"/>
  <c r="F1318" i="3"/>
  <c r="G1318" i="3"/>
  <c r="H1318" i="3"/>
  <c r="I1318" i="3"/>
  <c r="J1318" i="3"/>
  <c r="K1318" i="3"/>
  <c r="L1318" i="3"/>
  <c r="M1318" i="3"/>
  <c r="A1319" i="3"/>
  <c r="B1319" i="3"/>
  <c r="C1319" i="3"/>
  <c r="D1319" i="3"/>
  <c r="E1319" i="3"/>
  <c r="F1319" i="3"/>
  <c r="G1319" i="3"/>
  <c r="H1319" i="3"/>
  <c r="I1319" i="3"/>
  <c r="J1319" i="3"/>
  <c r="K1319" i="3"/>
  <c r="L1319" i="3"/>
  <c r="M1319" i="3"/>
  <c r="A1320" i="3"/>
  <c r="B1320" i="3"/>
  <c r="C1320" i="3"/>
  <c r="D1320" i="3"/>
  <c r="E1320" i="3"/>
  <c r="F1320" i="3"/>
  <c r="G1320" i="3"/>
  <c r="H1320" i="3"/>
  <c r="I1320" i="3"/>
  <c r="J1320" i="3"/>
  <c r="K1320" i="3"/>
  <c r="L1320" i="3"/>
  <c r="M1320" i="3"/>
  <c r="A1321" i="3"/>
  <c r="B1321" i="3"/>
  <c r="C1321" i="3"/>
  <c r="D1321" i="3"/>
  <c r="E1321" i="3"/>
  <c r="F1321" i="3"/>
  <c r="G1321" i="3"/>
  <c r="H1321" i="3"/>
  <c r="I1321" i="3"/>
  <c r="J1321" i="3"/>
  <c r="K1321" i="3"/>
  <c r="L1321" i="3"/>
  <c r="M1321" i="3"/>
  <c r="A1322" i="3"/>
  <c r="B1322" i="3"/>
  <c r="C1322" i="3"/>
  <c r="D1322" i="3"/>
  <c r="E1322" i="3"/>
  <c r="F1322" i="3"/>
  <c r="G1322" i="3"/>
  <c r="H1322" i="3"/>
  <c r="I1322" i="3"/>
  <c r="J1322" i="3"/>
  <c r="K1322" i="3"/>
  <c r="L1322" i="3"/>
  <c r="M1322" i="3"/>
  <c r="A1323" i="3"/>
  <c r="B1323" i="3"/>
  <c r="C1323" i="3"/>
  <c r="D1323" i="3"/>
  <c r="E1323" i="3"/>
  <c r="F1323" i="3"/>
  <c r="G1323" i="3"/>
  <c r="H1323" i="3"/>
  <c r="I1323" i="3"/>
  <c r="J1323" i="3"/>
  <c r="K1323" i="3"/>
  <c r="L1323" i="3"/>
  <c r="M1323" i="3"/>
  <c r="A1324" i="3"/>
  <c r="B1324" i="3"/>
  <c r="C1324" i="3"/>
  <c r="D1324" i="3"/>
  <c r="E1324" i="3"/>
  <c r="F1324" i="3"/>
  <c r="G1324" i="3"/>
  <c r="H1324" i="3"/>
  <c r="I1324" i="3"/>
  <c r="J1324" i="3"/>
  <c r="K1324" i="3"/>
  <c r="L1324" i="3"/>
  <c r="M1324" i="3"/>
  <c r="A1325" i="3"/>
  <c r="B1325" i="3"/>
  <c r="C1325" i="3"/>
  <c r="D1325" i="3"/>
  <c r="E1325" i="3"/>
  <c r="F1325" i="3"/>
  <c r="G1325" i="3"/>
  <c r="H1325" i="3"/>
  <c r="I1325" i="3"/>
  <c r="J1325" i="3"/>
  <c r="K1325" i="3"/>
  <c r="L1325" i="3"/>
  <c r="M1325" i="3"/>
  <c r="A1326" i="3"/>
  <c r="B1326" i="3"/>
  <c r="C1326" i="3"/>
  <c r="D1326" i="3"/>
  <c r="E1326" i="3"/>
  <c r="F1326" i="3"/>
  <c r="G1326" i="3"/>
  <c r="H1326" i="3"/>
  <c r="I1326" i="3"/>
  <c r="J1326" i="3"/>
  <c r="K1326" i="3"/>
  <c r="L1326" i="3"/>
  <c r="M1326" i="3"/>
  <c r="A1327" i="3"/>
  <c r="B1327" i="3"/>
  <c r="C1327" i="3"/>
  <c r="D1327" i="3"/>
  <c r="E1327" i="3"/>
  <c r="F1327" i="3"/>
  <c r="G1327" i="3"/>
  <c r="H1327" i="3"/>
  <c r="I1327" i="3"/>
  <c r="J1327" i="3"/>
  <c r="K1327" i="3"/>
  <c r="L1327" i="3"/>
  <c r="M1327" i="3"/>
  <c r="A1328" i="3"/>
  <c r="B1328" i="3"/>
  <c r="C1328" i="3"/>
  <c r="D1328" i="3"/>
  <c r="E1328" i="3"/>
  <c r="F1328" i="3"/>
  <c r="G1328" i="3"/>
  <c r="H1328" i="3"/>
  <c r="I1328" i="3"/>
  <c r="J1328" i="3"/>
  <c r="K1328" i="3"/>
  <c r="L1328" i="3"/>
  <c r="M1328" i="3"/>
  <c r="A1329" i="3"/>
  <c r="B1329" i="3"/>
  <c r="C1329" i="3"/>
  <c r="D1329" i="3"/>
  <c r="E1329" i="3"/>
  <c r="F1329" i="3"/>
  <c r="G1329" i="3"/>
  <c r="H1329" i="3"/>
  <c r="I1329" i="3"/>
  <c r="J1329" i="3"/>
  <c r="K1329" i="3"/>
  <c r="L1329" i="3"/>
  <c r="M1329" i="3"/>
  <c r="A1330" i="3"/>
  <c r="B1330" i="3"/>
  <c r="C1330" i="3"/>
  <c r="D1330" i="3"/>
  <c r="E1330" i="3"/>
  <c r="F1330" i="3"/>
  <c r="G1330" i="3"/>
  <c r="H1330" i="3"/>
  <c r="I1330" i="3"/>
  <c r="J1330" i="3"/>
  <c r="K1330" i="3"/>
  <c r="L1330" i="3"/>
  <c r="M1330" i="3"/>
  <c r="A1331" i="3"/>
  <c r="B1331" i="3"/>
  <c r="C1331" i="3"/>
  <c r="D1331" i="3"/>
  <c r="E1331" i="3"/>
  <c r="F1331" i="3"/>
  <c r="G1331" i="3"/>
  <c r="H1331" i="3"/>
  <c r="I1331" i="3"/>
  <c r="J1331" i="3"/>
  <c r="K1331" i="3"/>
  <c r="L1331" i="3"/>
  <c r="M1331" i="3"/>
  <c r="A1332" i="3"/>
  <c r="B1332" i="3"/>
  <c r="C1332" i="3"/>
  <c r="D1332" i="3"/>
  <c r="E1332" i="3"/>
  <c r="F1332" i="3"/>
  <c r="G1332" i="3"/>
  <c r="H1332" i="3"/>
  <c r="I1332" i="3"/>
  <c r="J1332" i="3"/>
  <c r="K1332" i="3"/>
  <c r="L1332" i="3"/>
  <c r="M1332" i="3"/>
  <c r="A1333" i="3"/>
  <c r="B1333" i="3"/>
  <c r="C1333" i="3"/>
  <c r="D1333" i="3"/>
  <c r="E1333" i="3"/>
  <c r="F1333" i="3"/>
  <c r="G1333" i="3"/>
  <c r="H1333" i="3"/>
  <c r="I1333" i="3"/>
  <c r="J1333" i="3"/>
  <c r="K1333" i="3"/>
  <c r="L1333" i="3"/>
  <c r="M1333" i="3"/>
  <c r="A1334" i="3"/>
  <c r="B1334" i="3"/>
  <c r="C1334" i="3"/>
  <c r="D1334" i="3"/>
  <c r="E1334" i="3"/>
  <c r="F1334" i="3"/>
  <c r="G1334" i="3"/>
  <c r="H1334" i="3"/>
  <c r="I1334" i="3"/>
  <c r="J1334" i="3"/>
  <c r="K1334" i="3"/>
  <c r="L1334" i="3"/>
  <c r="M1334" i="3"/>
  <c r="A1335" i="3"/>
  <c r="B1335" i="3"/>
  <c r="C1335" i="3"/>
  <c r="D1335" i="3"/>
  <c r="E1335" i="3"/>
  <c r="F1335" i="3"/>
  <c r="G1335" i="3"/>
  <c r="H1335" i="3"/>
  <c r="I1335" i="3"/>
  <c r="J1335" i="3"/>
  <c r="K1335" i="3"/>
  <c r="L1335" i="3"/>
  <c r="M1335" i="3"/>
  <c r="A1336" i="3"/>
  <c r="B1336" i="3"/>
  <c r="C1336" i="3"/>
  <c r="D1336" i="3"/>
  <c r="E1336" i="3"/>
  <c r="F1336" i="3"/>
  <c r="G1336" i="3"/>
  <c r="H1336" i="3"/>
  <c r="I1336" i="3"/>
  <c r="J1336" i="3"/>
  <c r="K1336" i="3"/>
  <c r="L1336" i="3"/>
  <c r="M1336" i="3"/>
  <c r="A1337" i="3"/>
  <c r="B1337" i="3"/>
  <c r="C1337" i="3"/>
  <c r="D1337" i="3"/>
  <c r="E1337" i="3"/>
  <c r="F1337" i="3"/>
  <c r="G1337" i="3"/>
  <c r="H1337" i="3"/>
  <c r="I1337" i="3"/>
  <c r="J1337" i="3"/>
  <c r="K1337" i="3"/>
  <c r="L1337" i="3"/>
  <c r="M1337" i="3"/>
  <c r="A1338" i="3"/>
  <c r="B1338" i="3"/>
  <c r="C1338" i="3"/>
  <c r="D1338" i="3"/>
  <c r="E1338" i="3"/>
  <c r="F1338" i="3"/>
  <c r="G1338" i="3"/>
  <c r="H1338" i="3"/>
  <c r="I1338" i="3"/>
  <c r="J1338" i="3"/>
  <c r="K1338" i="3"/>
  <c r="L1338" i="3"/>
  <c r="M1338" i="3"/>
  <c r="A1339" i="3"/>
  <c r="B1339" i="3"/>
  <c r="C1339" i="3"/>
  <c r="D1339" i="3"/>
  <c r="E1339" i="3"/>
  <c r="F1339" i="3"/>
  <c r="G1339" i="3"/>
  <c r="H1339" i="3"/>
  <c r="I1339" i="3"/>
  <c r="J1339" i="3"/>
  <c r="K1339" i="3"/>
  <c r="L1339" i="3"/>
  <c r="M1339" i="3"/>
  <c r="A1340" i="3"/>
  <c r="B1340" i="3"/>
  <c r="C1340" i="3"/>
  <c r="D1340" i="3"/>
  <c r="E1340" i="3"/>
  <c r="F1340" i="3"/>
  <c r="G1340" i="3"/>
  <c r="H1340" i="3"/>
  <c r="I1340" i="3"/>
  <c r="J1340" i="3"/>
  <c r="K1340" i="3"/>
  <c r="L1340" i="3"/>
  <c r="M1340" i="3"/>
  <c r="A1341" i="3"/>
  <c r="B1341" i="3"/>
  <c r="C1341" i="3"/>
  <c r="D1341" i="3"/>
  <c r="E1341" i="3"/>
  <c r="F1341" i="3"/>
  <c r="G1341" i="3"/>
  <c r="H1341" i="3"/>
  <c r="I1341" i="3"/>
  <c r="J1341" i="3"/>
  <c r="K1341" i="3"/>
  <c r="L1341" i="3"/>
  <c r="M1341" i="3"/>
  <c r="A1342" i="3"/>
  <c r="B1342" i="3"/>
  <c r="C1342" i="3"/>
  <c r="D1342" i="3"/>
  <c r="E1342" i="3"/>
  <c r="F1342" i="3"/>
  <c r="G1342" i="3"/>
  <c r="H1342" i="3"/>
  <c r="I1342" i="3"/>
  <c r="J1342" i="3"/>
  <c r="K1342" i="3"/>
  <c r="L1342" i="3"/>
  <c r="M1342" i="3"/>
  <c r="A1343" i="3"/>
  <c r="B1343" i="3"/>
  <c r="C1343" i="3"/>
  <c r="D1343" i="3"/>
  <c r="E1343" i="3"/>
  <c r="F1343" i="3"/>
  <c r="G1343" i="3"/>
  <c r="H1343" i="3"/>
  <c r="I1343" i="3"/>
  <c r="J1343" i="3"/>
  <c r="K1343" i="3"/>
  <c r="L1343" i="3"/>
  <c r="M1343" i="3"/>
  <c r="A1344" i="3"/>
  <c r="B1344" i="3"/>
  <c r="C1344" i="3"/>
  <c r="D1344" i="3"/>
  <c r="E1344" i="3"/>
  <c r="F1344" i="3"/>
  <c r="G1344" i="3"/>
  <c r="H1344" i="3"/>
  <c r="I1344" i="3"/>
  <c r="J1344" i="3"/>
  <c r="K1344" i="3"/>
  <c r="L1344" i="3"/>
  <c r="M1344" i="3"/>
  <c r="A1345" i="3"/>
  <c r="B1345" i="3"/>
  <c r="C1345" i="3"/>
  <c r="D1345" i="3"/>
  <c r="E1345" i="3"/>
  <c r="F1345" i="3"/>
  <c r="G1345" i="3"/>
  <c r="H1345" i="3"/>
  <c r="I1345" i="3"/>
  <c r="J1345" i="3"/>
  <c r="K1345" i="3"/>
  <c r="L1345" i="3"/>
  <c r="M1345" i="3"/>
  <c r="A1346" i="3"/>
  <c r="B1346" i="3"/>
  <c r="C1346" i="3"/>
  <c r="D1346" i="3"/>
  <c r="E1346" i="3"/>
  <c r="F1346" i="3"/>
  <c r="G1346" i="3"/>
  <c r="H1346" i="3"/>
  <c r="I1346" i="3"/>
  <c r="J1346" i="3"/>
  <c r="K1346" i="3"/>
  <c r="L1346" i="3"/>
  <c r="M1346" i="3"/>
  <c r="A1347" i="3"/>
  <c r="B1347" i="3"/>
  <c r="C1347" i="3"/>
  <c r="D1347" i="3"/>
  <c r="E1347" i="3"/>
  <c r="F1347" i="3"/>
  <c r="G1347" i="3"/>
  <c r="H1347" i="3"/>
  <c r="I1347" i="3"/>
  <c r="J1347" i="3"/>
  <c r="K1347" i="3"/>
  <c r="L1347" i="3"/>
  <c r="M1347" i="3"/>
  <c r="A1348" i="3"/>
  <c r="B1348" i="3"/>
  <c r="C1348" i="3"/>
  <c r="D1348" i="3"/>
  <c r="E1348" i="3"/>
  <c r="F1348" i="3"/>
  <c r="G1348" i="3"/>
  <c r="H1348" i="3"/>
  <c r="I1348" i="3"/>
  <c r="J1348" i="3"/>
  <c r="K1348" i="3"/>
  <c r="L1348" i="3"/>
  <c r="M1348" i="3"/>
  <c r="A1349" i="3"/>
  <c r="B1349" i="3"/>
  <c r="C1349" i="3"/>
  <c r="D1349" i="3"/>
  <c r="E1349" i="3"/>
  <c r="F1349" i="3"/>
  <c r="G1349" i="3"/>
  <c r="H1349" i="3"/>
  <c r="I1349" i="3"/>
  <c r="J1349" i="3"/>
  <c r="K1349" i="3"/>
  <c r="L1349" i="3"/>
  <c r="M1349" i="3"/>
  <c r="A1350" i="3"/>
  <c r="B1350" i="3"/>
  <c r="C1350" i="3"/>
  <c r="D1350" i="3"/>
  <c r="E1350" i="3"/>
  <c r="F1350" i="3"/>
  <c r="G1350" i="3"/>
  <c r="H1350" i="3"/>
  <c r="I1350" i="3"/>
  <c r="J1350" i="3"/>
  <c r="K1350" i="3"/>
  <c r="L1350" i="3"/>
  <c r="M1350" i="3"/>
  <c r="A1351" i="3"/>
  <c r="B1351" i="3"/>
  <c r="C1351" i="3"/>
  <c r="D1351" i="3"/>
  <c r="E1351" i="3"/>
  <c r="F1351" i="3"/>
  <c r="G1351" i="3"/>
  <c r="H1351" i="3"/>
  <c r="I1351" i="3"/>
  <c r="J1351" i="3"/>
  <c r="K1351" i="3"/>
  <c r="L1351" i="3"/>
  <c r="M1351" i="3"/>
  <c r="A1352" i="3"/>
  <c r="B1352" i="3"/>
  <c r="C1352" i="3"/>
  <c r="D1352" i="3"/>
  <c r="E1352" i="3"/>
  <c r="F1352" i="3"/>
  <c r="G1352" i="3"/>
  <c r="H1352" i="3"/>
  <c r="I1352" i="3"/>
  <c r="J1352" i="3"/>
  <c r="K1352" i="3"/>
  <c r="L1352" i="3"/>
  <c r="M1352" i="3"/>
  <c r="A1353" i="3"/>
  <c r="B1353" i="3"/>
  <c r="C1353" i="3"/>
  <c r="D1353" i="3"/>
  <c r="E1353" i="3"/>
  <c r="F1353" i="3"/>
  <c r="G1353" i="3"/>
  <c r="H1353" i="3"/>
  <c r="I1353" i="3"/>
  <c r="J1353" i="3"/>
  <c r="K1353" i="3"/>
  <c r="L1353" i="3"/>
  <c r="M1353" i="3"/>
  <c r="A1354" i="3"/>
  <c r="B1354" i="3"/>
  <c r="C1354" i="3"/>
  <c r="D1354" i="3"/>
  <c r="E1354" i="3"/>
  <c r="F1354" i="3"/>
  <c r="G1354" i="3"/>
  <c r="H1354" i="3"/>
  <c r="I1354" i="3"/>
  <c r="J1354" i="3"/>
  <c r="K1354" i="3"/>
  <c r="L1354" i="3"/>
  <c r="M1354" i="3"/>
  <c r="A1355" i="3"/>
  <c r="B1355" i="3"/>
  <c r="C1355" i="3"/>
  <c r="D1355" i="3"/>
  <c r="E1355" i="3"/>
  <c r="F1355" i="3"/>
  <c r="G1355" i="3"/>
  <c r="H1355" i="3"/>
  <c r="I1355" i="3"/>
  <c r="J1355" i="3"/>
  <c r="K1355" i="3"/>
  <c r="L1355" i="3"/>
  <c r="M1355" i="3"/>
  <c r="A1356" i="3"/>
  <c r="B1356" i="3"/>
  <c r="C1356" i="3"/>
  <c r="D1356" i="3"/>
  <c r="E1356" i="3"/>
  <c r="F1356" i="3"/>
  <c r="G1356" i="3"/>
  <c r="H1356" i="3"/>
  <c r="I1356" i="3"/>
  <c r="J1356" i="3"/>
  <c r="K1356" i="3"/>
  <c r="L1356" i="3"/>
  <c r="M1356" i="3"/>
  <c r="A1357" i="3"/>
  <c r="B1357" i="3"/>
  <c r="C1357" i="3"/>
  <c r="D1357" i="3"/>
  <c r="E1357" i="3"/>
  <c r="F1357" i="3"/>
  <c r="G1357" i="3"/>
  <c r="H1357" i="3"/>
  <c r="I1357" i="3"/>
  <c r="J1357" i="3"/>
  <c r="K1357" i="3"/>
  <c r="L1357" i="3"/>
  <c r="M1357" i="3"/>
  <c r="A1358" i="3"/>
  <c r="B1358" i="3"/>
  <c r="C1358" i="3"/>
  <c r="D1358" i="3"/>
  <c r="E1358" i="3"/>
  <c r="F1358" i="3"/>
  <c r="G1358" i="3"/>
  <c r="H1358" i="3"/>
  <c r="I1358" i="3"/>
  <c r="J1358" i="3"/>
  <c r="K1358" i="3"/>
  <c r="L1358" i="3"/>
  <c r="M1358" i="3"/>
  <c r="A1359" i="3"/>
  <c r="B1359" i="3"/>
  <c r="C1359" i="3"/>
  <c r="D1359" i="3"/>
  <c r="E1359" i="3"/>
  <c r="F1359" i="3"/>
  <c r="G1359" i="3"/>
  <c r="H1359" i="3"/>
  <c r="I1359" i="3"/>
  <c r="J1359" i="3"/>
  <c r="K1359" i="3"/>
  <c r="L1359" i="3"/>
  <c r="M1359" i="3"/>
  <c r="A1360" i="3"/>
  <c r="B1360" i="3"/>
  <c r="C1360" i="3"/>
  <c r="D1360" i="3"/>
  <c r="E1360" i="3"/>
  <c r="F1360" i="3"/>
  <c r="G1360" i="3"/>
  <c r="H1360" i="3"/>
  <c r="I1360" i="3"/>
  <c r="J1360" i="3"/>
  <c r="K1360" i="3"/>
  <c r="L1360" i="3"/>
  <c r="M1360" i="3"/>
  <c r="A1361" i="3"/>
  <c r="B1361" i="3"/>
  <c r="C1361" i="3"/>
  <c r="D1361" i="3"/>
  <c r="E1361" i="3"/>
  <c r="F1361" i="3"/>
  <c r="G1361" i="3"/>
  <c r="H1361" i="3"/>
  <c r="I1361" i="3"/>
  <c r="J1361" i="3"/>
  <c r="K1361" i="3"/>
  <c r="L1361" i="3"/>
  <c r="M1361" i="3"/>
  <c r="Y32" i="1" l="1"/>
  <c r="AD32" i="1" s="1"/>
  <c r="Z32" i="1"/>
  <c r="AA32" i="1"/>
  <c r="AH32" i="1"/>
  <c r="AM32" i="1" s="1"/>
  <c r="AI32" i="1"/>
  <c r="AJ32" i="1"/>
  <c r="AQ32" i="1"/>
  <c r="AV32" i="1" s="1"/>
  <c r="AR32" i="1"/>
  <c r="AS32" i="1"/>
  <c r="G32" i="1"/>
  <c r="L32" i="1" s="1"/>
  <c r="H32" i="1"/>
  <c r="I32" i="1"/>
  <c r="P32" i="1"/>
  <c r="U32" i="1" s="1"/>
  <c r="Q32" i="1"/>
  <c r="R32" i="1"/>
  <c r="P31" i="1"/>
  <c r="U31" i="1" s="1"/>
  <c r="Q31" i="1"/>
  <c r="R31" i="1"/>
  <c r="Y31" i="1"/>
  <c r="AD31" i="1" s="1"/>
  <c r="Z31" i="1"/>
  <c r="AA31" i="1"/>
  <c r="AH31" i="1"/>
  <c r="AM31" i="1" s="1"/>
  <c r="AI31" i="1"/>
  <c r="AJ31" i="1"/>
  <c r="AQ31" i="1"/>
  <c r="AV31" i="1" s="1"/>
  <c r="AR31" i="1"/>
  <c r="AS31" i="1"/>
  <c r="G31" i="1"/>
  <c r="L31" i="1" s="1"/>
  <c r="H31" i="1"/>
  <c r="I31" i="1"/>
  <c r="AH58" i="1"/>
  <c r="AM58" i="1" s="1"/>
  <c r="AI58" i="1"/>
  <c r="AJ58" i="1"/>
  <c r="AK58" i="1" l="1"/>
  <c r="AB32" i="1"/>
  <c r="AB31" i="1"/>
  <c r="AT32" i="1"/>
  <c r="J31" i="1"/>
  <c r="S32" i="1"/>
  <c r="AK32" i="1"/>
  <c r="J32" i="1"/>
  <c r="AC32" i="1"/>
  <c r="AL32" i="1"/>
  <c r="AU32" i="1"/>
  <c r="K32" i="1"/>
  <c r="T32" i="1"/>
  <c r="AT31" i="1"/>
  <c r="S31" i="1"/>
  <c r="AK31" i="1"/>
  <c r="T31" i="1"/>
  <c r="AC31" i="1"/>
  <c r="AL31" i="1"/>
  <c r="AU31" i="1"/>
  <c r="K31" i="1"/>
  <c r="AL58" i="1"/>
  <c r="P66" i="1"/>
  <c r="U66" i="1" s="1"/>
  <c r="Q66" i="1"/>
  <c r="R66" i="1"/>
  <c r="V66" i="1"/>
  <c r="Y66" i="1"/>
  <c r="Z66" i="1"/>
  <c r="AA66" i="1"/>
  <c r="AC66" i="1" s="1"/>
  <c r="AE66" i="1"/>
  <c r="AQ66" i="1"/>
  <c r="AV66" i="1" s="1"/>
  <c r="AR66" i="1"/>
  <c r="AS66" i="1"/>
  <c r="AW66" i="1"/>
  <c r="AH66" i="1"/>
  <c r="AM66" i="1" s="1"/>
  <c r="AI66" i="1"/>
  <c r="AJ66" i="1"/>
  <c r="AN66" i="1"/>
  <c r="G66" i="1"/>
  <c r="L66" i="1" s="1"/>
  <c r="H66" i="1"/>
  <c r="I66" i="1"/>
  <c r="M66" i="1"/>
  <c r="AB66" i="1" l="1"/>
  <c r="AK66" i="1"/>
  <c r="J66" i="1"/>
  <c r="AT66" i="1"/>
  <c r="AL66" i="1"/>
  <c r="AD66" i="1"/>
  <c r="S66" i="1"/>
  <c r="T66" i="1"/>
  <c r="AU66" i="1"/>
  <c r="K66" i="1"/>
  <c r="G48" i="1"/>
  <c r="G48" i="6" s="1"/>
  <c r="H48" i="1"/>
  <c r="F48" i="6" s="1"/>
  <c r="I48" i="1"/>
  <c r="K48" i="1" s="1"/>
  <c r="A48" i="6"/>
  <c r="B48" i="6"/>
  <c r="C48" i="6"/>
  <c r="E48" i="6"/>
  <c r="H48" i="6"/>
  <c r="J48" i="6"/>
  <c r="M48" i="6"/>
  <c r="O48" i="6"/>
  <c r="R48" i="6"/>
  <c r="T48" i="6"/>
  <c r="W48" i="6"/>
  <c r="Y48" i="6"/>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16" i="5"/>
  <c r="A617" i="5"/>
  <c r="A618" i="5"/>
  <c r="A619" i="5"/>
  <c r="A620" i="5"/>
  <c r="A621" i="5"/>
  <c r="A592" i="5"/>
  <c r="A593" i="5"/>
  <c r="A594" i="5"/>
  <c r="A595" i="5"/>
  <c r="A596" i="5"/>
  <c r="A597" i="5"/>
  <c r="A598" i="5"/>
  <c r="A599" i="5"/>
  <c r="A600" i="5"/>
  <c r="A601" i="5"/>
  <c r="A602" i="5"/>
  <c r="A603" i="5"/>
  <c r="A604" i="5"/>
  <c r="A605" i="5"/>
  <c r="A606" i="5"/>
  <c r="A607" i="5"/>
  <c r="A608" i="5"/>
  <c r="A609" i="5"/>
  <c r="A610" i="5"/>
  <c r="A611" i="5"/>
  <c r="A612" i="5"/>
  <c r="A613" i="5"/>
  <c r="A614" i="5"/>
  <c r="A61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294"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43" i="5"/>
  <c r="A44" i="5"/>
  <c r="A45" i="5"/>
  <c r="A46" i="5"/>
  <c r="A47" i="5"/>
  <c r="A48" i="5"/>
  <c r="A49" i="5"/>
  <c r="A50" i="5"/>
  <c r="A51" i="5"/>
  <c r="A52" i="5"/>
  <c r="A53" i="5"/>
  <c r="A54" i="5"/>
  <c r="AS48" i="1"/>
  <c r="AU48" i="1" s="1"/>
  <c r="AR48" i="1"/>
  <c r="Z48" i="6" s="1"/>
  <c r="AQ48" i="1"/>
  <c r="AN48" i="1"/>
  <c r="AJ48" i="1"/>
  <c r="AL48" i="1" s="1"/>
  <c r="AI48" i="1"/>
  <c r="U48" i="6" s="1"/>
  <c r="AH48" i="1"/>
  <c r="V48" i="6" s="1"/>
  <c r="AE48" i="1"/>
  <c r="AA48" i="1"/>
  <c r="AC48" i="1" s="1"/>
  <c r="Z48" i="1"/>
  <c r="P48" i="6" s="1"/>
  <c r="Y48" i="1"/>
  <c r="R48" i="1"/>
  <c r="Q48" i="1"/>
  <c r="K48" i="6" s="1"/>
  <c r="P48" i="1"/>
  <c r="U48" i="1" s="1"/>
  <c r="S48" i="1" l="1"/>
  <c r="J48" i="1"/>
  <c r="AB48" i="1"/>
  <c r="AK48" i="1"/>
  <c r="AT48" i="1"/>
  <c r="AM48" i="1"/>
  <c r="L48" i="1"/>
  <c r="AV48" i="1"/>
  <c r="AA48" i="6"/>
  <c r="Q48" i="6"/>
  <c r="AD48" i="1"/>
  <c r="T48" i="1"/>
  <c r="L48" i="6"/>
  <c r="S34" i="1" l="1"/>
  <c r="S35" i="1"/>
  <c r="S42" i="1"/>
  <c r="S58" i="1"/>
  <c r="S59" i="1"/>
  <c r="S99" i="1"/>
  <c r="H188" i="2"/>
  <c r="H116" i="2" l="1"/>
  <c r="H605" i="2"/>
  <c r="H39" i="2"/>
  <c r="H359" i="2"/>
  <c r="A32" i="9"/>
  <c r="B32" i="9" s="1"/>
  <c r="A33" i="9"/>
  <c r="B33" i="9" s="1"/>
  <c r="A34" i="9"/>
  <c r="C34" i="9" s="1"/>
  <c r="A26" i="9"/>
  <c r="B26" i="9" s="1"/>
  <c r="A27" i="9"/>
  <c r="E27" i="9" s="1"/>
  <c r="A28" i="9"/>
  <c r="F28" i="9" s="1"/>
  <c r="A29" i="9"/>
  <c r="C29" i="9" s="1"/>
  <c r="A30" i="9"/>
  <c r="C30" i="9" s="1"/>
  <c r="A31" i="9"/>
  <c r="E31" i="9" s="1"/>
  <c r="A21" i="9"/>
  <c r="B21" i="9" s="1"/>
  <c r="A22" i="9"/>
  <c r="E22" i="9" s="1"/>
  <c r="A23" i="9"/>
  <c r="F23" i="9" s="1"/>
  <c r="A24" i="9"/>
  <c r="C24" i="9" s="1"/>
  <c r="A25" i="9"/>
  <c r="B25" i="9" s="1"/>
  <c r="A8" i="9"/>
  <c r="B8" i="9" s="1"/>
  <c r="A9" i="9"/>
  <c r="B9" i="9" s="1"/>
  <c r="A10" i="9"/>
  <c r="C10" i="9" s="1"/>
  <c r="A11" i="9"/>
  <c r="E11" i="9" s="1"/>
  <c r="A12" i="9"/>
  <c r="F12" i="9" s="1"/>
  <c r="A13" i="9"/>
  <c r="B13" i="9" s="1"/>
  <c r="A14" i="9"/>
  <c r="B14" i="9" s="1"/>
  <c r="A15" i="9"/>
  <c r="F15" i="9" s="1"/>
  <c r="A16" i="9"/>
  <c r="B16" i="9" s="1"/>
  <c r="A17" i="9"/>
  <c r="B17" i="9" s="1"/>
  <c r="A18" i="9"/>
  <c r="A19" i="9"/>
  <c r="E19" i="9" s="1"/>
  <c r="A20" i="9"/>
  <c r="F20" i="9" s="1"/>
  <c r="A3" i="9"/>
  <c r="C3" i="9" s="1"/>
  <c r="A4" i="9"/>
  <c r="B4" i="9" s="1"/>
  <c r="A5" i="9"/>
  <c r="E5" i="9" s="1"/>
  <c r="A6" i="9"/>
  <c r="F6" i="9" s="1"/>
  <c r="A7" i="9"/>
  <c r="E7" i="9" s="1"/>
  <c r="A2" i="9"/>
  <c r="F2" i="9" s="1"/>
  <c r="C11" i="9" l="1"/>
  <c r="B6" i="9"/>
  <c r="E29" i="9"/>
  <c r="G29" i="9" s="1"/>
  <c r="E6" i="9"/>
  <c r="B22" i="9"/>
  <c r="B7" i="9"/>
  <c r="B24" i="9"/>
  <c r="C20" i="9"/>
  <c r="B20" i="9"/>
  <c r="E13" i="9"/>
  <c r="F32" i="9"/>
  <c r="C12" i="9"/>
  <c r="B31" i="9"/>
  <c r="C27" i="9"/>
  <c r="G27" i="9" s="1"/>
  <c r="F30" i="9"/>
  <c r="B3" i="9"/>
  <c r="E23" i="9"/>
  <c r="B30" i="9"/>
  <c r="F13" i="9"/>
  <c r="F24" i="9"/>
  <c r="B34" i="9"/>
  <c r="C6" i="9"/>
  <c r="C23" i="9"/>
  <c r="F29" i="9"/>
  <c r="E32" i="9"/>
  <c r="C21" i="9"/>
  <c r="C4" i="9"/>
  <c r="C15" i="9"/>
  <c r="B15" i="9"/>
  <c r="B18" i="9"/>
  <c r="E15" i="9"/>
  <c r="C7" i="9"/>
  <c r="G7" i="9" s="1"/>
  <c r="B5" i="9"/>
  <c r="C18" i="9"/>
  <c r="C14" i="9"/>
  <c r="E12" i="9"/>
  <c r="B10" i="9"/>
  <c r="C25" i="9"/>
  <c r="C31" i="9"/>
  <c r="G31" i="9" s="1"/>
  <c r="C28" i="9"/>
  <c r="B2" i="9"/>
  <c r="C2" i="9"/>
  <c r="E2" i="9"/>
  <c r="E24" i="9"/>
  <c r="G24" i="9" s="1"/>
  <c r="E30" i="9"/>
  <c r="G30" i="9" s="1"/>
  <c r="B29" i="9"/>
  <c r="B27" i="9"/>
  <c r="C19" i="9"/>
  <c r="G19" i="9" s="1"/>
  <c r="F14" i="9"/>
  <c r="C13" i="9"/>
  <c r="F25" i="9"/>
  <c r="F31" i="9"/>
  <c r="F7" i="9"/>
  <c r="B19" i="9"/>
  <c r="E14" i="9"/>
  <c r="B11" i="9"/>
  <c r="E25" i="9"/>
  <c r="C22" i="9"/>
  <c r="G22" i="9" s="1"/>
  <c r="E28" i="9"/>
  <c r="C26" i="9"/>
  <c r="C5" i="9"/>
  <c r="G5" i="9" s="1"/>
  <c r="E20" i="9"/>
  <c r="E34" i="9"/>
  <c r="G34" i="9" s="1"/>
  <c r="F33" i="9"/>
  <c r="E33" i="9"/>
  <c r="C32" i="9"/>
  <c r="C33" i="9"/>
  <c r="F34" i="9"/>
  <c r="B28" i="9"/>
  <c r="F27" i="9"/>
  <c r="E26" i="9"/>
  <c r="F26" i="9"/>
  <c r="B23" i="9"/>
  <c r="F22" i="9"/>
  <c r="E21" i="9"/>
  <c r="F21" i="9"/>
  <c r="G11" i="9"/>
  <c r="B12" i="9"/>
  <c r="F8" i="9"/>
  <c r="F17" i="9"/>
  <c r="E16" i="9"/>
  <c r="F16" i="9"/>
  <c r="F10" i="9"/>
  <c r="E9" i="9"/>
  <c r="F11" i="9"/>
  <c r="E10" i="9"/>
  <c r="G10" i="9" s="1"/>
  <c r="C8" i="9"/>
  <c r="F9" i="9"/>
  <c r="E8" i="9"/>
  <c r="F18" i="9"/>
  <c r="E17" i="9"/>
  <c r="F19" i="9"/>
  <c r="E18" i="9"/>
  <c r="C16" i="9"/>
  <c r="C17" i="9"/>
  <c r="C9" i="9"/>
  <c r="F3" i="9"/>
  <c r="E3" i="9"/>
  <c r="G3" i="9" s="1"/>
  <c r="F5" i="9"/>
  <c r="E4" i="9"/>
  <c r="F4" i="9"/>
  <c r="G6" i="9" l="1"/>
  <c r="G20" i="9"/>
  <c r="G13" i="9"/>
  <c r="G12" i="9"/>
  <c r="G23" i="9"/>
  <c r="G21" i="9"/>
  <c r="G32" i="9"/>
  <c r="G4" i="9"/>
  <c r="G15" i="9"/>
  <c r="G16" i="9"/>
  <c r="G18" i="9"/>
  <c r="G17" i="9"/>
  <c r="G26" i="9"/>
  <c r="G33" i="9"/>
  <c r="G25" i="9"/>
  <c r="G14" i="9"/>
  <c r="G9" i="9"/>
  <c r="G2" i="9"/>
  <c r="G28" i="9"/>
  <c r="G8" i="9"/>
  <c r="AB59" i="1" l="1"/>
  <c r="J59" i="1"/>
  <c r="J42" i="1"/>
  <c r="N1" i="1" l="1"/>
  <c r="W1" i="1" s="1"/>
  <c r="AF1" i="1" s="1"/>
  <c r="A1362" i="3" l="1"/>
  <c r="B1362" i="3"/>
  <c r="C1362" i="3"/>
  <c r="D1362" i="3"/>
  <c r="E1362" i="3"/>
  <c r="F1362" i="3"/>
  <c r="G1362" i="3"/>
  <c r="H1362" i="3"/>
  <c r="I1362" i="3"/>
  <c r="J1362" i="3"/>
  <c r="K1362" i="3"/>
  <c r="L1362" i="3"/>
  <c r="M1362" i="3"/>
  <c r="A1363" i="3"/>
  <c r="B1363" i="3"/>
  <c r="C1363" i="3"/>
  <c r="D1363" i="3"/>
  <c r="E1363" i="3"/>
  <c r="F1363" i="3"/>
  <c r="G1363" i="3"/>
  <c r="H1363" i="3"/>
  <c r="I1363" i="3"/>
  <c r="J1363" i="3"/>
  <c r="K1363" i="3"/>
  <c r="L1363" i="3"/>
  <c r="M1363" i="3"/>
  <c r="A1364" i="3"/>
  <c r="B1364" i="3"/>
  <c r="C1364" i="3"/>
  <c r="D1364" i="3"/>
  <c r="E1364" i="3"/>
  <c r="F1364" i="3"/>
  <c r="G1364" i="3"/>
  <c r="H1364" i="3"/>
  <c r="I1364" i="3"/>
  <c r="J1364" i="3"/>
  <c r="K1364" i="3"/>
  <c r="L1364" i="3"/>
  <c r="M1364" i="3"/>
  <c r="A1365" i="3"/>
  <c r="B1365" i="3"/>
  <c r="C1365" i="3"/>
  <c r="D1365" i="3"/>
  <c r="E1365" i="3"/>
  <c r="F1365" i="3"/>
  <c r="G1365" i="3"/>
  <c r="H1365" i="3"/>
  <c r="I1365" i="3"/>
  <c r="J1365" i="3"/>
  <c r="K1365" i="3"/>
  <c r="L1365" i="3"/>
  <c r="M1365" i="3"/>
  <c r="A1366" i="3"/>
  <c r="B1366" i="3"/>
  <c r="C1366" i="3"/>
  <c r="D1366" i="3"/>
  <c r="E1366" i="3"/>
  <c r="F1366" i="3"/>
  <c r="G1366" i="3"/>
  <c r="H1366" i="3"/>
  <c r="I1366" i="3"/>
  <c r="J1366" i="3"/>
  <c r="K1366" i="3"/>
  <c r="L1366" i="3"/>
  <c r="M1366" i="3"/>
  <c r="A1367" i="3"/>
  <c r="B1367" i="3"/>
  <c r="C1367" i="3"/>
  <c r="D1367" i="3"/>
  <c r="E1367" i="3"/>
  <c r="F1367" i="3"/>
  <c r="G1367" i="3"/>
  <c r="H1367" i="3"/>
  <c r="I1367" i="3"/>
  <c r="J1367" i="3"/>
  <c r="K1367" i="3"/>
  <c r="L1367" i="3"/>
  <c r="M1367" i="3"/>
  <c r="A1368" i="3"/>
  <c r="B1368" i="3"/>
  <c r="C1368" i="3"/>
  <c r="D1368" i="3"/>
  <c r="E1368" i="3"/>
  <c r="F1368" i="3"/>
  <c r="G1368" i="3"/>
  <c r="H1368" i="3"/>
  <c r="I1368" i="3"/>
  <c r="J1368" i="3"/>
  <c r="K1368" i="3"/>
  <c r="L1368" i="3"/>
  <c r="M1368" i="3"/>
  <c r="A1369" i="3"/>
  <c r="B1369" i="3"/>
  <c r="C1369" i="3"/>
  <c r="D1369" i="3"/>
  <c r="E1369" i="3"/>
  <c r="F1369" i="3"/>
  <c r="G1369" i="3"/>
  <c r="H1369" i="3"/>
  <c r="I1369" i="3"/>
  <c r="J1369" i="3"/>
  <c r="K1369" i="3"/>
  <c r="L1369" i="3"/>
  <c r="M1369" i="3"/>
  <c r="A1370" i="3"/>
  <c r="B1370" i="3"/>
  <c r="C1370" i="3"/>
  <c r="D1370" i="3"/>
  <c r="E1370" i="3"/>
  <c r="F1370" i="3"/>
  <c r="G1370" i="3"/>
  <c r="H1370" i="3"/>
  <c r="I1370" i="3"/>
  <c r="J1370" i="3"/>
  <c r="K1370" i="3"/>
  <c r="L1370" i="3"/>
  <c r="M1370" i="3"/>
  <c r="A1371" i="3"/>
  <c r="B1371" i="3"/>
  <c r="C1371" i="3"/>
  <c r="D1371" i="3"/>
  <c r="E1371" i="3"/>
  <c r="F1371" i="3"/>
  <c r="G1371" i="3"/>
  <c r="H1371" i="3"/>
  <c r="I1371" i="3"/>
  <c r="J1371" i="3"/>
  <c r="K1371" i="3"/>
  <c r="L1371" i="3"/>
  <c r="M1371" i="3"/>
  <c r="A1372" i="3"/>
  <c r="B1372" i="3"/>
  <c r="C1372" i="3"/>
  <c r="D1372" i="3"/>
  <c r="E1372" i="3"/>
  <c r="F1372" i="3"/>
  <c r="G1372" i="3"/>
  <c r="H1372" i="3"/>
  <c r="I1372" i="3"/>
  <c r="J1372" i="3"/>
  <c r="K1372" i="3"/>
  <c r="L1372" i="3"/>
  <c r="M1372" i="3"/>
  <c r="A1373" i="3"/>
  <c r="B1373" i="3"/>
  <c r="C1373" i="3"/>
  <c r="D1373" i="3"/>
  <c r="E1373" i="3"/>
  <c r="F1373" i="3"/>
  <c r="G1373" i="3"/>
  <c r="H1373" i="3"/>
  <c r="I1373" i="3"/>
  <c r="J1373" i="3"/>
  <c r="K1373" i="3"/>
  <c r="L1373" i="3"/>
  <c r="M1373" i="3"/>
  <c r="A1374" i="3"/>
  <c r="B1374" i="3"/>
  <c r="C1374" i="3"/>
  <c r="D1374" i="3"/>
  <c r="E1374" i="3"/>
  <c r="F1374" i="3"/>
  <c r="G1374" i="3"/>
  <c r="H1374" i="3"/>
  <c r="I1374" i="3"/>
  <c r="J1374" i="3"/>
  <c r="K1374" i="3"/>
  <c r="L1374" i="3"/>
  <c r="M1374" i="3"/>
  <c r="A1375" i="3"/>
  <c r="B1375" i="3"/>
  <c r="C1375" i="3"/>
  <c r="D1375" i="3"/>
  <c r="E1375" i="3"/>
  <c r="F1375" i="3"/>
  <c r="G1375" i="3"/>
  <c r="H1375" i="3"/>
  <c r="I1375" i="3"/>
  <c r="J1375" i="3"/>
  <c r="K1375" i="3"/>
  <c r="L1375" i="3"/>
  <c r="M1375" i="3"/>
  <c r="A1376" i="3"/>
  <c r="B1376" i="3"/>
  <c r="C1376" i="3"/>
  <c r="D1376" i="3"/>
  <c r="E1376" i="3"/>
  <c r="F1376" i="3"/>
  <c r="G1376" i="3"/>
  <c r="H1376" i="3"/>
  <c r="I1376" i="3"/>
  <c r="J1376" i="3"/>
  <c r="K1376" i="3"/>
  <c r="L1376" i="3"/>
  <c r="M1376" i="3"/>
  <c r="A1377" i="3"/>
  <c r="B1377" i="3"/>
  <c r="C1377" i="3"/>
  <c r="D1377" i="3"/>
  <c r="E1377" i="3"/>
  <c r="F1377" i="3"/>
  <c r="G1377" i="3"/>
  <c r="H1377" i="3"/>
  <c r="I1377" i="3"/>
  <c r="J1377" i="3"/>
  <c r="K1377" i="3"/>
  <c r="L1377" i="3"/>
  <c r="M1377" i="3"/>
  <c r="A1378" i="3"/>
  <c r="B1378" i="3"/>
  <c r="C1378" i="3"/>
  <c r="D1378" i="3"/>
  <c r="E1378" i="3"/>
  <c r="F1378" i="3"/>
  <c r="G1378" i="3"/>
  <c r="H1378" i="3"/>
  <c r="I1378" i="3"/>
  <c r="J1378" i="3"/>
  <c r="K1378" i="3"/>
  <c r="L1378" i="3"/>
  <c r="M1378" i="3"/>
  <c r="A1379" i="3"/>
  <c r="B1379" i="3"/>
  <c r="C1379" i="3"/>
  <c r="D1379" i="3"/>
  <c r="E1379" i="3"/>
  <c r="F1379" i="3"/>
  <c r="G1379" i="3"/>
  <c r="H1379" i="3"/>
  <c r="I1379" i="3"/>
  <c r="J1379" i="3"/>
  <c r="K1379" i="3"/>
  <c r="L1379" i="3"/>
  <c r="M1379" i="3"/>
  <c r="A1380" i="3"/>
  <c r="B1380" i="3"/>
  <c r="C1380" i="3"/>
  <c r="D1380" i="3"/>
  <c r="E1380" i="3"/>
  <c r="F1380" i="3"/>
  <c r="G1380" i="3"/>
  <c r="H1380" i="3"/>
  <c r="I1380" i="3"/>
  <c r="J1380" i="3"/>
  <c r="K1380" i="3"/>
  <c r="L1380" i="3"/>
  <c r="M1380" i="3"/>
  <c r="A1381" i="3"/>
  <c r="B1381" i="3"/>
  <c r="C1381" i="3"/>
  <c r="D1381" i="3"/>
  <c r="E1381" i="3"/>
  <c r="F1381" i="3"/>
  <c r="G1381" i="3"/>
  <c r="H1381" i="3"/>
  <c r="I1381" i="3"/>
  <c r="J1381" i="3"/>
  <c r="K1381" i="3"/>
  <c r="L1381" i="3"/>
  <c r="M1381" i="3"/>
  <c r="A1382" i="3"/>
  <c r="B1382" i="3"/>
  <c r="C1382" i="3"/>
  <c r="D1382" i="3"/>
  <c r="E1382" i="3"/>
  <c r="F1382" i="3"/>
  <c r="G1382" i="3"/>
  <c r="H1382" i="3"/>
  <c r="I1382" i="3"/>
  <c r="J1382" i="3"/>
  <c r="K1382" i="3"/>
  <c r="L1382" i="3"/>
  <c r="M1382" i="3"/>
  <c r="A1383" i="3"/>
  <c r="B1383" i="3"/>
  <c r="C1383" i="3"/>
  <c r="D1383" i="3"/>
  <c r="E1383" i="3"/>
  <c r="F1383" i="3"/>
  <c r="G1383" i="3"/>
  <c r="H1383" i="3"/>
  <c r="I1383" i="3"/>
  <c r="J1383" i="3"/>
  <c r="K1383" i="3"/>
  <c r="L1383" i="3"/>
  <c r="M1383" i="3"/>
  <c r="A1384" i="3"/>
  <c r="B1384" i="3"/>
  <c r="C1384" i="3"/>
  <c r="D1384" i="3"/>
  <c r="E1384" i="3"/>
  <c r="F1384" i="3"/>
  <c r="G1384" i="3"/>
  <c r="H1384" i="3"/>
  <c r="I1384" i="3"/>
  <c r="J1384" i="3"/>
  <c r="K1384" i="3"/>
  <c r="L1384" i="3"/>
  <c r="M1384" i="3"/>
  <c r="A1385" i="3"/>
  <c r="B1385" i="3"/>
  <c r="C1385" i="3"/>
  <c r="D1385" i="3"/>
  <c r="E1385" i="3"/>
  <c r="F1385" i="3"/>
  <c r="G1385" i="3"/>
  <c r="H1385" i="3"/>
  <c r="I1385" i="3"/>
  <c r="J1385" i="3"/>
  <c r="K1385" i="3"/>
  <c r="L1385" i="3"/>
  <c r="M1385" i="3"/>
  <c r="A1386" i="3"/>
  <c r="B1386" i="3"/>
  <c r="C1386" i="3"/>
  <c r="D1386" i="3"/>
  <c r="E1386" i="3"/>
  <c r="F1386" i="3"/>
  <c r="G1386" i="3"/>
  <c r="H1386" i="3"/>
  <c r="I1386" i="3"/>
  <c r="J1386" i="3"/>
  <c r="K1386" i="3"/>
  <c r="L1386" i="3"/>
  <c r="M1386" i="3"/>
  <c r="A1387" i="3"/>
  <c r="B1387" i="3"/>
  <c r="C1387" i="3"/>
  <c r="D1387" i="3"/>
  <c r="E1387" i="3"/>
  <c r="F1387" i="3"/>
  <c r="G1387" i="3"/>
  <c r="H1387" i="3"/>
  <c r="I1387" i="3"/>
  <c r="J1387" i="3"/>
  <c r="K1387" i="3"/>
  <c r="L1387" i="3"/>
  <c r="M1387" i="3"/>
  <c r="A1388" i="3"/>
  <c r="B1388" i="3"/>
  <c r="C1388" i="3"/>
  <c r="D1388" i="3"/>
  <c r="E1388" i="3"/>
  <c r="F1388" i="3"/>
  <c r="G1388" i="3"/>
  <c r="H1388" i="3"/>
  <c r="I1388" i="3"/>
  <c r="J1388" i="3"/>
  <c r="K1388" i="3"/>
  <c r="L1388" i="3"/>
  <c r="M1388" i="3"/>
  <c r="A1389" i="3"/>
  <c r="B1389" i="3"/>
  <c r="C1389" i="3"/>
  <c r="D1389" i="3"/>
  <c r="E1389" i="3"/>
  <c r="F1389" i="3"/>
  <c r="G1389" i="3"/>
  <c r="H1389" i="3"/>
  <c r="I1389" i="3"/>
  <c r="J1389" i="3"/>
  <c r="K1389" i="3"/>
  <c r="L1389" i="3"/>
  <c r="M1389" i="3"/>
  <c r="A1390" i="3"/>
  <c r="B1390" i="3"/>
  <c r="C1390" i="3"/>
  <c r="D1390" i="3"/>
  <c r="E1390" i="3"/>
  <c r="F1390" i="3"/>
  <c r="G1390" i="3"/>
  <c r="H1390" i="3"/>
  <c r="I1390" i="3"/>
  <c r="J1390" i="3"/>
  <c r="K1390" i="3"/>
  <c r="L1390" i="3"/>
  <c r="M1390" i="3"/>
  <c r="A1391" i="3"/>
  <c r="B1391" i="3"/>
  <c r="C1391" i="3"/>
  <c r="D1391" i="3"/>
  <c r="E1391" i="3"/>
  <c r="F1391" i="3"/>
  <c r="G1391" i="3"/>
  <c r="H1391" i="3"/>
  <c r="I1391" i="3"/>
  <c r="J1391" i="3"/>
  <c r="K1391" i="3"/>
  <c r="L1391" i="3"/>
  <c r="M1391" i="3"/>
  <c r="A56" i="6" l="1"/>
  <c r="B56" i="6"/>
  <c r="C56" i="6"/>
  <c r="E56" i="6"/>
  <c r="F56" i="6"/>
  <c r="G56" i="6"/>
  <c r="H56" i="6"/>
  <c r="J56" i="6"/>
  <c r="K56" i="6"/>
  <c r="L56" i="6"/>
  <c r="M56" i="6"/>
  <c r="O56" i="6"/>
  <c r="P56" i="6"/>
  <c r="Q56" i="6"/>
  <c r="R56" i="6"/>
  <c r="T56" i="6"/>
  <c r="U56" i="6"/>
  <c r="V56" i="6"/>
  <c r="W56" i="6"/>
  <c r="Y56" i="6"/>
  <c r="Z56" i="6"/>
  <c r="AA56" i="6"/>
  <c r="A752" i="5"/>
  <c r="A753" i="5"/>
  <c r="A754" i="5"/>
  <c r="A755" i="5"/>
  <c r="A588"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41" i="5"/>
  <c r="A442" i="5"/>
  <c r="A443" i="5"/>
  <c r="A444" i="5"/>
  <c r="A445"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47" i="5"/>
  <c r="A22" i="5"/>
  <c r="A23" i="5"/>
  <c r="A24" i="5"/>
  <c r="A25" i="5"/>
  <c r="A26" i="5"/>
  <c r="A27" i="5"/>
  <c r="A28" i="5"/>
  <c r="A29" i="5"/>
  <c r="A30" i="5"/>
  <c r="A31" i="5"/>
  <c r="A32" i="5"/>
  <c r="A33" i="5"/>
  <c r="A34" i="5"/>
  <c r="A35" i="5"/>
  <c r="A36" i="5"/>
  <c r="A37" i="5"/>
  <c r="A38" i="5"/>
  <c r="A39" i="5"/>
  <c r="A40" i="5"/>
  <c r="A41" i="5"/>
  <c r="A42" i="5"/>
  <c r="A4" i="5"/>
  <c r="A5" i="5"/>
  <c r="A6" i="5"/>
  <c r="A7" i="5"/>
  <c r="A8" i="5"/>
  <c r="A9" i="5"/>
  <c r="A10" i="5"/>
  <c r="A11" i="5"/>
  <c r="A12" i="5"/>
  <c r="A13" i="5"/>
  <c r="A14" i="5"/>
  <c r="A15" i="5"/>
  <c r="A16" i="5"/>
  <c r="A17" i="5"/>
  <c r="A18" i="5"/>
  <c r="A19" i="5"/>
  <c r="A20" i="5"/>
  <c r="A21" i="5"/>
  <c r="A1392" i="3"/>
  <c r="B1392" i="3"/>
  <c r="C1392" i="3"/>
  <c r="D1392" i="3"/>
  <c r="E1392" i="3"/>
  <c r="F1392" i="3"/>
  <c r="G1392" i="3"/>
  <c r="H1392" i="3"/>
  <c r="I1392" i="3"/>
  <c r="J1392" i="3"/>
  <c r="K1392" i="3"/>
  <c r="L1392" i="3"/>
  <c r="M1392" i="3"/>
  <c r="A1393" i="3"/>
  <c r="B1393" i="3"/>
  <c r="C1393" i="3"/>
  <c r="D1393" i="3"/>
  <c r="E1393" i="3"/>
  <c r="F1393" i="3"/>
  <c r="G1393" i="3"/>
  <c r="H1393" i="3"/>
  <c r="I1393" i="3"/>
  <c r="J1393" i="3"/>
  <c r="K1393" i="3"/>
  <c r="L1393" i="3"/>
  <c r="M1393" i="3"/>
  <c r="A1394" i="3"/>
  <c r="B1394" i="3"/>
  <c r="C1394" i="3"/>
  <c r="D1394" i="3"/>
  <c r="E1394" i="3"/>
  <c r="F1394" i="3"/>
  <c r="G1394" i="3"/>
  <c r="H1394" i="3"/>
  <c r="I1394" i="3"/>
  <c r="J1394" i="3"/>
  <c r="K1394" i="3"/>
  <c r="L1394" i="3"/>
  <c r="M1394" i="3"/>
  <c r="A1395" i="3"/>
  <c r="B1395" i="3"/>
  <c r="C1395" i="3"/>
  <c r="D1395" i="3"/>
  <c r="E1395" i="3"/>
  <c r="F1395" i="3"/>
  <c r="G1395" i="3"/>
  <c r="H1395" i="3"/>
  <c r="I1395" i="3"/>
  <c r="J1395" i="3"/>
  <c r="K1395" i="3"/>
  <c r="L1395" i="3"/>
  <c r="M1395" i="3"/>
  <c r="A1396" i="3"/>
  <c r="B1396" i="3"/>
  <c r="C1396" i="3"/>
  <c r="D1396" i="3"/>
  <c r="E1396" i="3"/>
  <c r="F1396" i="3"/>
  <c r="G1396" i="3"/>
  <c r="H1396" i="3"/>
  <c r="I1396" i="3"/>
  <c r="J1396" i="3"/>
  <c r="K1396" i="3"/>
  <c r="L1396" i="3"/>
  <c r="M1396" i="3"/>
  <c r="A1397" i="3"/>
  <c r="B1397" i="3"/>
  <c r="C1397" i="3"/>
  <c r="D1397" i="3"/>
  <c r="E1397" i="3"/>
  <c r="F1397" i="3"/>
  <c r="G1397" i="3"/>
  <c r="H1397" i="3"/>
  <c r="I1397" i="3"/>
  <c r="J1397" i="3"/>
  <c r="K1397" i="3"/>
  <c r="L1397" i="3"/>
  <c r="M1397" i="3"/>
  <c r="A3" i="3"/>
  <c r="B3" i="3"/>
  <c r="C3" i="3"/>
  <c r="D3" i="3"/>
  <c r="E3" i="3"/>
  <c r="F3" i="3"/>
  <c r="G3" i="3"/>
  <c r="H3" i="3"/>
  <c r="I3" i="3"/>
  <c r="J3" i="3"/>
  <c r="K3" i="3"/>
  <c r="L3" i="3"/>
  <c r="M3" i="3"/>
  <c r="H1214" i="2" l="1"/>
  <c r="H371" i="2"/>
  <c r="H367" i="2"/>
  <c r="V41" i="1"/>
  <c r="R41" i="1"/>
  <c r="Q41" i="1"/>
  <c r="P41" i="1"/>
  <c r="U41" i="1" s="1"/>
  <c r="AN41" i="1"/>
  <c r="AJ41" i="1"/>
  <c r="AL41" i="1" s="1"/>
  <c r="AI41" i="1"/>
  <c r="AH41" i="1"/>
  <c r="AM41" i="1" s="1"/>
  <c r="T41" i="1" l="1"/>
  <c r="S41" i="1"/>
  <c r="AK41" i="1"/>
  <c r="Y37" i="1"/>
  <c r="AD37" i="1" s="1"/>
  <c r="Z37" i="1"/>
  <c r="AA37" i="1"/>
  <c r="AE37" i="1"/>
  <c r="AB37" i="1" l="1"/>
  <c r="AC37" i="1"/>
  <c r="P54" i="1"/>
  <c r="H16" i="2"/>
  <c r="H1169" i="2"/>
  <c r="A101" i="6"/>
  <c r="B101" i="6"/>
  <c r="C101" i="6"/>
  <c r="E101" i="6"/>
  <c r="H101" i="6"/>
  <c r="J101" i="6"/>
  <c r="M101" i="6"/>
  <c r="O101" i="6"/>
  <c r="R101" i="6"/>
  <c r="T101" i="6"/>
  <c r="W101" i="6"/>
  <c r="Y101" i="6"/>
  <c r="A102" i="6"/>
  <c r="B102" i="6"/>
  <c r="C102" i="6"/>
  <c r="E102" i="6"/>
  <c r="H102" i="6"/>
  <c r="J102" i="6"/>
  <c r="M102" i="6"/>
  <c r="O102" i="6"/>
  <c r="R102" i="6"/>
  <c r="T102" i="6"/>
  <c r="W102" i="6"/>
  <c r="Y102" i="6"/>
  <c r="A103" i="6"/>
  <c r="B103" i="6"/>
  <c r="C103" i="6"/>
  <c r="E103" i="6"/>
  <c r="H103" i="6"/>
  <c r="J103" i="6"/>
  <c r="M103" i="6"/>
  <c r="O103" i="6"/>
  <c r="R103" i="6"/>
  <c r="T103" i="6"/>
  <c r="W103" i="6"/>
  <c r="Y103" i="6"/>
  <c r="A104" i="6"/>
  <c r="B104" i="6"/>
  <c r="C104" i="6"/>
  <c r="E104" i="6"/>
  <c r="H104" i="6"/>
  <c r="J104" i="6"/>
  <c r="M104" i="6"/>
  <c r="O104" i="6"/>
  <c r="R104" i="6"/>
  <c r="T104" i="6"/>
  <c r="W104" i="6"/>
  <c r="Y104" i="6"/>
  <c r="A61" i="6"/>
  <c r="B61" i="6"/>
  <c r="C61" i="6"/>
  <c r="E61" i="6"/>
  <c r="H61" i="6"/>
  <c r="J61" i="6"/>
  <c r="M61" i="6"/>
  <c r="O61" i="6"/>
  <c r="R61" i="6"/>
  <c r="T61" i="6"/>
  <c r="W61" i="6"/>
  <c r="Y61" i="6"/>
  <c r="A62" i="6"/>
  <c r="B62" i="6"/>
  <c r="C62" i="6"/>
  <c r="E62" i="6"/>
  <c r="H62" i="6"/>
  <c r="J62" i="6"/>
  <c r="M62" i="6"/>
  <c r="O62" i="6"/>
  <c r="R62" i="6"/>
  <c r="T62" i="6"/>
  <c r="W62" i="6"/>
  <c r="Y62" i="6"/>
  <c r="A63" i="6"/>
  <c r="B63" i="6"/>
  <c r="C63" i="6"/>
  <c r="E63" i="6"/>
  <c r="H63" i="6"/>
  <c r="J63" i="6"/>
  <c r="M63" i="6"/>
  <c r="O63" i="6"/>
  <c r="R63" i="6"/>
  <c r="T63" i="6"/>
  <c r="W63" i="6"/>
  <c r="Y63" i="6"/>
  <c r="A64" i="6"/>
  <c r="B64" i="6"/>
  <c r="C64" i="6"/>
  <c r="E64" i="6"/>
  <c r="H64" i="6"/>
  <c r="J64" i="6"/>
  <c r="M64" i="6"/>
  <c r="O64" i="6"/>
  <c r="R64" i="6"/>
  <c r="T64" i="6"/>
  <c r="W64" i="6"/>
  <c r="Y64" i="6"/>
  <c r="A65" i="6"/>
  <c r="B65" i="6"/>
  <c r="C65" i="6"/>
  <c r="E65" i="6"/>
  <c r="H65" i="6"/>
  <c r="J65" i="6"/>
  <c r="M65" i="6"/>
  <c r="O65" i="6"/>
  <c r="R65" i="6"/>
  <c r="T65" i="6"/>
  <c r="W65" i="6"/>
  <c r="Y65" i="6"/>
  <c r="A66" i="6"/>
  <c r="B66" i="6"/>
  <c r="C66" i="6"/>
  <c r="E66" i="6"/>
  <c r="H66" i="6"/>
  <c r="J66" i="6"/>
  <c r="M66" i="6"/>
  <c r="O66" i="6"/>
  <c r="R66" i="6"/>
  <c r="T66" i="6"/>
  <c r="W66" i="6"/>
  <c r="Y66" i="6"/>
  <c r="A67" i="6"/>
  <c r="B67" i="6"/>
  <c r="C67" i="6"/>
  <c r="E67" i="6"/>
  <c r="H67" i="6"/>
  <c r="J67" i="6"/>
  <c r="M67" i="6"/>
  <c r="O67" i="6"/>
  <c r="R67" i="6"/>
  <c r="T67" i="6"/>
  <c r="W67" i="6"/>
  <c r="Y67" i="6"/>
  <c r="A68" i="6"/>
  <c r="B68" i="6"/>
  <c r="C68" i="6"/>
  <c r="E68" i="6"/>
  <c r="H68" i="6"/>
  <c r="J68" i="6"/>
  <c r="M68" i="6"/>
  <c r="O68" i="6"/>
  <c r="R68" i="6"/>
  <c r="T68" i="6"/>
  <c r="W68" i="6"/>
  <c r="Y68" i="6"/>
  <c r="A69" i="6"/>
  <c r="B69" i="6"/>
  <c r="C69" i="6"/>
  <c r="E69" i="6"/>
  <c r="H69" i="6"/>
  <c r="J69" i="6"/>
  <c r="M69" i="6"/>
  <c r="O69" i="6"/>
  <c r="R69" i="6"/>
  <c r="T69" i="6"/>
  <c r="W69" i="6"/>
  <c r="Y69" i="6"/>
  <c r="A70" i="6"/>
  <c r="B70" i="6"/>
  <c r="C70" i="6"/>
  <c r="E70" i="6"/>
  <c r="H70" i="6"/>
  <c r="J70" i="6"/>
  <c r="M70" i="6"/>
  <c r="O70" i="6"/>
  <c r="R70" i="6"/>
  <c r="T70" i="6"/>
  <c r="W70" i="6"/>
  <c r="Y70" i="6"/>
  <c r="A71" i="6"/>
  <c r="B71" i="6"/>
  <c r="C71" i="6"/>
  <c r="E71" i="6"/>
  <c r="H71" i="6"/>
  <c r="J71" i="6"/>
  <c r="M71" i="6"/>
  <c r="O71" i="6"/>
  <c r="R71" i="6"/>
  <c r="T71" i="6"/>
  <c r="W71" i="6"/>
  <c r="Y71" i="6"/>
  <c r="A72" i="6"/>
  <c r="B72" i="6"/>
  <c r="C72" i="6"/>
  <c r="E72" i="6"/>
  <c r="H72" i="6"/>
  <c r="J72" i="6"/>
  <c r="M72" i="6"/>
  <c r="O72" i="6"/>
  <c r="R72" i="6"/>
  <c r="T72" i="6"/>
  <c r="W72" i="6"/>
  <c r="Y72" i="6"/>
  <c r="A73" i="6"/>
  <c r="B73" i="6"/>
  <c r="C73" i="6"/>
  <c r="E73" i="6"/>
  <c r="H73" i="6"/>
  <c r="J73" i="6"/>
  <c r="M73" i="6"/>
  <c r="O73" i="6"/>
  <c r="R73" i="6"/>
  <c r="T73" i="6"/>
  <c r="W73" i="6"/>
  <c r="Y73" i="6"/>
  <c r="A74" i="6"/>
  <c r="B74" i="6"/>
  <c r="C74" i="6"/>
  <c r="E74" i="6"/>
  <c r="H74" i="6"/>
  <c r="J74" i="6"/>
  <c r="M74" i="6"/>
  <c r="O74" i="6"/>
  <c r="R74" i="6"/>
  <c r="T74" i="6"/>
  <c r="W74" i="6"/>
  <c r="Y74" i="6"/>
  <c r="A75" i="6"/>
  <c r="B75" i="6"/>
  <c r="C75" i="6"/>
  <c r="E75" i="6"/>
  <c r="H75" i="6"/>
  <c r="J75" i="6"/>
  <c r="M75" i="6"/>
  <c r="O75" i="6"/>
  <c r="R75" i="6"/>
  <c r="T75" i="6"/>
  <c r="W75" i="6"/>
  <c r="Y75" i="6"/>
  <c r="A76" i="6"/>
  <c r="B76" i="6"/>
  <c r="C76" i="6"/>
  <c r="E76" i="6"/>
  <c r="H76" i="6"/>
  <c r="J76" i="6"/>
  <c r="M76" i="6"/>
  <c r="O76" i="6"/>
  <c r="R76" i="6"/>
  <c r="T76" i="6"/>
  <c r="W76" i="6"/>
  <c r="Y76" i="6"/>
  <c r="A77" i="6"/>
  <c r="B77" i="6"/>
  <c r="C77" i="6"/>
  <c r="E77" i="6"/>
  <c r="H77" i="6"/>
  <c r="J77" i="6"/>
  <c r="M77" i="6"/>
  <c r="O77" i="6"/>
  <c r="R77" i="6"/>
  <c r="T77" i="6"/>
  <c r="W77" i="6"/>
  <c r="Y77" i="6"/>
  <c r="A78" i="6"/>
  <c r="B78" i="6"/>
  <c r="C78" i="6"/>
  <c r="E78" i="6"/>
  <c r="H78" i="6"/>
  <c r="J78" i="6"/>
  <c r="M78" i="6"/>
  <c r="O78" i="6"/>
  <c r="R78" i="6"/>
  <c r="T78" i="6"/>
  <c r="W78" i="6"/>
  <c r="Y78" i="6"/>
  <c r="A79" i="6"/>
  <c r="B79" i="6"/>
  <c r="C79" i="6"/>
  <c r="E79" i="6"/>
  <c r="H79" i="6"/>
  <c r="J79" i="6"/>
  <c r="M79" i="6"/>
  <c r="O79" i="6"/>
  <c r="R79" i="6"/>
  <c r="T79" i="6"/>
  <c r="W79" i="6"/>
  <c r="Y79" i="6"/>
  <c r="A80" i="6"/>
  <c r="B80" i="6"/>
  <c r="C80" i="6"/>
  <c r="E80" i="6"/>
  <c r="H80" i="6"/>
  <c r="J80" i="6"/>
  <c r="M80" i="6"/>
  <c r="O80" i="6"/>
  <c r="R80" i="6"/>
  <c r="T80" i="6"/>
  <c r="W80" i="6"/>
  <c r="Y80" i="6"/>
  <c r="A81" i="6"/>
  <c r="B81" i="6"/>
  <c r="C81" i="6"/>
  <c r="E81" i="6"/>
  <c r="H81" i="6"/>
  <c r="J81" i="6"/>
  <c r="M81" i="6"/>
  <c r="O81" i="6"/>
  <c r="R81" i="6"/>
  <c r="T81" i="6"/>
  <c r="W81" i="6"/>
  <c r="Y81" i="6"/>
  <c r="A82" i="6"/>
  <c r="B82" i="6"/>
  <c r="C82" i="6"/>
  <c r="E82" i="6"/>
  <c r="H82" i="6"/>
  <c r="J82" i="6"/>
  <c r="M82" i="6"/>
  <c r="O82" i="6"/>
  <c r="R82" i="6"/>
  <c r="T82" i="6"/>
  <c r="W82" i="6"/>
  <c r="Y82" i="6"/>
  <c r="A83" i="6"/>
  <c r="B83" i="6"/>
  <c r="C83" i="6"/>
  <c r="E83" i="6"/>
  <c r="H83" i="6"/>
  <c r="J83" i="6"/>
  <c r="M83" i="6"/>
  <c r="O83" i="6"/>
  <c r="R83" i="6"/>
  <c r="T83" i="6"/>
  <c r="W83" i="6"/>
  <c r="Y83" i="6"/>
  <c r="A84" i="6"/>
  <c r="B84" i="6"/>
  <c r="C84" i="6"/>
  <c r="E84" i="6"/>
  <c r="H84" i="6"/>
  <c r="J84" i="6"/>
  <c r="M84" i="6"/>
  <c r="O84" i="6"/>
  <c r="R84" i="6"/>
  <c r="T84" i="6"/>
  <c r="W84" i="6"/>
  <c r="Y84" i="6"/>
  <c r="A85" i="6"/>
  <c r="B85" i="6"/>
  <c r="C85" i="6"/>
  <c r="E85" i="6"/>
  <c r="H85" i="6"/>
  <c r="J85" i="6"/>
  <c r="M85" i="6"/>
  <c r="O85" i="6"/>
  <c r="R85" i="6"/>
  <c r="T85" i="6"/>
  <c r="W85" i="6"/>
  <c r="Y85" i="6"/>
  <c r="A86" i="6"/>
  <c r="B86" i="6"/>
  <c r="C86" i="6"/>
  <c r="E86" i="6"/>
  <c r="H86" i="6"/>
  <c r="J86" i="6"/>
  <c r="M86" i="6"/>
  <c r="O86" i="6"/>
  <c r="R86" i="6"/>
  <c r="T86" i="6"/>
  <c r="W86" i="6"/>
  <c r="Y86" i="6"/>
  <c r="A87" i="6"/>
  <c r="B87" i="6"/>
  <c r="C87" i="6"/>
  <c r="E87" i="6"/>
  <c r="H87" i="6"/>
  <c r="J87" i="6"/>
  <c r="M87" i="6"/>
  <c r="O87" i="6"/>
  <c r="R87" i="6"/>
  <c r="T87" i="6"/>
  <c r="W87" i="6"/>
  <c r="Y87" i="6"/>
  <c r="A88" i="6"/>
  <c r="B88" i="6"/>
  <c r="C88" i="6"/>
  <c r="E88" i="6"/>
  <c r="H88" i="6"/>
  <c r="J88" i="6"/>
  <c r="M88" i="6"/>
  <c r="O88" i="6"/>
  <c r="R88" i="6"/>
  <c r="T88" i="6"/>
  <c r="W88" i="6"/>
  <c r="Y88" i="6"/>
  <c r="A89" i="6"/>
  <c r="B89" i="6"/>
  <c r="C89" i="6"/>
  <c r="E89" i="6"/>
  <c r="H89" i="6"/>
  <c r="J89" i="6"/>
  <c r="M89" i="6"/>
  <c r="O89" i="6"/>
  <c r="R89" i="6"/>
  <c r="T89" i="6"/>
  <c r="W89" i="6"/>
  <c r="Y89" i="6"/>
  <c r="A90" i="6"/>
  <c r="B90" i="6"/>
  <c r="C90" i="6"/>
  <c r="E90" i="6"/>
  <c r="H90" i="6"/>
  <c r="J90" i="6"/>
  <c r="M90" i="6"/>
  <c r="O90" i="6"/>
  <c r="R90" i="6"/>
  <c r="T90" i="6"/>
  <c r="W90" i="6"/>
  <c r="Y90" i="6"/>
  <c r="A91" i="6"/>
  <c r="B91" i="6"/>
  <c r="C91" i="6"/>
  <c r="E91" i="6"/>
  <c r="H91" i="6"/>
  <c r="J91" i="6"/>
  <c r="M91" i="6"/>
  <c r="O91" i="6"/>
  <c r="R91" i="6"/>
  <c r="T91" i="6"/>
  <c r="W91" i="6"/>
  <c r="Y91" i="6"/>
  <c r="A92" i="6"/>
  <c r="B92" i="6"/>
  <c r="C92" i="6"/>
  <c r="E92" i="6"/>
  <c r="H92" i="6"/>
  <c r="J92" i="6"/>
  <c r="M92" i="6"/>
  <c r="O92" i="6"/>
  <c r="R92" i="6"/>
  <c r="T92" i="6"/>
  <c r="W92" i="6"/>
  <c r="Y92" i="6"/>
  <c r="A93" i="6"/>
  <c r="B93" i="6"/>
  <c r="C93" i="6"/>
  <c r="E93" i="6"/>
  <c r="H93" i="6"/>
  <c r="J93" i="6"/>
  <c r="M93" i="6"/>
  <c r="O93" i="6"/>
  <c r="R93" i="6"/>
  <c r="T93" i="6"/>
  <c r="W93" i="6"/>
  <c r="Y93" i="6"/>
  <c r="A94" i="6"/>
  <c r="B94" i="6"/>
  <c r="C94" i="6"/>
  <c r="E94" i="6"/>
  <c r="H94" i="6"/>
  <c r="J94" i="6"/>
  <c r="M94" i="6"/>
  <c r="O94" i="6"/>
  <c r="R94" i="6"/>
  <c r="T94" i="6"/>
  <c r="W94" i="6"/>
  <c r="Y94" i="6"/>
  <c r="A95" i="6"/>
  <c r="B95" i="6"/>
  <c r="C95" i="6"/>
  <c r="E95" i="6"/>
  <c r="H95" i="6"/>
  <c r="J95" i="6"/>
  <c r="M95" i="6"/>
  <c r="O95" i="6"/>
  <c r="R95" i="6"/>
  <c r="T95" i="6"/>
  <c r="W95" i="6"/>
  <c r="Y95" i="6"/>
  <c r="A96" i="6"/>
  <c r="B96" i="6"/>
  <c r="C96" i="6"/>
  <c r="E96" i="6"/>
  <c r="H96" i="6"/>
  <c r="J96" i="6"/>
  <c r="M96" i="6"/>
  <c r="O96" i="6"/>
  <c r="R96" i="6"/>
  <c r="T96" i="6"/>
  <c r="W96" i="6"/>
  <c r="Y96" i="6"/>
  <c r="A97" i="6"/>
  <c r="B97" i="6"/>
  <c r="C97" i="6"/>
  <c r="E97" i="6"/>
  <c r="H97" i="6"/>
  <c r="J97" i="6"/>
  <c r="M97" i="6"/>
  <c r="O97" i="6"/>
  <c r="R97" i="6"/>
  <c r="T97" i="6"/>
  <c r="W97" i="6"/>
  <c r="Y97" i="6"/>
  <c r="A34" i="6"/>
  <c r="B34" i="6"/>
  <c r="C34" i="6"/>
  <c r="E34" i="6"/>
  <c r="F34" i="6"/>
  <c r="G34" i="6"/>
  <c r="H34" i="6"/>
  <c r="J34" i="6"/>
  <c r="K34" i="6"/>
  <c r="L34" i="6"/>
  <c r="M34" i="6"/>
  <c r="O34" i="6"/>
  <c r="P34" i="6"/>
  <c r="Q34" i="6"/>
  <c r="R34" i="6"/>
  <c r="T34" i="6"/>
  <c r="U34" i="6"/>
  <c r="V34" i="6"/>
  <c r="W34" i="6"/>
  <c r="Y34" i="6"/>
  <c r="Z34" i="6"/>
  <c r="AA34" i="6"/>
  <c r="A31" i="6"/>
  <c r="B31" i="6"/>
  <c r="C31" i="6"/>
  <c r="E31" i="6"/>
  <c r="F31" i="6"/>
  <c r="G31" i="6"/>
  <c r="H31" i="6"/>
  <c r="J31" i="6"/>
  <c r="K31" i="6"/>
  <c r="L31" i="6"/>
  <c r="M31" i="6"/>
  <c r="O31" i="6"/>
  <c r="P31" i="6"/>
  <c r="Q31" i="6"/>
  <c r="R31" i="6"/>
  <c r="T31" i="6"/>
  <c r="U31" i="6"/>
  <c r="V31" i="6"/>
  <c r="W31" i="6"/>
  <c r="Y31" i="6"/>
  <c r="Z31" i="6"/>
  <c r="AA31" i="6"/>
  <c r="A32" i="6"/>
  <c r="B32" i="6"/>
  <c r="C32" i="6"/>
  <c r="E32" i="6"/>
  <c r="F32" i="6"/>
  <c r="G32" i="6"/>
  <c r="H32" i="6"/>
  <c r="J32" i="6"/>
  <c r="K32" i="6"/>
  <c r="L32" i="6"/>
  <c r="M32" i="6"/>
  <c r="O32" i="6"/>
  <c r="P32" i="6"/>
  <c r="Q32" i="6"/>
  <c r="R32" i="6"/>
  <c r="T32" i="6"/>
  <c r="U32" i="6"/>
  <c r="V32" i="6"/>
  <c r="W32" i="6"/>
  <c r="Y32" i="6"/>
  <c r="Z32" i="6"/>
  <c r="AA32" i="6"/>
  <c r="A33" i="6"/>
  <c r="B33" i="6"/>
  <c r="C33" i="6"/>
  <c r="E33" i="6"/>
  <c r="H33" i="6"/>
  <c r="J33" i="6"/>
  <c r="M33" i="6"/>
  <c r="O33" i="6"/>
  <c r="R33" i="6"/>
  <c r="T33" i="6"/>
  <c r="W33" i="6"/>
  <c r="Y33" i="6"/>
  <c r="A37" i="6"/>
  <c r="B37" i="6"/>
  <c r="C37" i="6"/>
  <c r="E37" i="6"/>
  <c r="H37" i="6"/>
  <c r="J37" i="6"/>
  <c r="M37" i="6"/>
  <c r="O37" i="6"/>
  <c r="P37" i="6"/>
  <c r="Q37" i="6"/>
  <c r="R37" i="6"/>
  <c r="T37" i="6"/>
  <c r="W37" i="6"/>
  <c r="Y37" i="6"/>
  <c r="A38" i="6"/>
  <c r="B38" i="6"/>
  <c r="C38" i="6"/>
  <c r="E38" i="6"/>
  <c r="H38" i="6"/>
  <c r="J38" i="6"/>
  <c r="M38" i="6"/>
  <c r="O38" i="6"/>
  <c r="R38" i="6"/>
  <c r="T38" i="6"/>
  <c r="W38" i="6"/>
  <c r="Y38" i="6"/>
  <c r="A39" i="6"/>
  <c r="B39" i="6"/>
  <c r="C39" i="6"/>
  <c r="E39" i="6"/>
  <c r="H39" i="6"/>
  <c r="J39" i="6"/>
  <c r="M39" i="6"/>
  <c r="O39" i="6"/>
  <c r="R39" i="6"/>
  <c r="T39" i="6"/>
  <c r="W39" i="6"/>
  <c r="Y39" i="6"/>
  <c r="A40" i="6"/>
  <c r="B40" i="6"/>
  <c r="C40" i="6"/>
  <c r="E40" i="6"/>
  <c r="H40" i="6"/>
  <c r="J40" i="6"/>
  <c r="M40" i="6"/>
  <c r="O40" i="6"/>
  <c r="Q40" i="6"/>
  <c r="R40" i="6"/>
  <c r="T40" i="6"/>
  <c r="W40" i="6"/>
  <c r="Y40" i="6"/>
  <c r="A41" i="6"/>
  <c r="B41" i="6"/>
  <c r="C41" i="6"/>
  <c r="E41" i="6"/>
  <c r="H41" i="6"/>
  <c r="J41" i="6"/>
  <c r="K41" i="6"/>
  <c r="L41" i="6"/>
  <c r="M41" i="6"/>
  <c r="O41" i="6"/>
  <c r="R41" i="6"/>
  <c r="T41" i="6"/>
  <c r="U41" i="6"/>
  <c r="V41" i="6"/>
  <c r="W41" i="6"/>
  <c r="Y41" i="6"/>
  <c r="A42" i="6"/>
  <c r="B42" i="6"/>
  <c r="C42" i="6"/>
  <c r="E42" i="6"/>
  <c r="F42" i="6"/>
  <c r="G42" i="6"/>
  <c r="H42" i="6"/>
  <c r="J42" i="6"/>
  <c r="M42" i="6"/>
  <c r="O42" i="6"/>
  <c r="R42" i="6"/>
  <c r="T42" i="6"/>
  <c r="W42" i="6"/>
  <c r="Y42" i="6"/>
  <c r="Z42" i="6"/>
  <c r="AA42" i="6"/>
  <c r="A43" i="6"/>
  <c r="B43" i="6"/>
  <c r="C43" i="6"/>
  <c r="E43" i="6"/>
  <c r="H43" i="6"/>
  <c r="J43" i="6"/>
  <c r="M43" i="6"/>
  <c r="O43" i="6"/>
  <c r="R43" i="6"/>
  <c r="T43" i="6"/>
  <c r="W43" i="6"/>
  <c r="Y43" i="6"/>
  <c r="A44" i="6"/>
  <c r="B44" i="6"/>
  <c r="C44" i="6"/>
  <c r="E44" i="6"/>
  <c r="H44" i="6"/>
  <c r="J44" i="6"/>
  <c r="M44" i="6"/>
  <c r="O44" i="6"/>
  <c r="R44" i="6"/>
  <c r="T44" i="6"/>
  <c r="W44" i="6"/>
  <c r="Y44" i="6"/>
  <c r="A45" i="6"/>
  <c r="B45" i="6"/>
  <c r="C45" i="6"/>
  <c r="E45" i="6"/>
  <c r="H45" i="6"/>
  <c r="J45" i="6"/>
  <c r="M45" i="6"/>
  <c r="O45" i="6"/>
  <c r="R45" i="6"/>
  <c r="T45" i="6"/>
  <c r="W45" i="6"/>
  <c r="Y45" i="6"/>
  <c r="A46" i="6"/>
  <c r="B46" i="6"/>
  <c r="C46" i="6"/>
  <c r="E46" i="6"/>
  <c r="H46" i="6"/>
  <c r="J46" i="6"/>
  <c r="M46" i="6"/>
  <c r="O46" i="6"/>
  <c r="R46" i="6"/>
  <c r="T46" i="6"/>
  <c r="W46" i="6"/>
  <c r="Y46" i="6"/>
  <c r="A47" i="6"/>
  <c r="B47" i="6"/>
  <c r="C47" i="6"/>
  <c r="E47" i="6"/>
  <c r="H47" i="6"/>
  <c r="J47" i="6"/>
  <c r="M47" i="6"/>
  <c r="O47" i="6"/>
  <c r="R47" i="6"/>
  <c r="T47" i="6"/>
  <c r="W47" i="6"/>
  <c r="Y47" i="6"/>
  <c r="A49" i="6"/>
  <c r="B49" i="6"/>
  <c r="C49" i="6"/>
  <c r="E49" i="6"/>
  <c r="H49" i="6"/>
  <c r="J49" i="6"/>
  <c r="M49" i="6"/>
  <c r="O49" i="6"/>
  <c r="R49" i="6"/>
  <c r="T49" i="6"/>
  <c r="W49" i="6"/>
  <c r="Y49" i="6"/>
  <c r="A50" i="6"/>
  <c r="B50" i="6"/>
  <c r="C50" i="6"/>
  <c r="E50" i="6"/>
  <c r="H50" i="6"/>
  <c r="J50" i="6"/>
  <c r="M50" i="6"/>
  <c r="O50" i="6"/>
  <c r="R50" i="6"/>
  <c r="T50" i="6"/>
  <c r="W50" i="6"/>
  <c r="Y50" i="6"/>
  <c r="A51" i="6"/>
  <c r="B51" i="6"/>
  <c r="C51" i="6"/>
  <c r="E51" i="6"/>
  <c r="H51" i="6"/>
  <c r="J51" i="6"/>
  <c r="M51" i="6"/>
  <c r="O51" i="6"/>
  <c r="R51" i="6"/>
  <c r="T51" i="6"/>
  <c r="W51" i="6"/>
  <c r="Y51" i="6"/>
  <c r="A52" i="6"/>
  <c r="B52" i="6"/>
  <c r="C52" i="6"/>
  <c r="E52" i="6"/>
  <c r="H52" i="6"/>
  <c r="J52" i="6"/>
  <c r="M52" i="6"/>
  <c r="O52" i="6"/>
  <c r="R52" i="6"/>
  <c r="T52" i="6"/>
  <c r="W52" i="6"/>
  <c r="Y52" i="6"/>
  <c r="A53" i="6"/>
  <c r="B53" i="6"/>
  <c r="C53" i="6"/>
  <c r="E53" i="6"/>
  <c r="H53" i="6"/>
  <c r="J53" i="6"/>
  <c r="M53" i="6"/>
  <c r="O53" i="6"/>
  <c r="R53" i="6"/>
  <c r="T53" i="6"/>
  <c r="W53" i="6"/>
  <c r="Y53" i="6"/>
  <c r="A54" i="6"/>
  <c r="B54" i="6"/>
  <c r="C54" i="6"/>
  <c r="E54" i="6"/>
  <c r="H54" i="6"/>
  <c r="J54" i="6"/>
  <c r="M54" i="6"/>
  <c r="O54" i="6"/>
  <c r="R54" i="6"/>
  <c r="T54" i="6"/>
  <c r="W54" i="6"/>
  <c r="Y54" i="6"/>
  <c r="A55" i="6"/>
  <c r="B55" i="6"/>
  <c r="C55" i="6"/>
  <c r="E55" i="6"/>
  <c r="H55" i="6"/>
  <c r="J55" i="6"/>
  <c r="M55" i="6"/>
  <c r="O55" i="6"/>
  <c r="R55" i="6"/>
  <c r="T55" i="6"/>
  <c r="W55" i="6"/>
  <c r="Y55" i="6"/>
  <c r="A5" i="6"/>
  <c r="B5" i="6"/>
  <c r="C5" i="6"/>
  <c r="E5" i="6"/>
  <c r="H5" i="6"/>
  <c r="J5" i="6"/>
  <c r="M5" i="6"/>
  <c r="O5" i="6"/>
  <c r="R5" i="6"/>
  <c r="T5" i="6"/>
  <c r="W5" i="6"/>
  <c r="Y5" i="6"/>
  <c r="A6" i="6"/>
  <c r="B6" i="6"/>
  <c r="C6" i="6"/>
  <c r="E6" i="6"/>
  <c r="H6" i="6"/>
  <c r="J6" i="6"/>
  <c r="M6" i="6"/>
  <c r="O6" i="6"/>
  <c r="R6" i="6"/>
  <c r="T6" i="6"/>
  <c r="W6" i="6"/>
  <c r="Y6" i="6"/>
  <c r="A7" i="6"/>
  <c r="B7" i="6"/>
  <c r="C7" i="6"/>
  <c r="E7" i="6"/>
  <c r="H7" i="6"/>
  <c r="J7" i="6"/>
  <c r="M7" i="6"/>
  <c r="O7" i="6"/>
  <c r="R7" i="6"/>
  <c r="T7" i="6"/>
  <c r="W7" i="6"/>
  <c r="Y7" i="6"/>
  <c r="A8" i="6"/>
  <c r="B8" i="6"/>
  <c r="C8" i="6"/>
  <c r="E8" i="6"/>
  <c r="H8" i="6"/>
  <c r="J8" i="6"/>
  <c r="M8" i="6"/>
  <c r="O8" i="6"/>
  <c r="R8" i="6"/>
  <c r="T8" i="6"/>
  <c r="W8" i="6"/>
  <c r="Y8" i="6"/>
  <c r="A9" i="6"/>
  <c r="B9" i="6"/>
  <c r="C9" i="6"/>
  <c r="E9" i="6"/>
  <c r="H9" i="6"/>
  <c r="J9" i="6"/>
  <c r="M9" i="6"/>
  <c r="O9" i="6"/>
  <c r="R9" i="6"/>
  <c r="T9" i="6"/>
  <c r="W9" i="6"/>
  <c r="Y9" i="6"/>
  <c r="A10" i="6"/>
  <c r="B10" i="6"/>
  <c r="C10" i="6"/>
  <c r="E10" i="6"/>
  <c r="H10" i="6"/>
  <c r="J10" i="6"/>
  <c r="M10" i="6"/>
  <c r="O10" i="6"/>
  <c r="R10" i="6"/>
  <c r="T10" i="6"/>
  <c r="W10" i="6"/>
  <c r="Y10" i="6"/>
  <c r="A11" i="6"/>
  <c r="B11" i="6"/>
  <c r="C11" i="6"/>
  <c r="E11" i="6"/>
  <c r="H11" i="6"/>
  <c r="J11" i="6"/>
  <c r="M11" i="6"/>
  <c r="O11" i="6"/>
  <c r="R11" i="6"/>
  <c r="T11" i="6"/>
  <c r="W11" i="6"/>
  <c r="Y11" i="6"/>
  <c r="A12" i="6"/>
  <c r="B12" i="6"/>
  <c r="C12" i="6"/>
  <c r="E12" i="6"/>
  <c r="H12" i="6"/>
  <c r="J12" i="6"/>
  <c r="M12" i="6"/>
  <c r="O12" i="6"/>
  <c r="R12" i="6"/>
  <c r="T12" i="6"/>
  <c r="W12" i="6"/>
  <c r="Y12" i="6"/>
  <c r="A13" i="6"/>
  <c r="B13" i="6"/>
  <c r="C13" i="6"/>
  <c r="E13" i="6"/>
  <c r="H13" i="6"/>
  <c r="J13" i="6"/>
  <c r="M13" i="6"/>
  <c r="O13" i="6"/>
  <c r="R13" i="6"/>
  <c r="T13" i="6"/>
  <c r="W13" i="6"/>
  <c r="Y13" i="6"/>
  <c r="A14" i="6"/>
  <c r="B14" i="6"/>
  <c r="C14" i="6"/>
  <c r="E14" i="6"/>
  <c r="H14" i="6"/>
  <c r="J14" i="6"/>
  <c r="M14" i="6"/>
  <c r="O14" i="6"/>
  <c r="R14" i="6"/>
  <c r="T14" i="6"/>
  <c r="W14" i="6"/>
  <c r="Y14" i="6"/>
  <c r="A15" i="6"/>
  <c r="B15" i="6"/>
  <c r="C15" i="6"/>
  <c r="E15" i="6"/>
  <c r="H15" i="6"/>
  <c r="J15" i="6"/>
  <c r="M15" i="6"/>
  <c r="O15" i="6"/>
  <c r="R15" i="6"/>
  <c r="T15" i="6"/>
  <c r="W15" i="6"/>
  <c r="Y15" i="6"/>
  <c r="A16" i="6"/>
  <c r="B16" i="6"/>
  <c r="C16" i="6"/>
  <c r="E16" i="6"/>
  <c r="H16" i="6"/>
  <c r="J16" i="6"/>
  <c r="M16" i="6"/>
  <c r="O16" i="6"/>
  <c r="R16" i="6"/>
  <c r="T16" i="6"/>
  <c r="W16" i="6"/>
  <c r="Y16" i="6"/>
  <c r="A17" i="6"/>
  <c r="B17" i="6"/>
  <c r="C17" i="6"/>
  <c r="E17" i="6"/>
  <c r="H17" i="6"/>
  <c r="J17" i="6"/>
  <c r="M17" i="6"/>
  <c r="O17" i="6"/>
  <c r="R17" i="6"/>
  <c r="T17" i="6"/>
  <c r="W17" i="6"/>
  <c r="Y17" i="6"/>
  <c r="A18" i="6"/>
  <c r="B18" i="6"/>
  <c r="C18" i="6"/>
  <c r="E18" i="6"/>
  <c r="H18" i="6"/>
  <c r="J18" i="6"/>
  <c r="M18" i="6"/>
  <c r="O18" i="6"/>
  <c r="R18" i="6"/>
  <c r="T18" i="6"/>
  <c r="W18" i="6"/>
  <c r="Y18" i="6"/>
  <c r="A19" i="6"/>
  <c r="B19" i="6"/>
  <c r="C19" i="6"/>
  <c r="E19" i="6"/>
  <c r="H19" i="6"/>
  <c r="J19" i="6"/>
  <c r="M19" i="6"/>
  <c r="O19" i="6"/>
  <c r="R19" i="6"/>
  <c r="T19" i="6"/>
  <c r="W19" i="6"/>
  <c r="Y19" i="6"/>
  <c r="A20" i="6"/>
  <c r="B20" i="6"/>
  <c r="C20" i="6"/>
  <c r="E20" i="6"/>
  <c r="H20" i="6"/>
  <c r="J20" i="6"/>
  <c r="M20" i="6"/>
  <c r="O20" i="6"/>
  <c r="R20" i="6"/>
  <c r="T20" i="6"/>
  <c r="W20" i="6"/>
  <c r="Y20" i="6"/>
  <c r="A21" i="6"/>
  <c r="B21" i="6"/>
  <c r="C21" i="6"/>
  <c r="E21" i="6"/>
  <c r="H21" i="6"/>
  <c r="J21" i="6"/>
  <c r="M21" i="6"/>
  <c r="O21" i="6"/>
  <c r="R21" i="6"/>
  <c r="T21" i="6"/>
  <c r="W21" i="6"/>
  <c r="Y21" i="6"/>
  <c r="A22" i="6"/>
  <c r="B22" i="6"/>
  <c r="C22" i="6"/>
  <c r="E22" i="6"/>
  <c r="H22" i="6"/>
  <c r="J22" i="6"/>
  <c r="M22" i="6"/>
  <c r="O22" i="6"/>
  <c r="R22" i="6"/>
  <c r="T22" i="6"/>
  <c r="W22" i="6"/>
  <c r="Y22" i="6"/>
  <c r="A23" i="6"/>
  <c r="B23" i="6"/>
  <c r="C23" i="6"/>
  <c r="E23" i="6"/>
  <c r="H23" i="6"/>
  <c r="J23" i="6"/>
  <c r="M23" i="6"/>
  <c r="O23" i="6"/>
  <c r="R23" i="6"/>
  <c r="T23" i="6"/>
  <c r="W23" i="6"/>
  <c r="Y23" i="6"/>
  <c r="A24" i="6"/>
  <c r="B24" i="6"/>
  <c r="C24" i="6"/>
  <c r="E24" i="6"/>
  <c r="H24" i="6"/>
  <c r="J24" i="6"/>
  <c r="M24" i="6"/>
  <c r="O24" i="6"/>
  <c r="R24" i="6"/>
  <c r="T24" i="6"/>
  <c r="W24" i="6"/>
  <c r="Y24" i="6"/>
  <c r="A25" i="6"/>
  <c r="B25" i="6"/>
  <c r="C25" i="6"/>
  <c r="E25" i="6"/>
  <c r="H25" i="6"/>
  <c r="J25" i="6"/>
  <c r="M25" i="6"/>
  <c r="O25" i="6"/>
  <c r="R25" i="6"/>
  <c r="T25" i="6"/>
  <c r="W25" i="6"/>
  <c r="Y25" i="6"/>
  <c r="A26" i="6"/>
  <c r="B26" i="6"/>
  <c r="C26" i="6"/>
  <c r="E26" i="6"/>
  <c r="H26" i="6"/>
  <c r="J26" i="6"/>
  <c r="M26" i="6"/>
  <c r="O26" i="6"/>
  <c r="R26" i="6"/>
  <c r="T26" i="6"/>
  <c r="W26" i="6"/>
  <c r="Y26" i="6"/>
  <c r="A27" i="6"/>
  <c r="B27" i="6"/>
  <c r="C27" i="6"/>
  <c r="E27" i="6"/>
  <c r="H27" i="6"/>
  <c r="J27" i="6"/>
  <c r="M27" i="6"/>
  <c r="O27" i="6"/>
  <c r="R27" i="6"/>
  <c r="T27" i="6"/>
  <c r="W27" i="6"/>
  <c r="Y27" i="6"/>
  <c r="A28" i="6"/>
  <c r="B28" i="6"/>
  <c r="C28" i="6"/>
  <c r="E28" i="6"/>
  <c r="H28" i="6"/>
  <c r="J28" i="6"/>
  <c r="M28" i="6"/>
  <c r="O28" i="6"/>
  <c r="R28" i="6"/>
  <c r="T28" i="6"/>
  <c r="W28" i="6"/>
  <c r="Y28" i="6"/>
  <c r="A29" i="6"/>
  <c r="B29" i="6"/>
  <c r="C29" i="6"/>
  <c r="E29" i="6"/>
  <c r="H29" i="6"/>
  <c r="J29" i="6"/>
  <c r="M29" i="6"/>
  <c r="O29" i="6"/>
  <c r="R29" i="6"/>
  <c r="T29" i="6"/>
  <c r="W29" i="6"/>
  <c r="Y29" i="6"/>
  <c r="A30" i="6"/>
  <c r="B30" i="6"/>
  <c r="C30" i="6"/>
  <c r="E30" i="6"/>
  <c r="H30" i="6"/>
  <c r="J30" i="6"/>
  <c r="M30" i="6"/>
  <c r="O30" i="6"/>
  <c r="R30" i="6"/>
  <c r="T30" i="6"/>
  <c r="W30" i="6"/>
  <c r="Y30" i="6"/>
  <c r="W888" i="2" l="1"/>
  <c r="W786" i="2"/>
  <c r="H755" i="2"/>
  <c r="AT35" i="1" l="1"/>
  <c r="AK35" i="1"/>
  <c r="AB35" i="1"/>
  <c r="H950" i="2" l="1"/>
  <c r="H827" i="2"/>
  <c r="H793" i="2"/>
  <c r="H156" i="2"/>
  <c r="Q149" i="1"/>
  <c r="R149" i="1"/>
  <c r="S149" i="1" s="1"/>
  <c r="U149" i="1"/>
  <c r="V149" i="1"/>
  <c r="H149" i="1"/>
  <c r="I149" i="1"/>
  <c r="J149" i="1" s="1"/>
  <c r="L149" i="1"/>
  <c r="M149" i="1"/>
  <c r="H148" i="1"/>
  <c r="H946" i="2"/>
  <c r="T149" i="1" l="1"/>
  <c r="K149" i="1"/>
  <c r="H273" i="2"/>
  <c r="H117" i="2" l="1"/>
  <c r="H916" i="2"/>
  <c r="H1107" i="2"/>
  <c r="H921" i="2"/>
  <c r="A591" i="5" l="1"/>
  <c r="A590" i="5"/>
  <c r="A589" i="5"/>
  <c r="AQ86" i="1" l="1"/>
  <c r="AR86" i="1"/>
  <c r="Z86" i="6" s="1"/>
  <c r="AS86" i="1"/>
  <c r="AW86" i="1"/>
  <c r="AH86" i="1"/>
  <c r="AI86" i="1"/>
  <c r="U86" i="6" s="1"/>
  <c r="AJ86" i="1"/>
  <c r="AN86" i="1"/>
  <c r="Y86" i="1"/>
  <c r="Z86" i="1"/>
  <c r="P86" i="6" s="1"/>
  <c r="AA86" i="1"/>
  <c r="AE86" i="1"/>
  <c r="G86" i="1"/>
  <c r="H86" i="1"/>
  <c r="F86" i="6" s="1"/>
  <c r="I86" i="1"/>
  <c r="M86" i="1"/>
  <c r="P86" i="1"/>
  <c r="Q86" i="1"/>
  <c r="K86" i="6" s="1"/>
  <c r="R86" i="1"/>
  <c r="V86" i="1"/>
  <c r="AQ143" i="1"/>
  <c r="AV143" i="1" s="1"/>
  <c r="AR143" i="1"/>
  <c r="AS143" i="1"/>
  <c r="AW143" i="1"/>
  <c r="AQ91" i="1"/>
  <c r="AR91" i="1"/>
  <c r="Z91" i="6" s="1"/>
  <c r="AS91" i="1"/>
  <c r="AW91" i="1"/>
  <c r="AH91" i="1"/>
  <c r="AI91" i="1"/>
  <c r="U91" i="6" s="1"/>
  <c r="AJ91" i="1"/>
  <c r="AN91" i="1"/>
  <c r="B60" i="6"/>
  <c r="C60" i="6"/>
  <c r="E60" i="6"/>
  <c r="H60" i="6"/>
  <c r="J60" i="6"/>
  <c r="M60" i="6"/>
  <c r="O60" i="6"/>
  <c r="R60" i="6"/>
  <c r="T60" i="6"/>
  <c r="W60" i="6"/>
  <c r="Y60" i="6"/>
  <c r="A60" i="6"/>
  <c r="S86" i="1" l="1"/>
  <c r="AD86" i="1"/>
  <c r="Q86" i="6"/>
  <c r="U86" i="1"/>
  <c r="L86" i="6"/>
  <c r="AM86" i="1"/>
  <c r="V86" i="6"/>
  <c r="AM91" i="1"/>
  <c r="V91" i="6"/>
  <c r="AV91" i="1"/>
  <c r="AA91" i="6"/>
  <c r="L86" i="1"/>
  <c r="G86" i="6"/>
  <c r="AV86" i="1"/>
  <c r="AA86" i="6"/>
  <c r="AT91" i="1"/>
  <c r="J86" i="1"/>
  <c r="AT86" i="1"/>
  <c r="AB86" i="1"/>
  <c r="AL91" i="1"/>
  <c r="AK91" i="1"/>
  <c r="T86" i="1"/>
  <c r="AK86" i="1"/>
  <c r="AT143" i="1"/>
  <c r="AU143" i="1"/>
  <c r="K86" i="1"/>
  <c r="AU91" i="1"/>
  <c r="AU86" i="1"/>
  <c r="AL86" i="1"/>
  <c r="AC86" i="1"/>
  <c r="G55" i="1"/>
  <c r="H55" i="1"/>
  <c r="F55" i="6" s="1"/>
  <c r="I55" i="1"/>
  <c r="M55" i="1"/>
  <c r="P55" i="1"/>
  <c r="Q55" i="1"/>
  <c r="K55" i="6" s="1"/>
  <c r="R55" i="1"/>
  <c r="V55" i="1"/>
  <c r="Y55" i="1"/>
  <c r="Z55" i="1"/>
  <c r="P55" i="6" s="1"/>
  <c r="AA55" i="1"/>
  <c r="AE55" i="1"/>
  <c r="AH55" i="1"/>
  <c r="AI55" i="1"/>
  <c r="U55" i="6" s="1"/>
  <c r="AJ55" i="1"/>
  <c r="AN55" i="1"/>
  <c r="AQ55" i="1"/>
  <c r="AR55" i="1"/>
  <c r="Z55" i="6" s="1"/>
  <c r="AS55" i="1"/>
  <c r="AH88" i="1"/>
  <c r="V88" i="6" s="1"/>
  <c r="AI88" i="1"/>
  <c r="U88" i="6" s="1"/>
  <c r="AJ88" i="1"/>
  <c r="AN88" i="1"/>
  <c r="S55" i="1" l="1"/>
  <c r="J55" i="1"/>
  <c r="AM55" i="1"/>
  <c r="V55" i="6"/>
  <c r="AD55" i="1"/>
  <c r="Q55" i="6"/>
  <c r="U55" i="1"/>
  <c r="L55" i="6"/>
  <c r="AV55" i="1"/>
  <c r="AA55" i="6"/>
  <c r="L55" i="1"/>
  <c r="G55" i="6"/>
  <c r="AK88" i="1"/>
  <c r="AB55" i="1"/>
  <c r="AT55" i="1"/>
  <c r="AL55" i="1"/>
  <c r="AK55" i="1"/>
  <c r="AM88" i="1"/>
  <c r="AC55" i="1"/>
  <c r="K55" i="1"/>
  <c r="T55" i="1"/>
  <c r="AU55" i="1"/>
  <c r="AL88" i="1"/>
  <c r="AH83" i="1"/>
  <c r="V83" i="6" s="1"/>
  <c r="AI83" i="1"/>
  <c r="U83" i="6" s="1"/>
  <c r="AJ83" i="1"/>
  <c r="AN83" i="1"/>
  <c r="Y83" i="1"/>
  <c r="Q83" i="6" s="1"/>
  <c r="Z83" i="1"/>
  <c r="P83" i="6" s="1"/>
  <c r="AA83" i="1"/>
  <c r="AE83" i="1"/>
  <c r="P83" i="1"/>
  <c r="L83" i="6" s="1"/>
  <c r="Q83" i="1"/>
  <c r="K83" i="6" s="1"/>
  <c r="R83" i="1"/>
  <c r="V83" i="1"/>
  <c r="G83" i="1"/>
  <c r="G83" i="6" s="1"/>
  <c r="H83" i="1"/>
  <c r="F83" i="6" s="1"/>
  <c r="I83" i="1"/>
  <c r="M83" i="1"/>
  <c r="AQ82" i="1"/>
  <c r="AA82" i="6" s="1"/>
  <c r="AR82" i="1"/>
  <c r="Z82" i="6" s="1"/>
  <c r="AS82" i="1"/>
  <c r="AW82" i="1"/>
  <c r="AH82" i="1"/>
  <c r="V82" i="6" s="1"/>
  <c r="AI82" i="1"/>
  <c r="U82" i="6" s="1"/>
  <c r="AJ82" i="1"/>
  <c r="AN82" i="1"/>
  <c r="Y82" i="1"/>
  <c r="Q82" i="6" s="1"/>
  <c r="Z82" i="1"/>
  <c r="P82" i="6" s="1"/>
  <c r="AA82" i="1"/>
  <c r="AE82" i="1"/>
  <c r="P82" i="1"/>
  <c r="L82" i="6" s="1"/>
  <c r="Q82" i="1"/>
  <c r="K82" i="6" s="1"/>
  <c r="R82" i="1"/>
  <c r="V82" i="1"/>
  <c r="P80" i="1"/>
  <c r="L80" i="6" s="1"/>
  <c r="Q80" i="1"/>
  <c r="K80" i="6" s="1"/>
  <c r="R80" i="1"/>
  <c r="V80" i="1"/>
  <c r="G80" i="1"/>
  <c r="G80" i="6" s="1"/>
  <c r="H80" i="1"/>
  <c r="F80" i="6" s="1"/>
  <c r="I80" i="1"/>
  <c r="M80" i="1"/>
  <c r="G82" i="1"/>
  <c r="G82" i="6" s="1"/>
  <c r="H82" i="1"/>
  <c r="F82" i="6" s="1"/>
  <c r="I82" i="1"/>
  <c r="M82" i="1"/>
  <c r="AQ80" i="1"/>
  <c r="AA80" i="6" s="1"/>
  <c r="AR80" i="1"/>
  <c r="Z80" i="6" s="1"/>
  <c r="AS80" i="1"/>
  <c r="AW80" i="1"/>
  <c r="AH80" i="1"/>
  <c r="V80" i="6" s="1"/>
  <c r="AI80" i="1"/>
  <c r="U80" i="6" s="1"/>
  <c r="AJ80" i="1"/>
  <c r="AN80" i="1"/>
  <c r="Y80" i="1"/>
  <c r="Q80" i="6" s="1"/>
  <c r="Z80" i="1"/>
  <c r="P80" i="6" s="1"/>
  <c r="AA80" i="1"/>
  <c r="AE80" i="1"/>
  <c r="S83" i="1" l="1"/>
  <c r="S80" i="1"/>
  <c r="S82" i="1"/>
  <c r="AT80" i="1"/>
  <c r="AK80" i="1"/>
  <c r="J80" i="1"/>
  <c r="AB82" i="1"/>
  <c r="J83" i="1"/>
  <c r="AK82" i="1"/>
  <c r="AB80" i="1"/>
  <c r="J82" i="1"/>
  <c r="AT82" i="1"/>
  <c r="AB83" i="1"/>
  <c r="T83" i="1"/>
  <c r="AK83" i="1"/>
  <c r="L82" i="1"/>
  <c r="U80" i="1"/>
  <c r="AD82" i="1"/>
  <c r="AV82" i="1"/>
  <c r="U83" i="1"/>
  <c r="AM83" i="1"/>
  <c r="AM80" i="1"/>
  <c r="AD80" i="1"/>
  <c r="AV80" i="1"/>
  <c r="L80" i="1"/>
  <c r="U82" i="1"/>
  <c r="AM82" i="1"/>
  <c r="L83" i="1"/>
  <c r="AD83" i="1"/>
  <c r="K83" i="1"/>
  <c r="AL82" i="1"/>
  <c r="AU82" i="1"/>
  <c r="AC82" i="1"/>
  <c r="AC83" i="1"/>
  <c r="AU80" i="1"/>
  <c r="AL83" i="1"/>
  <c r="T80" i="1"/>
  <c r="K80" i="1"/>
  <c r="AC80" i="1"/>
  <c r="K82" i="1"/>
  <c r="T82" i="1"/>
  <c r="AL80" i="1"/>
  <c r="H772" i="2" l="1"/>
  <c r="G96" i="1" l="1"/>
  <c r="G96" i="6" s="1"/>
  <c r="H96" i="1"/>
  <c r="F96" i="6" s="1"/>
  <c r="I96" i="1"/>
  <c r="M96" i="1"/>
  <c r="P96" i="1"/>
  <c r="L96" i="6" s="1"/>
  <c r="Q96" i="1"/>
  <c r="K96" i="6" s="1"/>
  <c r="R96" i="1"/>
  <c r="V96" i="1"/>
  <c r="Y96" i="1"/>
  <c r="Q96" i="6" s="1"/>
  <c r="Z96" i="1"/>
  <c r="P96" i="6" s="1"/>
  <c r="AA96" i="1"/>
  <c r="AE96" i="1"/>
  <c r="AH96" i="1"/>
  <c r="V96" i="6" s="1"/>
  <c r="AI96" i="1"/>
  <c r="U96" i="6" s="1"/>
  <c r="AJ96" i="1"/>
  <c r="AN96" i="1"/>
  <c r="AQ96" i="1"/>
  <c r="AA96" i="6" s="1"/>
  <c r="AR96" i="1"/>
  <c r="Z96" i="6" s="1"/>
  <c r="AS96" i="1"/>
  <c r="AW96" i="1"/>
  <c r="G97" i="1"/>
  <c r="G97" i="6" s="1"/>
  <c r="H97" i="1"/>
  <c r="F97" i="6" s="1"/>
  <c r="I97" i="1"/>
  <c r="M97" i="1"/>
  <c r="P97" i="1"/>
  <c r="L97" i="6" s="1"/>
  <c r="Q97" i="1"/>
  <c r="K97" i="6" s="1"/>
  <c r="R97" i="1"/>
  <c r="V97" i="1"/>
  <c r="Y97" i="1"/>
  <c r="Q97" i="6" s="1"/>
  <c r="Z97" i="1"/>
  <c r="P97" i="6" s="1"/>
  <c r="AA97" i="1"/>
  <c r="AE97" i="1"/>
  <c r="AH97" i="1"/>
  <c r="V97" i="6" s="1"/>
  <c r="AI97" i="1"/>
  <c r="U97" i="6" s="1"/>
  <c r="AJ97" i="1"/>
  <c r="AN97" i="1"/>
  <c r="AQ97" i="1"/>
  <c r="AA97" i="6" s="1"/>
  <c r="AR97" i="1"/>
  <c r="Z97" i="6" s="1"/>
  <c r="AS97" i="1"/>
  <c r="AW97" i="1"/>
  <c r="Y91" i="1"/>
  <c r="Q91" i="6" s="1"/>
  <c r="Z91" i="1"/>
  <c r="P91" i="6" s="1"/>
  <c r="AA91" i="1"/>
  <c r="AE91" i="1"/>
  <c r="P91" i="1"/>
  <c r="L91" i="6" s="1"/>
  <c r="Q91" i="1"/>
  <c r="K91" i="6" s="1"/>
  <c r="R91" i="1"/>
  <c r="V91" i="1"/>
  <c r="G91" i="1"/>
  <c r="G91" i="6" s="1"/>
  <c r="H91" i="1"/>
  <c r="F91" i="6" s="1"/>
  <c r="I91" i="1"/>
  <c r="M91" i="1"/>
  <c r="S91" i="1" l="1"/>
  <c r="S96" i="1"/>
  <c r="S97" i="1"/>
  <c r="J97" i="1"/>
  <c r="J96" i="1"/>
  <c r="J91" i="1"/>
  <c r="AT96" i="1"/>
  <c r="AB96" i="1"/>
  <c r="AB91" i="1"/>
  <c r="AK97" i="1"/>
  <c r="AT97" i="1"/>
  <c r="AK96" i="1"/>
  <c r="AB97" i="1"/>
  <c r="AV97" i="1"/>
  <c r="AM96" i="1"/>
  <c r="AM97" i="1"/>
  <c r="AV96" i="1"/>
  <c r="U91" i="1"/>
  <c r="AD97" i="1"/>
  <c r="L97" i="1"/>
  <c r="U96" i="1"/>
  <c r="L91" i="1"/>
  <c r="AD91" i="1"/>
  <c r="U97" i="1"/>
  <c r="AD96" i="1"/>
  <c r="L96" i="1"/>
  <c r="AU97" i="1"/>
  <c r="AC97" i="1"/>
  <c r="AL96" i="1"/>
  <c r="K96" i="1"/>
  <c r="K97" i="1"/>
  <c r="AL97" i="1"/>
  <c r="T97" i="1"/>
  <c r="AU96" i="1"/>
  <c r="AC91" i="1"/>
  <c r="AC96" i="1"/>
  <c r="T96" i="1"/>
  <c r="T91" i="1"/>
  <c r="K91" i="1"/>
  <c r="V51" i="1"/>
  <c r="R51" i="1"/>
  <c r="Q51" i="1"/>
  <c r="K51" i="6" s="1"/>
  <c r="P51" i="1"/>
  <c r="L51" i="6" s="1"/>
  <c r="S51" i="1" l="1"/>
  <c r="H952" i="2"/>
  <c r="AQ78" i="1" l="1"/>
  <c r="AA78" i="6" s="1"/>
  <c r="AR78" i="1"/>
  <c r="Z78" i="6" s="1"/>
  <c r="AS78" i="1"/>
  <c r="AW78" i="1"/>
  <c r="AH78" i="1"/>
  <c r="V78" i="6" s="1"/>
  <c r="AI78" i="1"/>
  <c r="U78" i="6" s="1"/>
  <c r="AJ78" i="1"/>
  <c r="AN78" i="1"/>
  <c r="Y78" i="1"/>
  <c r="Q78" i="6" s="1"/>
  <c r="Z78" i="1"/>
  <c r="P78" i="6" s="1"/>
  <c r="AA78" i="1"/>
  <c r="AE78" i="1"/>
  <c r="P78" i="1"/>
  <c r="L78" i="6" s="1"/>
  <c r="Q78" i="1"/>
  <c r="K78" i="6" s="1"/>
  <c r="R78" i="1"/>
  <c r="V78" i="1"/>
  <c r="G78" i="1"/>
  <c r="G78" i="6" s="1"/>
  <c r="H78" i="1"/>
  <c r="F78" i="6" s="1"/>
  <c r="I78" i="1"/>
  <c r="M78" i="1"/>
  <c r="S78" i="1" l="1"/>
  <c r="J78" i="1"/>
  <c r="AT78" i="1"/>
  <c r="AK78" i="1"/>
  <c r="AB78" i="1"/>
  <c r="U78" i="1"/>
  <c r="AM78" i="1"/>
  <c r="L78" i="1"/>
  <c r="AD78" i="1"/>
  <c r="AV78" i="1"/>
  <c r="K78" i="1"/>
  <c r="AC78" i="1"/>
  <c r="AL78" i="1"/>
  <c r="AU78" i="1"/>
  <c r="T78" i="1"/>
  <c r="AQ60" i="1" l="1"/>
  <c r="AR60" i="1"/>
  <c r="Z60" i="6" s="1"/>
  <c r="AS60" i="1"/>
  <c r="AW60" i="1"/>
  <c r="AH60" i="1"/>
  <c r="AI60" i="1"/>
  <c r="U60" i="6" s="1"/>
  <c r="AJ60" i="1"/>
  <c r="AN60" i="1"/>
  <c r="Y60" i="1"/>
  <c r="Z60" i="1"/>
  <c r="P60" i="6" s="1"/>
  <c r="AA60" i="1"/>
  <c r="AE60" i="1"/>
  <c r="P60" i="1"/>
  <c r="Q60" i="1"/>
  <c r="K60" i="6" s="1"/>
  <c r="R60" i="1"/>
  <c r="V60" i="1"/>
  <c r="G60" i="1"/>
  <c r="H60" i="1"/>
  <c r="F60" i="6" s="1"/>
  <c r="I60" i="1"/>
  <c r="M60" i="1"/>
  <c r="AQ61" i="1"/>
  <c r="AA61" i="6" s="1"/>
  <c r="AR61" i="1"/>
  <c r="Z61" i="6" s="1"/>
  <c r="AS61" i="1"/>
  <c r="AW61" i="1"/>
  <c r="AH61" i="1"/>
  <c r="V61" i="6" s="1"/>
  <c r="AI61" i="1"/>
  <c r="U61" i="6" s="1"/>
  <c r="AJ61" i="1"/>
  <c r="AN61" i="1"/>
  <c r="Y61" i="1"/>
  <c r="Q61" i="6" s="1"/>
  <c r="Z61" i="1"/>
  <c r="P61" i="6" s="1"/>
  <c r="AA61" i="1"/>
  <c r="AE61" i="1"/>
  <c r="P61" i="1"/>
  <c r="L61" i="6" s="1"/>
  <c r="Q61" i="1"/>
  <c r="K61" i="6" s="1"/>
  <c r="R61" i="1"/>
  <c r="V61" i="1"/>
  <c r="M61" i="1"/>
  <c r="I61" i="1"/>
  <c r="H61" i="1"/>
  <c r="F61" i="6" s="1"/>
  <c r="G61" i="1"/>
  <c r="G61" i="6" s="1"/>
  <c r="G62" i="1"/>
  <c r="G62" i="6" s="1"/>
  <c r="H62" i="1"/>
  <c r="F62" i="6" s="1"/>
  <c r="I62" i="1"/>
  <c r="M62" i="1"/>
  <c r="S61" i="1" l="1"/>
  <c r="S60" i="1"/>
  <c r="AB60" i="1"/>
  <c r="AB61" i="1"/>
  <c r="J60" i="1"/>
  <c r="J62" i="1"/>
  <c r="J61" i="1"/>
  <c r="AK61" i="1"/>
  <c r="AT61" i="1"/>
  <c r="AK60" i="1"/>
  <c r="AU60" i="1"/>
  <c r="AT60" i="1"/>
  <c r="K61" i="1"/>
  <c r="L61" i="1"/>
  <c r="AD61" i="1"/>
  <c r="AV61" i="1"/>
  <c r="U60" i="1"/>
  <c r="L60" i="6"/>
  <c r="AM60" i="1"/>
  <c r="V60" i="6"/>
  <c r="U61" i="1"/>
  <c r="L62" i="1"/>
  <c r="AM61" i="1"/>
  <c r="L60" i="1"/>
  <c r="G60" i="6"/>
  <c r="AD60" i="1"/>
  <c r="Q60" i="6"/>
  <c r="AV60" i="1"/>
  <c r="AA60" i="6"/>
  <c r="AL60" i="1"/>
  <c r="AC60" i="1"/>
  <c r="T60" i="1"/>
  <c r="K60" i="1"/>
  <c r="T61" i="1"/>
  <c r="K62" i="1"/>
  <c r="AC61" i="1"/>
  <c r="AU61" i="1"/>
  <c r="AL61" i="1"/>
  <c r="H29" i="2" l="1"/>
  <c r="H420" i="2"/>
  <c r="H26" i="2"/>
  <c r="H27" i="2"/>
  <c r="H22" i="2"/>
  <c r="H297" i="2"/>
  <c r="P46" i="1" l="1"/>
  <c r="Q46" i="1"/>
  <c r="K46" i="6" s="1"/>
  <c r="R46" i="1"/>
  <c r="S46" i="1" l="1"/>
  <c r="U46" i="1"/>
  <c r="L46" i="6"/>
  <c r="T46" i="1"/>
  <c r="C1" i="6"/>
  <c r="H378" i="2" l="1"/>
  <c r="H1178" i="2" l="1"/>
  <c r="H996" i="2"/>
  <c r="H412" i="2" l="1"/>
  <c r="G65" i="1" l="1"/>
  <c r="G65" i="6" s="1"/>
  <c r="H65" i="1"/>
  <c r="F65" i="6" s="1"/>
  <c r="I65" i="1"/>
  <c r="J65" i="1" l="1"/>
  <c r="K65" i="1"/>
  <c r="L65" i="1"/>
  <c r="H907" i="2" l="1"/>
  <c r="H858" i="2"/>
  <c r="H857" i="2"/>
  <c r="H855" i="2"/>
  <c r="H859" i="2"/>
  <c r="H707" i="2"/>
  <c r="H630" i="2"/>
  <c r="H433" i="2"/>
  <c r="H376" i="2"/>
  <c r="H375" i="2"/>
  <c r="H836" i="2"/>
  <c r="H744" i="2"/>
  <c r="H87" i="2" l="1"/>
  <c r="H821" i="2" l="1"/>
  <c r="H1019" i="2"/>
  <c r="H676" i="2"/>
  <c r="H301" i="2" l="1"/>
  <c r="H168" i="2"/>
  <c r="H134" i="2"/>
  <c r="H141" i="2"/>
  <c r="H1106" i="2"/>
  <c r="H1041" i="2"/>
  <c r="H869" i="2"/>
  <c r="H749" i="2"/>
  <c r="H960" i="2"/>
  <c r="H128" i="2"/>
  <c r="H1062" i="2"/>
  <c r="H319" i="2"/>
  <c r="H150" i="2"/>
  <c r="H808" i="2"/>
  <c r="S808" i="2"/>
  <c r="T808" i="2"/>
  <c r="U808" i="2"/>
  <c r="H661" i="2"/>
  <c r="H757" i="2"/>
  <c r="H734" i="2"/>
  <c r="H69" i="2"/>
  <c r="H36" i="2"/>
  <c r="H1021" i="2"/>
  <c r="H476" i="2"/>
  <c r="H740" i="2"/>
  <c r="H253" i="2"/>
  <c r="H845" i="2"/>
  <c r="H574" i="2"/>
  <c r="H414" i="2"/>
  <c r="S414" i="2"/>
  <c r="H1027" i="2"/>
  <c r="H1162" i="2"/>
  <c r="H965" i="2"/>
  <c r="H339" i="2"/>
  <c r="H189" i="2"/>
  <c r="H942" i="2"/>
  <c r="H1203" i="2"/>
  <c r="H566" i="2"/>
  <c r="H689" i="2"/>
  <c r="H418" i="2"/>
  <c r="H587" i="2"/>
  <c r="H639" i="2"/>
  <c r="H635" i="2"/>
  <c r="H1057" i="2"/>
  <c r="H282" i="2"/>
  <c r="H1035" i="2"/>
  <c r="H521" i="2"/>
  <c r="H764" i="2"/>
  <c r="H601" i="2"/>
  <c r="H975" i="2"/>
  <c r="H1023" i="2"/>
  <c r="H833" i="2"/>
  <c r="H957" i="2"/>
  <c r="H96" i="2"/>
  <c r="H224" i="2"/>
  <c r="H1077" i="2"/>
  <c r="H482" i="2"/>
  <c r="H1066" i="2"/>
  <c r="H752" i="2"/>
  <c r="H171" i="2"/>
  <c r="H847" i="2"/>
  <c r="H906" i="2"/>
  <c r="H1173" i="2"/>
  <c r="H862" i="2"/>
  <c r="H885" i="2"/>
  <c r="H899" i="2"/>
  <c r="H787" i="2"/>
  <c r="H298" i="2"/>
  <c r="H421" i="2"/>
  <c r="H659" i="2"/>
  <c r="H681" i="2"/>
  <c r="H806" i="2"/>
  <c r="S806" i="2"/>
  <c r="T806" i="2"/>
  <c r="U806" i="2"/>
  <c r="H266" i="2"/>
  <c r="H1190" i="2"/>
  <c r="H568" i="2"/>
  <c r="H686" i="2"/>
  <c r="H1050" i="2"/>
  <c r="H1001" i="2"/>
  <c r="H53" i="2"/>
  <c r="H72" i="2"/>
  <c r="H619" i="2"/>
  <c r="H939" i="2"/>
  <c r="H597" i="2"/>
  <c r="H1091" i="2"/>
  <c r="H82" i="2"/>
  <c r="H1087" i="2"/>
  <c r="H204" i="2"/>
  <c r="H243" i="2"/>
  <c r="H590" i="2"/>
  <c r="H1204" i="2"/>
  <c r="H1126" i="2"/>
  <c r="H422" i="2"/>
  <c r="H1036" i="2"/>
  <c r="H976" i="2"/>
  <c r="H829" i="2"/>
  <c r="H771" i="2"/>
  <c r="H233" i="2"/>
  <c r="H338" i="2"/>
  <c r="H977" i="2"/>
  <c r="H846" i="2"/>
  <c r="H1097" i="2"/>
  <c r="S1097" i="2"/>
  <c r="T1097" i="2"/>
  <c r="U1097" i="2"/>
  <c r="H1142" i="2"/>
  <c r="H852" i="2"/>
  <c r="H1154" i="2"/>
  <c r="H969" i="2"/>
  <c r="H498" i="2"/>
  <c r="H223" i="2"/>
  <c r="H331" i="2"/>
  <c r="H1141" i="2"/>
  <c r="H416" i="2"/>
  <c r="H255" i="2"/>
  <c r="H446" i="2"/>
  <c r="H695" i="2"/>
  <c r="H343" i="2"/>
  <c r="H1072" i="2"/>
  <c r="S1072" i="2"/>
  <c r="T1072" i="2"/>
  <c r="U1072" i="2"/>
  <c r="H424" i="2"/>
  <c r="H1083" i="2"/>
  <c r="H604" i="2"/>
  <c r="H1006" i="2"/>
  <c r="H653" i="2"/>
  <c r="H372" i="2"/>
  <c r="H698" i="2"/>
  <c r="H1096" i="2"/>
  <c r="H417" i="2"/>
  <c r="H487" i="2"/>
  <c r="H1176" i="2"/>
  <c r="H981" i="2"/>
  <c r="W981" i="2"/>
  <c r="H227" i="2"/>
  <c r="H106" i="2"/>
  <c r="H360" i="2"/>
  <c r="H288" i="2"/>
  <c r="H688" i="2"/>
  <c r="H941" i="2"/>
  <c r="H42" i="2"/>
  <c r="H569" i="2"/>
  <c r="S569" i="2"/>
  <c r="T569" i="2"/>
  <c r="U569" i="2"/>
  <c r="H468" i="2"/>
  <c r="H373" i="2"/>
  <c r="H54" i="2"/>
  <c r="H460" i="2"/>
  <c r="H38" i="2"/>
  <c r="H841" i="2"/>
  <c r="H641" i="2"/>
  <c r="H1179" i="2"/>
  <c r="H211" i="2"/>
  <c r="H99" i="2"/>
  <c r="H285" i="2"/>
  <c r="H314" i="2"/>
  <c r="H90" i="2"/>
  <c r="S90" i="2"/>
  <c r="T90" i="2"/>
  <c r="U90" i="2"/>
  <c r="H64" i="2"/>
  <c r="H555" i="2"/>
  <c r="H595" i="2"/>
  <c r="H1043" i="2"/>
  <c r="H532" i="2"/>
  <c r="H925" i="2"/>
  <c r="H327" i="2"/>
  <c r="H507" i="2"/>
  <c r="H591" i="2"/>
  <c r="H816" i="2"/>
  <c r="H1102" i="2"/>
  <c r="H1052" i="2"/>
  <c r="H1129" i="2"/>
  <c r="H736" i="2"/>
  <c r="H63" i="2"/>
  <c r="H531" i="2"/>
  <c r="H449" i="2"/>
  <c r="H195" i="2"/>
  <c r="H739" i="2"/>
  <c r="H332" i="2"/>
  <c r="H820" i="2"/>
  <c r="H474" i="2"/>
  <c r="S474" i="2"/>
  <c r="T474" i="2"/>
  <c r="U474" i="2"/>
  <c r="H779" i="2"/>
  <c r="H291" i="2"/>
  <c r="H1114" i="2"/>
  <c r="H93" i="2"/>
  <c r="S93" i="2"/>
  <c r="T93" i="2"/>
  <c r="U93" i="2"/>
  <c r="H584" i="2"/>
  <c r="H608" i="2"/>
  <c r="H570" i="2"/>
  <c r="H477" i="2"/>
  <c r="S477" i="2"/>
  <c r="T477" i="2"/>
  <c r="U477" i="2"/>
  <c r="H353" i="2"/>
  <c r="H1038" i="2"/>
  <c r="H346" i="2"/>
  <c r="H839" i="2"/>
  <c r="H810" i="2"/>
  <c r="H1099" i="2"/>
  <c r="H1098" i="2"/>
  <c r="H511" i="2"/>
  <c r="H549" i="2"/>
  <c r="H1172" i="2"/>
  <c r="H1134" i="2"/>
  <c r="H329" i="2"/>
  <c r="H431" i="2"/>
  <c r="H493" i="2"/>
  <c r="H761" i="2"/>
  <c r="H174" i="2"/>
  <c r="H455" i="2"/>
  <c r="H548" i="2"/>
  <c r="H25" i="2"/>
  <c r="H1064" i="2"/>
  <c r="H577" i="2"/>
  <c r="H210" i="2"/>
  <c r="H256" i="2"/>
  <c r="H1187" i="2"/>
  <c r="H974" i="2"/>
  <c r="H745" i="2"/>
  <c r="H819" i="2"/>
  <c r="H697" i="2"/>
  <c r="H454" i="2"/>
  <c r="H230" i="2"/>
  <c r="H358" i="2"/>
  <c r="H160" i="2"/>
  <c r="H203" i="2"/>
  <c r="H289" i="2"/>
  <c r="H1175" i="2"/>
  <c r="H935" i="2"/>
  <c r="H60" i="2"/>
  <c r="H408" i="2"/>
  <c r="H904" i="2"/>
  <c r="H776" i="2"/>
  <c r="H1403" i="2"/>
  <c r="H328" i="2"/>
  <c r="H685" i="2"/>
  <c r="H985" i="2"/>
  <c r="H1119" i="2"/>
  <c r="H1005" i="2"/>
  <c r="H1170" i="2"/>
  <c r="H486" i="2"/>
  <c r="H1016" i="2"/>
  <c r="H226" i="2"/>
  <c r="H765" i="2"/>
  <c r="H1195" i="2"/>
  <c r="H799" i="2"/>
  <c r="H1053" i="2"/>
  <c r="H983" i="2"/>
  <c r="H131" i="2"/>
  <c r="H537" i="2"/>
  <c r="H891" i="2"/>
  <c r="H578" i="2"/>
  <c r="H602" i="2"/>
  <c r="H483" i="2"/>
  <c r="H535" i="2"/>
  <c r="H178" i="2"/>
  <c r="H1086" i="2"/>
  <c r="H231" i="2"/>
  <c r="H721" i="2"/>
  <c r="H85" i="2"/>
  <c r="H1047" i="2"/>
  <c r="H263" i="2"/>
  <c r="H334" i="2"/>
  <c r="H241" i="2"/>
  <c r="H501" i="2"/>
  <c r="H1022" i="2"/>
  <c r="H336" i="2"/>
  <c r="H1150" i="2"/>
  <c r="H456" i="2"/>
  <c r="H453" i="2"/>
  <c r="H982" i="2"/>
  <c r="H220" i="2"/>
  <c r="H438" i="2"/>
  <c r="H920" i="2"/>
  <c r="H963" i="2"/>
  <c r="H622" i="2"/>
  <c r="H1031" i="2"/>
  <c r="H1018" i="2"/>
  <c r="S1018" i="2"/>
  <c r="T1018" i="2"/>
  <c r="U1018" i="2"/>
  <c r="H277" i="2"/>
  <c r="H496" i="2"/>
  <c r="H391" i="2"/>
  <c r="H516" i="2"/>
  <c r="H894" i="2"/>
  <c r="H598" i="2"/>
  <c r="H956" i="2"/>
  <c r="H395" i="2"/>
  <c r="S395" i="2"/>
  <c r="T395" i="2"/>
  <c r="U395" i="2"/>
  <c r="H304" i="2"/>
  <c r="H539" i="2"/>
  <c r="H1090" i="2"/>
  <c r="H23" i="2"/>
  <c r="H365" i="2"/>
  <c r="H1133" i="2"/>
  <c r="H1092" i="2"/>
  <c r="H756" i="2"/>
  <c r="H558" i="2"/>
  <c r="H562" i="2"/>
  <c r="H998" i="2"/>
  <c r="H523" i="2"/>
  <c r="H252" i="2"/>
  <c r="H257" i="2"/>
  <c r="H108" i="2"/>
  <c r="H684" i="2"/>
  <c r="H280" i="2"/>
  <c r="H1122" i="2"/>
  <c r="H796" i="2"/>
  <c r="H65" i="2"/>
  <c r="H572" i="2"/>
  <c r="H844" i="2"/>
  <c r="H40" i="2"/>
  <c r="H1076" i="2"/>
  <c r="H1168" i="2"/>
  <c r="H185" i="2"/>
  <c r="H1045" i="2"/>
  <c r="H1206" i="2"/>
  <c r="H200" i="2"/>
  <c r="H340" i="2"/>
  <c r="H250" i="2"/>
  <c r="H613" i="2"/>
  <c r="H628" i="2"/>
  <c r="H142" i="2"/>
  <c r="H451" i="2"/>
  <c r="H1020" i="2"/>
  <c r="H123" i="2"/>
  <c r="H1207" i="2"/>
  <c r="H392" i="2"/>
  <c r="H1209" i="2"/>
  <c r="H547" i="2"/>
  <c r="H239" i="2"/>
  <c r="H199" i="2"/>
  <c r="H1015" i="2"/>
  <c r="H167" i="2"/>
  <c r="H20" i="2"/>
  <c r="S20" i="2"/>
  <c r="T20" i="2"/>
  <c r="U20" i="2"/>
  <c r="H295" i="2"/>
  <c r="H207" i="2"/>
  <c r="H251" i="2"/>
  <c r="H161" i="2"/>
  <c r="H390" i="2"/>
  <c r="H307" i="2"/>
  <c r="H905" i="2"/>
  <c r="H51" i="2"/>
  <c r="S51" i="2"/>
  <c r="T51" i="2"/>
  <c r="U51" i="2"/>
  <c r="H491" i="2"/>
  <c r="H1055" i="2"/>
  <c r="H19" i="2"/>
  <c r="S19" i="2"/>
  <c r="T19" i="2"/>
  <c r="U19" i="2"/>
  <c r="H235" i="2"/>
  <c r="H264" i="2"/>
  <c r="H753" i="2"/>
  <c r="H943" i="2"/>
  <c r="H581" i="2"/>
  <c r="H377" i="2"/>
  <c r="H576" i="2"/>
  <c r="H813" i="2"/>
  <c r="H383" i="2"/>
  <c r="H407" i="2"/>
  <c r="H1159" i="2"/>
  <c r="H34" i="2"/>
  <c r="H1113" i="2"/>
  <c r="H922" i="2"/>
  <c r="H267" i="2"/>
  <c r="H198" i="2"/>
  <c r="H290" i="2"/>
  <c r="H929" i="2"/>
  <c r="H954" i="2"/>
  <c r="S954" i="2"/>
  <c r="T954" i="2"/>
  <c r="U954" i="2"/>
  <c r="H850" i="2"/>
  <c r="H723" i="2"/>
  <c r="H842" i="2"/>
  <c r="H95" i="2"/>
  <c r="H463" i="2"/>
  <c r="H692" i="2"/>
  <c r="H886" i="2"/>
  <c r="H120" i="2"/>
  <c r="H883" i="2"/>
  <c r="H823" i="2"/>
  <c r="H918" i="2"/>
  <c r="H205" i="2"/>
  <c r="H606" i="2"/>
  <c r="H1008" i="2"/>
  <c r="H403" i="2"/>
  <c r="H1404" i="2"/>
  <c r="H1183" i="2"/>
  <c r="H464" i="2"/>
  <c r="H287" i="2"/>
  <c r="H354" i="2"/>
  <c r="H419" i="2"/>
  <c r="H795" i="2"/>
  <c r="H1065" i="2"/>
  <c r="H769" i="2"/>
  <c r="H895" i="2"/>
  <c r="H466" i="2"/>
  <c r="H800" i="2"/>
  <c r="S800" i="2"/>
  <c r="T800" i="2"/>
  <c r="U800" i="2"/>
  <c r="H798" i="2"/>
  <c r="H88" i="2"/>
  <c r="H854" i="2"/>
  <c r="H89" i="2"/>
  <c r="S89" i="2"/>
  <c r="T89" i="2"/>
  <c r="U89" i="2"/>
  <c r="H513" i="2"/>
  <c r="H620" i="2"/>
  <c r="H126" i="2"/>
  <c r="H683" i="2"/>
  <c r="H321" i="2"/>
  <c r="H292" i="2"/>
  <c r="H324" i="2"/>
  <c r="H279" i="2"/>
  <c r="H873" i="2"/>
  <c r="H1024" i="2"/>
  <c r="H325" i="2"/>
  <c r="H1210" i="2"/>
  <c r="H660" i="2"/>
  <c r="H1153" i="2"/>
  <c r="H633" i="2"/>
  <c r="H81" i="2"/>
  <c r="H1095" i="2"/>
  <c r="H175" i="2"/>
  <c r="H272" i="2"/>
  <c r="H320" i="2"/>
  <c r="H1056" i="2"/>
  <c r="H452" i="2"/>
  <c r="H1104" i="2"/>
  <c r="H1044" i="2"/>
  <c r="H259" i="2"/>
  <c r="H1112" i="2"/>
  <c r="H229" i="2"/>
  <c r="H1143" i="2"/>
  <c r="H818" i="2"/>
  <c r="H471" i="2"/>
  <c r="H674" i="2"/>
  <c r="H94" i="2"/>
  <c r="H1120" i="2"/>
  <c r="H1131" i="2"/>
  <c r="H1130" i="2"/>
  <c r="H715" i="2"/>
  <c r="H1118" i="2"/>
  <c r="H704" i="2"/>
  <c r="H625" i="2"/>
  <c r="H107" i="2"/>
  <c r="H465" i="2"/>
  <c r="S465" i="2"/>
  <c r="T465" i="2"/>
  <c r="U465" i="2"/>
  <c r="H323" i="2"/>
  <c r="H32" i="2"/>
  <c r="H949" i="2"/>
  <c r="H634" i="2"/>
  <c r="H130" i="2"/>
  <c r="H222" i="2"/>
  <c r="H737" i="2"/>
  <c r="H615" i="2"/>
  <c r="H915" i="2"/>
  <c r="S915" i="2"/>
  <c r="T915" i="2"/>
  <c r="U915" i="2"/>
  <c r="H934" i="2"/>
  <c r="H1136" i="2"/>
  <c r="H538" i="2"/>
  <c r="H923" i="2"/>
  <c r="H437" i="2"/>
  <c r="H712" i="2"/>
  <c r="H884" i="2"/>
  <c r="H284" i="2"/>
  <c r="H599" i="2"/>
  <c r="H467" i="2"/>
  <c r="H396" i="2"/>
  <c r="H861" i="2"/>
  <c r="H21" i="2"/>
  <c r="H955" i="2"/>
  <c r="H118" i="2"/>
  <c r="H427" i="2"/>
  <c r="H691" i="2"/>
  <c r="H914" i="2"/>
  <c r="H430" i="2"/>
  <c r="H137" i="2"/>
  <c r="H326" i="2"/>
  <c r="H1115" i="2"/>
  <c r="H733" i="2"/>
  <c r="H815" i="2"/>
  <c r="H1148" i="2"/>
  <c r="H509" i="2"/>
  <c r="H461" i="2"/>
  <c r="H165" i="2"/>
  <c r="H1071" i="2"/>
  <c r="H80" i="2"/>
  <c r="H901" i="2"/>
  <c r="H176" i="2"/>
  <c r="H824" i="2"/>
  <c r="H112" i="2"/>
  <c r="H208" i="2"/>
  <c r="H432" i="2"/>
  <c r="H366" i="2"/>
  <c r="H1163" i="2"/>
  <c r="H7" i="2"/>
  <c r="H506" i="2"/>
  <c r="H835" i="2"/>
  <c r="H557" i="2"/>
  <c r="H262" i="2"/>
  <c r="H1060" i="2"/>
  <c r="H879" i="2"/>
  <c r="H890" i="2"/>
  <c r="H826" i="2"/>
  <c r="H247" i="2"/>
  <c r="H705" i="2"/>
  <c r="H258" i="2"/>
  <c r="H1121" i="2"/>
  <c r="H369" i="2"/>
  <c r="S369" i="2"/>
  <c r="T369" i="2"/>
  <c r="U369" i="2"/>
  <c r="H1080" i="2"/>
  <c r="H97" i="2"/>
  <c r="H575" i="2"/>
  <c r="H700" i="2"/>
  <c r="H481" i="2"/>
  <c r="H443" i="2"/>
  <c r="H1166" i="2"/>
  <c r="H567" i="2"/>
  <c r="H1081" i="2"/>
  <c r="H768" i="2"/>
  <c r="H580" i="2"/>
  <c r="H370" i="2"/>
  <c r="H1012" i="2"/>
  <c r="H413" i="2"/>
  <c r="H406" i="2"/>
  <c r="H1054" i="2"/>
  <c r="H1145" i="2"/>
  <c r="H472" i="2"/>
  <c r="H726" i="2"/>
  <c r="H1127" i="2"/>
  <c r="H1164" i="2"/>
  <c r="H355" i="2"/>
  <c r="H1191" i="2"/>
  <c r="H50" i="2"/>
  <c r="H728" i="2"/>
  <c r="H582" i="2"/>
  <c r="H337" i="2"/>
  <c r="H586" i="2"/>
  <c r="S586" i="2"/>
  <c r="T586" i="2"/>
  <c r="U586" i="2"/>
  <c r="H902" i="2"/>
  <c r="S902" i="2"/>
  <c r="T902" i="2"/>
  <c r="U902" i="2"/>
  <c r="H384" i="2"/>
  <c r="H201" i="2"/>
  <c r="H154" i="2"/>
  <c r="H881" i="2"/>
  <c r="H534" i="2"/>
  <c r="S534" i="2"/>
  <c r="T534" i="2"/>
  <c r="U534" i="2"/>
  <c r="H385" i="2"/>
  <c r="H624" i="2"/>
  <c r="H83" i="2"/>
  <c r="H652" i="2"/>
  <c r="H564" i="2"/>
  <c r="H45" i="2"/>
  <c r="H1196" i="2"/>
  <c r="H342" i="2"/>
  <c r="H502" i="2"/>
  <c r="H444" i="2"/>
  <c r="H1138" i="2"/>
  <c r="H937" i="2"/>
  <c r="H149" i="2"/>
  <c r="H1033" i="2"/>
  <c r="H616" i="2"/>
  <c r="H401" i="2"/>
  <c r="H510" i="2"/>
  <c r="H968" i="2"/>
  <c r="H544" i="2"/>
  <c r="H286" i="2"/>
  <c r="H632" i="2"/>
  <c r="H767" i="2"/>
  <c r="H500" i="2"/>
  <c r="H260" i="2"/>
  <c r="H801" i="2"/>
  <c r="H986" i="2"/>
  <c r="H240" i="2"/>
  <c r="H1073" i="2"/>
  <c r="H35" i="2"/>
  <c r="H770" i="2"/>
  <c r="H276" i="2"/>
  <c r="H731" i="2"/>
  <c r="H242" i="2"/>
  <c r="H84" i="2"/>
  <c r="H812" i="2"/>
  <c r="H701" i="2"/>
  <c r="H551" i="2"/>
  <c r="H450" i="2"/>
  <c r="H497" i="2"/>
  <c r="H789" i="2"/>
  <c r="H462" i="2"/>
  <c r="H763" i="2"/>
  <c r="H1058" i="2"/>
  <c r="H423" i="2"/>
  <c r="H536" i="2"/>
  <c r="H928" i="2"/>
  <c r="H1146" i="2"/>
  <c r="H711" i="2"/>
  <c r="H170" i="2"/>
  <c r="H140" i="2"/>
  <c r="H411" i="2"/>
  <c r="H1037" i="2"/>
  <c r="S1037" i="2"/>
  <c r="T1037" i="2"/>
  <c r="U1037" i="2"/>
  <c r="H428" i="2"/>
  <c r="H592" i="2"/>
  <c r="S592" i="2"/>
  <c r="T592" i="2"/>
  <c r="U592" i="2"/>
  <c r="H440" i="2"/>
  <c r="H742" i="2"/>
  <c r="H495" i="2"/>
  <c r="H1186" i="2"/>
  <c r="H665" i="2"/>
  <c r="H1182" i="2"/>
  <c r="H524" i="2"/>
  <c r="H518" i="2"/>
  <c r="H718" i="2"/>
  <c r="H426" i="2"/>
  <c r="H1156" i="2"/>
  <c r="H145" i="2"/>
  <c r="H670" i="2"/>
  <c r="H71" i="2"/>
  <c r="H970" i="2"/>
  <c r="H774" i="2"/>
  <c r="H404" i="2"/>
  <c r="H499" i="2"/>
  <c r="H271" i="2"/>
  <c r="H725" i="2"/>
  <c r="H786" i="2"/>
  <c r="H693" i="2"/>
  <c r="H179" i="2"/>
  <c r="H172" i="2"/>
  <c r="H380" i="2"/>
  <c r="H1079" i="2"/>
  <c r="S1079" i="2"/>
  <c r="T1079" i="2"/>
  <c r="U1079" i="2"/>
  <c r="H1110" i="2"/>
  <c r="S1110" i="2"/>
  <c r="T1110" i="2"/>
  <c r="U1110" i="2"/>
  <c r="H3" i="2"/>
  <c r="H246" i="2"/>
  <c r="H4" i="2"/>
  <c r="H699" i="2"/>
  <c r="H232" i="2"/>
  <c r="H898" i="2"/>
  <c r="H386" i="2"/>
  <c r="H122" i="2"/>
  <c r="H1017" i="2"/>
  <c r="H153" i="2"/>
  <c r="H908" i="2"/>
  <c r="H612" i="2"/>
  <c r="H867" i="2"/>
  <c r="H147" i="2"/>
  <c r="H1171" i="2"/>
  <c r="H190" i="2"/>
  <c r="H47" i="2"/>
  <c r="H269" i="2"/>
  <c r="H694" i="2"/>
  <c r="H1199" i="2"/>
  <c r="H357" i="2"/>
  <c r="H1082" i="2"/>
  <c r="H1132" i="2"/>
  <c r="H1189" i="2"/>
  <c r="H1049" i="2"/>
  <c r="H917" i="2"/>
  <c r="H159" i="2"/>
  <c r="H434" i="2"/>
  <c r="S434" i="2"/>
  <c r="T434" i="2"/>
  <c r="U434" i="2"/>
  <c r="H964" i="2"/>
  <c r="H1177" i="2"/>
  <c r="H349" i="2"/>
  <c r="H1181" i="2"/>
  <c r="H519" i="2"/>
  <c r="H73" i="2"/>
  <c r="H109" i="2"/>
  <c r="H24" i="2"/>
  <c r="H583" i="2"/>
  <c r="H15" i="2"/>
  <c r="H1200" i="2"/>
  <c r="H55" i="2"/>
  <c r="H556" i="2"/>
  <c r="H86" i="2"/>
  <c r="H1194" i="2"/>
  <c r="H716" i="2"/>
  <c r="H1185" i="2"/>
  <c r="H1174" i="2"/>
  <c r="H59" i="2"/>
  <c r="S59" i="2"/>
  <c r="T59" i="2"/>
  <c r="U59" i="2"/>
  <c r="H1197" i="2"/>
  <c r="H972" i="2"/>
  <c r="H980" i="2"/>
  <c r="S980" i="2"/>
  <c r="T980" i="2"/>
  <c r="U980" i="2"/>
  <c r="H875" i="2"/>
  <c r="H900" i="2"/>
  <c r="H28" i="2"/>
  <c r="H1088" i="2"/>
  <c r="H139" i="2"/>
  <c r="H76" i="2"/>
  <c r="H680" i="2"/>
  <c r="H409" i="2"/>
  <c r="H791" i="2"/>
  <c r="H77" i="2"/>
  <c r="H1042" i="2"/>
  <c r="H78" i="2"/>
  <c r="H588" i="2"/>
  <c r="H962" i="2"/>
  <c r="H893" i="2"/>
  <c r="H932" i="2"/>
  <c r="H865" i="2"/>
  <c r="H751" i="2"/>
  <c r="H1213" i="2"/>
  <c r="H484" i="2"/>
  <c r="H5" i="2"/>
  <c r="H834" i="2"/>
  <c r="H1032" i="2"/>
  <c r="H654" i="2"/>
  <c r="H973" i="2"/>
  <c r="H1111" i="2"/>
  <c r="H709" i="2"/>
  <c r="S709" i="2"/>
  <c r="T709" i="2"/>
  <c r="U709" i="2"/>
  <c r="H1188" i="2"/>
  <c r="H309" i="2"/>
  <c r="H215" i="2"/>
  <c r="S215" i="2"/>
  <c r="T215" i="2"/>
  <c r="U215" i="2"/>
  <c r="H870" i="2"/>
  <c r="S870" i="2"/>
  <c r="T870" i="2"/>
  <c r="U870" i="2"/>
  <c r="H730" i="2"/>
  <c r="H306" i="2"/>
  <c r="H374" i="2"/>
  <c r="H607" i="2"/>
  <c r="S607" i="2"/>
  <c r="T607" i="2"/>
  <c r="U607" i="2"/>
  <c r="H919" i="2"/>
  <c r="H651" i="2"/>
  <c r="H100" i="2"/>
  <c r="S100" i="2"/>
  <c r="T100" i="2"/>
  <c r="U100" i="2"/>
  <c r="H135" i="2"/>
  <c r="H1026" i="2"/>
  <c r="H1165" i="2"/>
  <c r="H673" i="2"/>
  <c r="H614" i="2"/>
  <c r="H876" i="2"/>
  <c r="H6" i="2"/>
  <c r="H352" i="2"/>
  <c r="H784" i="2"/>
  <c r="H863" i="2"/>
  <c r="H792" i="2"/>
  <c r="H944" i="2"/>
  <c r="H958" i="2"/>
  <c r="H989" i="2"/>
  <c r="H1144" i="2"/>
  <c r="H967" i="2"/>
  <c r="H236" i="2"/>
  <c r="H809" i="2"/>
  <c r="H754" i="2"/>
  <c r="H596" i="2"/>
  <c r="H101" i="2"/>
  <c r="H550" i="2"/>
  <c r="H766" i="2"/>
  <c r="H790" i="2"/>
  <c r="H166" i="2"/>
  <c r="H559" i="2"/>
  <c r="H1010" i="2"/>
  <c r="H1040" i="2"/>
  <c r="H312" i="2"/>
  <c r="H1003" i="2"/>
  <c r="H127" i="2"/>
  <c r="H356" i="2"/>
  <c r="H492" i="2"/>
  <c r="H671" i="2"/>
  <c r="H782" i="2"/>
  <c r="H294" i="2"/>
  <c r="H735" i="2"/>
  <c r="H611" i="2"/>
  <c r="H146" i="2"/>
  <c r="S146" i="2"/>
  <c r="T146" i="2"/>
  <c r="U146" i="2"/>
  <c r="H563" i="2"/>
  <c r="H490" i="2"/>
  <c r="H459" i="2"/>
  <c r="H732" i="2"/>
  <c r="H18" i="2"/>
  <c r="S18" i="2"/>
  <c r="T18" i="2"/>
  <c r="U18" i="2"/>
  <c r="H1063" i="2"/>
  <c r="S1063" i="2"/>
  <c r="T1063" i="2"/>
  <c r="U1063" i="2"/>
  <c r="H708" i="2"/>
  <c r="H1030" i="2"/>
  <c r="H1205" i="2"/>
  <c r="H930" i="2"/>
  <c r="H984" i="2"/>
  <c r="H515" i="2"/>
  <c r="H206" i="2"/>
  <c r="H225" i="2"/>
  <c r="H158" i="2"/>
  <c r="H303" i="2"/>
  <c r="H995" i="2"/>
  <c r="H1149" i="2"/>
  <c r="H679" i="2"/>
  <c r="S679" i="2"/>
  <c r="T679" i="2"/>
  <c r="U679" i="2"/>
  <c r="H887" i="2"/>
  <c r="H759" i="2"/>
  <c r="H169" i="2"/>
  <c r="H92" i="2"/>
  <c r="H66" i="2"/>
  <c r="S66" i="2"/>
  <c r="T66" i="2"/>
  <c r="U66" i="2"/>
  <c r="H186" i="2"/>
  <c r="H522" i="2"/>
  <c r="H133" i="2"/>
  <c r="H880" i="2"/>
  <c r="H254" i="2"/>
  <c r="H866" i="2"/>
  <c r="H436" i="2"/>
  <c r="H729" i="2"/>
  <c r="W729" i="2"/>
  <c r="H720" i="2"/>
  <c r="H758" i="2"/>
  <c r="H1152" i="2"/>
  <c r="H473" i="2"/>
  <c r="H56" i="2"/>
  <c r="H1014" i="2"/>
  <c r="H479" i="2"/>
  <c r="H388" i="2"/>
  <c r="H1157" i="2"/>
  <c r="H1137" i="2"/>
  <c r="H363" i="2"/>
  <c r="H475" i="2"/>
  <c r="H1069" i="2"/>
  <c r="S1069" i="2"/>
  <c r="T1069" i="2"/>
  <c r="U1069" i="2"/>
  <c r="H13" i="2"/>
  <c r="H41" i="2"/>
  <c r="W41" i="2"/>
  <c r="H868" i="2"/>
  <c r="S868" i="2"/>
  <c r="T868" i="2"/>
  <c r="U868" i="2"/>
  <c r="H1075" i="2"/>
  <c r="H848" i="2"/>
  <c r="H979" i="2"/>
  <c r="H43" i="2"/>
  <c r="H1029" i="2"/>
  <c r="H1068" i="2"/>
  <c r="H528" i="2"/>
  <c r="H645" i="2"/>
  <c r="H668" i="2"/>
  <c r="H849" i="2"/>
  <c r="H990" i="2"/>
  <c r="H144" i="2"/>
  <c r="S144" i="2"/>
  <c r="T144" i="2"/>
  <c r="U144" i="2"/>
  <c r="H746" i="2"/>
  <c r="H238" i="2"/>
  <c r="H610" i="2"/>
  <c r="H593" i="2"/>
  <c r="H888" i="2"/>
  <c r="H828" i="2"/>
  <c r="H212" i="2"/>
  <c r="H197" i="2"/>
  <c r="H1089" i="2"/>
  <c r="H504" i="2"/>
  <c r="W504" i="2"/>
  <c r="H777" i="2"/>
  <c r="H717" i="2"/>
  <c r="S717" i="2"/>
  <c r="T717" i="2"/>
  <c r="U717" i="2"/>
  <c r="H814" i="2"/>
  <c r="H724" i="2"/>
  <c r="H571" i="2"/>
  <c r="H561" i="2"/>
  <c r="H1184" i="2"/>
  <c r="H102" i="2"/>
  <c r="H554" i="2"/>
  <c r="H706" i="2"/>
  <c r="H381" i="2"/>
  <c r="H1034" i="2"/>
  <c r="H310" i="2"/>
  <c r="H322" i="2"/>
  <c r="H878" i="2"/>
  <c r="H618" i="2"/>
  <c r="H527" i="2"/>
  <c r="H603" i="2"/>
  <c r="H775" i="2"/>
  <c r="H469" i="2"/>
  <c r="H488" i="2"/>
  <c r="H425" i="2"/>
  <c r="H261" i="2"/>
  <c r="H1002" i="2"/>
  <c r="H111" i="2"/>
  <c r="H11" i="2"/>
  <c r="H1211" i="2"/>
  <c r="H494" i="2"/>
  <c r="H485" i="2"/>
  <c r="H631" i="2"/>
  <c r="H333" i="2"/>
  <c r="H110" i="2"/>
  <c r="H1147" i="2"/>
  <c r="H245" i="2"/>
  <c r="H400" i="2"/>
  <c r="H361" i="2"/>
  <c r="H672" i="2"/>
  <c r="H1212" i="2"/>
  <c r="H193" i="2"/>
  <c r="H1059" i="2"/>
  <c r="H994" i="2"/>
  <c r="H911" i="2"/>
  <c r="H162" i="2"/>
  <c r="H1151" i="2"/>
  <c r="H296" i="2"/>
  <c r="H1198" i="2"/>
  <c r="H987" i="2"/>
  <c r="S987" i="2"/>
  <c r="T987" i="2"/>
  <c r="U987" i="2"/>
  <c r="H897" i="2"/>
  <c r="H49" i="2"/>
  <c r="H760" i="2"/>
  <c r="H992" i="2"/>
  <c r="H785" i="2"/>
  <c r="H136" i="2"/>
  <c r="H249" i="2"/>
  <c r="H682" i="2"/>
  <c r="H1004" i="2"/>
  <c r="H530" i="2"/>
  <c r="H822" i="2"/>
  <c r="H924" i="2"/>
  <c r="H335" i="2"/>
  <c r="H308" i="2"/>
  <c r="H125" i="2"/>
  <c r="H526" i="2"/>
  <c r="H860" i="2"/>
  <c r="H1084" i="2"/>
  <c r="H533" i="2"/>
  <c r="H600" i="2"/>
  <c r="H91" i="2"/>
  <c r="H138" i="2"/>
  <c r="H274" i="2"/>
  <c r="H959" i="2"/>
  <c r="H1051" i="2"/>
  <c r="H1000" i="2"/>
  <c r="H300" i="2"/>
  <c r="H12" i="2"/>
  <c r="S12" i="2"/>
  <c r="T12" i="2"/>
  <c r="U12" i="2"/>
  <c r="H788" i="2"/>
  <c r="H163" i="2"/>
  <c r="H1140" i="2"/>
  <c r="H268" i="2"/>
  <c r="S268" i="2"/>
  <c r="T268" i="2"/>
  <c r="U268" i="2"/>
  <c r="H248" i="2"/>
  <c r="H1085" i="2"/>
  <c r="H405" i="2"/>
  <c r="H802" i="2"/>
  <c r="H1155" i="2"/>
  <c r="H543" i="2"/>
  <c r="H209" i="2"/>
  <c r="H678" i="2"/>
  <c r="H978" i="2"/>
  <c r="H155" i="2"/>
  <c r="H173" i="2"/>
  <c r="H999" i="2"/>
  <c r="H877" i="2"/>
  <c r="H738" i="2"/>
  <c r="H589" i="2"/>
  <c r="H1202" i="2"/>
  <c r="H187" i="2"/>
  <c r="H794" i="2"/>
  <c r="H1061" i="2"/>
  <c r="H617" i="2"/>
  <c r="H936" i="2"/>
  <c r="H447" i="2"/>
  <c r="H62" i="2"/>
  <c r="H553" i="2"/>
  <c r="H234" i="2"/>
  <c r="H889" i="2"/>
  <c r="H389" i="2"/>
  <c r="H1105" i="2"/>
  <c r="H560" i="2"/>
  <c r="H926" i="2"/>
  <c r="H1074" i="2"/>
  <c r="H831" i="2"/>
  <c r="H1158" i="2"/>
  <c r="H48" i="2"/>
  <c r="H585" i="2"/>
  <c r="H1192" i="2"/>
  <c r="H1103" i="2"/>
  <c r="H638" i="2"/>
  <c r="H773" i="2"/>
  <c r="S773" i="2"/>
  <c r="T773" i="2"/>
  <c r="U773" i="2"/>
  <c r="H991" i="2"/>
  <c r="H1025" i="2"/>
  <c r="H529" i="2"/>
  <c r="H44" i="2"/>
  <c r="H662" i="2"/>
  <c r="H1108" i="2"/>
  <c r="H278" i="2"/>
  <c r="H677" i="2"/>
  <c r="H299" i="2"/>
  <c r="H713" i="2"/>
  <c r="H719" i="2"/>
  <c r="H441" i="2"/>
  <c r="H1125" i="2"/>
  <c r="H17" i="2"/>
  <c r="H579" i="2"/>
  <c r="S579" i="2"/>
  <c r="T579" i="2"/>
  <c r="U579" i="2"/>
  <c r="H402" i="2"/>
  <c r="H971" i="2"/>
  <c r="H132" i="2"/>
  <c r="H1013" i="2"/>
  <c r="H9" i="2"/>
  <c r="H512" i="2"/>
  <c r="H629" i="2"/>
  <c r="H399" i="2"/>
  <c r="H330" i="2"/>
  <c r="H1011" i="2"/>
  <c r="H505" i="2"/>
  <c r="H115" i="2"/>
  <c r="H394" i="2"/>
  <c r="H546" i="2"/>
  <c r="H1093" i="2"/>
  <c r="H265" i="2"/>
  <c r="H743" i="2"/>
  <c r="H98" i="2"/>
  <c r="H75" i="2"/>
  <c r="H2" i="2"/>
  <c r="H621" i="2"/>
  <c r="H435" i="2"/>
  <c r="H315" i="2"/>
  <c r="S315" i="2"/>
  <c r="T315" i="2"/>
  <c r="U315" i="2"/>
  <c r="H931" i="2"/>
  <c r="H67" i="2"/>
  <c r="H892" i="2"/>
  <c r="H658" i="2"/>
  <c r="H183" i="2"/>
  <c r="H202" i="2"/>
  <c r="H663" i="2"/>
  <c r="H805" i="2"/>
  <c r="H347" i="2"/>
  <c r="H129" i="2"/>
  <c r="H439" i="2"/>
  <c r="H1100" i="2"/>
  <c r="H552" i="2"/>
  <c r="H1101" i="2"/>
  <c r="H636" i="2"/>
  <c r="H804" i="2"/>
  <c r="H781" i="2"/>
  <c r="H503" i="2"/>
  <c r="H37" i="2"/>
  <c r="H830" i="2"/>
  <c r="H644" i="2"/>
  <c r="H797" i="2"/>
  <c r="H457" i="2"/>
  <c r="H148" i="2"/>
  <c r="H196" i="2"/>
  <c r="H851" i="2"/>
  <c r="H927" i="2"/>
  <c r="H104" i="2"/>
  <c r="H143" i="2"/>
  <c r="H46" i="2"/>
  <c r="H623" i="2"/>
  <c r="H647" i="2"/>
  <c r="H152" i="2"/>
  <c r="H119" i="2"/>
  <c r="H966" i="2"/>
  <c r="H714" i="2"/>
  <c r="H61" i="2"/>
  <c r="H637" i="2"/>
  <c r="H1048" i="2"/>
  <c r="H281" i="2"/>
  <c r="H666" i="2"/>
  <c r="H517" i="2"/>
  <c r="H1135" i="2"/>
  <c r="H646" i="2"/>
  <c r="H817" i="2"/>
  <c r="H910" i="2"/>
  <c r="H237" i="2"/>
  <c r="H103" i="2"/>
  <c r="H311" i="2"/>
  <c r="H762" i="2"/>
  <c r="H387" i="2"/>
  <c r="H398" i="2"/>
  <c r="H541" i="2"/>
  <c r="H913" i="2"/>
  <c r="H52" i="2"/>
  <c r="H1007" i="2"/>
  <c r="H1123" i="2"/>
  <c r="H514" i="2"/>
  <c r="H305" i="2"/>
  <c r="H79" i="2"/>
  <c r="S79" i="2"/>
  <c r="T79" i="2"/>
  <c r="U79" i="2"/>
  <c r="H520" i="2"/>
  <c r="H58" i="2"/>
  <c r="H1124" i="2"/>
  <c r="H14" i="2"/>
  <c r="H74" i="2"/>
  <c r="H640" i="2"/>
  <c r="H642" i="2"/>
  <c r="H643" i="2"/>
  <c r="H750" i="2"/>
  <c r="H649" i="2"/>
  <c r="H650" i="2"/>
  <c r="H114" i="2"/>
  <c r="H655" i="2"/>
  <c r="H656" i="2"/>
  <c r="H657" i="2"/>
  <c r="H664" i="2"/>
  <c r="H667" i="2"/>
  <c r="H669" i="2"/>
  <c r="H933" i="2"/>
  <c r="H70" i="2"/>
  <c r="H853" i="2"/>
  <c r="H113" i="2"/>
  <c r="H727" i="2"/>
  <c r="H151" i="2"/>
  <c r="H121" i="2"/>
  <c r="H648" i="2"/>
  <c r="H903" i="2"/>
  <c r="H951" i="2"/>
  <c r="H157" i="2"/>
  <c r="H194" i="2"/>
  <c r="H912" i="2"/>
  <c r="H364" i="2"/>
  <c r="H690" i="2"/>
  <c r="H940" i="2"/>
  <c r="S940" i="2"/>
  <c r="T940" i="2"/>
  <c r="U940" i="2"/>
  <c r="H840" i="2"/>
  <c r="H445" i="2"/>
  <c r="H525" i="2"/>
  <c r="H177" i="2"/>
  <c r="H350" i="2"/>
  <c r="H811" i="2"/>
  <c r="H997" i="2"/>
  <c r="H687" i="2"/>
  <c r="H57" i="2"/>
  <c r="H1067" i="2"/>
  <c r="H182" i="2"/>
  <c r="H124" i="2"/>
  <c r="H1208" i="2"/>
  <c r="H410" i="2"/>
  <c r="H838" i="2"/>
  <c r="H909" i="2"/>
  <c r="H1201" i="2"/>
  <c r="H368" i="2"/>
  <c r="H1070" i="2"/>
  <c r="H961" i="2"/>
  <c r="H1139" i="2"/>
  <c r="H293" i="2"/>
  <c r="H675" i="2"/>
  <c r="H348" i="2"/>
  <c r="S348" i="2"/>
  <c r="T348" i="2"/>
  <c r="U348" i="2"/>
  <c r="H362" i="2"/>
  <c r="H10" i="2"/>
  <c r="H703" i="2"/>
  <c r="H780" i="2"/>
  <c r="H882" i="2"/>
  <c r="H565" i="2"/>
  <c r="H778" i="2"/>
  <c r="H316" i="2"/>
  <c r="H783" i="2"/>
  <c r="H302" i="2"/>
  <c r="H573" i="2"/>
  <c r="H1180" i="2"/>
  <c r="H540" i="2"/>
  <c r="H508" i="2"/>
  <c r="H1215" i="2"/>
  <c r="H702" i="2"/>
  <c r="H953" i="2"/>
  <c r="H1046" i="2"/>
  <c r="H393" i="2"/>
  <c r="H1109" i="2"/>
  <c r="H478" i="2"/>
  <c r="H1402" i="2"/>
  <c r="H397" i="2"/>
  <c r="H843" i="2"/>
  <c r="H988" i="2"/>
  <c r="H837" i="2"/>
  <c r="H741" i="2"/>
  <c r="H415" i="2"/>
  <c r="H856" i="2"/>
  <c r="H864" i="2"/>
  <c r="H442" i="2"/>
  <c r="H1116" i="2"/>
  <c r="H217" i="2"/>
  <c r="H270" i="2"/>
  <c r="H872" i="2"/>
  <c r="H351" i="2"/>
  <c r="H489" i="2"/>
  <c r="H1128" i="2"/>
  <c r="H379" i="2"/>
  <c r="H68" i="2"/>
  <c r="H1161" i="2"/>
  <c r="H228" i="2"/>
  <c r="H696" i="2"/>
  <c r="H244" i="2"/>
  <c r="H947" i="2"/>
  <c r="H1028" i="2"/>
  <c r="H938" i="2"/>
  <c r="H180" i="2"/>
  <c r="H807" i="2"/>
  <c r="H1193" i="2"/>
  <c r="H1094" i="2"/>
  <c r="H30" i="2"/>
  <c r="H31" i="2"/>
  <c r="H1009" i="2"/>
  <c r="H184" i="2"/>
  <c r="H191" i="2"/>
  <c r="H192" i="2"/>
  <c r="H213" i="2"/>
  <c r="H216" i="2"/>
  <c r="H218" i="2"/>
  <c r="H219" i="2"/>
  <c r="H1039" i="2"/>
  <c r="H448" i="2"/>
  <c r="H542" i="2"/>
  <c r="H945" i="2"/>
  <c r="H832" i="2"/>
  <c r="H874" i="2"/>
  <c r="H1078" i="2"/>
  <c r="H1117" i="2"/>
  <c r="H948" i="2"/>
  <c r="H429" i="2"/>
  <c r="H594" i="2"/>
  <c r="H1160" i="2"/>
  <c r="H896" i="2"/>
  <c r="H545" i="2"/>
  <c r="H283" i="2"/>
  <c r="H609" i="2"/>
  <c r="H1167" i="2"/>
  <c r="H317" i="2"/>
  <c r="H747" i="2"/>
  <c r="H748" i="2"/>
  <c r="H344" i="2"/>
  <c r="H345" i="2"/>
  <c r="H181" i="2"/>
  <c r="H105" i="2"/>
  <c r="H8" i="2"/>
  <c r="H871" i="2"/>
  <c r="H803" i="2"/>
  <c r="W803" i="2"/>
  <c r="W188" i="2"/>
  <c r="AW55" i="1" s="1"/>
  <c r="H470" i="2"/>
  <c r="H480" i="2"/>
  <c r="H710" i="2"/>
  <c r="H214" i="2"/>
  <c r="W214" i="2"/>
  <c r="H382" i="2"/>
  <c r="H221" i="2"/>
  <c r="W221" i="2"/>
  <c r="H458" i="2"/>
  <c r="M48" i="1"/>
  <c r="H626" i="2"/>
  <c r="V48" i="1"/>
  <c r="H627" i="2"/>
  <c r="AW48" i="1"/>
  <c r="H275" i="2"/>
  <c r="W275" i="2"/>
  <c r="H164" i="2"/>
  <c r="V46" i="1"/>
  <c r="H341" i="2"/>
  <c r="H1216" i="2"/>
  <c r="W1216" i="2"/>
  <c r="H1217" i="2"/>
  <c r="W1217" i="2"/>
  <c r="H1218" i="2"/>
  <c r="W1218" i="2"/>
  <c r="H1219" i="2"/>
  <c r="W1219" i="2"/>
  <c r="H1220" i="2"/>
  <c r="W1220" i="2"/>
  <c r="H1221" i="2"/>
  <c r="W1221" i="2"/>
  <c r="AN56" i="1" s="1"/>
  <c r="H1222" i="2"/>
  <c r="W1222" i="2"/>
  <c r="AN57" i="1" s="1"/>
  <c r="H1223" i="2"/>
  <c r="W1223" i="2"/>
  <c r="AN58" i="1" s="1"/>
  <c r="H1224" i="2"/>
  <c r="W1224" i="2"/>
  <c r="H1225" i="2"/>
  <c r="W1225" i="2"/>
  <c r="H1226" i="2"/>
  <c r="W1226" i="2"/>
  <c r="H1227" i="2"/>
  <c r="W1227" i="2"/>
  <c r="H1228" i="2"/>
  <c r="W1228" i="2"/>
  <c r="H1229" i="2"/>
  <c r="W1229" i="2"/>
  <c r="H1230" i="2"/>
  <c r="W1230" i="2"/>
  <c r="H1231" i="2"/>
  <c r="W1231" i="2"/>
  <c r="H1232" i="2"/>
  <c r="W1232" i="2"/>
  <c r="H1233" i="2"/>
  <c r="W1233" i="2"/>
  <c r="H1234" i="2"/>
  <c r="W1234" i="2"/>
  <c r="H1235" i="2"/>
  <c r="W1235" i="2"/>
  <c r="H1236"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M65" i="1" l="1"/>
  <c r="AW31" i="1"/>
  <c r="AE31" i="1"/>
  <c r="M31" i="1"/>
  <c r="AN31" i="1"/>
  <c r="V31" i="1"/>
  <c r="AE32" i="1"/>
  <c r="M32" i="1"/>
  <c r="AW32" i="1"/>
  <c r="AN32" i="1"/>
  <c r="V32" i="1"/>
  <c r="D15" i="9"/>
  <c r="D20" i="9"/>
  <c r="D19" i="9"/>
  <c r="D7" i="9"/>
  <c r="D23" i="9"/>
  <c r="D18" i="9"/>
  <c r="D26" i="9"/>
  <c r="D5" i="9"/>
  <c r="D2" i="9"/>
  <c r="D21" i="9"/>
  <c r="D4" i="9"/>
  <c r="D24" i="9"/>
  <c r="D34" i="9"/>
  <c r="D30" i="9"/>
  <c r="D16" i="9"/>
  <c r="D28" i="9"/>
  <c r="D27" i="9"/>
  <c r="D25" i="9"/>
  <c r="D14" i="9"/>
  <c r="D13" i="9"/>
  <c r="D17" i="9"/>
  <c r="D32" i="9"/>
  <c r="D31" i="9"/>
  <c r="D9" i="9"/>
  <c r="D8" i="9"/>
  <c r="D33" i="9"/>
  <c r="D12" i="9"/>
  <c r="D22" i="9"/>
  <c r="D10" i="9"/>
  <c r="D29" i="9"/>
  <c r="D11" i="9"/>
  <c r="D3" i="9"/>
  <c r="D6" i="9"/>
  <c r="G54" i="1"/>
  <c r="G54" i="6" s="1"/>
  <c r="G44" i="1" l="1"/>
  <c r="G44" i="6" s="1"/>
  <c r="G45" i="1"/>
  <c r="G45" i="6" s="1"/>
  <c r="G46" i="1"/>
  <c r="G46" i="6" s="1"/>
  <c r="G47" i="1"/>
  <c r="G47" i="6" s="1"/>
  <c r="G49" i="1"/>
  <c r="G49" i="6" s="1"/>
  <c r="G50" i="1"/>
  <c r="G50" i="6" s="1"/>
  <c r="G51" i="1"/>
  <c r="G51" i="6" s="1"/>
  <c r="G52" i="1"/>
  <c r="G52" i="6" s="1"/>
  <c r="G53" i="1"/>
  <c r="G53" i="6" s="1"/>
  <c r="P44" i="1"/>
  <c r="L44" i="6" s="1"/>
  <c r="P45" i="1"/>
  <c r="L45" i="6" s="1"/>
  <c r="P47" i="1"/>
  <c r="L47" i="6" s="1"/>
  <c r="P49" i="1"/>
  <c r="L49" i="6" s="1"/>
  <c r="P50" i="1"/>
  <c r="L50" i="6" s="1"/>
  <c r="P52" i="1"/>
  <c r="L52" i="6" s="1"/>
  <c r="P53" i="1"/>
  <c r="L53" i="6" s="1"/>
  <c r="L54" i="6"/>
  <c r="Y44" i="1"/>
  <c r="Q44" i="6" s="1"/>
  <c r="Y45" i="1"/>
  <c r="Q45" i="6" s="1"/>
  <c r="Y46" i="1"/>
  <c r="Q46" i="6" s="1"/>
  <c r="Y47" i="1"/>
  <c r="Q47" i="6" s="1"/>
  <c r="Y49" i="1"/>
  <c r="Q49" i="6" s="1"/>
  <c r="Y50" i="1"/>
  <c r="Q50" i="6" s="1"/>
  <c r="Y51" i="1"/>
  <c r="Q51" i="6" s="1"/>
  <c r="Y52" i="1"/>
  <c r="Q52" i="6" s="1"/>
  <c r="Y53" i="1"/>
  <c r="Q53" i="6" s="1"/>
  <c r="Y54" i="1"/>
  <c r="Q54" i="6" s="1"/>
  <c r="AH44" i="1"/>
  <c r="V44" i="6" s="1"/>
  <c r="AH45" i="1"/>
  <c r="V45" i="6" s="1"/>
  <c r="AH46" i="1"/>
  <c r="V46" i="6" s="1"/>
  <c r="AH47" i="1"/>
  <c r="V47" i="6" s="1"/>
  <c r="AH49" i="1"/>
  <c r="V49" i="6" s="1"/>
  <c r="AH50" i="1"/>
  <c r="V50" i="6" s="1"/>
  <c r="AH51" i="1"/>
  <c r="V51" i="6" s="1"/>
  <c r="AH52" i="1"/>
  <c r="V52" i="6" s="1"/>
  <c r="AH53" i="1"/>
  <c r="V53" i="6" s="1"/>
  <c r="AH54" i="1"/>
  <c r="V54" i="6" s="1"/>
  <c r="AQ44" i="1"/>
  <c r="AA44" i="6" s="1"/>
  <c r="AQ45" i="1"/>
  <c r="AA45" i="6" s="1"/>
  <c r="AQ46" i="1"/>
  <c r="AA46" i="6" s="1"/>
  <c r="AQ47" i="1"/>
  <c r="AA47" i="6" s="1"/>
  <c r="AQ49" i="1"/>
  <c r="AA49" i="6" s="1"/>
  <c r="AQ50" i="1"/>
  <c r="AA50" i="6" s="1"/>
  <c r="AQ51" i="1"/>
  <c r="AA51" i="6" s="1"/>
  <c r="AQ52" i="1"/>
  <c r="AA52" i="6" s="1"/>
  <c r="AQ53" i="1"/>
  <c r="AA53" i="6" s="1"/>
  <c r="AQ54" i="1"/>
  <c r="AA54" i="6" s="1"/>
  <c r="AW5" i="1" l="1"/>
  <c r="AS5" i="1"/>
  <c r="AU5" i="1" s="1"/>
  <c r="AR5" i="1"/>
  <c r="Z5" i="6" s="1"/>
  <c r="AQ5" i="1"/>
  <c r="AN5" i="1"/>
  <c r="AJ5" i="1"/>
  <c r="AL5" i="1" s="1"/>
  <c r="AI5" i="1"/>
  <c r="U5" i="6" s="1"/>
  <c r="AH5" i="1"/>
  <c r="AE5" i="1"/>
  <c r="AA5" i="1"/>
  <c r="AC5" i="1" s="1"/>
  <c r="Z5" i="1"/>
  <c r="P5" i="6" s="1"/>
  <c r="Y5" i="1"/>
  <c r="P5" i="1"/>
  <c r="V5" i="1"/>
  <c r="R5" i="1"/>
  <c r="Q5" i="1"/>
  <c r="K5" i="6" s="1"/>
  <c r="Q7" i="1"/>
  <c r="K7" i="6" s="1"/>
  <c r="T5" i="1" l="1"/>
  <c r="S5" i="1"/>
  <c r="AD5" i="1"/>
  <c r="Q5" i="6"/>
  <c r="AM5" i="1"/>
  <c r="V5" i="6"/>
  <c r="AV5" i="1"/>
  <c r="AA5" i="6"/>
  <c r="U5" i="1"/>
  <c r="L5" i="6"/>
  <c r="AT5" i="1"/>
  <c r="AK5" i="1"/>
  <c r="AB5" i="1"/>
  <c r="B1" i="6" l="1"/>
  <c r="M95" i="1" l="1"/>
  <c r="I95" i="1"/>
  <c r="H95" i="1"/>
  <c r="F95" i="6" s="1"/>
  <c r="G95" i="1"/>
  <c r="G95" i="6" s="1"/>
  <c r="J95" i="1" l="1"/>
  <c r="F423" i="8"/>
  <c r="Q313" i="8"/>
  <c r="P313" i="8"/>
  <c r="O313" i="8"/>
  <c r="Q312" i="8"/>
  <c r="P312" i="8"/>
  <c r="O312" i="8"/>
  <c r="Q311" i="8"/>
  <c r="P311" i="8"/>
  <c r="O311" i="8"/>
  <c r="Q310" i="8"/>
  <c r="P310" i="8"/>
  <c r="O310" i="8"/>
  <c r="Q309" i="8"/>
  <c r="P309" i="8"/>
  <c r="O309" i="8"/>
  <c r="Q308" i="8"/>
  <c r="P308" i="8"/>
  <c r="O308" i="8"/>
  <c r="Q307" i="8"/>
  <c r="P307" i="8"/>
  <c r="O307" i="8"/>
  <c r="Q306" i="8"/>
  <c r="P306" i="8"/>
  <c r="O306" i="8"/>
  <c r="Q305" i="8"/>
  <c r="P305" i="8"/>
  <c r="O305" i="8"/>
  <c r="Q304" i="8"/>
  <c r="P304" i="8"/>
  <c r="O304" i="8"/>
  <c r="Q303" i="8"/>
  <c r="P303" i="8"/>
  <c r="O303" i="8"/>
  <c r="Q302" i="8"/>
  <c r="P302" i="8"/>
  <c r="O302" i="8"/>
  <c r="Q301" i="8"/>
  <c r="P301" i="8"/>
  <c r="O301" i="8"/>
  <c r="Q300" i="8"/>
  <c r="P300" i="8"/>
  <c r="O300" i="8"/>
  <c r="Q299" i="8"/>
  <c r="P299" i="8"/>
  <c r="O299" i="8"/>
  <c r="Q297" i="8"/>
  <c r="P297" i="8"/>
  <c r="O297" i="8"/>
  <c r="Q296" i="8"/>
  <c r="P296" i="8"/>
  <c r="O296" i="8"/>
  <c r="Q295" i="8"/>
  <c r="P295" i="8"/>
  <c r="O295" i="8"/>
  <c r="Q294" i="8"/>
  <c r="P294" i="8"/>
  <c r="O294" i="8"/>
  <c r="Q292" i="8"/>
  <c r="P292" i="8"/>
  <c r="O292" i="8"/>
  <c r="Q291" i="8"/>
  <c r="P291" i="8"/>
  <c r="O291" i="8"/>
  <c r="Q290" i="8"/>
  <c r="P290" i="8"/>
  <c r="O290" i="8"/>
  <c r="Q289" i="8"/>
  <c r="P289" i="8"/>
  <c r="O289" i="8"/>
  <c r="Q288" i="8"/>
  <c r="P288" i="8"/>
  <c r="O288" i="8"/>
  <c r="Q287" i="8"/>
  <c r="P287" i="8"/>
  <c r="O287" i="8"/>
  <c r="Q286" i="8"/>
  <c r="P286" i="8"/>
  <c r="O286" i="8"/>
  <c r="Q285" i="8"/>
  <c r="P285" i="8"/>
  <c r="O285" i="8"/>
  <c r="Q284" i="8"/>
  <c r="P284" i="8"/>
  <c r="O284" i="8"/>
  <c r="Q283" i="8"/>
  <c r="P283" i="8"/>
  <c r="O283" i="8"/>
  <c r="Q282" i="8"/>
  <c r="P282" i="8"/>
  <c r="O282" i="8"/>
  <c r="Q281" i="8"/>
  <c r="P281" i="8"/>
  <c r="O281" i="8"/>
  <c r="Q280" i="8"/>
  <c r="P280" i="8"/>
  <c r="O280" i="8"/>
  <c r="Q277" i="8"/>
  <c r="P277" i="8"/>
  <c r="O277" i="8"/>
  <c r="Q276" i="8"/>
  <c r="P276" i="8"/>
  <c r="O276" i="8"/>
  <c r="Q275" i="8"/>
  <c r="P275" i="8"/>
  <c r="O275" i="8"/>
  <c r="Q274" i="8"/>
  <c r="P274" i="8"/>
  <c r="O274" i="8"/>
  <c r="Q273" i="8"/>
  <c r="P273" i="8"/>
  <c r="O273" i="8"/>
  <c r="Q272" i="8"/>
  <c r="P272" i="8"/>
  <c r="O272" i="8"/>
  <c r="Q271" i="8"/>
  <c r="P271" i="8"/>
  <c r="O271" i="8"/>
  <c r="Q270" i="8"/>
  <c r="P270" i="8"/>
  <c r="O270" i="8"/>
  <c r="Q269" i="8"/>
  <c r="P269" i="8"/>
  <c r="O269" i="8"/>
  <c r="Q268" i="8"/>
  <c r="P268" i="8"/>
  <c r="O268" i="8"/>
  <c r="Q267" i="8"/>
  <c r="P267" i="8"/>
  <c r="O267" i="8"/>
  <c r="Q266" i="8"/>
  <c r="P266" i="8"/>
  <c r="O266" i="8"/>
  <c r="Q265" i="8"/>
  <c r="P265" i="8"/>
  <c r="O265" i="8"/>
  <c r="Q264" i="8"/>
  <c r="P264" i="8"/>
  <c r="O264" i="8"/>
  <c r="Q263" i="8"/>
  <c r="P263" i="8"/>
  <c r="O263" i="8"/>
  <c r="Q262" i="8"/>
  <c r="P262" i="8"/>
  <c r="O262" i="8"/>
  <c r="Q261" i="8"/>
  <c r="P261" i="8"/>
  <c r="O261" i="8"/>
  <c r="Q260" i="8"/>
  <c r="P260" i="8"/>
  <c r="O260" i="8"/>
  <c r="Q259" i="8"/>
  <c r="P259" i="8"/>
  <c r="O259" i="8"/>
  <c r="Q258" i="8"/>
  <c r="P258" i="8"/>
  <c r="O258" i="8"/>
  <c r="Q257" i="8"/>
  <c r="P257" i="8"/>
  <c r="O257" i="8"/>
  <c r="Q256" i="8"/>
  <c r="P256" i="8"/>
  <c r="O256" i="8"/>
  <c r="Q255" i="8"/>
  <c r="P255" i="8"/>
  <c r="O255" i="8"/>
  <c r="Q254" i="8"/>
  <c r="P254" i="8"/>
  <c r="O254" i="8"/>
  <c r="Q253" i="8"/>
  <c r="P253" i="8"/>
  <c r="O253" i="8"/>
  <c r="Q252" i="8"/>
  <c r="P252" i="8"/>
  <c r="O252" i="8"/>
  <c r="Q251" i="8"/>
  <c r="P251" i="8"/>
  <c r="O251" i="8"/>
  <c r="Q250" i="8"/>
  <c r="P250" i="8"/>
  <c r="O250" i="8"/>
  <c r="Q249" i="8"/>
  <c r="P249" i="8"/>
  <c r="O249" i="8"/>
  <c r="Q248" i="8"/>
  <c r="P248" i="8"/>
  <c r="O248" i="8"/>
  <c r="Q247" i="8"/>
  <c r="P247" i="8"/>
  <c r="O247" i="8"/>
  <c r="Q245" i="8"/>
  <c r="P245" i="8"/>
  <c r="O245" i="8"/>
  <c r="Q244" i="8"/>
  <c r="P244" i="8"/>
  <c r="O244" i="8"/>
  <c r="Q243" i="8"/>
  <c r="P243" i="8"/>
  <c r="O243" i="8"/>
  <c r="Q242" i="8"/>
  <c r="P242" i="8"/>
  <c r="O242" i="8"/>
  <c r="Q241" i="8"/>
  <c r="P241" i="8"/>
  <c r="O241" i="8"/>
  <c r="Q240" i="8"/>
  <c r="P240" i="8"/>
  <c r="O240" i="8"/>
  <c r="Q233" i="8"/>
  <c r="P233" i="8"/>
  <c r="O233" i="8"/>
  <c r="Q215" i="8"/>
  <c r="P215" i="8"/>
  <c r="O215" i="8"/>
  <c r="Q213" i="8"/>
  <c r="P213" i="8"/>
  <c r="O213" i="8"/>
  <c r="Q212" i="8"/>
  <c r="P212" i="8"/>
  <c r="O212" i="8"/>
  <c r="Q211" i="8"/>
  <c r="P211" i="8"/>
  <c r="O211" i="8"/>
  <c r="Q210" i="8"/>
  <c r="P210" i="8"/>
  <c r="O210" i="8"/>
  <c r="Q209" i="8"/>
  <c r="P209" i="8"/>
  <c r="O209" i="8"/>
  <c r="Q208" i="8"/>
  <c r="P208" i="8"/>
  <c r="O208" i="8"/>
  <c r="Q207" i="8"/>
  <c r="P207" i="8"/>
  <c r="O207" i="8"/>
  <c r="Q206" i="8"/>
  <c r="P206" i="8"/>
  <c r="O206" i="8"/>
  <c r="Q205" i="8"/>
  <c r="P205" i="8"/>
  <c r="O205" i="8"/>
  <c r="Q201" i="8"/>
  <c r="P201" i="8"/>
  <c r="O201" i="8"/>
  <c r="Q200" i="8"/>
  <c r="P200" i="8"/>
  <c r="O200" i="8"/>
  <c r="Q199" i="8"/>
  <c r="P199" i="8"/>
  <c r="O199" i="8"/>
  <c r="Q198" i="8"/>
  <c r="P198" i="8"/>
  <c r="O198" i="8"/>
  <c r="Q197" i="8"/>
  <c r="P197" i="8"/>
  <c r="O197" i="8"/>
  <c r="Q196" i="8"/>
  <c r="P196" i="8"/>
  <c r="O196" i="8"/>
  <c r="Q195" i="8"/>
  <c r="P195" i="8"/>
  <c r="O195" i="8"/>
  <c r="Q194" i="8"/>
  <c r="P194" i="8"/>
  <c r="O194" i="8"/>
  <c r="Q193" i="8"/>
  <c r="P193" i="8"/>
  <c r="O193" i="8"/>
  <c r="Q192" i="8"/>
  <c r="P192" i="8"/>
  <c r="O192" i="8"/>
  <c r="Q191" i="8"/>
  <c r="P191" i="8"/>
  <c r="O191" i="8"/>
  <c r="Q190" i="8"/>
  <c r="P190" i="8"/>
  <c r="O190" i="8"/>
  <c r="Q189" i="8"/>
  <c r="P189" i="8"/>
  <c r="O189" i="8"/>
  <c r="Q188" i="8"/>
  <c r="P188" i="8"/>
  <c r="O188" i="8"/>
  <c r="Q187" i="8"/>
  <c r="P187" i="8"/>
  <c r="O187" i="8"/>
  <c r="Q186" i="8"/>
  <c r="P186" i="8"/>
  <c r="O186" i="8"/>
  <c r="Q185" i="8"/>
  <c r="P185" i="8"/>
  <c r="O185" i="8"/>
  <c r="Q184" i="8"/>
  <c r="P184" i="8"/>
  <c r="O184" i="8"/>
  <c r="Q183" i="8"/>
  <c r="P183" i="8"/>
  <c r="O183" i="8"/>
  <c r="Q182" i="8"/>
  <c r="P182" i="8"/>
  <c r="O182" i="8"/>
  <c r="Q181" i="8"/>
  <c r="P181" i="8"/>
  <c r="O181" i="8"/>
  <c r="Q180" i="8"/>
  <c r="P180" i="8"/>
  <c r="O180" i="8"/>
  <c r="Q179" i="8"/>
  <c r="P179" i="8"/>
  <c r="O179" i="8"/>
  <c r="Q178" i="8"/>
  <c r="P178" i="8"/>
  <c r="O178" i="8"/>
  <c r="Q177" i="8"/>
  <c r="P177" i="8"/>
  <c r="O177" i="8"/>
  <c r="Q176" i="8"/>
  <c r="P176" i="8"/>
  <c r="O176" i="8"/>
  <c r="Q175" i="8"/>
  <c r="P175" i="8"/>
  <c r="O175" i="8"/>
  <c r="Q174" i="8"/>
  <c r="P174" i="8"/>
  <c r="O174" i="8"/>
  <c r="Q173" i="8"/>
  <c r="P173" i="8"/>
  <c r="O173" i="8"/>
  <c r="Q170" i="8"/>
  <c r="P170" i="8"/>
  <c r="O170" i="8"/>
  <c r="Q169" i="8"/>
  <c r="P169" i="8"/>
  <c r="O169" i="8"/>
  <c r="Q160" i="8"/>
  <c r="P160" i="8"/>
  <c r="O160" i="8"/>
  <c r="Q159" i="8"/>
  <c r="P159" i="8"/>
  <c r="O159" i="8"/>
  <c r="Q158" i="8"/>
  <c r="P158" i="8"/>
  <c r="O158" i="8"/>
  <c r="Q157" i="8"/>
  <c r="P157" i="8"/>
  <c r="O157" i="8"/>
  <c r="Q156" i="8"/>
  <c r="P156" i="8"/>
  <c r="O156" i="8"/>
  <c r="Q155" i="8"/>
  <c r="P155" i="8"/>
  <c r="O155" i="8"/>
  <c r="Q154" i="8"/>
  <c r="P154" i="8"/>
  <c r="O154" i="8"/>
  <c r="Q153" i="8"/>
  <c r="P153" i="8"/>
  <c r="O153" i="8"/>
  <c r="Q152" i="8"/>
  <c r="P152" i="8"/>
  <c r="O152" i="8"/>
  <c r="Q151" i="8"/>
  <c r="P151" i="8"/>
  <c r="O151" i="8"/>
  <c r="Q150" i="8"/>
  <c r="P150" i="8"/>
  <c r="O150" i="8"/>
  <c r="Q149" i="8"/>
  <c r="P149" i="8"/>
  <c r="O149" i="8"/>
  <c r="Q148" i="8"/>
  <c r="P148" i="8"/>
  <c r="O148" i="8"/>
  <c r="Q147" i="8"/>
  <c r="P147" i="8"/>
  <c r="O147" i="8"/>
  <c r="Q146" i="8"/>
  <c r="P146" i="8"/>
  <c r="O146" i="8"/>
  <c r="Q145" i="8"/>
  <c r="P145" i="8"/>
  <c r="O145" i="8"/>
  <c r="Q144" i="8"/>
  <c r="P144" i="8"/>
  <c r="O144" i="8"/>
  <c r="Q142" i="8"/>
  <c r="P142" i="8"/>
  <c r="O142" i="8"/>
  <c r="Q141" i="8"/>
  <c r="P141" i="8"/>
  <c r="O141" i="8"/>
  <c r="Q140" i="8"/>
  <c r="P140" i="8"/>
  <c r="O140" i="8"/>
  <c r="Q139" i="8"/>
  <c r="P139" i="8"/>
  <c r="O139" i="8"/>
  <c r="Q138" i="8"/>
  <c r="P138" i="8"/>
  <c r="O138" i="8"/>
  <c r="Q137" i="8"/>
  <c r="P137" i="8"/>
  <c r="O137" i="8"/>
  <c r="Q135" i="8"/>
  <c r="P135" i="8"/>
  <c r="O135" i="8"/>
  <c r="Q134" i="8"/>
  <c r="P134" i="8"/>
  <c r="O134" i="8"/>
  <c r="Q130" i="8"/>
  <c r="P130" i="8"/>
  <c r="O130" i="8"/>
  <c r="Q129" i="8"/>
  <c r="P129" i="8"/>
  <c r="O129" i="8"/>
  <c r="Q128" i="8"/>
  <c r="P128" i="8"/>
  <c r="O128" i="8"/>
  <c r="P127" i="8"/>
  <c r="O127" i="8"/>
  <c r="Q114" i="8"/>
  <c r="P114" i="8"/>
  <c r="O114" i="8"/>
  <c r="Q113" i="8"/>
  <c r="P113" i="8"/>
  <c r="O113" i="8"/>
  <c r="Q112" i="8"/>
  <c r="P112" i="8"/>
  <c r="O112" i="8"/>
  <c r="Q111" i="8"/>
  <c r="P111" i="8"/>
  <c r="O111" i="8"/>
  <c r="Q110" i="8"/>
  <c r="P110" i="8"/>
  <c r="O110" i="8"/>
  <c r="Q109" i="8"/>
  <c r="P109" i="8"/>
  <c r="O109" i="8"/>
  <c r="Q108" i="8"/>
  <c r="P108" i="8"/>
  <c r="O108" i="8"/>
  <c r="Q107" i="8"/>
  <c r="P107" i="8"/>
  <c r="O107" i="8"/>
  <c r="Q106" i="8"/>
  <c r="P106" i="8"/>
  <c r="O106" i="8"/>
  <c r="Q105" i="8"/>
  <c r="P105" i="8"/>
  <c r="O105" i="8"/>
  <c r="Q104" i="8"/>
  <c r="P104" i="8"/>
  <c r="O104" i="8"/>
  <c r="Q103" i="8"/>
  <c r="P103" i="8"/>
  <c r="O103" i="8"/>
  <c r="Q101" i="8"/>
  <c r="P101" i="8"/>
  <c r="O101" i="8"/>
  <c r="Q100" i="8"/>
  <c r="P100" i="8"/>
  <c r="O100" i="8"/>
  <c r="Q99" i="8"/>
  <c r="P99" i="8"/>
  <c r="O99" i="8"/>
  <c r="Q98" i="8"/>
  <c r="P98" i="8"/>
  <c r="O98" i="8"/>
  <c r="Q97" i="8"/>
  <c r="P97" i="8"/>
  <c r="O97" i="8"/>
  <c r="Q96" i="8"/>
  <c r="P96" i="8"/>
  <c r="O96" i="8"/>
  <c r="Q95" i="8"/>
  <c r="P95" i="8"/>
  <c r="O95" i="8"/>
  <c r="Q94" i="8"/>
  <c r="P94" i="8"/>
  <c r="O94" i="8"/>
  <c r="Q93" i="8"/>
  <c r="P93" i="8"/>
  <c r="O93" i="8"/>
  <c r="Q92" i="8"/>
  <c r="P92" i="8"/>
  <c r="O92" i="8"/>
  <c r="Q91" i="8"/>
  <c r="P91" i="8"/>
  <c r="O91" i="8"/>
  <c r="X90" i="8"/>
  <c r="V90" i="8"/>
  <c r="Q88" i="8"/>
  <c r="P88" i="8"/>
  <c r="O88" i="8"/>
  <c r="Q87" i="8"/>
  <c r="P87" i="8"/>
  <c r="O87" i="8"/>
  <c r="Q86" i="8"/>
  <c r="P86" i="8"/>
  <c r="O86" i="8"/>
  <c r="Q85" i="8"/>
  <c r="P85" i="8"/>
  <c r="O85" i="8"/>
  <c r="Q84" i="8"/>
  <c r="P84" i="8"/>
  <c r="O84" i="8"/>
  <c r="Q83" i="8"/>
  <c r="P83" i="8"/>
  <c r="O83" i="8"/>
  <c r="Q82" i="8"/>
  <c r="P82" i="8"/>
  <c r="O82" i="8"/>
  <c r="Q81" i="8"/>
  <c r="P81" i="8"/>
  <c r="O81" i="8"/>
  <c r="Q80" i="8"/>
  <c r="P80" i="8"/>
  <c r="O80" i="8"/>
  <c r="Q79" i="8"/>
  <c r="P79" i="8"/>
  <c r="O79" i="8"/>
  <c r="Q78" i="8"/>
  <c r="P78" i="8"/>
  <c r="O78" i="8"/>
  <c r="Q73" i="8"/>
  <c r="P73" i="8"/>
  <c r="O73" i="8"/>
  <c r="Q72" i="8"/>
  <c r="P72" i="8"/>
  <c r="O72" i="8"/>
  <c r="Q71" i="8"/>
  <c r="P71" i="8"/>
  <c r="O71" i="8"/>
  <c r="Q69" i="8"/>
  <c r="P69" i="8"/>
  <c r="O69" i="8"/>
  <c r="Q68" i="8"/>
  <c r="P68" i="8"/>
  <c r="O68" i="8"/>
  <c r="Q67" i="8"/>
  <c r="P67" i="8"/>
  <c r="O67" i="8"/>
  <c r="Q66" i="8"/>
  <c r="P66" i="8"/>
  <c r="O66" i="8"/>
  <c r="Q65" i="8"/>
  <c r="P65" i="8"/>
  <c r="O65" i="8"/>
  <c r="Q64" i="8"/>
  <c r="P64" i="8"/>
  <c r="O64" i="8"/>
  <c r="Q63" i="8"/>
  <c r="P63" i="8"/>
  <c r="O63" i="8"/>
  <c r="Q62" i="8"/>
  <c r="P62" i="8"/>
  <c r="O62" i="8"/>
  <c r="Q61" i="8"/>
  <c r="P61" i="8"/>
  <c r="O61" i="8"/>
  <c r="Q60" i="8"/>
  <c r="P60" i="8"/>
  <c r="O60" i="8"/>
  <c r="Q59" i="8"/>
  <c r="P59" i="8"/>
  <c r="O59" i="8"/>
  <c r="Q58" i="8"/>
  <c r="P58" i="8"/>
  <c r="O58" i="8"/>
  <c r="Q57" i="8"/>
  <c r="P57" i="8"/>
  <c r="O57" i="8"/>
  <c r="Q56" i="8"/>
  <c r="P56" i="8"/>
  <c r="O56" i="8"/>
  <c r="Q55" i="8"/>
  <c r="P55" i="8"/>
  <c r="O55" i="8"/>
  <c r="Q54" i="8"/>
  <c r="P54" i="8"/>
  <c r="O54" i="8"/>
  <c r="Q53" i="8"/>
  <c r="P53" i="8"/>
  <c r="O53" i="8"/>
  <c r="Q52" i="8"/>
  <c r="P52" i="8"/>
  <c r="O52" i="8"/>
  <c r="Q51" i="8"/>
  <c r="P51" i="8"/>
  <c r="O51" i="8"/>
  <c r="Q50" i="8"/>
  <c r="P50" i="8"/>
  <c r="O50" i="8"/>
  <c r="Q49" i="8"/>
  <c r="P49" i="8"/>
  <c r="O49" i="8"/>
  <c r="Q48" i="8"/>
  <c r="P48" i="8"/>
  <c r="O48" i="8"/>
  <c r="Q47" i="8"/>
  <c r="P47" i="8"/>
  <c r="O47" i="8"/>
  <c r="Q46" i="8"/>
  <c r="P46" i="8"/>
  <c r="O46" i="8"/>
  <c r="Q45" i="8"/>
  <c r="P45" i="8"/>
  <c r="O45" i="8"/>
  <c r="Q44" i="8"/>
  <c r="P44" i="8"/>
  <c r="O44" i="8"/>
  <c r="Q43" i="8"/>
  <c r="P43" i="8"/>
  <c r="O43" i="8"/>
  <c r="Q42" i="8"/>
  <c r="P42" i="8"/>
  <c r="O42" i="8"/>
  <c r="Q41" i="8"/>
  <c r="P41" i="8"/>
  <c r="O41" i="8"/>
  <c r="Q40" i="8"/>
  <c r="P40" i="8"/>
  <c r="O40" i="8"/>
  <c r="Q39" i="8"/>
  <c r="P39" i="8"/>
  <c r="O39" i="8"/>
  <c r="Q38" i="8"/>
  <c r="P38" i="8"/>
  <c r="O38" i="8"/>
  <c r="Q37" i="8"/>
  <c r="P37" i="8"/>
  <c r="O37" i="8"/>
  <c r="Q36" i="8"/>
  <c r="P36" i="8"/>
  <c r="O36" i="8"/>
  <c r="Q35" i="8"/>
  <c r="P35" i="8"/>
  <c r="O35" i="8"/>
  <c r="Q34" i="8"/>
  <c r="P34" i="8"/>
  <c r="O34" i="8"/>
  <c r="Q33" i="8"/>
  <c r="P33" i="8"/>
  <c r="O33" i="8"/>
  <c r="Q32" i="8"/>
  <c r="P32" i="8"/>
  <c r="O32" i="8"/>
  <c r="Q31" i="8"/>
  <c r="P31" i="8"/>
  <c r="O31" i="8"/>
  <c r="Q30" i="8"/>
  <c r="P30" i="8"/>
  <c r="O30" i="8"/>
  <c r="Q29" i="8"/>
  <c r="P29" i="8"/>
  <c r="O29" i="8"/>
  <c r="Q28" i="8"/>
  <c r="P28" i="8"/>
  <c r="O28" i="8"/>
  <c r="Q27" i="8"/>
  <c r="P27" i="8"/>
  <c r="O27" i="8"/>
  <c r="Q26" i="8"/>
  <c r="P26" i="8"/>
  <c r="O26" i="8"/>
  <c r="Q25" i="8"/>
  <c r="P25" i="8"/>
  <c r="O25" i="8"/>
  <c r="Q24" i="8"/>
  <c r="P24" i="8"/>
  <c r="O24" i="8"/>
  <c r="Q23" i="8"/>
  <c r="P23" i="8"/>
  <c r="O23" i="8"/>
  <c r="Q22" i="8"/>
  <c r="P22" i="8"/>
  <c r="O22" i="8"/>
  <c r="Q21" i="8"/>
  <c r="P21" i="8"/>
  <c r="O21" i="8"/>
  <c r="Q20" i="8"/>
  <c r="P20" i="8"/>
  <c r="O20" i="8"/>
  <c r="Q19" i="8"/>
  <c r="P19" i="8"/>
  <c r="O19" i="8"/>
  <c r="Q18" i="8"/>
  <c r="P18" i="8"/>
  <c r="O18" i="8"/>
  <c r="Q17" i="8"/>
  <c r="P17" i="8"/>
  <c r="O17" i="8"/>
  <c r="Q16" i="8"/>
  <c r="P16" i="8"/>
  <c r="O16" i="8"/>
  <c r="Q15" i="8"/>
  <c r="P15" i="8"/>
  <c r="O15" i="8"/>
  <c r="Q14" i="8"/>
  <c r="P14" i="8"/>
  <c r="O14" i="8"/>
  <c r="Q13" i="8"/>
  <c r="P13" i="8"/>
  <c r="O13" i="8"/>
  <c r="Q12" i="8"/>
  <c r="P12" i="8"/>
  <c r="O12" i="8"/>
  <c r="Q11" i="8"/>
  <c r="P11" i="8"/>
  <c r="O11" i="8"/>
  <c r="Q10" i="8"/>
  <c r="P10" i="8"/>
  <c r="O10" i="8"/>
  <c r="Q9" i="8"/>
  <c r="P9" i="8"/>
  <c r="O9" i="8"/>
  <c r="Q8" i="8"/>
  <c r="P8" i="8"/>
  <c r="O8" i="8"/>
  <c r="Q7" i="8"/>
  <c r="P7" i="8"/>
  <c r="O7" i="8"/>
  <c r="Q6" i="8"/>
  <c r="P6" i="8"/>
  <c r="O6" i="8"/>
  <c r="Q5" i="8"/>
  <c r="P5" i="8"/>
  <c r="O5" i="8"/>
  <c r="Q4" i="8"/>
  <c r="P4" i="8"/>
  <c r="O4" i="8"/>
  <c r="Q3" i="8"/>
  <c r="P3" i="8"/>
  <c r="O3" i="8"/>
  <c r="Q2" i="8"/>
  <c r="P2" i="8"/>
  <c r="O2" i="8"/>
  <c r="Q1" i="8"/>
  <c r="P1" i="8"/>
  <c r="O1" i="8"/>
  <c r="E147" i="6"/>
  <c r="C147" i="6"/>
  <c r="Y146" i="6"/>
  <c r="W146" i="6"/>
  <c r="T146" i="6"/>
  <c r="R146" i="6"/>
  <c r="O146" i="6"/>
  <c r="M146" i="6"/>
  <c r="J146" i="6"/>
  <c r="H146" i="6"/>
  <c r="E146" i="6"/>
  <c r="C146" i="6"/>
  <c r="B146" i="6"/>
  <c r="A146" i="6"/>
  <c r="Y145" i="6"/>
  <c r="W145" i="6"/>
  <c r="T145" i="6"/>
  <c r="R145" i="6"/>
  <c r="O145" i="6"/>
  <c r="M145" i="6"/>
  <c r="J145" i="6"/>
  <c r="H145" i="6"/>
  <c r="E145" i="6"/>
  <c r="C145" i="6"/>
  <c r="B145" i="6"/>
  <c r="A145" i="6"/>
  <c r="Y144" i="6"/>
  <c r="W144" i="6"/>
  <c r="T144" i="6"/>
  <c r="R144" i="6"/>
  <c r="O144" i="6"/>
  <c r="M144" i="6"/>
  <c r="J144" i="6"/>
  <c r="H144" i="6"/>
  <c r="E144" i="6"/>
  <c r="C144" i="6"/>
  <c r="B144" i="6"/>
  <c r="A144" i="6"/>
  <c r="Y143" i="6"/>
  <c r="W143" i="6"/>
  <c r="T143" i="6"/>
  <c r="R143" i="6"/>
  <c r="O143" i="6"/>
  <c r="M143" i="6"/>
  <c r="J143" i="6"/>
  <c r="H143" i="6"/>
  <c r="E143" i="6"/>
  <c r="C143" i="6"/>
  <c r="B143" i="6"/>
  <c r="A143" i="6"/>
  <c r="Y142" i="6"/>
  <c r="W142" i="6"/>
  <c r="T142" i="6"/>
  <c r="R142" i="6"/>
  <c r="O142" i="6"/>
  <c r="M142" i="6"/>
  <c r="J142" i="6"/>
  <c r="H142" i="6"/>
  <c r="E142" i="6"/>
  <c r="C142" i="6"/>
  <c r="B142" i="6"/>
  <c r="A142" i="6"/>
  <c r="Y141" i="6"/>
  <c r="W141" i="6"/>
  <c r="T141" i="6"/>
  <c r="R141" i="6"/>
  <c r="O141" i="6"/>
  <c r="M141" i="6"/>
  <c r="J141" i="6"/>
  <c r="H141" i="6"/>
  <c r="E141" i="6"/>
  <c r="C141" i="6"/>
  <c r="B141" i="6"/>
  <c r="A141" i="6"/>
  <c r="Y140" i="6"/>
  <c r="W140" i="6"/>
  <c r="T140" i="6"/>
  <c r="R140" i="6"/>
  <c r="O140" i="6"/>
  <c r="M140" i="6"/>
  <c r="J140" i="6"/>
  <c r="H140" i="6"/>
  <c r="E140" i="6"/>
  <c r="C140" i="6"/>
  <c r="B140" i="6"/>
  <c r="A140" i="6"/>
  <c r="Y139" i="6"/>
  <c r="W139" i="6"/>
  <c r="T139" i="6"/>
  <c r="R139" i="6"/>
  <c r="O139" i="6"/>
  <c r="M139" i="6"/>
  <c r="J139" i="6"/>
  <c r="H139" i="6"/>
  <c r="E139" i="6"/>
  <c r="C139" i="6"/>
  <c r="B139" i="6"/>
  <c r="A139" i="6"/>
  <c r="Y138" i="6"/>
  <c r="W138" i="6"/>
  <c r="T138" i="6"/>
  <c r="R138" i="6"/>
  <c r="O138" i="6"/>
  <c r="M138" i="6"/>
  <c r="J138" i="6"/>
  <c r="H138" i="6"/>
  <c r="E138" i="6"/>
  <c r="C138" i="6"/>
  <c r="B138" i="6"/>
  <c r="A138" i="6"/>
  <c r="Y137" i="6"/>
  <c r="W137" i="6"/>
  <c r="T137" i="6"/>
  <c r="R137" i="6"/>
  <c r="O137" i="6"/>
  <c r="M137" i="6"/>
  <c r="J137" i="6"/>
  <c r="H137" i="6"/>
  <c r="E137" i="6"/>
  <c r="C137" i="6"/>
  <c r="B137" i="6"/>
  <c r="A137" i="6"/>
  <c r="Y136" i="6"/>
  <c r="W136" i="6"/>
  <c r="T136" i="6"/>
  <c r="R136" i="6"/>
  <c r="O136" i="6"/>
  <c r="M136" i="6"/>
  <c r="J136" i="6"/>
  <c r="H136" i="6"/>
  <c r="E136" i="6"/>
  <c r="C136" i="6"/>
  <c r="B136" i="6"/>
  <c r="A136" i="6"/>
  <c r="Y135" i="6"/>
  <c r="W135" i="6"/>
  <c r="T135" i="6"/>
  <c r="R135" i="6"/>
  <c r="O135" i="6"/>
  <c r="M135" i="6"/>
  <c r="J135" i="6"/>
  <c r="H135" i="6"/>
  <c r="E135" i="6"/>
  <c r="C135" i="6"/>
  <c r="B135" i="6"/>
  <c r="A135" i="6"/>
  <c r="Y134" i="6"/>
  <c r="W134" i="6"/>
  <c r="T134" i="6"/>
  <c r="R134" i="6"/>
  <c r="O134" i="6"/>
  <c r="M134" i="6"/>
  <c r="J134" i="6"/>
  <c r="H134" i="6"/>
  <c r="E134" i="6"/>
  <c r="C134" i="6"/>
  <c r="B134" i="6"/>
  <c r="A134" i="6"/>
  <c r="Y133" i="6"/>
  <c r="W133" i="6"/>
  <c r="T133" i="6"/>
  <c r="R133" i="6"/>
  <c r="O133" i="6"/>
  <c r="M133" i="6"/>
  <c r="J133" i="6"/>
  <c r="H133" i="6"/>
  <c r="E133" i="6"/>
  <c r="C133" i="6"/>
  <c r="B133" i="6"/>
  <c r="A133" i="6"/>
  <c r="Y132" i="6"/>
  <c r="W132" i="6"/>
  <c r="T132" i="6"/>
  <c r="R132" i="6"/>
  <c r="O132" i="6"/>
  <c r="M132" i="6"/>
  <c r="J132" i="6"/>
  <c r="H132" i="6"/>
  <c r="E132" i="6"/>
  <c r="C132" i="6"/>
  <c r="B132" i="6"/>
  <c r="A132" i="6"/>
  <c r="Y131" i="6"/>
  <c r="W131" i="6"/>
  <c r="T131" i="6"/>
  <c r="R131" i="6"/>
  <c r="O131" i="6"/>
  <c r="M131" i="6"/>
  <c r="J131" i="6"/>
  <c r="H131" i="6"/>
  <c r="E131" i="6"/>
  <c r="C131" i="6"/>
  <c r="B131" i="6"/>
  <c r="A131" i="6"/>
  <c r="Y130" i="6"/>
  <c r="W130" i="6"/>
  <c r="T130" i="6"/>
  <c r="R130" i="6"/>
  <c r="O130" i="6"/>
  <c r="M130" i="6"/>
  <c r="J130" i="6"/>
  <c r="H130" i="6"/>
  <c r="E130" i="6"/>
  <c r="C130" i="6"/>
  <c r="B130" i="6"/>
  <c r="A130" i="6"/>
  <c r="Y129" i="6"/>
  <c r="W129" i="6"/>
  <c r="T129" i="6"/>
  <c r="R129" i="6"/>
  <c r="O129" i="6"/>
  <c r="M129" i="6"/>
  <c r="J129" i="6"/>
  <c r="H129" i="6"/>
  <c r="E129" i="6"/>
  <c r="C129" i="6"/>
  <c r="B129" i="6"/>
  <c r="A129" i="6"/>
  <c r="Y128" i="6"/>
  <c r="W128" i="6"/>
  <c r="T128" i="6"/>
  <c r="R128" i="6"/>
  <c r="O128" i="6"/>
  <c r="M128" i="6"/>
  <c r="J128" i="6"/>
  <c r="H128" i="6"/>
  <c r="E128" i="6"/>
  <c r="C128" i="6"/>
  <c r="B128" i="6"/>
  <c r="A128" i="6"/>
  <c r="Y127" i="6"/>
  <c r="W127" i="6"/>
  <c r="T127" i="6"/>
  <c r="R127" i="6"/>
  <c r="O127" i="6"/>
  <c r="M127" i="6"/>
  <c r="J127" i="6"/>
  <c r="H127" i="6"/>
  <c r="E127" i="6"/>
  <c r="C127" i="6"/>
  <c r="B127" i="6"/>
  <c r="A127" i="6"/>
  <c r="Y126" i="6"/>
  <c r="W126" i="6"/>
  <c r="T126" i="6"/>
  <c r="R126" i="6"/>
  <c r="O126" i="6"/>
  <c r="M126" i="6"/>
  <c r="J126" i="6"/>
  <c r="H126" i="6"/>
  <c r="E126" i="6"/>
  <c r="C126" i="6"/>
  <c r="B126" i="6"/>
  <c r="A126" i="6"/>
  <c r="Y125" i="6"/>
  <c r="W125" i="6"/>
  <c r="T125" i="6"/>
  <c r="R125" i="6"/>
  <c r="O125" i="6"/>
  <c r="M125" i="6"/>
  <c r="J125" i="6"/>
  <c r="H125" i="6"/>
  <c r="E125" i="6"/>
  <c r="C125" i="6"/>
  <c r="B125" i="6"/>
  <c r="A125" i="6"/>
  <c r="Y124" i="6"/>
  <c r="W124" i="6"/>
  <c r="T124" i="6"/>
  <c r="R124" i="6"/>
  <c r="O124" i="6"/>
  <c r="M124" i="6"/>
  <c r="J124" i="6"/>
  <c r="H124" i="6"/>
  <c r="E124" i="6"/>
  <c r="C124" i="6"/>
  <c r="B124" i="6"/>
  <c r="A124" i="6"/>
  <c r="Y123" i="6"/>
  <c r="W123" i="6"/>
  <c r="T123" i="6"/>
  <c r="R123" i="6"/>
  <c r="O123" i="6"/>
  <c r="M123" i="6"/>
  <c r="J123" i="6"/>
  <c r="H123" i="6"/>
  <c r="E123" i="6"/>
  <c r="C123" i="6"/>
  <c r="B123" i="6"/>
  <c r="A123" i="6"/>
  <c r="Y122" i="6"/>
  <c r="W122" i="6"/>
  <c r="T122" i="6"/>
  <c r="R122" i="6"/>
  <c r="O122" i="6"/>
  <c r="M122" i="6"/>
  <c r="J122" i="6"/>
  <c r="H122" i="6"/>
  <c r="E122" i="6"/>
  <c r="C122" i="6"/>
  <c r="B122" i="6"/>
  <c r="A122" i="6"/>
  <c r="Y121" i="6"/>
  <c r="W121" i="6"/>
  <c r="T121" i="6"/>
  <c r="R121" i="6"/>
  <c r="O121" i="6"/>
  <c r="M121" i="6"/>
  <c r="L121" i="6"/>
  <c r="K121" i="6"/>
  <c r="J121" i="6"/>
  <c r="H121" i="6"/>
  <c r="G121" i="6"/>
  <c r="F121" i="6"/>
  <c r="E121" i="6"/>
  <c r="C121" i="6"/>
  <c r="B121" i="6"/>
  <c r="A121" i="6"/>
  <c r="Y120" i="6"/>
  <c r="W120" i="6"/>
  <c r="T120" i="6"/>
  <c r="R120" i="6"/>
  <c r="O120" i="6"/>
  <c r="M120" i="6"/>
  <c r="J120" i="6"/>
  <c r="H120" i="6"/>
  <c r="E120" i="6"/>
  <c r="C120" i="6"/>
  <c r="B120" i="6"/>
  <c r="A120" i="6"/>
  <c r="Y119" i="6"/>
  <c r="W119" i="6"/>
  <c r="T119" i="6"/>
  <c r="R119" i="6"/>
  <c r="O119" i="6"/>
  <c r="M119" i="6"/>
  <c r="J119" i="6"/>
  <c r="H119" i="6"/>
  <c r="E119" i="6"/>
  <c r="C119" i="6"/>
  <c r="B119" i="6"/>
  <c r="A119" i="6"/>
  <c r="Y118" i="6"/>
  <c r="W118" i="6"/>
  <c r="T118" i="6"/>
  <c r="R118" i="6"/>
  <c r="O118" i="6"/>
  <c r="M118" i="6"/>
  <c r="J118" i="6"/>
  <c r="H118" i="6"/>
  <c r="E118" i="6"/>
  <c r="C118" i="6"/>
  <c r="B118" i="6"/>
  <c r="A118" i="6"/>
  <c r="Y117" i="6"/>
  <c r="W117" i="6"/>
  <c r="T117" i="6"/>
  <c r="R117" i="6"/>
  <c r="O117" i="6"/>
  <c r="M117" i="6"/>
  <c r="J117" i="6"/>
  <c r="H117" i="6"/>
  <c r="E117" i="6"/>
  <c r="C117" i="6"/>
  <c r="B117" i="6"/>
  <c r="A117" i="6"/>
  <c r="Y116" i="6"/>
  <c r="W116" i="6"/>
  <c r="T116" i="6"/>
  <c r="R116" i="6"/>
  <c r="O116" i="6"/>
  <c r="M116" i="6"/>
  <c r="J116" i="6"/>
  <c r="H116" i="6"/>
  <c r="E116" i="6"/>
  <c r="C116" i="6"/>
  <c r="B116" i="6"/>
  <c r="A116" i="6"/>
  <c r="Y115" i="6"/>
  <c r="W115" i="6"/>
  <c r="T115" i="6"/>
  <c r="R115" i="6"/>
  <c r="O115" i="6"/>
  <c r="M115" i="6"/>
  <c r="J115" i="6"/>
  <c r="H115" i="6"/>
  <c r="E115" i="6"/>
  <c r="C115" i="6"/>
  <c r="B115" i="6"/>
  <c r="A115" i="6"/>
  <c r="Y114" i="6"/>
  <c r="W114" i="6"/>
  <c r="T114" i="6"/>
  <c r="R114" i="6"/>
  <c r="O114" i="6"/>
  <c r="M114" i="6"/>
  <c r="J114" i="6"/>
  <c r="H114" i="6"/>
  <c r="E114" i="6"/>
  <c r="C114" i="6"/>
  <c r="B114" i="6"/>
  <c r="A114" i="6"/>
  <c r="Y113" i="6"/>
  <c r="W113" i="6"/>
  <c r="T113" i="6"/>
  <c r="R113" i="6"/>
  <c r="O113" i="6"/>
  <c r="M113" i="6"/>
  <c r="J113" i="6"/>
  <c r="H113" i="6"/>
  <c r="E113" i="6"/>
  <c r="C113" i="6"/>
  <c r="B113" i="6"/>
  <c r="A113" i="6"/>
  <c r="Y112" i="6"/>
  <c r="W112" i="6"/>
  <c r="T112" i="6"/>
  <c r="R112" i="6"/>
  <c r="O112" i="6"/>
  <c r="M112" i="6"/>
  <c r="J112" i="6"/>
  <c r="H112" i="6"/>
  <c r="E112" i="6"/>
  <c r="C112" i="6"/>
  <c r="B112" i="6"/>
  <c r="A112" i="6"/>
  <c r="Y111" i="6"/>
  <c r="W111" i="6"/>
  <c r="T111" i="6"/>
  <c r="R111" i="6"/>
  <c r="O111" i="6"/>
  <c r="M111" i="6"/>
  <c r="J111" i="6"/>
  <c r="H111" i="6"/>
  <c r="E111" i="6"/>
  <c r="C111" i="6"/>
  <c r="B111" i="6"/>
  <c r="A111" i="6"/>
  <c r="Y110" i="6"/>
  <c r="W110" i="6"/>
  <c r="T110" i="6"/>
  <c r="R110" i="6"/>
  <c r="O110" i="6"/>
  <c r="M110" i="6"/>
  <c r="J110" i="6"/>
  <c r="H110" i="6"/>
  <c r="E110" i="6"/>
  <c r="C110" i="6"/>
  <c r="B110" i="6"/>
  <c r="A110" i="6"/>
  <c r="Y109" i="6"/>
  <c r="W109" i="6"/>
  <c r="T109" i="6"/>
  <c r="R109" i="6"/>
  <c r="O109" i="6"/>
  <c r="M109" i="6"/>
  <c r="J109" i="6"/>
  <c r="H109" i="6"/>
  <c r="E109" i="6"/>
  <c r="C109" i="6"/>
  <c r="B109" i="6"/>
  <c r="A109" i="6"/>
  <c r="Y108" i="6"/>
  <c r="W108" i="6"/>
  <c r="T108" i="6"/>
  <c r="R108" i="6"/>
  <c r="O108" i="6"/>
  <c r="M108" i="6"/>
  <c r="J108" i="6"/>
  <c r="H108" i="6"/>
  <c r="E108" i="6"/>
  <c r="C108" i="6"/>
  <c r="B108" i="6"/>
  <c r="A108" i="6"/>
  <c r="Z107" i="6"/>
  <c r="Y107" i="6"/>
  <c r="U107" i="6"/>
  <c r="T107" i="6"/>
  <c r="P107" i="6"/>
  <c r="O107" i="6"/>
  <c r="M107" i="6"/>
  <c r="F107" i="6"/>
  <c r="E107" i="6"/>
  <c r="Y100" i="6"/>
  <c r="W100" i="6"/>
  <c r="T100" i="6"/>
  <c r="R100" i="6"/>
  <c r="O100" i="6"/>
  <c r="M100" i="6"/>
  <c r="J100" i="6"/>
  <c r="H100" i="6"/>
  <c r="E100" i="6"/>
  <c r="C100" i="6"/>
  <c r="B100" i="6"/>
  <c r="A100" i="6"/>
  <c r="W99" i="6"/>
  <c r="R99" i="6"/>
  <c r="M99" i="6"/>
  <c r="H99" i="6"/>
  <c r="C99" i="6"/>
  <c r="B99" i="6"/>
  <c r="A99" i="6"/>
  <c r="R59" i="6"/>
  <c r="M59" i="6"/>
  <c r="H59" i="6"/>
  <c r="C59" i="6"/>
  <c r="A59" i="6"/>
  <c r="W58" i="6"/>
  <c r="W107" i="6" s="1"/>
  <c r="R58" i="6"/>
  <c r="R107" i="6" s="1"/>
  <c r="M58" i="6"/>
  <c r="H58" i="6"/>
  <c r="H107" i="6" s="1"/>
  <c r="C58" i="6"/>
  <c r="C107" i="6" s="1"/>
  <c r="A58" i="6"/>
  <c r="A107" i="6" s="1"/>
  <c r="C57" i="6"/>
  <c r="C106" i="6" s="1"/>
  <c r="A57" i="6"/>
  <c r="A106" i="6" s="1"/>
  <c r="Y36" i="6"/>
  <c r="W36" i="6"/>
  <c r="T36" i="6"/>
  <c r="R36" i="6"/>
  <c r="O36" i="6"/>
  <c r="M36" i="6"/>
  <c r="J36" i="6"/>
  <c r="H36" i="6"/>
  <c r="E36" i="6"/>
  <c r="C36" i="6"/>
  <c r="B36" i="6"/>
  <c r="A36" i="6"/>
  <c r="R35" i="6"/>
  <c r="M35" i="6"/>
  <c r="H35" i="6"/>
  <c r="C35" i="6"/>
  <c r="B35" i="6"/>
  <c r="A35" i="6"/>
  <c r="Y4" i="6"/>
  <c r="W4" i="6"/>
  <c r="T4" i="6"/>
  <c r="R4" i="6"/>
  <c r="O4" i="6"/>
  <c r="M4" i="6"/>
  <c r="J4" i="6"/>
  <c r="H4" i="6"/>
  <c r="E4" i="6"/>
  <c r="C4" i="6"/>
  <c r="B4" i="6"/>
  <c r="A4" i="6"/>
  <c r="W3" i="6"/>
  <c r="R3" i="6"/>
  <c r="M3" i="6"/>
  <c r="H3" i="6"/>
  <c r="C3" i="6"/>
  <c r="B3" i="6"/>
  <c r="A3" i="6"/>
  <c r="Z2" i="6"/>
  <c r="Y2" i="6"/>
  <c r="W2" i="6"/>
  <c r="U2" i="6"/>
  <c r="T2" i="6"/>
  <c r="R2" i="6"/>
  <c r="Q2" i="6"/>
  <c r="P2" i="6"/>
  <c r="O2" i="6"/>
  <c r="M2" i="6"/>
  <c r="L2" i="6"/>
  <c r="K2" i="6"/>
  <c r="J2" i="6"/>
  <c r="H2" i="6"/>
  <c r="G2" i="6"/>
  <c r="F2" i="6"/>
  <c r="E2" i="6"/>
  <c r="C2" i="6"/>
  <c r="B2" i="6"/>
  <c r="A2" i="6"/>
  <c r="A1" i="6"/>
  <c r="A150" i="5"/>
  <c r="A149" i="5"/>
  <c r="A148" i="5"/>
  <c r="A3" i="5"/>
  <c r="A2" i="5"/>
  <c r="B1" i="5"/>
  <c r="A1" i="5"/>
  <c r="M2" i="3"/>
  <c r="L2" i="3"/>
  <c r="K2" i="3"/>
  <c r="J2" i="3"/>
  <c r="I2" i="3"/>
  <c r="H2" i="3"/>
  <c r="G2" i="3"/>
  <c r="F2" i="3"/>
  <c r="E2" i="3"/>
  <c r="D2" i="3"/>
  <c r="C2" i="3"/>
  <c r="B2" i="3"/>
  <c r="A2" i="3"/>
  <c r="AW148" i="1"/>
  <c r="AS148" i="1"/>
  <c r="AU148" i="1" s="1"/>
  <c r="AR148" i="1"/>
  <c r="Z146" i="6" s="1"/>
  <c r="AQ148" i="1"/>
  <c r="AA146" i="6" s="1"/>
  <c r="AJ148" i="1"/>
  <c r="AL148" i="1" s="1"/>
  <c r="AI148" i="1"/>
  <c r="U146" i="6" s="1"/>
  <c r="AH148" i="1"/>
  <c r="V146" i="6" s="1"/>
  <c r="AA148" i="1"/>
  <c r="AC148" i="1" s="1"/>
  <c r="Z148" i="1"/>
  <c r="P146" i="6" s="1"/>
  <c r="Y148" i="1"/>
  <c r="Q146" i="6" s="1"/>
  <c r="V148" i="1"/>
  <c r="R148" i="1"/>
  <c r="Q148" i="1"/>
  <c r="P148" i="1"/>
  <c r="U148" i="1" s="1"/>
  <c r="M148" i="1"/>
  <c r="I148" i="1"/>
  <c r="K148" i="1" s="1"/>
  <c r="G148" i="1"/>
  <c r="AW147" i="1"/>
  <c r="AS147" i="1"/>
  <c r="AU147" i="1" s="1"/>
  <c r="AR147" i="1"/>
  <c r="Z145" i="6" s="1"/>
  <c r="AQ147" i="1"/>
  <c r="AA145" i="6" s="1"/>
  <c r="AJ147" i="1"/>
  <c r="AL147" i="1" s="1"/>
  <c r="AI147" i="1"/>
  <c r="U145" i="6" s="1"/>
  <c r="AH147" i="1"/>
  <c r="V145" i="6" s="1"/>
  <c r="AA147" i="1"/>
  <c r="AC147" i="1" s="1"/>
  <c r="Z147" i="1"/>
  <c r="P145" i="6" s="1"/>
  <c r="Y147" i="1"/>
  <c r="Q145" i="6" s="1"/>
  <c r="V147" i="1"/>
  <c r="R147" i="1"/>
  <c r="T147" i="1" s="1"/>
  <c r="Q147" i="1"/>
  <c r="P147" i="1"/>
  <c r="U147" i="1" s="1"/>
  <c r="M147" i="1"/>
  <c r="I147" i="1"/>
  <c r="K147" i="1" s="1"/>
  <c r="H147" i="1"/>
  <c r="F147" i="6" s="1"/>
  <c r="G147" i="1"/>
  <c r="AW146" i="1"/>
  <c r="AS146" i="1"/>
  <c r="AU146" i="1" s="1"/>
  <c r="AR146" i="1"/>
  <c r="Z144" i="6" s="1"/>
  <c r="AQ146" i="1"/>
  <c r="AA144" i="6" s="1"/>
  <c r="AJ146" i="1"/>
  <c r="AL146" i="1" s="1"/>
  <c r="AI146" i="1"/>
  <c r="U144" i="6" s="1"/>
  <c r="AH146" i="1"/>
  <c r="V144" i="6" s="1"/>
  <c r="AA146" i="1"/>
  <c r="AC146" i="1" s="1"/>
  <c r="Z146" i="1"/>
  <c r="P144" i="6" s="1"/>
  <c r="Y146" i="1"/>
  <c r="Q144" i="6" s="1"/>
  <c r="V146" i="1"/>
  <c r="R146" i="1"/>
  <c r="Q146" i="1"/>
  <c r="K146" i="6" s="1"/>
  <c r="P146" i="1"/>
  <c r="L146" i="6" s="1"/>
  <c r="M146" i="1"/>
  <c r="I146" i="1"/>
  <c r="K146" i="1" s="1"/>
  <c r="H146" i="1"/>
  <c r="F146" i="6" s="1"/>
  <c r="G146" i="1"/>
  <c r="G146" i="6" s="1"/>
  <c r="AW145" i="1"/>
  <c r="AS145" i="1"/>
  <c r="AU145" i="1" s="1"/>
  <c r="AR145" i="1"/>
  <c r="Z143" i="6" s="1"/>
  <c r="AQ145" i="1"/>
  <c r="AJ145" i="1"/>
  <c r="AI145" i="1"/>
  <c r="U143" i="6" s="1"/>
  <c r="AH145" i="1"/>
  <c r="AA145" i="1"/>
  <c r="Z145" i="1"/>
  <c r="P143" i="6" s="1"/>
  <c r="Y145" i="1"/>
  <c r="V145" i="1"/>
  <c r="R145" i="1"/>
  <c r="T145" i="1" s="1"/>
  <c r="Q145" i="1"/>
  <c r="K145" i="6" s="1"/>
  <c r="P145" i="1"/>
  <c r="L145" i="6" s="1"/>
  <c r="M145" i="1"/>
  <c r="I145" i="1"/>
  <c r="H145" i="1"/>
  <c r="F145" i="6" s="1"/>
  <c r="G145" i="1"/>
  <c r="V144" i="1"/>
  <c r="R144" i="1"/>
  <c r="T144" i="1" s="1"/>
  <c r="Q144" i="1"/>
  <c r="K144" i="6" s="1"/>
  <c r="P144" i="1"/>
  <c r="L144" i="6" s="1"/>
  <c r="M144" i="1"/>
  <c r="I144" i="1"/>
  <c r="K144" i="1" s="1"/>
  <c r="H144" i="1"/>
  <c r="F144" i="6" s="1"/>
  <c r="G144" i="1"/>
  <c r="Z142" i="6"/>
  <c r="AA142" i="6"/>
  <c r="AJ143" i="1"/>
  <c r="AL143" i="1" s="1"/>
  <c r="AI143" i="1"/>
  <c r="U142" i="6" s="1"/>
  <c r="AH143" i="1"/>
  <c r="V142" i="6" s="1"/>
  <c r="AA143" i="1"/>
  <c r="AC143" i="1" s="1"/>
  <c r="Z143" i="1"/>
  <c r="P142" i="6" s="1"/>
  <c r="Y143" i="1"/>
  <c r="Q142" i="6" s="1"/>
  <c r="V143" i="1"/>
  <c r="R143" i="1"/>
  <c r="T143" i="1" s="1"/>
  <c r="Q143" i="1"/>
  <c r="K143" i="6" s="1"/>
  <c r="P143" i="1"/>
  <c r="M143" i="1"/>
  <c r="I143" i="1"/>
  <c r="K143" i="1" s="1"/>
  <c r="H143" i="1"/>
  <c r="F143" i="6" s="1"/>
  <c r="G143" i="1"/>
  <c r="G143" i="6" s="1"/>
  <c r="AW142" i="1"/>
  <c r="AS142" i="1"/>
  <c r="AU142" i="1" s="1"/>
  <c r="AR142" i="1"/>
  <c r="Z141" i="6" s="1"/>
  <c r="AQ142" i="1"/>
  <c r="AA141" i="6" s="1"/>
  <c r="AJ142" i="1"/>
  <c r="AI142" i="1"/>
  <c r="U141" i="6" s="1"/>
  <c r="AH142" i="1"/>
  <c r="AA142" i="1"/>
  <c r="Z142" i="1"/>
  <c r="P141" i="6" s="1"/>
  <c r="Y142" i="1"/>
  <c r="Q141" i="6" s="1"/>
  <c r="V142" i="1"/>
  <c r="R142" i="1"/>
  <c r="T142" i="1" s="1"/>
  <c r="Q142" i="1"/>
  <c r="K142" i="6" s="1"/>
  <c r="P142" i="1"/>
  <c r="L142" i="6" s="1"/>
  <c r="M142" i="1"/>
  <c r="I142" i="1"/>
  <c r="K142" i="1" s="1"/>
  <c r="H142" i="1"/>
  <c r="F142" i="6" s="1"/>
  <c r="G142" i="1"/>
  <c r="AW141" i="1"/>
  <c r="AS141" i="1"/>
  <c r="AU141" i="1" s="1"/>
  <c r="AR141" i="1"/>
  <c r="Z140" i="6" s="1"/>
  <c r="AQ141" i="1"/>
  <c r="AA140" i="6" s="1"/>
  <c r="AJ141" i="1"/>
  <c r="AL141" i="1" s="1"/>
  <c r="AI141" i="1"/>
  <c r="U140" i="6" s="1"/>
  <c r="AH141" i="1"/>
  <c r="V140" i="6" s="1"/>
  <c r="AA141" i="1"/>
  <c r="AC141" i="1" s="1"/>
  <c r="Z141" i="1"/>
  <c r="P140" i="6" s="1"/>
  <c r="Y141" i="1"/>
  <c r="Q140" i="6" s="1"/>
  <c r="V141" i="1"/>
  <c r="R141" i="1"/>
  <c r="Q141" i="1"/>
  <c r="K141" i="6" s="1"/>
  <c r="P141" i="1"/>
  <c r="L141" i="6" s="1"/>
  <c r="M141" i="1"/>
  <c r="I141" i="1"/>
  <c r="K141" i="1" s="1"/>
  <c r="H141" i="1"/>
  <c r="F141" i="6" s="1"/>
  <c r="G141" i="1"/>
  <c r="G141" i="6" s="1"/>
  <c r="AW140" i="1"/>
  <c r="AS140" i="1"/>
  <c r="AU140" i="1" s="1"/>
  <c r="AR140" i="1"/>
  <c r="Z139" i="6" s="1"/>
  <c r="AQ140" i="1"/>
  <c r="AA139" i="6" s="1"/>
  <c r="AJ140" i="1"/>
  <c r="AI140" i="1"/>
  <c r="U139" i="6" s="1"/>
  <c r="AH140" i="1"/>
  <c r="V139" i="6" s="1"/>
  <c r="AA140" i="1"/>
  <c r="AC140" i="1" s="1"/>
  <c r="Z140" i="1"/>
  <c r="P139" i="6" s="1"/>
  <c r="Y140" i="1"/>
  <c r="Q139" i="6" s="1"/>
  <c r="V140" i="1"/>
  <c r="R140" i="1"/>
  <c r="T140" i="1" s="1"/>
  <c r="Q140" i="1"/>
  <c r="K140" i="6" s="1"/>
  <c r="P140" i="1"/>
  <c r="L140" i="6" s="1"/>
  <c r="M140" i="1"/>
  <c r="I140" i="1"/>
  <c r="K140" i="1" s="1"/>
  <c r="H140" i="1"/>
  <c r="F140" i="6" s="1"/>
  <c r="G140" i="1"/>
  <c r="G140" i="6" s="1"/>
  <c r="AW139" i="1"/>
  <c r="AS139" i="1"/>
  <c r="AU139" i="1" s="1"/>
  <c r="AR139" i="1"/>
  <c r="Z138" i="6" s="1"/>
  <c r="AQ139" i="1"/>
  <c r="AA138" i="6" s="1"/>
  <c r="AJ139" i="1"/>
  <c r="AL139" i="1" s="1"/>
  <c r="AI139" i="1"/>
  <c r="U138" i="6" s="1"/>
  <c r="AH139" i="1"/>
  <c r="V138" i="6" s="1"/>
  <c r="AA139" i="1"/>
  <c r="AC139" i="1" s="1"/>
  <c r="Z139" i="1"/>
  <c r="P138" i="6" s="1"/>
  <c r="Y139" i="1"/>
  <c r="Q138" i="6" s="1"/>
  <c r="V139" i="1"/>
  <c r="R139" i="1"/>
  <c r="T139" i="1" s="1"/>
  <c r="Q139" i="1"/>
  <c r="K139" i="6" s="1"/>
  <c r="P139" i="1"/>
  <c r="L139" i="6" s="1"/>
  <c r="M139" i="1"/>
  <c r="I139" i="1"/>
  <c r="K139" i="1" s="1"/>
  <c r="H139" i="1"/>
  <c r="F139" i="6" s="1"/>
  <c r="G139" i="1"/>
  <c r="G139" i="6" s="1"/>
  <c r="AW138" i="1"/>
  <c r="AS138" i="1"/>
  <c r="AR138" i="1"/>
  <c r="Z137" i="6" s="1"/>
  <c r="AQ138" i="1"/>
  <c r="AA137" i="6" s="1"/>
  <c r="AJ138" i="1"/>
  <c r="AL138" i="1" s="1"/>
  <c r="AI138" i="1"/>
  <c r="U137" i="6" s="1"/>
  <c r="AH138" i="1"/>
  <c r="V137" i="6" s="1"/>
  <c r="AA138" i="1"/>
  <c r="AC138" i="1" s="1"/>
  <c r="Z138" i="1"/>
  <c r="P137" i="6" s="1"/>
  <c r="Y138" i="1"/>
  <c r="Q137" i="6" s="1"/>
  <c r="V138" i="1"/>
  <c r="R138" i="1"/>
  <c r="T138" i="1" s="1"/>
  <c r="Q138" i="1"/>
  <c r="K138" i="6" s="1"/>
  <c r="P138" i="1"/>
  <c r="L138" i="6" s="1"/>
  <c r="M138" i="1"/>
  <c r="I138" i="1"/>
  <c r="K138" i="1" s="1"/>
  <c r="H138" i="1"/>
  <c r="F138" i="6" s="1"/>
  <c r="G138" i="1"/>
  <c r="G138" i="6" s="1"/>
  <c r="AW137" i="1"/>
  <c r="AS137" i="1"/>
  <c r="AU137" i="1" s="1"/>
  <c r="AR137" i="1"/>
  <c r="Z136" i="6" s="1"/>
  <c r="AQ137" i="1"/>
  <c r="AA136" i="6" s="1"/>
  <c r="AJ137" i="1"/>
  <c r="AL137" i="1" s="1"/>
  <c r="AI137" i="1"/>
  <c r="U136" i="6" s="1"/>
  <c r="AH137" i="1"/>
  <c r="V136" i="6" s="1"/>
  <c r="AA137" i="1"/>
  <c r="AC137" i="1" s="1"/>
  <c r="Z137" i="1"/>
  <c r="P136" i="6" s="1"/>
  <c r="Y137" i="1"/>
  <c r="Q136" i="6" s="1"/>
  <c r="V137" i="1"/>
  <c r="R137" i="1"/>
  <c r="Q137" i="1"/>
  <c r="K137" i="6" s="1"/>
  <c r="P137" i="1"/>
  <c r="L137" i="6" s="1"/>
  <c r="M137" i="1"/>
  <c r="I137" i="1"/>
  <c r="K137" i="1" s="1"/>
  <c r="H137" i="1"/>
  <c r="F137" i="6" s="1"/>
  <c r="G137" i="1"/>
  <c r="G137" i="6" s="1"/>
  <c r="AW136" i="1"/>
  <c r="AS136" i="1"/>
  <c r="AU136" i="1" s="1"/>
  <c r="AR136" i="1"/>
  <c r="Z135" i="6" s="1"/>
  <c r="AQ136" i="1"/>
  <c r="AA135" i="6" s="1"/>
  <c r="AJ136" i="1"/>
  <c r="AI136" i="1"/>
  <c r="U135" i="6" s="1"/>
  <c r="AH136" i="1"/>
  <c r="V135" i="6" s="1"/>
  <c r="AA136" i="1"/>
  <c r="AC136" i="1" s="1"/>
  <c r="Z136" i="1"/>
  <c r="P135" i="6" s="1"/>
  <c r="Y136" i="1"/>
  <c r="Q135" i="6" s="1"/>
  <c r="V136" i="1"/>
  <c r="R136" i="1"/>
  <c r="T136" i="1" s="1"/>
  <c r="Q136" i="1"/>
  <c r="K136" i="6" s="1"/>
  <c r="P136" i="1"/>
  <c r="L136" i="6" s="1"/>
  <c r="M136" i="1"/>
  <c r="I136" i="1"/>
  <c r="K136" i="1" s="1"/>
  <c r="H136" i="1"/>
  <c r="F136" i="6" s="1"/>
  <c r="G136" i="1"/>
  <c r="G136" i="6" s="1"/>
  <c r="AW135" i="1"/>
  <c r="AS135" i="1"/>
  <c r="AU135" i="1" s="1"/>
  <c r="AR135" i="1"/>
  <c r="Z134" i="6" s="1"/>
  <c r="AQ135" i="1"/>
  <c r="AA134" i="6" s="1"/>
  <c r="AJ135" i="1"/>
  <c r="AL135" i="1" s="1"/>
  <c r="AI135" i="1"/>
  <c r="U134" i="6" s="1"/>
  <c r="AH135" i="1"/>
  <c r="V134" i="6" s="1"/>
  <c r="AA135" i="1"/>
  <c r="AC135" i="1" s="1"/>
  <c r="Z135" i="1"/>
  <c r="P134" i="6" s="1"/>
  <c r="Y135" i="1"/>
  <c r="Q134" i="6" s="1"/>
  <c r="V135" i="1"/>
  <c r="R135" i="1"/>
  <c r="T135" i="1" s="1"/>
  <c r="Q135" i="1"/>
  <c r="K135" i="6" s="1"/>
  <c r="P135" i="1"/>
  <c r="L135" i="6" s="1"/>
  <c r="M135" i="1"/>
  <c r="I135" i="1"/>
  <c r="K135" i="1" s="1"/>
  <c r="H135" i="1"/>
  <c r="F135" i="6" s="1"/>
  <c r="G135" i="1"/>
  <c r="G135" i="6" s="1"/>
  <c r="AW134" i="1"/>
  <c r="AS134" i="1"/>
  <c r="AU134" i="1" s="1"/>
  <c r="AR134" i="1"/>
  <c r="Z133" i="6" s="1"/>
  <c r="AQ134" i="1"/>
  <c r="AA133" i="6" s="1"/>
  <c r="AJ134" i="1"/>
  <c r="AL134" i="1" s="1"/>
  <c r="AI134" i="1"/>
  <c r="U133" i="6" s="1"/>
  <c r="AH134" i="1"/>
  <c r="V133" i="6" s="1"/>
  <c r="AA134" i="1"/>
  <c r="AC134" i="1" s="1"/>
  <c r="Z134" i="1"/>
  <c r="P133" i="6" s="1"/>
  <c r="Y134" i="1"/>
  <c r="Q133" i="6" s="1"/>
  <c r="V134" i="1"/>
  <c r="R134" i="1"/>
  <c r="T134" i="1" s="1"/>
  <c r="Q134" i="1"/>
  <c r="K134" i="6" s="1"/>
  <c r="P134" i="1"/>
  <c r="L134" i="6" s="1"/>
  <c r="M134" i="1"/>
  <c r="I134" i="1"/>
  <c r="K134" i="1" s="1"/>
  <c r="H134" i="1"/>
  <c r="F134" i="6" s="1"/>
  <c r="G134" i="1"/>
  <c r="G134" i="6" s="1"/>
  <c r="AW133" i="1"/>
  <c r="AS133" i="1"/>
  <c r="AU133" i="1" s="1"/>
  <c r="AR133" i="1"/>
  <c r="Z132" i="6" s="1"/>
  <c r="AQ133" i="1"/>
  <c r="AA132" i="6" s="1"/>
  <c r="AJ133" i="1"/>
  <c r="AL133" i="1" s="1"/>
  <c r="AI133" i="1"/>
  <c r="U132" i="6" s="1"/>
  <c r="AH133" i="1"/>
  <c r="V132" i="6" s="1"/>
  <c r="AA133" i="1"/>
  <c r="AC133" i="1" s="1"/>
  <c r="Z133" i="1"/>
  <c r="P132" i="6" s="1"/>
  <c r="Y133" i="1"/>
  <c r="Q132" i="6" s="1"/>
  <c r="V133" i="1"/>
  <c r="R133" i="1"/>
  <c r="T133" i="1" s="1"/>
  <c r="Q133" i="1"/>
  <c r="K133" i="6" s="1"/>
  <c r="P133" i="1"/>
  <c r="L133" i="6" s="1"/>
  <c r="M133" i="1"/>
  <c r="I133" i="1"/>
  <c r="K133" i="1" s="1"/>
  <c r="H133" i="1"/>
  <c r="F133" i="6" s="1"/>
  <c r="G133" i="1"/>
  <c r="G133" i="6" s="1"/>
  <c r="AW132" i="1"/>
  <c r="AS132" i="1"/>
  <c r="AU132" i="1" s="1"/>
  <c r="AR132" i="1"/>
  <c r="Z131" i="6" s="1"/>
  <c r="AQ132" i="1"/>
  <c r="AA131" i="6" s="1"/>
  <c r="AJ132" i="1"/>
  <c r="AL132" i="1" s="1"/>
  <c r="AI132" i="1"/>
  <c r="U131" i="6" s="1"/>
  <c r="AH132" i="1"/>
  <c r="V131" i="6" s="1"/>
  <c r="AA132" i="1"/>
  <c r="AC132" i="1" s="1"/>
  <c r="Z132" i="1"/>
  <c r="P131" i="6" s="1"/>
  <c r="Y132" i="1"/>
  <c r="Q131" i="6" s="1"/>
  <c r="V132" i="1"/>
  <c r="R132" i="1"/>
  <c r="T132" i="1" s="1"/>
  <c r="Q132" i="1"/>
  <c r="K132" i="6" s="1"/>
  <c r="P132" i="1"/>
  <c r="L132" i="6" s="1"/>
  <c r="M132" i="1"/>
  <c r="I132" i="1"/>
  <c r="K132" i="1" s="1"/>
  <c r="H132" i="1"/>
  <c r="F132" i="6" s="1"/>
  <c r="G132" i="1"/>
  <c r="G132" i="6" s="1"/>
  <c r="AW131" i="1"/>
  <c r="AS131" i="1"/>
  <c r="AU131" i="1" s="1"/>
  <c r="AR131" i="1"/>
  <c r="Z130" i="6" s="1"/>
  <c r="AQ131" i="1"/>
  <c r="AA130" i="6" s="1"/>
  <c r="AJ131" i="1"/>
  <c r="AL131" i="1" s="1"/>
  <c r="AI131" i="1"/>
  <c r="U130" i="6" s="1"/>
  <c r="AH131" i="1"/>
  <c r="V130" i="6" s="1"/>
  <c r="AA131" i="1"/>
  <c r="AC131" i="1" s="1"/>
  <c r="Z131" i="1"/>
  <c r="P130" i="6" s="1"/>
  <c r="Y131" i="1"/>
  <c r="Q130" i="6" s="1"/>
  <c r="V131" i="1"/>
  <c r="R131" i="1"/>
  <c r="T131" i="1" s="1"/>
  <c r="Q131" i="1"/>
  <c r="K131" i="6" s="1"/>
  <c r="P131" i="1"/>
  <c r="L131" i="6" s="1"/>
  <c r="M131" i="1"/>
  <c r="I131" i="1"/>
  <c r="K131" i="1" s="1"/>
  <c r="H131" i="1"/>
  <c r="F131" i="6" s="1"/>
  <c r="G131" i="1"/>
  <c r="G131" i="6" s="1"/>
  <c r="AW130" i="1"/>
  <c r="AS130" i="1"/>
  <c r="AU130" i="1" s="1"/>
  <c r="AR130" i="1"/>
  <c r="Z129" i="6" s="1"/>
  <c r="AQ130" i="1"/>
  <c r="AA129" i="6" s="1"/>
  <c r="AJ130" i="1"/>
  <c r="AL130" i="1" s="1"/>
  <c r="AI130" i="1"/>
  <c r="U129" i="6" s="1"/>
  <c r="AH130" i="1"/>
  <c r="V129" i="6" s="1"/>
  <c r="AA130" i="1"/>
  <c r="AC130" i="1" s="1"/>
  <c r="Z130" i="1"/>
  <c r="P129" i="6" s="1"/>
  <c r="Y130" i="1"/>
  <c r="Q129" i="6" s="1"/>
  <c r="V130" i="1"/>
  <c r="R130" i="1"/>
  <c r="T130" i="1" s="1"/>
  <c r="Q130" i="1"/>
  <c r="K130" i="6" s="1"/>
  <c r="P130" i="1"/>
  <c r="L130" i="6" s="1"/>
  <c r="M130" i="1"/>
  <c r="I130" i="1"/>
  <c r="K130" i="1" s="1"/>
  <c r="H130" i="1"/>
  <c r="F130" i="6" s="1"/>
  <c r="G130" i="1"/>
  <c r="G130" i="6" s="1"/>
  <c r="AW129" i="1"/>
  <c r="AS129" i="1"/>
  <c r="AU129" i="1" s="1"/>
  <c r="AR129" i="1"/>
  <c r="Z128" i="6" s="1"/>
  <c r="AQ129" i="1"/>
  <c r="AA128" i="6" s="1"/>
  <c r="AJ129" i="1"/>
  <c r="AL129" i="1" s="1"/>
  <c r="AI129" i="1"/>
  <c r="U128" i="6" s="1"/>
  <c r="AH129" i="1"/>
  <c r="V128" i="6" s="1"/>
  <c r="AA129" i="1"/>
  <c r="AC129" i="1" s="1"/>
  <c r="Z129" i="1"/>
  <c r="P128" i="6" s="1"/>
  <c r="Y129" i="1"/>
  <c r="Q128" i="6" s="1"/>
  <c r="V129" i="1"/>
  <c r="R129" i="1"/>
  <c r="T129" i="1" s="1"/>
  <c r="Q129" i="1"/>
  <c r="K129" i="6" s="1"/>
  <c r="P129" i="1"/>
  <c r="L129" i="6" s="1"/>
  <c r="M129" i="1"/>
  <c r="I129" i="1"/>
  <c r="K129" i="1" s="1"/>
  <c r="H129" i="1"/>
  <c r="F129" i="6" s="1"/>
  <c r="G129" i="1"/>
  <c r="G129" i="6" s="1"/>
  <c r="AW128" i="1"/>
  <c r="AS128" i="1"/>
  <c r="AU128" i="1" s="1"/>
  <c r="AR128" i="1"/>
  <c r="Z127" i="6" s="1"/>
  <c r="AQ128" i="1"/>
  <c r="AA127" i="6" s="1"/>
  <c r="AJ128" i="1"/>
  <c r="AI128" i="1"/>
  <c r="U127" i="6" s="1"/>
  <c r="AH128" i="1"/>
  <c r="V127" i="6" s="1"/>
  <c r="AA128" i="1"/>
  <c r="AC128" i="1" s="1"/>
  <c r="Z128" i="1"/>
  <c r="P127" i="6" s="1"/>
  <c r="Y128" i="1"/>
  <c r="Q127" i="6" s="1"/>
  <c r="V128" i="1"/>
  <c r="R128" i="1"/>
  <c r="T128" i="1" s="1"/>
  <c r="Q128" i="1"/>
  <c r="K128" i="6" s="1"/>
  <c r="P128" i="1"/>
  <c r="L128" i="6" s="1"/>
  <c r="M128" i="1"/>
  <c r="I128" i="1"/>
  <c r="K128" i="1" s="1"/>
  <c r="H128" i="1"/>
  <c r="F128" i="6" s="1"/>
  <c r="G128" i="1"/>
  <c r="G128" i="6" s="1"/>
  <c r="AW127" i="1"/>
  <c r="AS127" i="1"/>
  <c r="AU127" i="1" s="1"/>
  <c r="AR127" i="1"/>
  <c r="Z126" i="6" s="1"/>
  <c r="AQ127" i="1"/>
  <c r="AA126" i="6" s="1"/>
  <c r="AJ127" i="1"/>
  <c r="AL127" i="1" s="1"/>
  <c r="AI127" i="1"/>
  <c r="U126" i="6" s="1"/>
  <c r="AH127" i="1"/>
  <c r="V126" i="6" s="1"/>
  <c r="AA127" i="1"/>
  <c r="AC127" i="1" s="1"/>
  <c r="Z127" i="1"/>
  <c r="P126" i="6" s="1"/>
  <c r="Y127" i="1"/>
  <c r="Q126" i="6" s="1"/>
  <c r="V127" i="1"/>
  <c r="R127" i="1"/>
  <c r="T127" i="1" s="1"/>
  <c r="Q127" i="1"/>
  <c r="K127" i="6" s="1"/>
  <c r="P127" i="1"/>
  <c r="L127" i="6" s="1"/>
  <c r="M127" i="1"/>
  <c r="I127" i="1"/>
  <c r="K127" i="1" s="1"/>
  <c r="H127" i="1"/>
  <c r="F127" i="6" s="1"/>
  <c r="G127" i="1"/>
  <c r="G127" i="6" s="1"/>
  <c r="AW126" i="1"/>
  <c r="AS126" i="1"/>
  <c r="AU126" i="1" s="1"/>
  <c r="AR126" i="1"/>
  <c r="Z125" i="6" s="1"/>
  <c r="AQ126" i="1"/>
  <c r="AA125" i="6" s="1"/>
  <c r="AJ126" i="1"/>
  <c r="AL126" i="1" s="1"/>
  <c r="AI126" i="1"/>
  <c r="U125" i="6" s="1"/>
  <c r="AH126" i="1"/>
  <c r="V125" i="6" s="1"/>
  <c r="AA126" i="1"/>
  <c r="AC126" i="1" s="1"/>
  <c r="Z126" i="1"/>
  <c r="P125" i="6" s="1"/>
  <c r="Y126" i="1"/>
  <c r="Q125" i="6" s="1"/>
  <c r="V126" i="1"/>
  <c r="R126" i="1"/>
  <c r="T126" i="1" s="1"/>
  <c r="Q126" i="1"/>
  <c r="K126" i="6" s="1"/>
  <c r="P126" i="1"/>
  <c r="L126" i="6" s="1"/>
  <c r="M126" i="1"/>
  <c r="I126" i="1"/>
  <c r="K126" i="1" s="1"/>
  <c r="H126" i="1"/>
  <c r="F126" i="6" s="1"/>
  <c r="G126" i="1"/>
  <c r="G126" i="6" s="1"/>
  <c r="AW125" i="1"/>
  <c r="AS125" i="1"/>
  <c r="AU125" i="1" s="1"/>
  <c r="AR125" i="1"/>
  <c r="Z124" i="6" s="1"/>
  <c r="AQ125" i="1"/>
  <c r="AA124" i="6" s="1"/>
  <c r="AJ125" i="1"/>
  <c r="AL125" i="1" s="1"/>
  <c r="AI125" i="1"/>
  <c r="U124" i="6" s="1"/>
  <c r="AH125" i="1"/>
  <c r="V124" i="6" s="1"/>
  <c r="AA125" i="1"/>
  <c r="AC125" i="1" s="1"/>
  <c r="Z125" i="1"/>
  <c r="P124" i="6" s="1"/>
  <c r="Y125" i="1"/>
  <c r="Q124" i="6" s="1"/>
  <c r="V125" i="1"/>
  <c r="R125" i="1"/>
  <c r="T125" i="1" s="1"/>
  <c r="Q125" i="1"/>
  <c r="K125" i="6" s="1"/>
  <c r="P125" i="1"/>
  <c r="L125" i="6" s="1"/>
  <c r="M125" i="1"/>
  <c r="I125" i="1"/>
  <c r="K125" i="1" s="1"/>
  <c r="H125" i="1"/>
  <c r="F125" i="6" s="1"/>
  <c r="G125" i="1"/>
  <c r="G125" i="6" s="1"/>
  <c r="AW124" i="1"/>
  <c r="AS124" i="1"/>
  <c r="AU124" i="1" s="1"/>
  <c r="AR124" i="1"/>
  <c r="Z123" i="6" s="1"/>
  <c r="AQ124" i="1"/>
  <c r="AA123" i="6" s="1"/>
  <c r="AJ124" i="1"/>
  <c r="AL124" i="1" s="1"/>
  <c r="AI124" i="1"/>
  <c r="U123" i="6" s="1"/>
  <c r="AH124" i="1"/>
  <c r="V123" i="6" s="1"/>
  <c r="AA124" i="1"/>
  <c r="AC124" i="1" s="1"/>
  <c r="Z124" i="1"/>
  <c r="P123" i="6" s="1"/>
  <c r="Y124" i="1"/>
  <c r="Q123" i="6" s="1"/>
  <c r="V124" i="1"/>
  <c r="R124" i="1"/>
  <c r="T124" i="1" s="1"/>
  <c r="Q124" i="1"/>
  <c r="K124" i="6" s="1"/>
  <c r="P124" i="1"/>
  <c r="L124" i="6" s="1"/>
  <c r="M124" i="1"/>
  <c r="I124" i="1"/>
  <c r="K124" i="1" s="1"/>
  <c r="H124" i="1"/>
  <c r="F124" i="6" s="1"/>
  <c r="G124" i="1"/>
  <c r="G124" i="6" s="1"/>
  <c r="AW123" i="1"/>
  <c r="AS123" i="1"/>
  <c r="AU123" i="1" s="1"/>
  <c r="AR123" i="1"/>
  <c r="Z122" i="6" s="1"/>
  <c r="AQ123" i="1"/>
  <c r="AA122" i="6" s="1"/>
  <c r="AJ123" i="1"/>
  <c r="AL123" i="1" s="1"/>
  <c r="AI123" i="1"/>
  <c r="U122" i="6" s="1"/>
  <c r="AH123" i="1"/>
  <c r="V122" i="6" s="1"/>
  <c r="AA123" i="1"/>
  <c r="AC123" i="1" s="1"/>
  <c r="Z123" i="1"/>
  <c r="P122" i="6" s="1"/>
  <c r="Y123" i="1"/>
  <c r="Q122" i="6" s="1"/>
  <c r="V123" i="1"/>
  <c r="R123" i="1"/>
  <c r="T123" i="1" s="1"/>
  <c r="Q123" i="1"/>
  <c r="K123" i="6" s="1"/>
  <c r="P123" i="1"/>
  <c r="L123" i="6" s="1"/>
  <c r="M123" i="1"/>
  <c r="I123" i="1"/>
  <c r="K123" i="1" s="1"/>
  <c r="H123" i="1"/>
  <c r="F123" i="6" s="1"/>
  <c r="G123" i="1"/>
  <c r="G123" i="6" s="1"/>
  <c r="AW122" i="1"/>
  <c r="AS122" i="1"/>
  <c r="AU122" i="1" s="1"/>
  <c r="AR122" i="1"/>
  <c r="Z121" i="6" s="1"/>
  <c r="AQ122" i="1"/>
  <c r="AA121" i="6" s="1"/>
  <c r="AJ122" i="1"/>
  <c r="AL122" i="1" s="1"/>
  <c r="AI122" i="1"/>
  <c r="U121" i="6" s="1"/>
  <c r="AH122" i="1"/>
  <c r="V121" i="6" s="1"/>
  <c r="AA122" i="1"/>
  <c r="AC122" i="1" s="1"/>
  <c r="Z122" i="1"/>
  <c r="P121" i="6" s="1"/>
  <c r="Y122" i="1"/>
  <c r="Q121" i="6" s="1"/>
  <c r="V122" i="1"/>
  <c r="R122" i="1"/>
  <c r="T122" i="1" s="1"/>
  <c r="Q122" i="1"/>
  <c r="K122" i="6" s="1"/>
  <c r="P122" i="1"/>
  <c r="L122" i="6" s="1"/>
  <c r="M122" i="1"/>
  <c r="I122" i="1"/>
  <c r="K122" i="1" s="1"/>
  <c r="H122" i="1"/>
  <c r="F122" i="6" s="1"/>
  <c r="G122" i="1"/>
  <c r="G122" i="6" s="1"/>
  <c r="AW120" i="1"/>
  <c r="AS120" i="1"/>
  <c r="AU120" i="1" s="1"/>
  <c r="AR120" i="1"/>
  <c r="Z120" i="6" s="1"/>
  <c r="AQ120" i="1"/>
  <c r="AA120" i="6" s="1"/>
  <c r="AJ120" i="1"/>
  <c r="AL120" i="1" s="1"/>
  <c r="AI120" i="1"/>
  <c r="U120" i="6" s="1"/>
  <c r="AH120" i="1"/>
  <c r="V120" i="6" s="1"/>
  <c r="AA120" i="1"/>
  <c r="AC120" i="1" s="1"/>
  <c r="Z120" i="1"/>
  <c r="P120" i="6" s="1"/>
  <c r="Y120" i="1"/>
  <c r="Q120" i="6" s="1"/>
  <c r="V120" i="1"/>
  <c r="R120" i="1"/>
  <c r="T120" i="1" s="1"/>
  <c r="Q120" i="1"/>
  <c r="K120" i="6" s="1"/>
  <c r="P120" i="1"/>
  <c r="L120" i="6" s="1"/>
  <c r="M120" i="1"/>
  <c r="I120" i="1"/>
  <c r="K120" i="1" s="1"/>
  <c r="H120" i="1"/>
  <c r="F120" i="6" s="1"/>
  <c r="G120" i="1"/>
  <c r="G120" i="6" s="1"/>
  <c r="AW119" i="1"/>
  <c r="AS119" i="1"/>
  <c r="AU119" i="1" s="1"/>
  <c r="AR119" i="1"/>
  <c r="Z119" i="6" s="1"/>
  <c r="AQ119" i="1"/>
  <c r="AA119" i="6" s="1"/>
  <c r="AJ119" i="1"/>
  <c r="AI119" i="1"/>
  <c r="U119" i="6" s="1"/>
  <c r="AH119" i="1"/>
  <c r="V119" i="6" s="1"/>
  <c r="AA119" i="1"/>
  <c r="AC119" i="1" s="1"/>
  <c r="Z119" i="1"/>
  <c r="P119" i="6" s="1"/>
  <c r="Y119" i="1"/>
  <c r="Q119" i="6" s="1"/>
  <c r="V119" i="1"/>
  <c r="R119" i="1"/>
  <c r="T119" i="1" s="1"/>
  <c r="Q119" i="1"/>
  <c r="K119" i="6" s="1"/>
  <c r="P119" i="1"/>
  <c r="L119" i="6" s="1"/>
  <c r="M119" i="1"/>
  <c r="I119" i="1"/>
  <c r="K119" i="1" s="1"/>
  <c r="H119" i="1"/>
  <c r="F119" i="6" s="1"/>
  <c r="G119" i="1"/>
  <c r="G119" i="6" s="1"/>
  <c r="AW118" i="1"/>
  <c r="AS118" i="1"/>
  <c r="AU118" i="1" s="1"/>
  <c r="AR118" i="1"/>
  <c r="Z118" i="6" s="1"/>
  <c r="AQ118" i="1"/>
  <c r="AA118" i="6" s="1"/>
  <c r="AJ118" i="1"/>
  <c r="AL118" i="1" s="1"/>
  <c r="AI118" i="1"/>
  <c r="U118" i="6" s="1"/>
  <c r="AH118" i="1"/>
  <c r="V118" i="6" s="1"/>
  <c r="AA118" i="1"/>
  <c r="AC118" i="1" s="1"/>
  <c r="Z118" i="1"/>
  <c r="P118" i="6" s="1"/>
  <c r="Y118" i="1"/>
  <c r="Q118" i="6" s="1"/>
  <c r="V118" i="1"/>
  <c r="R118" i="1"/>
  <c r="T118" i="1" s="1"/>
  <c r="Q118" i="1"/>
  <c r="K118" i="6" s="1"/>
  <c r="P118" i="1"/>
  <c r="L118" i="6" s="1"/>
  <c r="M118" i="1"/>
  <c r="I118" i="1"/>
  <c r="K118" i="1" s="1"/>
  <c r="H118" i="1"/>
  <c r="F118" i="6" s="1"/>
  <c r="G118" i="1"/>
  <c r="G118" i="6" s="1"/>
  <c r="AW117" i="1"/>
  <c r="AS117" i="1"/>
  <c r="AU117" i="1" s="1"/>
  <c r="AR117" i="1"/>
  <c r="Z117" i="6" s="1"/>
  <c r="AQ117" i="1"/>
  <c r="AA117" i="6" s="1"/>
  <c r="AJ117" i="1"/>
  <c r="AL117" i="1" s="1"/>
  <c r="AI117" i="1"/>
  <c r="U117" i="6" s="1"/>
  <c r="AH117" i="1"/>
  <c r="V117" i="6" s="1"/>
  <c r="AA117" i="1"/>
  <c r="AC117" i="1" s="1"/>
  <c r="Z117" i="1"/>
  <c r="P117" i="6" s="1"/>
  <c r="Y117" i="1"/>
  <c r="Q117" i="6" s="1"/>
  <c r="V117" i="1"/>
  <c r="R117" i="1"/>
  <c r="T117" i="1" s="1"/>
  <c r="Q117" i="1"/>
  <c r="K117" i="6" s="1"/>
  <c r="P117" i="1"/>
  <c r="L117" i="6" s="1"/>
  <c r="M117" i="1"/>
  <c r="I117" i="1"/>
  <c r="K117" i="1" s="1"/>
  <c r="H117" i="1"/>
  <c r="F117" i="6" s="1"/>
  <c r="G117" i="1"/>
  <c r="G117" i="6" s="1"/>
  <c r="AW116" i="1"/>
  <c r="AS116" i="1"/>
  <c r="AU116" i="1" s="1"/>
  <c r="AR116" i="1"/>
  <c r="Z116" i="6" s="1"/>
  <c r="AQ116" i="1"/>
  <c r="AA116" i="6" s="1"/>
  <c r="AJ116" i="1"/>
  <c r="AL116" i="1" s="1"/>
  <c r="AI116" i="1"/>
  <c r="U116" i="6" s="1"/>
  <c r="AH116" i="1"/>
  <c r="V116" i="6" s="1"/>
  <c r="AA116" i="1"/>
  <c r="AC116" i="1" s="1"/>
  <c r="Z116" i="1"/>
  <c r="P116" i="6" s="1"/>
  <c r="Y116" i="1"/>
  <c r="Q116" i="6" s="1"/>
  <c r="V116" i="1"/>
  <c r="R116" i="1"/>
  <c r="Q116" i="1"/>
  <c r="K116" i="6" s="1"/>
  <c r="P116" i="1"/>
  <c r="L116" i="6" s="1"/>
  <c r="M116" i="1"/>
  <c r="I116" i="1"/>
  <c r="K116" i="1" s="1"/>
  <c r="H116" i="1"/>
  <c r="F116" i="6" s="1"/>
  <c r="G116" i="1"/>
  <c r="G116" i="6" s="1"/>
  <c r="AW115" i="1"/>
  <c r="AS115" i="1"/>
  <c r="AU115" i="1" s="1"/>
  <c r="AR115" i="1"/>
  <c r="Z115" i="6" s="1"/>
  <c r="AQ115" i="1"/>
  <c r="AA115" i="6" s="1"/>
  <c r="AJ115" i="1"/>
  <c r="AI115" i="1"/>
  <c r="U115" i="6" s="1"/>
  <c r="AH115" i="1"/>
  <c r="V115" i="6" s="1"/>
  <c r="AA115" i="1"/>
  <c r="AC115" i="1" s="1"/>
  <c r="Z115" i="1"/>
  <c r="P115" i="6" s="1"/>
  <c r="Y115" i="1"/>
  <c r="Q115" i="6" s="1"/>
  <c r="V115" i="1"/>
  <c r="R115" i="1"/>
  <c r="T115" i="1" s="1"/>
  <c r="Q115" i="1"/>
  <c r="K115" i="6" s="1"/>
  <c r="P115" i="1"/>
  <c r="L115" i="6" s="1"/>
  <c r="M115" i="1"/>
  <c r="I115" i="1"/>
  <c r="K115" i="1" s="1"/>
  <c r="H115" i="1"/>
  <c r="F115" i="6" s="1"/>
  <c r="G115" i="1"/>
  <c r="G115" i="6" s="1"/>
  <c r="AW114" i="1"/>
  <c r="AS114" i="1"/>
  <c r="AR114" i="1"/>
  <c r="Z114" i="6" s="1"/>
  <c r="AQ114" i="1"/>
  <c r="AA114" i="6" s="1"/>
  <c r="AJ114" i="1"/>
  <c r="AL114" i="1" s="1"/>
  <c r="AI114" i="1"/>
  <c r="U114" i="6" s="1"/>
  <c r="AH114" i="1"/>
  <c r="V114" i="6" s="1"/>
  <c r="AA114" i="1"/>
  <c r="AC114" i="1" s="1"/>
  <c r="Z114" i="1"/>
  <c r="P114" i="6" s="1"/>
  <c r="Y114" i="1"/>
  <c r="Q114" i="6" s="1"/>
  <c r="V114" i="1"/>
  <c r="R114" i="1"/>
  <c r="T114" i="1" s="1"/>
  <c r="Q114" i="1"/>
  <c r="K114" i="6" s="1"/>
  <c r="P114" i="1"/>
  <c r="L114" i="6" s="1"/>
  <c r="M114" i="1"/>
  <c r="I114" i="1"/>
  <c r="K114" i="1" s="1"/>
  <c r="H114" i="1"/>
  <c r="F114" i="6" s="1"/>
  <c r="G114" i="1"/>
  <c r="G114" i="6" s="1"/>
  <c r="AW113" i="1"/>
  <c r="AS113" i="1"/>
  <c r="AR113" i="1"/>
  <c r="Z113" i="6" s="1"/>
  <c r="AQ113" i="1"/>
  <c r="AA113" i="6" s="1"/>
  <c r="AJ113" i="1"/>
  <c r="AL113" i="1" s="1"/>
  <c r="AI113" i="1"/>
  <c r="U113" i="6" s="1"/>
  <c r="AH113" i="1"/>
  <c r="V113" i="6" s="1"/>
  <c r="AA113" i="1"/>
  <c r="AC113" i="1" s="1"/>
  <c r="Z113" i="1"/>
  <c r="P113" i="6" s="1"/>
  <c r="Y113" i="1"/>
  <c r="Q113" i="6" s="1"/>
  <c r="V113" i="1"/>
  <c r="R113" i="1"/>
  <c r="T113" i="1" s="1"/>
  <c r="Q113" i="1"/>
  <c r="K113" i="6" s="1"/>
  <c r="P113" i="1"/>
  <c r="M113" i="1"/>
  <c r="I113" i="1"/>
  <c r="K113" i="1" s="1"/>
  <c r="H113" i="1"/>
  <c r="F113" i="6" s="1"/>
  <c r="G113" i="1"/>
  <c r="G113" i="6" s="1"/>
  <c r="AW112" i="1"/>
  <c r="AS112" i="1"/>
  <c r="AR112" i="1"/>
  <c r="Z112" i="6" s="1"/>
  <c r="AQ112" i="1"/>
  <c r="AA112" i="6" s="1"/>
  <c r="AJ112" i="1"/>
  <c r="AL112" i="1" s="1"/>
  <c r="AI112" i="1"/>
  <c r="U112" i="6" s="1"/>
  <c r="AH112" i="1"/>
  <c r="V112" i="6" s="1"/>
  <c r="AA112" i="1"/>
  <c r="AC112" i="1" s="1"/>
  <c r="Z112" i="1"/>
  <c r="P112" i="6" s="1"/>
  <c r="Y112" i="1"/>
  <c r="Q112" i="6" s="1"/>
  <c r="V112" i="1"/>
  <c r="R112" i="1"/>
  <c r="T112" i="1" s="1"/>
  <c r="Q112" i="1"/>
  <c r="K112" i="6" s="1"/>
  <c r="P112" i="1"/>
  <c r="L112" i="6" s="1"/>
  <c r="M112" i="1"/>
  <c r="I112" i="1"/>
  <c r="H112" i="1"/>
  <c r="F112" i="6" s="1"/>
  <c r="G112" i="1"/>
  <c r="G112" i="6" s="1"/>
  <c r="AW111" i="1"/>
  <c r="AS111" i="1"/>
  <c r="AU111" i="1" s="1"/>
  <c r="AR111" i="1"/>
  <c r="Z111" i="6" s="1"/>
  <c r="AQ111" i="1"/>
  <c r="AA111" i="6" s="1"/>
  <c r="AJ111" i="1"/>
  <c r="AI111" i="1"/>
  <c r="U111" i="6" s="1"/>
  <c r="AH111" i="1"/>
  <c r="V111" i="6" s="1"/>
  <c r="AA111" i="1"/>
  <c r="AC111" i="1" s="1"/>
  <c r="Z111" i="1"/>
  <c r="P111" i="6" s="1"/>
  <c r="Y111" i="1"/>
  <c r="Q111" i="6" s="1"/>
  <c r="V111" i="1"/>
  <c r="R111" i="1"/>
  <c r="T111" i="1" s="1"/>
  <c r="Q111" i="1"/>
  <c r="K111" i="6" s="1"/>
  <c r="P111" i="1"/>
  <c r="L111" i="6" s="1"/>
  <c r="M111" i="1"/>
  <c r="I111" i="1"/>
  <c r="H111" i="1"/>
  <c r="F111" i="6" s="1"/>
  <c r="G111" i="1"/>
  <c r="G111" i="6" s="1"/>
  <c r="AW110" i="1"/>
  <c r="AS110" i="1"/>
  <c r="AU110" i="1" s="1"/>
  <c r="AR110" i="1"/>
  <c r="Z110" i="6" s="1"/>
  <c r="AQ110" i="1"/>
  <c r="AA110" i="6" s="1"/>
  <c r="AJ110" i="1"/>
  <c r="AL110" i="1" s="1"/>
  <c r="AI110" i="1"/>
  <c r="U110" i="6" s="1"/>
  <c r="AH110" i="1"/>
  <c r="V110" i="6" s="1"/>
  <c r="AA110" i="1"/>
  <c r="Z110" i="1"/>
  <c r="P110" i="6" s="1"/>
  <c r="Y110" i="1"/>
  <c r="Q110" i="6" s="1"/>
  <c r="V110" i="1"/>
  <c r="R110" i="1"/>
  <c r="T110" i="1" s="1"/>
  <c r="Q110" i="1"/>
  <c r="K110" i="6" s="1"/>
  <c r="P110" i="1"/>
  <c r="L110" i="6" s="1"/>
  <c r="M110" i="1"/>
  <c r="I110" i="1"/>
  <c r="K110" i="1" s="1"/>
  <c r="H110" i="1"/>
  <c r="F110" i="6" s="1"/>
  <c r="G110" i="1"/>
  <c r="G110" i="6" s="1"/>
  <c r="AW109" i="1"/>
  <c r="AS109" i="1"/>
  <c r="AU109" i="1" s="1"/>
  <c r="AR109" i="1"/>
  <c r="Z109" i="6" s="1"/>
  <c r="AQ109" i="1"/>
  <c r="AA109" i="6" s="1"/>
  <c r="AJ109" i="1"/>
  <c r="AL109" i="1" s="1"/>
  <c r="AI109" i="1"/>
  <c r="U109" i="6" s="1"/>
  <c r="AH109" i="1"/>
  <c r="V109" i="6" s="1"/>
  <c r="AA109" i="1"/>
  <c r="Z109" i="1"/>
  <c r="P109" i="6" s="1"/>
  <c r="Y109" i="1"/>
  <c r="Q109" i="6" s="1"/>
  <c r="V109" i="1"/>
  <c r="R109" i="1"/>
  <c r="T109" i="1" s="1"/>
  <c r="Q109" i="1"/>
  <c r="K109" i="6" s="1"/>
  <c r="P109" i="1"/>
  <c r="L109" i="6" s="1"/>
  <c r="M109" i="1"/>
  <c r="I109" i="1"/>
  <c r="K109" i="1" s="1"/>
  <c r="H109" i="1"/>
  <c r="F109" i="6" s="1"/>
  <c r="G109" i="1"/>
  <c r="G109" i="6" s="1"/>
  <c r="AW108" i="1"/>
  <c r="AS108" i="1"/>
  <c r="AU108" i="1" s="1"/>
  <c r="AR108" i="1"/>
  <c r="Z108" i="6" s="1"/>
  <c r="AQ108" i="1"/>
  <c r="AA108" i="6" s="1"/>
  <c r="AJ108" i="1"/>
  <c r="AL108" i="1" s="1"/>
  <c r="AI108" i="1"/>
  <c r="U108" i="6" s="1"/>
  <c r="AH108" i="1"/>
  <c r="V108" i="6" s="1"/>
  <c r="AA108" i="1"/>
  <c r="AC108" i="1" s="1"/>
  <c r="Z108" i="1"/>
  <c r="P108" i="6" s="1"/>
  <c r="Y108" i="1"/>
  <c r="Q108" i="6" s="1"/>
  <c r="V108" i="1"/>
  <c r="R108" i="1"/>
  <c r="T108" i="1" s="1"/>
  <c r="Q108" i="1"/>
  <c r="K108" i="6" s="1"/>
  <c r="P108" i="1"/>
  <c r="L108" i="6" s="1"/>
  <c r="M108" i="1"/>
  <c r="I108" i="1"/>
  <c r="H108" i="1"/>
  <c r="F108" i="6" s="1"/>
  <c r="G108" i="1"/>
  <c r="G108" i="6" s="1"/>
  <c r="AW104" i="1"/>
  <c r="AS104" i="1"/>
  <c r="AU104" i="1" s="1"/>
  <c r="AR104" i="1"/>
  <c r="Z104" i="6" s="1"/>
  <c r="AQ104" i="1"/>
  <c r="AA104" i="6" s="1"/>
  <c r="AN104" i="1"/>
  <c r="AJ104" i="1"/>
  <c r="AL104" i="1" s="1"/>
  <c r="AI104" i="1"/>
  <c r="U104" i="6" s="1"/>
  <c r="AH104" i="1"/>
  <c r="V104" i="6" s="1"/>
  <c r="AE104" i="1"/>
  <c r="AA104" i="1"/>
  <c r="AC104" i="1" s="1"/>
  <c r="Z104" i="1"/>
  <c r="P104" i="6" s="1"/>
  <c r="Y104" i="1"/>
  <c r="Q104" i="6" s="1"/>
  <c r="V104" i="1"/>
  <c r="R104" i="1"/>
  <c r="Q104" i="1"/>
  <c r="K104" i="6" s="1"/>
  <c r="P104" i="1"/>
  <c r="L104" i="6" s="1"/>
  <c r="M104" i="1"/>
  <c r="I104" i="1"/>
  <c r="K104" i="1" s="1"/>
  <c r="H104" i="1"/>
  <c r="F104" i="6" s="1"/>
  <c r="G104" i="1"/>
  <c r="G104" i="6" s="1"/>
  <c r="AW103" i="1"/>
  <c r="AS103" i="1"/>
  <c r="AU103" i="1" s="1"/>
  <c r="AR103" i="1"/>
  <c r="Z103" i="6" s="1"/>
  <c r="AQ103" i="1"/>
  <c r="AA103" i="6" s="1"/>
  <c r="AN103" i="1"/>
  <c r="AJ103" i="1"/>
  <c r="AI103" i="1"/>
  <c r="U103" i="6" s="1"/>
  <c r="AH103" i="1"/>
  <c r="V103" i="6" s="1"/>
  <c r="AE103" i="1"/>
  <c r="AA103" i="1"/>
  <c r="Z103" i="1"/>
  <c r="P103" i="6" s="1"/>
  <c r="Y103" i="1"/>
  <c r="Q103" i="6" s="1"/>
  <c r="V103" i="1"/>
  <c r="R103" i="1"/>
  <c r="Q103" i="1"/>
  <c r="K103" i="6" s="1"/>
  <c r="P103" i="1"/>
  <c r="L103" i="6" s="1"/>
  <c r="M103" i="1"/>
  <c r="I103" i="1"/>
  <c r="H103" i="1"/>
  <c r="F103" i="6" s="1"/>
  <c r="G103" i="1"/>
  <c r="G103" i="6" s="1"/>
  <c r="AW102" i="1"/>
  <c r="AS102" i="1"/>
  <c r="AU102" i="1" s="1"/>
  <c r="AR102" i="1"/>
  <c r="Z102" i="6" s="1"/>
  <c r="AQ102" i="1"/>
  <c r="AA102" i="6" s="1"/>
  <c r="AN102" i="1"/>
  <c r="AJ102" i="1"/>
  <c r="AI102" i="1"/>
  <c r="U102" i="6" s="1"/>
  <c r="AH102" i="1"/>
  <c r="V102" i="6" s="1"/>
  <c r="AE102" i="1"/>
  <c r="AA102" i="1"/>
  <c r="Z102" i="1"/>
  <c r="P102" i="6" s="1"/>
  <c r="Y102" i="1"/>
  <c r="Q102" i="6" s="1"/>
  <c r="V102" i="1"/>
  <c r="R102" i="1"/>
  <c r="Q102" i="1"/>
  <c r="K102" i="6" s="1"/>
  <c r="P102" i="1"/>
  <c r="L102" i="6" s="1"/>
  <c r="M102" i="1"/>
  <c r="I102" i="1"/>
  <c r="H102" i="1"/>
  <c r="F102" i="6" s="1"/>
  <c r="G102" i="1"/>
  <c r="G102" i="6" s="1"/>
  <c r="AW101" i="1"/>
  <c r="AS101" i="1"/>
  <c r="AR101" i="1"/>
  <c r="Z101" i="6" s="1"/>
  <c r="AQ101" i="1"/>
  <c r="AA101" i="6" s="1"/>
  <c r="AN101" i="1"/>
  <c r="AJ101" i="1"/>
  <c r="AL101" i="1" s="1"/>
  <c r="AI101" i="1"/>
  <c r="U101" i="6" s="1"/>
  <c r="AH101" i="1"/>
  <c r="V101" i="6" s="1"/>
  <c r="AE101" i="1"/>
  <c r="AA101" i="1"/>
  <c r="AC101" i="1" s="1"/>
  <c r="Z101" i="1"/>
  <c r="P101" i="6" s="1"/>
  <c r="Y101" i="1"/>
  <c r="Q101" i="6" s="1"/>
  <c r="V101" i="1"/>
  <c r="R101" i="1"/>
  <c r="Q101" i="1"/>
  <c r="K101" i="6" s="1"/>
  <c r="P101" i="1"/>
  <c r="L101" i="6" s="1"/>
  <c r="M101" i="1"/>
  <c r="I101" i="1"/>
  <c r="H101" i="1"/>
  <c r="F101" i="6" s="1"/>
  <c r="G101" i="1"/>
  <c r="G101" i="6" s="1"/>
  <c r="AW100" i="1"/>
  <c r="AS100" i="1"/>
  <c r="AU100" i="1" s="1"/>
  <c r="AR100" i="1"/>
  <c r="Z100" i="6" s="1"/>
  <c r="AQ100" i="1"/>
  <c r="AA100" i="6" s="1"/>
  <c r="AN100" i="1"/>
  <c r="AJ100" i="1"/>
  <c r="AL100" i="1" s="1"/>
  <c r="AI100" i="1"/>
  <c r="U100" i="6" s="1"/>
  <c r="AH100" i="1"/>
  <c r="V100" i="6" s="1"/>
  <c r="AE100" i="1"/>
  <c r="AA100" i="1"/>
  <c r="AC100" i="1" s="1"/>
  <c r="Z100" i="1"/>
  <c r="P100" i="6" s="1"/>
  <c r="Y100" i="1"/>
  <c r="Q100" i="6" s="1"/>
  <c r="V100" i="1"/>
  <c r="R100" i="1"/>
  <c r="Q100" i="1"/>
  <c r="K100" i="6" s="1"/>
  <c r="P100" i="1"/>
  <c r="L100" i="6" s="1"/>
  <c r="M100" i="1"/>
  <c r="I100" i="1"/>
  <c r="K100" i="1" s="1"/>
  <c r="H100" i="1"/>
  <c r="F100" i="6" s="1"/>
  <c r="G100" i="1"/>
  <c r="G100" i="6" s="1"/>
  <c r="AW95" i="1"/>
  <c r="AS95" i="1"/>
  <c r="AR95" i="1"/>
  <c r="Z95" i="6" s="1"/>
  <c r="AQ95" i="1"/>
  <c r="AA95" i="6" s="1"/>
  <c r="AN95" i="1"/>
  <c r="AJ95" i="1"/>
  <c r="AI95" i="1"/>
  <c r="U95" i="6" s="1"/>
  <c r="AH95" i="1"/>
  <c r="V95" i="6" s="1"/>
  <c r="AE95" i="1"/>
  <c r="AA95" i="1"/>
  <c r="Z95" i="1"/>
  <c r="P95" i="6" s="1"/>
  <c r="Y95" i="1"/>
  <c r="Q95" i="6" s="1"/>
  <c r="V95" i="1"/>
  <c r="R95" i="1"/>
  <c r="Q95" i="1"/>
  <c r="K95" i="6" s="1"/>
  <c r="P95" i="1"/>
  <c r="L95" i="6" s="1"/>
  <c r="K95" i="1"/>
  <c r="AW94" i="1"/>
  <c r="AS94" i="1"/>
  <c r="AR94" i="1"/>
  <c r="Z94" i="6" s="1"/>
  <c r="AQ94" i="1"/>
  <c r="AA94" i="6" s="1"/>
  <c r="AN94" i="1"/>
  <c r="AJ94" i="1"/>
  <c r="AI94" i="1"/>
  <c r="U94" i="6" s="1"/>
  <c r="AH94" i="1"/>
  <c r="V94" i="6" s="1"/>
  <c r="AE94" i="1"/>
  <c r="AA94" i="1"/>
  <c r="Z94" i="1"/>
  <c r="P94" i="6" s="1"/>
  <c r="Y94" i="1"/>
  <c r="Q94" i="6" s="1"/>
  <c r="V94" i="1"/>
  <c r="R94" i="1"/>
  <c r="Q94" i="1"/>
  <c r="K94" i="6" s="1"/>
  <c r="P94" i="1"/>
  <c r="L94" i="6" s="1"/>
  <c r="M94" i="1"/>
  <c r="I94" i="1"/>
  <c r="H94" i="1"/>
  <c r="F94" i="6" s="1"/>
  <c r="G94" i="1"/>
  <c r="G94" i="6" s="1"/>
  <c r="AW93" i="1"/>
  <c r="AS93" i="1"/>
  <c r="AR93" i="1"/>
  <c r="Z93" i="6" s="1"/>
  <c r="AQ93" i="1"/>
  <c r="AA93" i="6" s="1"/>
  <c r="AN93" i="1"/>
  <c r="AJ93" i="1"/>
  <c r="AI93" i="1"/>
  <c r="U93" i="6" s="1"/>
  <c r="AH93" i="1"/>
  <c r="V93" i="6" s="1"/>
  <c r="AE93" i="1"/>
  <c r="AA93" i="1"/>
  <c r="Z93" i="1"/>
  <c r="P93" i="6" s="1"/>
  <c r="Y93" i="1"/>
  <c r="Q93" i="6" s="1"/>
  <c r="V93" i="1"/>
  <c r="R93" i="1"/>
  <c r="Q93" i="1"/>
  <c r="K93" i="6" s="1"/>
  <c r="P93" i="1"/>
  <c r="L93" i="6" s="1"/>
  <c r="M93" i="1"/>
  <c r="I93" i="1"/>
  <c r="H93" i="1"/>
  <c r="F93" i="6" s="1"/>
  <c r="G93" i="1"/>
  <c r="G93" i="6" s="1"/>
  <c r="AW92" i="1"/>
  <c r="AS92" i="1"/>
  <c r="AR92" i="1"/>
  <c r="Z92" i="6" s="1"/>
  <c r="AQ92" i="1"/>
  <c r="AA92" i="6" s="1"/>
  <c r="AN92" i="1"/>
  <c r="AJ92" i="1"/>
  <c r="AI92" i="1"/>
  <c r="U92" i="6" s="1"/>
  <c r="AH92" i="1"/>
  <c r="V92" i="6" s="1"/>
  <c r="AE92" i="1"/>
  <c r="AA92" i="1"/>
  <c r="Z92" i="1"/>
  <c r="P92" i="6" s="1"/>
  <c r="Y92" i="1"/>
  <c r="Q92" i="6" s="1"/>
  <c r="V92" i="1"/>
  <c r="R92" i="1"/>
  <c r="Q92" i="1"/>
  <c r="K92" i="6" s="1"/>
  <c r="P92" i="1"/>
  <c r="L92" i="6" s="1"/>
  <c r="M92" i="1"/>
  <c r="I92" i="1"/>
  <c r="H92" i="1"/>
  <c r="F92" i="6" s="1"/>
  <c r="G92" i="1"/>
  <c r="G92" i="6" s="1"/>
  <c r="AW90" i="1"/>
  <c r="AS90" i="1"/>
  <c r="AR90" i="1"/>
  <c r="Z90" i="6" s="1"/>
  <c r="AQ90" i="1"/>
  <c r="AA90" i="6" s="1"/>
  <c r="AN90" i="1"/>
  <c r="AJ90" i="1"/>
  <c r="AI90" i="1"/>
  <c r="U90" i="6" s="1"/>
  <c r="AH90" i="1"/>
  <c r="V90" i="6" s="1"/>
  <c r="AE90" i="1"/>
  <c r="AA90" i="1"/>
  <c r="Z90" i="1"/>
  <c r="P90" i="6" s="1"/>
  <c r="Y90" i="1"/>
  <c r="Q90" i="6" s="1"/>
  <c r="V90" i="1"/>
  <c r="R90" i="1"/>
  <c r="Q90" i="1"/>
  <c r="K90" i="6" s="1"/>
  <c r="P90" i="1"/>
  <c r="L90" i="6" s="1"/>
  <c r="M90" i="1"/>
  <c r="I90" i="1"/>
  <c r="H90" i="1"/>
  <c r="F90" i="6" s="1"/>
  <c r="G90" i="1"/>
  <c r="G90" i="6" s="1"/>
  <c r="AW89" i="1"/>
  <c r="AS89" i="1"/>
  <c r="AR89" i="1"/>
  <c r="Z89" i="6" s="1"/>
  <c r="AQ89" i="1"/>
  <c r="AA89" i="6" s="1"/>
  <c r="AN89" i="1"/>
  <c r="AJ89" i="1"/>
  <c r="AI89" i="1"/>
  <c r="U89" i="6" s="1"/>
  <c r="AH89" i="1"/>
  <c r="V89" i="6" s="1"/>
  <c r="AE89" i="1"/>
  <c r="AA89" i="1"/>
  <c r="Z89" i="1"/>
  <c r="P89" i="6" s="1"/>
  <c r="Y89" i="1"/>
  <c r="Q89" i="6" s="1"/>
  <c r="V89" i="1"/>
  <c r="R89" i="1"/>
  <c r="Q89" i="1"/>
  <c r="K89" i="6" s="1"/>
  <c r="P89" i="1"/>
  <c r="L89" i="6" s="1"/>
  <c r="M89" i="1"/>
  <c r="I89" i="1"/>
  <c r="H89" i="1"/>
  <c r="F89" i="6" s="1"/>
  <c r="G89" i="1"/>
  <c r="G89" i="6" s="1"/>
  <c r="AW88" i="1"/>
  <c r="AS88" i="1"/>
  <c r="AR88" i="1"/>
  <c r="Z88" i="6" s="1"/>
  <c r="AQ88" i="1"/>
  <c r="AA88" i="6" s="1"/>
  <c r="AE88" i="1"/>
  <c r="AA88" i="1"/>
  <c r="Z88" i="1"/>
  <c r="P88" i="6" s="1"/>
  <c r="Y88" i="1"/>
  <c r="Q88" i="6" s="1"/>
  <c r="V88" i="1"/>
  <c r="R88" i="1"/>
  <c r="Q88" i="1"/>
  <c r="K88" i="6" s="1"/>
  <c r="P88" i="1"/>
  <c r="L88" i="6" s="1"/>
  <c r="M88" i="1"/>
  <c r="I88" i="1"/>
  <c r="H88" i="1"/>
  <c r="F88" i="6" s="1"/>
  <c r="G88" i="1"/>
  <c r="G88" i="6" s="1"/>
  <c r="AW87" i="1"/>
  <c r="AS87" i="1"/>
  <c r="AR87" i="1"/>
  <c r="Z87" i="6" s="1"/>
  <c r="AQ87" i="1"/>
  <c r="AA87" i="6" s="1"/>
  <c r="AN87" i="1"/>
  <c r="AJ87" i="1"/>
  <c r="AI87" i="1"/>
  <c r="U87" i="6" s="1"/>
  <c r="AH87" i="1"/>
  <c r="V87" i="6" s="1"/>
  <c r="AE87" i="1"/>
  <c r="AA87" i="1"/>
  <c r="Z87" i="1"/>
  <c r="P87" i="6" s="1"/>
  <c r="Y87" i="1"/>
  <c r="Q87" i="6" s="1"/>
  <c r="V87" i="1"/>
  <c r="R87" i="1"/>
  <c r="Q87" i="1"/>
  <c r="K87" i="6" s="1"/>
  <c r="P87" i="1"/>
  <c r="L87" i="6" s="1"/>
  <c r="M87" i="1"/>
  <c r="I87" i="1"/>
  <c r="H87" i="1"/>
  <c r="F87" i="6" s="1"/>
  <c r="G87" i="1"/>
  <c r="G87" i="6" s="1"/>
  <c r="AW85" i="1"/>
  <c r="AS85" i="1"/>
  <c r="AR85" i="1"/>
  <c r="Z85" i="6" s="1"/>
  <c r="AQ85" i="1"/>
  <c r="AA85" i="6" s="1"/>
  <c r="AN85" i="1"/>
  <c r="AJ85" i="1"/>
  <c r="AI85" i="1"/>
  <c r="U85" i="6" s="1"/>
  <c r="AH85" i="1"/>
  <c r="V85" i="6" s="1"/>
  <c r="AE85" i="1"/>
  <c r="AA85" i="1"/>
  <c r="Z85" i="1"/>
  <c r="P85" i="6" s="1"/>
  <c r="Y85" i="1"/>
  <c r="Q85" i="6" s="1"/>
  <c r="V85" i="1"/>
  <c r="R85" i="1"/>
  <c r="Q85" i="1"/>
  <c r="K85" i="6" s="1"/>
  <c r="P85" i="1"/>
  <c r="L85" i="6" s="1"/>
  <c r="M85" i="1"/>
  <c r="I85" i="1"/>
  <c r="H85" i="1"/>
  <c r="F85" i="6" s="1"/>
  <c r="G85" i="1"/>
  <c r="G85" i="6" s="1"/>
  <c r="Z84" i="6"/>
  <c r="AA84" i="6"/>
  <c r="U84" i="6"/>
  <c r="V84" i="6"/>
  <c r="P84" i="6"/>
  <c r="Q84" i="6"/>
  <c r="K84" i="6"/>
  <c r="L84" i="6"/>
  <c r="F84" i="6"/>
  <c r="G84" i="6"/>
  <c r="AW81" i="1"/>
  <c r="AS81" i="1"/>
  <c r="AR81" i="1"/>
  <c r="Z81" i="6" s="1"/>
  <c r="AQ81" i="1"/>
  <c r="AA81" i="6" s="1"/>
  <c r="AN81" i="1"/>
  <c r="AJ81" i="1"/>
  <c r="AI81" i="1"/>
  <c r="U81" i="6" s="1"/>
  <c r="AH81" i="1"/>
  <c r="V81" i="6" s="1"/>
  <c r="AE81" i="1"/>
  <c r="AA81" i="1"/>
  <c r="Z81" i="1"/>
  <c r="P81" i="6" s="1"/>
  <c r="Y81" i="1"/>
  <c r="Q81" i="6" s="1"/>
  <c r="V81" i="1"/>
  <c r="R81" i="1"/>
  <c r="Q81" i="1"/>
  <c r="K81" i="6" s="1"/>
  <c r="P81" i="1"/>
  <c r="L81" i="6" s="1"/>
  <c r="M81" i="1"/>
  <c r="I81" i="1"/>
  <c r="H81" i="1"/>
  <c r="F81" i="6" s="1"/>
  <c r="G81" i="1"/>
  <c r="G81" i="6" s="1"/>
  <c r="AW83" i="1"/>
  <c r="AS83" i="1"/>
  <c r="AR83" i="1"/>
  <c r="Z83" i="6" s="1"/>
  <c r="AQ83" i="1"/>
  <c r="AA83" i="6" s="1"/>
  <c r="AW79" i="1"/>
  <c r="AS79" i="1"/>
  <c r="AR79" i="1"/>
  <c r="Z79" i="6" s="1"/>
  <c r="AQ79" i="1"/>
  <c r="AA79" i="6" s="1"/>
  <c r="AN79" i="1"/>
  <c r="AJ79" i="1"/>
  <c r="AI79" i="1"/>
  <c r="U79" i="6" s="1"/>
  <c r="AH79" i="1"/>
  <c r="V79" i="6" s="1"/>
  <c r="AE79" i="1"/>
  <c r="AA79" i="1"/>
  <c r="Z79" i="1"/>
  <c r="P79" i="6" s="1"/>
  <c r="Y79" i="1"/>
  <c r="Q79" i="6" s="1"/>
  <c r="V79" i="1"/>
  <c r="R79" i="1"/>
  <c r="Q79" i="1"/>
  <c r="K79" i="6" s="1"/>
  <c r="P79" i="1"/>
  <c r="L79" i="6" s="1"/>
  <c r="M79" i="1"/>
  <c r="I79" i="1"/>
  <c r="K79" i="1" s="1"/>
  <c r="H79" i="1"/>
  <c r="F79" i="6" s="1"/>
  <c r="G79" i="1"/>
  <c r="G79" i="6" s="1"/>
  <c r="AW77" i="1"/>
  <c r="AS77" i="1"/>
  <c r="AR77" i="1"/>
  <c r="Z77" i="6" s="1"/>
  <c r="AQ77" i="1"/>
  <c r="AA77" i="6" s="1"/>
  <c r="AN77" i="1"/>
  <c r="AJ77" i="1"/>
  <c r="AI77" i="1"/>
  <c r="U77" i="6" s="1"/>
  <c r="AH77" i="1"/>
  <c r="V77" i="6" s="1"/>
  <c r="AE77" i="1"/>
  <c r="AA77" i="1"/>
  <c r="Z77" i="1"/>
  <c r="P77" i="6" s="1"/>
  <c r="Y77" i="1"/>
  <c r="Q77" i="6" s="1"/>
  <c r="V77" i="1"/>
  <c r="R77" i="1"/>
  <c r="Q77" i="1"/>
  <c r="K77" i="6" s="1"/>
  <c r="P77" i="1"/>
  <c r="L77" i="6" s="1"/>
  <c r="M77" i="1"/>
  <c r="I77" i="1"/>
  <c r="H77" i="1"/>
  <c r="F77" i="6" s="1"/>
  <c r="G77" i="1"/>
  <c r="G77" i="6" s="1"/>
  <c r="AW76" i="1"/>
  <c r="AS76" i="1"/>
  <c r="AR76" i="1"/>
  <c r="Z76" i="6" s="1"/>
  <c r="AQ76" i="1"/>
  <c r="AA76" i="6" s="1"/>
  <c r="AN76" i="1"/>
  <c r="AJ76" i="1"/>
  <c r="AI76" i="1"/>
  <c r="U76" i="6" s="1"/>
  <c r="AH76" i="1"/>
  <c r="V76" i="6" s="1"/>
  <c r="AE76" i="1"/>
  <c r="AA76" i="1"/>
  <c r="Z76" i="1"/>
  <c r="P76" i="6" s="1"/>
  <c r="Y76" i="1"/>
  <c r="Q76" i="6" s="1"/>
  <c r="V76" i="1"/>
  <c r="R76" i="1"/>
  <c r="Q76" i="1"/>
  <c r="K76" i="6" s="1"/>
  <c r="P76" i="1"/>
  <c r="L76" i="6" s="1"/>
  <c r="M76" i="1"/>
  <c r="I76" i="1"/>
  <c r="H76" i="1"/>
  <c r="F76" i="6" s="1"/>
  <c r="G76" i="1"/>
  <c r="G76" i="6" s="1"/>
  <c r="AW75" i="1"/>
  <c r="AS75" i="1"/>
  <c r="AR75" i="1"/>
  <c r="Z75" i="6" s="1"/>
  <c r="AQ75" i="1"/>
  <c r="AA75" i="6" s="1"/>
  <c r="AN75" i="1"/>
  <c r="AJ75" i="1"/>
  <c r="AI75" i="1"/>
  <c r="U75" i="6" s="1"/>
  <c r="AH75" i="1"/>
  <c r="V75" i="6" s="1"/>
  <c r="AE75" i="1"/>
  <c r="AA75" i="1"/>
  <c r="Z75" i="1"/>
  <c r="P75" i="6" s="1"/>
  <c r="Y75" i="1"/>
  <c r="Q75" i="6" s="1"/>
  <c r="V75" i="1"/>
  <c r="R75" i="1"/>
  <c r="Q75" i="1"/>
  <c r="K75" i="6" s="1"/>
  <c r="P75" i="1"/>
  <c r="L75" i="6" s="1"/>
  <c r="M75" i="1"/>
  <c r="I75" i="1"/>
  <c r="H75" i="1"/>
  <c r="F75" i="6" s="1"/>
  <c r="G75" i="1"/>
  <c r="G75" i="6" s="1"/>
  <c r="AW74" i="1"/>
  <c r="AS74" i="1"/>
  <c r="AR74" i="1"/>
  <c r="Z74" i="6" s="1"/>
  <c r="AQ74" i="1"/>
  <c r="AA74" i="6" s="1"/>
  <c r="AN74" i="1"/>
  <c r="AJ74" i="1"/>
  <c r="AI74" i="1"/>
  <c r="U74" i="6" s="1"/>
  <c r="AH74" i="1"/>
  <c r="V74" i="6" s="1"/>
  <c r="AE74" i="1"/>
  <c r="AA74" i="1"/>
  <c r="Z74" i="1"/>
  <c r="P74" i="6" s="1"/>
  <c r="Y74" i="1"/>
  <c r="Q74" i="6" s="1"/>
  <c r="V74" i="1"/>
  <c r="R74" i="1"/>
  <c r="Q74" i="1"/>
  <c r="K74" i="6" s="1"/>
  <c r="P74" i="1"/>
  <c r="L74" i="6" s="1"/>
  <c r="M74" i="1"/>
  <c r="I74" i="1"/>
  <c r="H74" i="1"/>
  <c r="F74" i="6" s="1"/>
  <c r="G74" i="1"/>
  <c r="G74" i="6" s="1"/>
  <c r="AW73" i="1"/>
  <c r="AS73" i="1"/>
  <c r="AR73" i="1"/>
  <c r="Z73" i="6" s="1"/>
  <c r="AQ73" i="1"/>
  <c r="AA73" i="6" s="1"/>
  <c r="AN73" i="1"/>
  <c r="AJ73" i="1"/>
  <c r="AI73" i="1"/>
  <c r="U73" i="6" s="1"/>
  <c r="AH73" i="1"/>
  <c r="V73" i="6" s="1"/>
  <c r="AE73" i="1"/>
  <c r="AA73" i="1"/>
  <c r="Z73" i="1"/>
  <c r="P73" i="6" s="1"/>
  <c r="Y73" i="1"/>
  <c r="Q73" i="6" s="1"/>
  <c r="V73" i="1"/>
  <c r="R73" i="1"/>
  <c r="Q73" i="1"/>
  <c r="K73" i="6" s="1"/>
  <c r="P73" i="1"/>
  <c r="L73" i="6" s="1"/>
  <c r="M73" i="1"/>
  <c r="I73" i="1"/>
  <c r="H73" i="1"/>
  <c r="F73" i="6" s="1"/>
  <c r="G73" i="1"/>
  <c r="G73" i="6" s="1"/>
  <c r="AW72" i="1"/>
  <c r="AS72" i="1"/>
  <c r="AR72" i="1"/>
  <c r="Z72" i="6" s="1"/>
  <c r="AQ72" i="1"/>
  <c r="AA72" i="6" s="1"/>
  <c r="AN72" i="1"/>
  <c r="AJ72" i="1"/>
  <c r="AI72" i="1"/>
  <c r="U72" i="6" s="1"/>
  <c r="AH72" i="1"/>
  <c r="V72" i="6" s="1"/>
  <c r="AE72" i="1"/>
  <c r="AA72" i="1"/>
  <c r="Z72" i="1"/>
  <c r="P72" i="6" s="1"/>
  <c r="Y72" i="1"/>
  <c r="Q72" i="6" s="1"/>
  <c r="V72" i="1"/>
  <c r="R72" i="1"/>
  <c r="Q72" i="1"/>
  <c r="K72" i="6" s="1"/>
  <c r="P72" i="1"/>
  <c r="L72" i="6" s="1"/>
  <c r="M72" i="1"/>
  <c r="I72" i="1"/>
  <c r="H72" i="1"/>
  <c r="F72" i="6" s="1"/>
  <c r="G72" i="1"/>
  <c r="G72" i="6" s="1"/>
  <c r="AW71" i="1"/>
  <c r="AS71" i="1"/>
  <c r="AR71" i="1"/>
  <c r="Z71" i="6" s="1"/>
  <c r="AQ71" i="1"/>
  <c r="AA71" i="6" s="1"/>
  <c r="AN71" i="1"/>
  <c r="AJ71" i="1"/>
  <c r="AI71" i="1"/>
  <c r="U71" i="6" s="1"/>
  <c r="AH71" i="1"/>
  <c r="V71" i="6" s="1"/>
  <c r="AE71" i="1"/>
  <c r="AA71" i="1"/>
  <c r="Z71" i="1"/>
  <c r="P71" i="6" s="1"/>
  <c r="Y71" i="1"/>
  <c r="Q71" i="6" s="1"/>
  <c r="V71" i="1"/>
  <c r="R71" i="1"/>
  <c r="Q71" i="1"/>
  <c r="K71" i="6" s="1"/>
  <c r="P71" i="1"/>
  <c r="L71" i="6" s="1"/>
  <c r="M71" i="1"/>
  <c r="I71" i="1"/>
  <c r="H71" i="1"/>
  <c r="F71" i="6" s="1"/>
  <c r="G71" i="1"/>
  <c r="G71" i="6" s="1"/>
  <c r="AW70" i="1"/>
  <c r="AS70" i="1"/>
  <c r="AR70" i="1"/>
  <c r="Z70" i="6" s="1"/>
  <c r="AQ70" i="1"/>
  <c r="AA70" i="6" s="1"/>
  <c r="AN70" i="1"/>
  <c r="AJ70" i="1"/>
  <c r="AI70" i="1"/>
  <c r="U70" i="6" s="1"/>
  <c r="AH70" i="1"/>
  <c r="V70" i="6" s="1"/>
  <c r="AE70" i="1"/>
  <c r="AA70" i="1"/>
  <c r="Z70" i="1"/>
  <c r="P70" i="6" s="1"/>
  <c r="Y70" i="1"/>
  <c r="Q70" i="6" s="1"/>
  <c r="V70" i="1"/>
  <c r="R70" i="1"/>
  <c r="Q70" i="1"/>
  <c r="K70" i="6" s="1"/>
  <c r="P70" i="1"/>
  <c r="L70" i="6" s="1"/>
  <c r="M70" i="1"/>
  <c r="I70" i="1"/>
  <c r="H70" i="1"/>
  <c r="F70" i="6" s="1"/>
  <c r="G70" i="1"/>
  <c r="G70" i="6" s="1"/>
  <c r="AW69" i="1"/>
  <c r="AS69" i="1"/>
  <c r="AR69" i="1"/>
  <c r="Z69" i="6" s="1"/>
  <c r="AQ69" i="1"/>
  <c r="AA69" i="6" s="1"/>
  <c r="AN69" i="1"/>
  <c r="AJ69" i="1"/>
  <c r="AI69" i="1"/>
  <c r="U69" i="6" s="1"/>
  <c r="AH69" i="1"/>
  <c r="V69" i="6" s="1"/>
  <c r="AE69" i="1"/>
  <c r="AA69" i="1"/>
  <c r="Z69" i="1"/>
  <c r="P69" i="6" s="1"/>
  <c r="Y69" i="1"/>
  <c r="Q69" i="6" s="1"/>
  <c r="V69" i="1"/>
  <c r="R69" i="1"/>
  <c r="Q69" i="1"/>
  <c r="K69" i="6" s="1"/>
  <c r="P69" i="1"/>
  <c r="L69" i="6" s="1"/>
  <c r="M69" i="1"/>
  <c r="I69" i="1"/>
  <c r="H69" i="1"/>
  <c r="F69" i="6" s="1"/>
  <c r="G69" i="1"/>
  <c r="G69" i="6" s="1"/>
  <c r="AW68" i="1"/>
  <c r="AS68" i="1"/>
  <c r="AR68" i="1"/>
  <c r="Z68" i="6" s="1"/>
  <c r="AQ68" i="1"/>
  <c r="AA68" i="6" s="1"/>
  <c r="AN68" i="1"/>
  <c r="AJ68" i="1"/>
  <c r="AI68" i="1"/>
  <c r="U68" i="6" s="1"/>
  <c r="AH68" i="1"/>
  <c r="V68" i="6" s="1"/>
  <c r="AE68" i="1"/>
  <c r="AA68" i="1"/>
  <c r="Z68" i="1"/>
  <c r="P68" i="6" s="1"/>
  <c r="Y68" i="1"/>
  <c r="Q68" i="6" s="1"/>
  <c r="V68" i="1"/>
  <c r="R68" i="1"/>
  <c r="Q68" i="1"/>
  <c r="K68" i="6" s="1"/>
  <c r="P68" i="1"/>
  <c r="L68" i="6" s="1"/>
  <c r="M68" i="1"/>
  <c r="I68" i="1"/>
  <c r="H68" i="1"/>
  <c r="F68" i="6" s="1"/>
  <c r="G68" i="1"/>
  <c r="G68" i="6" s="1"/>
  <c r="AW67" i="1"/>
  <c r="AS67" i="1"/>
  <c r="AR67" i="1"/>
  <c r="Z67" i="6" s="1"/>
  <c r="AQ67" i="1"/>
  <c r="AA67" i="6" s="1"/>
  <c r="AN67" i="1"/>
  <c r="AJ67" i="1"/>
  <c r="AI67" i="1"/>
  <c r="U67" i="6" s="1"/>
  <c r="AH67" i="1"/>
  <c r="V67" i="6" s="1"/>
  <c r="AE67" i="1"/>
  <c r="AA67" i="1"/>
  <c r="Z67" i="1"/>
  <c r="P67" i="6" s="1"/>
  <c r="Y67" i="1"/>
  <c r="Q67" i="6" s="1"/>
  <c r="V67" i="1"/>
  <c r="R67" i="1"/>
  <c r="Q67" i="1"/>
  <c r="K67" i="6" s="1"/>
  <c r="P67" i="1"/>
  <c r="L67" i="6" s="1"/>
  <c r="M67" i="1"/>
  <c r="I67" i="1"/>
  <c r="H67" i="1"/>
  <c r="F67" i="6" s="1"/>
  <c r="G67" i="1"/>
  <c r="G67" i="6" s="1"/>
  <c r="Z66" i="6"/>
  <c r="U66" i="6"/>
  <c r="P66" i="6"/>
  <c r="K66" i="6"/>
  <c r="F66" i="6"/>
  <c r="AW65" i="1"/>
  <c r="AS65" i="1"/>
  <c r="AR65" i="1"/>
  <c r="Z65" i="6" s="1"/>
  <c r="AQ65" i="1"/>
  <c r="AA65" i="6" s="1"/>
  <c r="AN65" i="1"/>
  <c r="AJ65" i="1"/>
  <c r="AI65" i="1"/>
  <c r="U65" i="6" s="1"/>
  <c r="AH65" i="1"/>
  <c r="V65" i="6" s="1"/>
  <c r="AE65" i="1"/>
  <c r="AA65" i="1"/>
  <c r="Z65" i="1"/>
  <c r="P65" i="6" s="1"/>
  <c r="Y65" i="1"/>
  <c r="Q65" i="6" s="1"/>
  <c r="V65" i="1"/>
  <c r="R65" i="1"/>
  <c r="Q65" i="1"/>
  <c r="K65" i="6" s="1"/>
  <c r="P65" i="1"/>
  <c r="L65" i="6" s="1"/>
  <c r="AW64" i="1"/>
  <c r="AS64" i="1"/>
  <c r="AR64" i="1"/>
  <c r="Z64" i="6" s="1"/>
  <c r="AQ64" i="1"/>
  <c r="AA64" i="6" s="1"/>
  <c r="AN64" i="1"/>
  <c r="AJ64" i="1"/>
  <c r="AI64" i="1"/>
  <c r="U64" i="6" s="1"/>
  <c r="AH64" i="1"/>
  <c r="V64" i="6" s="1"/>
  <c r="AE64" i="1"/>
  <c r="AA64" i="1"/>
  <c r="Z64" i="1"/>
  <c r="P64" i="6" s="1"/>
  <c r="Y64" i="1"/>
  <c r="Q64" i="6" s="1"/>
  <c r="V64" i="1"/>
  <c r="R64" i="1"/>
  <c r="Q64" i="1"/>
  <c r="K64" i="6" s="1"/>
  <c r="P64" i="1"/>
  <c r="L64" i="6" s="1"/>
  <c r="M64" i="1"/>
  <c r="I64" i="1"/>
  <c r="H64" i="1"/>
  <c r="F64" i="6" s="1"/>
  <c r="G64" i="1"/>
  <c r="G64" i="6" s="1"/>
  <c r="AW63" i="1"/>
  <c r="AS63" i="1"/>
  <c r="AR63" i="1"/>
  <c r="Z63" i="6" s="1"/>
  <c r="AQ63" i="1"/>
  <c r="AA63" i="6" s="1"/>
  <c r="AN63" i="1"/>
  <c r="AJ63" i="1"/>
  <c r="AI63" i="1"/>
  <c r="U63" i="6" s="1"/>
  <c r="AH63" i="1"/>
  <c r="V63" i="6" s="1"/>
  <c r="AE63" i="1"/>
  <c r="AA63" i="1"/>
  <c r="Z63" i="1"/>
  <c r="P63" i="6" s="1"/>
  <c r="Y63" i="1"/>
  <c r="Q63" i="6" s="1"/>
  <c r="V63" i="1"/>
  <c r="R63" i="1"/>
  <c r="Q63" i="1"/>
  <c r="K63" i="6" s="1"/>
  <c r="P63" i="1"/>
  <c r="L63" i="6" s="1"/>
  <c r="M63" i="1"/>
  <c r="I63" i="1"/>
  <c r="H63" i="1"/>
  <c r="F63" i="6" s="1"/>
  <c r="G63" i="1"/>
  <c r="G63" i="6" s="1"/>
  <c r="AW62" i="1"/>
  <c r="AS62" i="1"/>
  <c r="AR62" i="1"/>
  <c r="Z62" i="6" s="1"/>
  <c r="AQ62" i="1"/>
  <c r="AA62" i="6" s="1"/>
  <c r="AN62" i="1"/>
  <c r="AJ62" i="1"/>
  <c r="AI62" i="1"/>
  <c r="U62" i="6" s="1"/>
  <c r="AH62" i="1"/>
  <c r="V62" i="6" s="1"/>
  <c r="AE62" i="1"/>
  <c r="AA62" i="1"/>
  <c r="Z62" i="1"/>
  <c r="P62" i="6" s="1"/>
  <c r="Y62" i="1"/>
  <c r="Q62" i="6" s="1"/>
  <c r="V62" i="1"/>
  <c r="R62" i="1"/>
  <c r="Q62" i="1"/>
  <c r="K62" i="6" s="1"/>
  <c r="P62" i="1"/>
  <c r="L62" i="6" s="1"/>
  <c r="AW54" i="1"/>
  <c r="AS54" i="1"/>
  <c r="AT54" i="1" s="1"/>
  <c r="AR54" i="1"/>
  <c r="Z54" i="6" s="1"/>
  <c r="AN54" i="1"/>
  <c r="AJ54" i="1"/>
  <c r="AI54" i="1"/>
  <c r="U54" i="6" s="1"/>
  <c r="AE54" i="1"/>
  <c r="AA54" i="1"/>
  <c r="Z54" i="1"/>
  <c r="P54" i="6" s="1"/>
  <c r="V54" i="1"/>
  <c r="R54" i="1"/>
  <c r="S54" i="1" s="1"/>
  <c r="Q54" i="1"/>
  <c r="K54" i="6" s="1"/>
  <c r="M54" i="1"/>
  <c r="I54" i="1"/>
  <c r="J54" i="1" s="1"/>
  <c r="H54" i="1"/>
  <c r="F54" i="6" s="1"/>
  <c r="AW53" i="1"/>
  <c r="AS53" i="1"/>
  <c r="AR53" i="1"/>
  <c r="Z53" i="6" s="1"/>
  <c r="AN53" i="1"/>
  <c r="AJ53" i="1"/>
  <c r="AI53" i="1"/>
  <c r="U53" i="6" s="1"/>
  <c r="AE53" i="1"/>
  <c r="AA53" i="1"/>
  <c r="Z53" i="1"/>
  <c r="P53" i="6" s="1"/>
  <c r="V53" i="1"/>
  <c r="R53" i="1"/>
  <c r="S53" i="1" s="1"/>
  <c r="Q53" i="1"/>
  <c r="K53" i="6" s="1"/>
  <c r="M53" i="1"/>
  <c r="I53" i="1"/>
  <c r="J53" i="1" s="1"/>
  <c r="H53" i="1"/>
  <c r="F53" i="6" s="1"/>
  <c r="AW52" i="1"/>
  <c r="AS52" i="1"/>
  <c r="AR52" i="1"/>
  <c r="Z52" i="6" s="1"/>
  <c r="AN52" i="1"/>
  <c r="AJ52" i="1"/>
  <c r="AI52" i="1"/>
  <c r="U52" i="6" s="1"/>
  <c r="AE52" i="1"/>
  <c r="AA52" i="1"/>
  <c r="AB52" i="1" s="1"/>
  <c r="Z52" i="1"/>
  <c r="P52" i="6" s="1"/>
  <c r="V52" i="1"/>
  <c r="R52" i="1"/>
  <c r="S52" i="1" s="1"/>
  <c r="Q52" i="1"/>
  <c r="K52" i="6" s="1"/>
  <c r="M52" i="1"/>
  <c r="I52" i="1"/>
  <c r="J52" i="1" s="1"/>
  <c r="H52" i="1"/>
  <c r="F52" i="6" s="1"/>
  <c r="AW51" i="1"/>
  <c r="AS51" i="1"/>
  <c r="AR51" i="1"/>
  <c r="Z51" i="6" s="1"/>
  <c r="AN51" i="1"/>
  <c r="AJ51" i="1"/>
  <c r="AK51" i="1" s="1"/>
  <c r="AI51" i="1"/>
  <c r="U51" i="6" s="1"/>
  <c r="AE51" i="1"/>
  <c r="AA51" i="1"/>
  <c r="Z51" i="1"/>
  <c r="P51" i="6" s="1"/>
  <c r="T51" i="1"/>
  <c r="M51" i="1"/>
  <c r="I51" i="1"/>
  <c r="J51" i="1" s="1"/>
  <c r="H51" i="1"/>
  <c r="F51" i="6" s="1"/>
  <c r="AW50" i="1"/>
  <c r="AS50" i="1"/>
  <c r="AT50" i="1" s="1"/>
  <c r="AR50" i="1"/>
  <c r="Z50" i="6" s="1"/>
  <c r="AN50" i="1"/>
  <c r="AJ50" i="1"/>
  <c r="AK50" i="1" s="1"/>
  <c r="AI50" i="1"/>
  <c r="U50" i="6" s="1"/>
  <c r="AE50" i="1"/>
  <c r="AA50" i="1"/>
  <c r="Z50" i="1"/>
  <c r="P50" i="6" s="1"/>
  <c r="V50" i="1"/>
  <c r="R50" i="1"/>
  <c r="S50" i="1" s="1"/>
  <c r="Q50" i="1"/>
  <c r="K50" i="6" s="1"/>
  <c r="M50" i="1"/>
  <c r="I50" i="1"/>
  <c r="J50" i="1" s="1"/>
  <c r="H50" i="1"/>
  <c r="F50" i="6" s="1"/>
  <c r="AW49" i="1"/>
  <c r="AS49" i="1"/>
  <c r="AT49" i="1" s="1"/>
  <c r="AR49" i="1"/>
  <c r="Z49" i="6" s="1"/>
  <c r="AN49" i="1"/>
  <c r="AJ49" i="1"/>
  <c r="AK49" i="1" s="1"/>
  <c r="AI49" i="1"/>
  <c r="U49" i="6" s="1"/>
  <c r="AE49" i="1"/>
  <c r="AA49" i="1"/>
  <c r="AB49" i="1" s="1"/>
  <c r="Z49" i="1"/>
  <c r="P49" i="6" s="1"/>
  <c r="V49" i="1"/>
  <c r="R49" i="1"/>
  <c r="S49" i="1" s="1"/>
  <c r="Q49" i="1"/>
  <c r="K49" i="6" s="1"/>
  <c r="M49" i="1"/>
  <c r="I49" i="1"/>
  <c r="J49" i="1" s="1"/>
  <c r="H49" i="1"/>
  <c r="F49" i="6" s="1"/>
  <c r="AW47" i="1"/>
  <c r="AS47" i="1"/>
  <c r="AT47" i="1" s="1"/>
  <c r="AR47" i="1"/>
  <c r="Z47" i="6" s="1"/>
  <c r="AN47" i="1"/>
  <c r="AJ47" i="1"/>
  <c r="AK47" i="1" s="1"/>
  <c r="AI47" i="1"/>
  <c r="U47" i="6" s="1"/>
  <c r="AE47" i="1"/>
  <c r="AA47" i="1"/>
  <c r="AB47" i="1" s="1"/>
  <c r="Z47" i="1"/>
  <c r="P47" i="6" s="1"/>
  <c r="V47" i="1"/>
  <c r="R47" i="1"/>
  <c r="S47" i="1" s="1"/>
  <c r="Q47" i="1"/>
  <c r="K47" i="6" s="1"/>
  <c r="M47" i="1"/>
  <c r="I47" i="1"/>
  <c r="J47" i="1" s="1"/>
  <c r="H47" i="1"/>
  <c r="F47" i="6" s="1"/>
  <c r="AW46" i="1"/>
  <c r="AS46" i="1"/>
  <c r="AR46" i="1"/>
  <c r="Z46" i="6" s="1"/>
  <c r="AN46" i="1"/>
  <c r="AJ46" i="1"/>
  <c r="AK46" i="1" s="1"/>
  <c r="AI46" i="1"/>
  <c r="U46" i="6" s="1"/>
  <c r="AE46" i="1"/>
  <c r="AA46" i="1"/>
  <c r="AB46" i="1" s="1"/>
  <c r="Z46" i="1"/>
  <c r="P46" i="6" s="1"/>
  <c r="M46" i="1"/>
  <c r="I46" i="1"/>
  <c r="J46" i="1" s="1"/>
  <c r="H46" i="1"/>
  <c r="F46" i="6" s="1"/>
  <c r="AW45" i="1"/>
  <c r="AS45" i="1"/>
  <c r="AT45" i="1" s="1"/>
  <c r="AR45" i="1"/>
  <c r="Z45" i="6" s="1"/>
  <c r="AN45" i="1"/>
  <c r="AJ45" i="1"/>
  <c r="AI45" i="1"/>
  <c r="U45" i="6" s="1"/>
  <c r="AE45" i="1"/>
  <c r="AA45" i="1"/>
  <c r="Z45" i="1"/>
  <c r="P45" i="6" s="1"/>
  <c r="V45" i="1"/>
  <c r="R45" i="1"/>
  <c r="S45" i="1" s="1"/>
  <c r="Q45" i="1"/>
  <c r="K45" i="6" s="1"/>
  <c r="M45" i="1"/>
  <c r="I45" i="1"/>
  <c r="J45" i="1" s="1"/>
  <c r="H45" i="1"/>
  <c r="F45" i="6" s="1"/>
  <c r="AW44" i="1"/>
  <c r="AS44" i="1"/>
  <c r="AR44" i="1"/>
  <c r="Z44" i="6" s="1"/>
  <c r="AN44" i="1"/>
  <c r="AJ44" i="1"/>
  <c r="AI44" i="1"/>
  <c r="U44" i="6" s="1"/>
  <c r="AE44" i="1"/>
  <c r="AA44" i="1"/>
  <c r="Z44" i="1"/>
  <c r="P44" i="6" s="1"/>
  <c r="V44" i="1"/>
  <c r="R44" i="1"/>
  <c r="S44" i="1" s="1"/>
  <c r="Q44" i="1"/>
  <c r="K44" i="6" s="1"/>
  <c r="M44" i="1"/>
  <c r="I44" i="1"/>
  <c r="J44" i="1" s="1"/>
  <c r="H44" i="1"/>
  <c r="F44" i="6" s="1"/>
  <c r="AW43" i="1"/>
  <c r="AS43" i="1"/>
  <c r="AR43" i="1"/>
  <c r="Z43" i="6" s="1"/>
  <c r="AQ43" i="1"/>
  <c r="AA43" i="6" s="1"/>
  <c r="AN43" i="1"/>
  <c r="AJ43" i="1"/>
  <c r="AI43" i="1"/>
  <c r="U43" i="6" s="1"/>
  <c r="AH43" i="1"/>
  <c r="V43" i="6" s="1"/>
  <c r="AE43" i="1"/>
  <c r="AA43" i="1"/>
  <c r="Z43" i="1"/>
  <c r="P43" i="6" s="1"/>
  <c r="Y43" i="1"/>
  <c r="Q43" i="6" s="1"/>
  <c r="V43" i="1"/>
  <c r="R43" i="1"/>
  <c r="Q43" i="1"/>
  <c r="K43" i="6" s="1"/>
  <c r="P43" i="1"/>
  <c r="L43" i="6" s="1"/>
  <c r="M43" i="1"/>
  <c r="I43" i="1"/>
  <c r="H43" i="1"/>
  <c r="F43" i="6" s="1"/>
  <c r="G43" i="1"/>
  <c r="G43" i="6" s="1"/>
  <c r="U42" i="6"/>
  <c r="V42" i="6"/>
  <c r="P42" i="6"/>
  <c r="Q42" i="6"/>
  <c r="K42" i="6"/>
  <c r="L42" i="6"/>
  <c r="AW41" i="1"/>
  <c r="AS41" i="1"/>
  <c r="AR41" i="1"/>
  <c r="Z41" i="6" s="1"/>
  <c r="AQ41" i="1"/>
  <c r="AA41" i="6" s="1"/>
  <c r="AE41" i="1"/>
  <c r="AA41" i="1"/>
  <c r="Z41" i="1"/>
  <c r="P41" i="6" s="1"/>
  <c r="Y41" i="1"/>
  <c r="Q41" i="6" s="1"/>
  <c r="M41" i="1"/>
  <c r="I41" i="1"/>
  <c r="H41" i="1"/>
  <c r="F41" i="6" s="1"/>
  <c r="G41" i="1"/>
  <c r="G41" i="6" s="1"/>
  <c r="AW40" i="1"/>
  <c r="AS40" i="1"/>
  <c r="AR40" i="1"/>
  <c r="Z40" i="6" s="1"/>
  <c r="AQ40" i="1"/>
  <c r="AA40" i="6" s="1"/>
  <c r="AN40" i="1"/>
  <c r="AJ40" i="1"/>
  <c r="AI40" i="1"/>
  <c r="U40" i="6" s="1"/>
  <c r="AH40" i="1"/>
  <c r="V40" i="6" s="1"/>
  <c r="AE40" i="1"/>
  <c r="AA40" i="1"/>
  <c r="Z40" i="1"/>
  <c r="P40" i="6" s="1"/>
  <c r="V40" i="1"/>
  <c r="R40" i="1"/>
  <c r="Q40" i="1"/>
  <c r="K40" i="6" s="1"/>
  <c r="P40" i="1"/>
  <c r="L40" i="6" s="1"/>
  <c r="M40" i="1"/>
  <c r="I40" i="1"/>
  <c r="H40" i="1"/>
  <c r="F40" i="6" s="1"/>
  <c r="G40" i="1"/>
  <c r="G40" i="6" s="1"/>
  <c r="AW39" i="1"/>
  <c r="AS39" i="1"/>
  <c r="AR39" i="1"/>
  <c r="Z39" i="6" s="1"/>
  <c r="AQ39" i="1"/>
  <c r="AA39" i="6" s="1"/>
  <c r="AN39" i="1"/>
  <c r="AJ39" i="1"/>
  <c r="AI39" i="1"/>
  <c r="U39" i="6" s="1"/>
  <c r="AH39" i="1"/>
  <c r="V39" i="6" s="1"/>
  <c r="AE39" i="1"/>
  <c r="AA39" i="1"/>
  <c r="Z39" i="1"/>
  <c r="P39" i="6" s="1"/>
  <c r="Y39" i="1"/>
  <c r="Q39" i="6" s="1"/>
  <c r="V39" i="1"/>
  <c r="R39" i="1"/>
  <c r="Q39" i="1"/>
  <c r="K39" i="6" s="1"/>
  <c r="P39" i="1"/>
  <c r="L39" i="6" s="1"/>
  <c r="M39" i="1"/>
  <c r="I39" i="1"/>
  <c r="H39" i="1"/>
  <c r="F39" i="6" s="1"/>
  <c r="G39" i="1"/>
  <c r="G39" i="6" s="1"/>
  <c r="AW38" i="1"/>
  <c r="AS38" i="1"/>
  <c r="AR38" i="1"/>
  <c r="Z38" i="6" s="1"/>
  <c r="AQ38" i="1"/>
  <c r="AA38" i="6" s="1"/>
  <c r="AN38" i="1"/>
  <c r="AJ38" i="1"/>
  <c r="AI38" i="1"/>
  <c r="U38" i="6" s="1"/>
  <c r="AH38" i="1"/>
  <c r="V38" i="6" s="1"/>
  <c r="AE38" i="1"/>
  <c r="AA38" i="1"/>
  <c r="Z38" i="1"/>
  <c r="P38" i="6" s="1"/>
  <c r="Y38" i="1"/>
  <c r="Q38" i="6" s="1"/>
  <c r="V38" i="1"/>
  <c r="R38" i="1"/>
  <c r="Q38" i="1"/>
  <c r="K38" i="6" s="1"/>
  <c r="P38" i="1"/>
  <c r="L38" i="6" s="1"/>
  <c r="M38" i="1"/>
  <c r="I38" i="1"/>
  <c r="H38" i="1"/>
  <c r="F38" i="6" s="1"/>
  <c r="G38" i="1"/>
  <c r="G38" i="6" s="1"/>
  <c r="AW37" i="1"/>
  <c r="AS37" i="1"/>
  <c r="AR37" i="1"/>
  <c r="Z37" i="6" s="1"/>
  <c r="AQ37" i="1"/>
  <c r="AA37" i="6" s="1"/>
  <c r="AN37" i="1"/>
  <c r="AJ37" i="1"/>
  <c r="AI37" i="1"/>
  <c r="U37" i="6" s="1"/>
  <c r="AH37" i="1"/>
  <c r="V37" i="6" s="1"/>
  <c r="V37" i="1"/>
  <c r="R37" i="1"/>
  <c r="Q37" i="1"/>
  <c r="K37" i="6" s="1"/>
  <c r="P37" i="1"/>
  <c r="L37" i="6" s="1"/>
  <c r="M37" i="1"/>
  <c r="I37" i="1"/>
  <c r="H37" i="1"/>
  <c r="F37" i="6" s="1"/>
  <c r="G37" i="1"/>
  <c r="G37" i="6" s="1"/>
  <c r="AW36" i="1"/>
  <c r="AS36" i="1"/>
  <c r="AR36" i="1"/>
  <c r="Z36" i="6" s="1"/>
  <c r="AQ36" i="1"/>
  <c r="AA36" i="6" s="1"/>
  <c r="AN36" i="1"/>
  <c r="AJ36" i="1"/>
  <c r="AI36" i="1"/>
  <c r="U36" i="6" s="1"/>
  <c r="AH36" i="1"/>
  <c r="V36" i="6" s="1"/>
  <c r="AE36" i="1"/>
  <c r="AA36" i="1"/>
  <c r="Z36" i="1"/>
  <c r="P36" i="6" s="1"/>
  <c r="Y36" i="1"/>
  <c r="Q36" i="6" s="1"/>
  <c r="V36" i="1"/>
  <c r="R36" i="1"/>
  <c r="Q36" i="1"/>
  <c r="K36" i="6" s="1"/>
  <c r="P36" i="1"/>
  <c r="L36" i="6" s="1"/>
  <c r="M36" i="1"/>
  <c r="I36" i="1"/>
  <c r="K36" i="1" s="1"/>
  <c r="H36" i="1"/>
  <c r="F36" i="6" s="1"/>
  <c r="G36" i="1"/>
  <c r="G36" i="6" s="1"/>
  <c r="AW33" i="1"/>
  <c r="AS33" i="1"/>
  <c r="AR33" i="1"/>
  <c r="Z33" i="6" s="1"/>
  <c r="AQ33" i="1"/>
  <c r="AA33" i="6" s="1"/>
  <c r="AN33" i="1"/>
  <c r="AJ33" i="1"/>
  <c r="AI33" i="1"/>
  <c r="U33" i="6" s="1"/>
  <c r="AH33" i="1"/>
  <c r="V33" i="6" s="1"/>
  <c r="AE33" i="1"/>
  <c r="AA33" i="1"/>
  <c r="Z33" i="1"/>
  <c r="P33" i="6" s="1"/>
  <c r="Y33" i="1"/>
  <c r="Q33" i="6" s="1"/>
  <c r="V33" i="1"/>
  <c r="R33" i="1"/>
  <c r="Q33" i="1"/>
  <c r="K33" i="6" s="1"/>
  <c r="P33" i="1"/>
  <c r="L33" i="6" s="1"/>
  <c r="M33" i="1"/>
  <c r="I33" i="1"/>
  <c r="H33" i="1"/>
  <c r="F33" i="6" s="1"/>
  <c r="G33" i="1"/>
  <c r="G33" i="6" s="1"/>
  <c r="AW30" i="1"/>
  <c r="AS30" i="1"/>
  <c r="AR30" i="1"/>
  <c r="Z30" i="6" s="1"/>
  <c r="AQ30" i="1"/>
  <c r="AA30" i="6" s="1"/>
  <c r="AN30" i="1"/>
  <c r="AJ30" i="1"/>
  <c r="AI30" i="1"/>
  <c r="U30" i="6" s="1"/>
  <c r="AH30" i="1"/>
  <c r="V30" i="6" s="1"/>
  <c r="AE30" i="1"/>
  <c r="AA30" i="1"/>
  <c r="Z30" i="1"/>
  <c r="P30" i="6" s="1"/>
  <c r="Y30" i="1"/>
  <c r="Q30" i="6" s="1"/>
  <c r="V30" i="1"/>
  <c r="R30" i="1"/>
  <c r="Q30" i="1"/>
  <c r="K30" i="6" s="1"/>
  <c r="P30" i="1"/>
  <c r="L30" i="6" s="1"/>
  <c r="M30" i="1"/>
  <c r="I30" i="1"/>
  <c r="H30" i="1"/>
  <c r="F30" i="6" s="1"/>
  <c r="G30" i="1"/>
  <c r="G30" i="6" s="1"/>
  <c r="AW29" i="1"/>
  <c r="AS29" i="1"/>
  <c r="AR29" i="1"/>
  <c r="Z29" i="6" s="1"/>
  <c r="AQ29" i="1"/>
  <c r="AA29" i="6" s="1"/>
  <c r="AN29" i="1"/>
  <c r="AJ29" i="1"/>
  <c r="AI29" i="1"/>
  <c r="U29" i="6" s="1"/>
  <c r="AH29" i="1"/>
  <c r="V29" i="6" s="1"/>
  <c r="AE29" i="1"/>
  <c r="AA29" i="1"/>
  <c r="Z29" i="1"/>
  <c r="P29" i="6" s="1"/>
  <c r="Y29" i="1"/>
  <c r="Q29" i="6" s="1"/>
  <c r="V29" i="1"/>
  <c r="R29" i="1"/>
  <c r="Q29" i="1"/>
  <c r="K29" i="6" s="1"/>
  <c r="P29" i="1"/>
  <c r="L29" i="6" s="1"/>
  <c r="M29" i="1"/>
  <c r="I29" i="1"/>
  <c r="H29" i="1"/>
  <c r="F29" i="6" s="1"/>
  <c r="G29" i="1"/>
  <c r="G29" i="6" s="1"/>
  <c r="AW28" i="1"/>
  <c r="AS28" i="1"/>
  <c r="AR28" i="1"/>
  <c r="Z28" i="6" s="1"/>
  <c r="AQ28" i="1"/>
  <c r="AA28" i="6" s="1"/>
  <c r="AN28" i="1"/>
  <c r="AJ28" i="1"/>
  <c r="AI28" i="1"/>
  <c r="U28" i="6" s="1"/>
  <c r="AH28" i="1"/>
  <c r="V28" i="6" s="1"/>
  <c r="AE28" i="1"/>
  <c r="AA28" i="1"/>
  <c r="Z28" i="1"/>
  <c r="P28" i="6" s="1"/>
  <c r="Y28" i="1"/>
  <c r="Q28" i="6" s="1"/>
  <c r="V28" i="1"/>
  <c r="R28" i="1"/>
  <c r="Q28" i="1"/>
  <c r="K28" i="6" s="1"/>
  <c r="P28" i="1"/>
  <c r="L28" i="6" s="1"/>
  <c r="M28" i="1"/>
  <c r="I28" i="1"/>
  <c r="H28" i="1"/>
  <c r="F28" i="6" s="1"/>
  <c r="G28" i="1"/>
  <c r="G28" i="6" s="1"/>
  <c r="AW27" i="1"/>
  <c r="AS27" i="1"/>
  <c r="AR27" i="1"/>
  <c r="Z27" i="6" s="1"/>
  <c r="AQ27" i="1"/>
  <c r="AA27" i="6" s="1"/>
  <c r="AN27" i="1"/>
  <c r="AJ27" i="1"/>
  <c r="AI27" i="1"/>
  <c r="U27" i="6" s="1"/>
  <c r="AH27" i="1"/>
  <c r="V27" i="6" s="1"/>
  <c r="AE27" i="1"/>
  <c r="AA27" i="1"/>
  <c r="Z27" i="1"/>
  <c r="P27" i="6" s="1"/>
  <c r="Y27" i="1"/>
  <c r="Q27" i="6" s="1"/>
  <c r="V27" i="1"/>
  <c r="R27" i="1"/>
  <c r="Q27" i="1"/>
  <c r="K27" i="6" s="1"/>
  <c r="P27" i="1"/>
  <c r="L27" i="6" s="1"/>
  <c r="M27" i="1"/>
  <c r="I27" i="1"/>
  <c r="H27" i="1"/>
  <c r="F27" i="6" s="1"/>
  <c r="G27" i="1"/>
  <c r="G27" i="6" s="1"/>
  <c r="AW26" i="1"/>
  <c r="AS26" i="1"/>
  <c r="AR26" i="1"/>
  <c r="Z26" i="6" s="1"/>
  <c r="AQ26" i="1"/>
  <c r="AA26" i="6" s="1"/>
  <c r="AN26" i="1"/>
  <c r="AJ26" i="1"/>
  <c r="AI26" i="1"/>
  <c r="U26" i="6" s="1"/>
  <c r="AH26" i="1"/>
  <c r="V26" i="6" s="1"/>
  <c r="AE26" i="1"/>
  <c r="AA26" i="1"/>
  <c r="Z26" i="1"/>
  <c r="P26" i="6" s="1"/>
  <c r="Y26" i="1"/>
  <c r="Q26" i="6" s="1"/>
  <c r="V26" i="1"/>
  <c r="R26" i="1"/>
  <c r="Q26" i="1"/>
  <c r="K26" i="6" s="1"/>
  <c r="P26" i="1"/>
  <c r="L26" i="6" s="1"/>
  <c r="M26" i="1"/>
  <c r="I26" i="1"/>
  <c r="H26" i="1"/>
  <c r="F26" i="6" s="1"/>
  <c r="G26" i="1"/>
  <c r="G26" i="6" s="1"/>
  <c r="AW25" i="1"/>
  <c r="AS25" i="1"/>
  <c r="AR25" i="1"/>
  <c r="Z25" i="6" s="1"/>
  <c r="AQ25" i="1"/>
  <c r="AA25" i="6" s="1"/>
  <c r="AN25" i="1"/>
  <c r="AJ25" i="1"/>
  <c r="AI25" i="1"/>
  <c r="U25" i="6" s="1"/>
  <c r="AH25" i="1"/>
  <c r="V25" i="6" s="1"/>
  <c r="AE25" i="1"/>
  <c r="AA25" i="1"/>
  <c r="Z25" i="1"/>
  <c r="P25" i="6" s="1"/>
  <c r="Y25" i="1"/>
  <c r="Q25" i="6" s="1"/>
  <c r="V25" i="1"/>
  <c r="R25" i="1"/>
  <c r="Q25" i="1"/>
  <c r="K25" i="6" s="1"/>
  <c r="P25" i="1"/>
  <c r="L25" i="6" s="1"/>
  <c r="M25" i="1"/>
  <c r="I25" i="1"/>
  <c r="H25" i="1"/>
  <c r="F25" i="6" s="1"/>
  <c r="G25" i="1"/>
  <c r="G25" i="6" s="1"/>
  <c r="AW24" i="1"/>
  <c r="AS24" i="1"/>
  <c r="AR24" i="1"/>
  <c r="Z24" i="6" s="1"/>
  <c r="AQ24" i="1"/>
  <c r="AA24" i="6" s="1"/>
  <c r="AN24" i="1"/>
  <c r="AJ24" i="1"/>
  <c r="AI24" i="1"/>
  <c r="U24" i="6" s="1"/>
  <c r="AH24" i="1"/>
  <c r="V24" i="6" s="1"/>
  <c r="AE24" i="1"/>
  <c r="AA24" i="1"/>
  <c r="Z24" i="1"/>
  <c r="P24" i="6" s="1"/>
  <c r="Y24" i="1"/>
  <c r="Q24" i="6" s="1"/>
  <c r="V24" i="1"/>
  <c r="R24" i="1"/>
  <c r="Q24" i="1"/>
  <c r="K24" i="6" s="1"/>
  <c r="P24" i="1"/>
  <c r="L24" i="6" s="1"/>
  <c r="M24" i="1"/>
  <c r="I24" i="1"/>
  <c r="H24" i="1"/>
  <c r="F24" i="6" s="1"/>
  <c r="G24" i="1"/>
  <c r="G24" i="6" s="1"/>
  <c r="AW23" i="1"/>
  <c r="AS23" i="1"/>
  <c r="AR23" i="1"/>
  <c r="Z23" i="6" s="1"/>
  <c r="AQ23" i="1"/>
  <c r="AA23" i="6" s="1"/>
  <c r="AN23" i="1"/>
  <c r="AJ23" i="1"/>
  <c r="AI23" i="1"/>
  <c r="U23" i="6" s="1"/>
  <c r="AH23" i="1"/>
  <c r="V23" i="6" s="1"/>
  <c r="AE23" i="1"/>
  <c r="AA23" i="1"/>
  <c r="Z23" i="1"/>
  <c r="P23" i="6" s="1"/>
  <c r="Y23" i="1"/>
  <c r="Q23" i="6" s="1"/>
  <c r="V23" i="1"/>
  <c r="R23" i="1"/>
  <c r="Q23" i="1"/>
  <c r="K23" i="6" s="1"/>
  <c r="P23" i="1"/>
  <c r="L23" i="6" s="1"/>
  <c r="M23" i="1"/>
  <c r="I23" i="1"/>
  <c r="H23" i="1"/>
  <c r="F23" i="6" s="1"/>
  <c r="G23" i="1"/>
  <c r="G23" i="6" s="1"/>
  <c r="AW22" i="1"/>
  <c r="AS22" i="1"/>
  <c r="AR22" i="1"/>
  <c r="Z22" i="6" s="1"/>
  <c r="AQ22" i="1"/>
  <c r="AA22" i="6" s="1"/>
  <c r="AN22" i="1"/>
  <c r="AJ22" i="1"/>
  <c r="AI22" i="1"/>
  <c r="U22" i="6" s="1"/>
  <c r="AH22" i="1"/>
  <c r="V22" i="6" s="1"/>
  <c r="AE22" i="1"/>
  <c r="AA22" i="1"/>
  <c r="Z22" i="1"/>
  <c r="P22" i="6" s="1"/>
  <c r="Y22" i="1"/>
  <c r="Q22" i="6" s="1"/>
  <c r="V22" i="1"/>
  <c r="R22" i="1"/>
  <c r="Q22" i="1"/>
  <c r="K22" i="6" s="1"/>
  <c r="P22" i="1"/>
  <c r="L22" i="6" s="1"/>
  <c r="M22" i="1"/>
  <c r="I22" i="1"/>
  <c r="H22" i="1"/>
  <c r="F22" i="6" s="1"/>
  <c r="G22" i="1"/>
  <c r="G22" i="6" s="1"/>
  <c r="AW21" i="1"/>
  <c r="AS21" i="1"/>
  <c r="AR21" i="1"/>
  <c r="Z21" i="6" s="1"/>
  <c r="AQ21" i="1"/>
  <c r="AA21" i="6" s="1"/>
  <c r="AN21" i="1"/>
  <c r="AJ21" i="1"/>
  <c r="AI21" i="1"/>
  <c r="U21" i="6" s="1"/>
  <c r="AH21" i="1"/>
  <c r="V21" i="6" s="1"/>
  <c r="AE21" i="1"/>
  <c r="AA21" i="1"/>
  <c r="Z21" i="1"/>
  <c r="P21" i="6" s="1"/>
  <c r="Y21" i="1"/>
  <c r="Q21" i="6" s="1"/>
  <c r="V21" i="1"/>
  <c r="R21" i="1"/>
  <c r="Q21" i="1"/>
  <c r="K21" i="6" s="1"/>
  <c r="P21" i="1"/>
  <c r="L21" i="6" s="1"/>
  <c r="M21" i="1"/>
  <c r="I21" i="1"/>
  <c r="H21" i="1"/>
  <c r="F21" i="6" s="1"/>
  <c r="G21" i="1"/>
  <c r="G21" i="6" s="1"/>
  <c r="AW20" i="1"/>
  <c r="AS20" i="1"/>
  <c r="AR20" i="1"/>
  <c r="Z20" i="6" s="1"/>
  <c r="AQ20" i="1"/>
  <c r="AA20" i="6" s="1"/>
  <c r="AN20" i="1"/>
  <c r="AJ20" i="1"/>
  <c r="AI20" i="1"/>
  <c r="U20" i="6" s="1"/>
  <c r="AH20" i="1"/>
  <c r="V20" i="6" s="1"/>
  <c r="AE20" i="1"/>
  <c r="AA20" i="1"/>
  <c r="Z20" i="1"/>
  <c r="P20" i="6" s="1"/>
  <c r="Y20" i="1"/>
  <c r="Q20" i="6" s="1"/>
  <c r="V20" i="1"/>
  <c r="R20" i="1"/>
  <c r="Q20" i="1"/>
  <c r="K20" i="6" s="1"/>
  <c r="P20" i="1"/>
  <c r="L20" i="6" s="1"/>
  <c r="M20" i="1"/>
  <c r="I20" i="1"/>
  <c r="H20" i="1"/>
  <c r="F20" i="6" s="1"/>
  <c r="G20" i="1"/>
  <c r="G20" i="6" s="1"/>
  <c r="AW19" i="1"/>
  <c r="AS19" i="1"/>
  <c r="AR19" i="1"/>
  <c r="Z19" i="6" s="1"/>
  <c r="AQ19" i="1"/>
  <c r="AA19" i="6" s="1"/>
  <c r="AN19" i="1"/>
  <c r="AJ19" i="1"/>
  <c r="AI19" i="1"/>
  <c r="U19" i="6" s="1"/>
  <c r="AH19" i="1"/>
  <c r="V19" i="6" s="1"/>
  <c r="AE19" i="1"/>
  <c r="AA19" i="1"/>
  <c r="Z19" i="1"/>
  <c r="P19" i="6" s="1"/>
  <c r="Y19" i="1"/>
  <c r="Q19" i="6" s="1"/>
  <c r="V19" i="1"/>
  <c r="R19" i="1"/>
  <c r="Q19" i="1"/>
  <c r="K19" i="6" s="1"/>
  <c r="P19" i="1"/>
  <c r="L19" i="6" s="1"/>
  <c r="M19" i="1"/>
  <c r="I19" i="1"/>
  <c r="H19" i="1"/>
  <c r="F19" i="6" s="1"/>
  <c r="G19" i="1"/>
  <c r="G19" i="6" s="1"/>
  <c r="AW18" i="1"/>
  <c r="AS18" i="1"/>
  <c r="AR18" i="1"/>
  <c r="Z18" i="6" s="1"/>
  <c r="AQ18" i="1"/>
  <c r="AA18" i="6" s="1"/>
  <c r="AN18" i="1"/>
  <c r="AJ18" i="1"/>
  <c r="AI18" i="1"/>
  <c r="U18" i="6" s="1"/>
  <c r="AH18" i="1"/>
  <c r="V18" i="6" s="1"/>
  <c r="AE18" i="1"/>
  <c r="AA18" i="1"/>
  <c r="Z18" i="1"/>
  <c r="P18" i="6" s="1"/>
  <c r="Y18" i="1"/>
  <c r="Q18" i="6" s="1"/>
  <c r="V18" i="1"/>
  <c r="R18" i="1"/>
  <c r="Q18" i="1"/>
  <c r="K18" i="6" s="1"/>
  <c r="P18" i="1"/>
  <c r="L18" i="6" s="1"/>
  <c r="M18" i="1"/>
  <c r="I18" i="1"/>
  <c r="H18" i="1"/>
  <c r="F18" i="6" s="1"/>
  <c r="G18" i="1"/>
  <c r="G18" i="6" s="1"/>
  <c r="AW17" i="1"/>
  <c r="AS17" i="1"/>
  <c r="AR17" i="1"/>
  <c r="Z17" i="6" s="1"/>
  <c r="AQ17" i="1"/>
  <c r="AA17" i="6" s="1"/>
  <c r="AN17" i="1"/>
  <c r="AJ17" i="1"/>
  <c r="AI17" i="1"/>
  <c r="U17" i="6" s="1"/>
  <c r="AH17" i="1"/>
  <c r="V17" i="6" s="1"/>
  <c r="AE17" i="1"/>
  <c r="AA17" i="1"/>
  <c r="Z17" i="1"/>
  <c r="P17" i="6" s="1"/>
  <c r="Y17" i="1"/>
  <c r="Q17" i="6" s="1"/>
  <c r="V17" i="1"/>
  <c r="R17" i="1"/>
  <c r="Q17" i="1"/>
  <c r="K17" i="6" s="1"/>
  <c r="P17" i="1"/>
  <c r="L17" i="6" s="1"/>
  <c r="M17" i="1"/>
  <c r="I17" i="1"/>
  <c r="H17" i="1"/>
  <c r="F17" i="6" s="1"/>
  <c r="G17" i="1"/>
  <c r="G17" i="6" s="1"/>
  <c r="AW16" i="1"/>
  <c r="AS16" i="1"/>
  <c r="AR16" i="1"/>
  <c r="Z16" i="6" s="1"/>
  <c r="AQ16" i="1"/>
  <c r="AA16" i="6" s="1"/>
  <c r="AN16" i="1"/>
  <c r="AJ16" i="1"/>
  <c r="AI16" i="1"/>
  <c r="U16" i="6" s="1"/>
  <c r="AH16" i="1"/>
  <c r="V16" i="6" s="1"/>
  <c r="AE16" i="1"/>
  <c r="AA16" i="1"/>
  <c r="Z16" i="1"/>
  <c r="P16" i="6" s="1"/>
  <c r="Y16" i="1"/>
  <c r="Q16" i="6" s="1"/>
  <c r="V16" i="1"/>
  <c r="R16" i="1"/>
  <c r="Q16" i="1"/>
  <c r="K16" i="6" s="1"/>
  <c r="P16" i="1"/>
  <c r="L16" i="6" s="1"/>
  <c r="M16" i="1"/>
  <c r="I16" i="1"/>
  <c r="H16" i="1"/>
  <c r="F16" i="6" s="1"/>
  <c r="G16" i="1"/>
  <c r="G16" i="6" s="1"/>
  <c r="AW15" i="1"/>
  <c r="AS15" i="1"/>
  <c r="AR15" i="1"/>
  <c r="Z15" i="6" s="1"/>
  <c r="AQ15" i="1"/>
  <c r="AA15" i="6" s="1"/>
  <c r="AN15" i="1"/>
  <c r="AJ15" i="1"/>
  <c r="AI15" i="1"/>
  <c r="U15" i="6" s="1"/>
  <c r="AH15" i="1"/>
  <c r="V15" i="6" s="1"/>
  <c r="AE15" i="1"/>
  <c r="AA15" i="1"/>
  <c r="Z15" i="1"/>
  <c r="P15" i="6" s="1"/>
  <c r="Y15" i="1"/>
  <c r="Q15" i="6" s="1"/>
  <c r="V15" i="1"/>
  <c r="R15" i="1"/>
  <c r="Q15" i="1"/>
  <c r="K15" i="6" s="1"/>
  <c r="P15" i="1"/>
  <c r="L15" i="6" s="1"/>
  <c r="M15" i="1"/>
  <c r="I15" i="1"/>
  <c r="H15" i="1"/>
  <c r="F15" i="6" s="1"/>
  <c r="G15" i="1"/>
  <c r="G15" i="6" s="1"/>
  <c r="AW14" i="1"/>
  <c r="AS14" i="1"/>
  <c r="AR14" i="1"/>
  <c r="Z14" i="6" s="1"/>
  <c r="AQ14" i="1"/>
  <c r="AA14" i="6" s="1"/>
  <c r="AN14" i="1"/>
  <c r="AJ14" i="1"/>
  <c r="AI14" i="1"/>
  <c r="U14" i="6" s="1"/>
  <c r="AH14" i="1"/>
  <c r="V14" i="6" s="1"/>
  <c r="AE14" i="1"/>
  <c r="AA14" i="1"/>
  <c r="Z14" i="1"/>
  <c r="P14" i="6" s="1"/>
  <c r="Y14" i="1"/>
  <c r="Q14" i="6" s="1"/>
  <c r="V14" i="1"/>
  <c r="R14" i="1"/>
  <c r="Q14" i="1"/>
  <c r="K14" i="6" s="1"/>
  <c r="P14" i="1"/>
  <c r="L14" i="6" s="1"/>
  <c r="M14" i="1"/>
  <c r="I14" i="1"/>
  <c r="H14" i="1"/>
  <c r="F14" i="6" s="1"/>
  <c r="G14" i="1"/>
  <c r="G14" i="6" s="1"/>
  <c r="AW13" i="1"/>
  <c r="AS13" i="1"/>
  <c r="AR13" i="1"/>
  <c r="Z13" i="6" s="1"/>
  <c r="AQ13" i="1"/>
  <c r="AA13" i="6" s="1"/>
  <c r="AN13" i="1"/>
  <c r="AJ13" i="1"/>
  <c r="AI13" i="1"/>
  <c r="U13" i="6" s="1"/>
  <c r="AH13" i="1"/>
  <c r="V13" i="6" s="1"/>
  <c r="AE13" i="1"/>
  <c r="AA13" i="1"/>
  <c r="Z13" i="1"/>
  <c r="P13" i="6" s="1"/>
  <c r="Y13" i="1"/>
  <c r="Q13" i="6" s="1"/>
  <c r="V13" i="1"/>
  <c r="R13" i="1"/>
  <c r="Q13" i="1"/>
  <c r="K13" i="6" s="1"/>
  <c r="P13" i="1"/>
  <c r="L13" i="6" s="1"/>
  <c r="M13" i="1"/>
  <c r="I13" i="1"/>
  <c r="H13" i="1"/>
  <c r="F13" i="6" s="1"/>
  <c r="G13" i="1"/>
  <c r="G13" i="6" s="1"/>
  <c r="AW12" i="1"/>
  <c r="AS12" i="1"/>
  <c r="AR12" i="1"/>
  <c r="Z12" i="6" s="1"/>
  <c r="AQ12" i="1"/>
  <c r="AA12" i="6" s="1"/>
  <c r="AN12" i="1"/>
  <c r="AJ12" i="1"/>
  <c r="AI12" i="1"/>
  <c r="U12" i="6" s="1"/>
  <c r="AH12" i="1"/>
  <c r="V12" i="6" s="1"/>
  <c r="AE12" i="1"/>
  <c r="AA12" i="1"/>
  <c r="Z12" i="1"/>
  <c r="P12" i="6" s="1"/>
  <c r="Y12" i="1"/>
  <c r="Q12" i="6" s="1"/>
  <c r="V12" i="1"/>
  <c r="R12" i="1"/>
  <c r="Q12" i="1"/>
  <c r="K12" i="6" s="1"/>
  <c r="P12" i="1"/>
  <c r="L12" i="6" s="1"/>
  <c r="M12" i="1"/>
  <c r="I12" i="1"/>
  <c r="H12" i="1"/>
  <c r="F12" i="6" s="1"/>
  <c r="G12" i="1"/>
  <c r="G12" i="6" s="1"/>
  <c r="AW11" i="1"/>
  <c r="AS11" i="1"/>
  <c r="AR11" i="1"/>
  <c r="Z11" i="6" s="1"/>
  <c r="AQ11" i="1"/>
  <c r="AA11" i="6" s="1"/>
  <c r="AN11" i="1"/>
  <c r="AJ11" i="1"/>
  <c r="AI11" i="1"/>
  <c r="U11" i="6" s="1"/>
  <c r="AH11" i="1"/>
  <c r="V11" i="6" s="1"/>
  <c r="AE11" i="1"/>
  <c r="AA11" i="1"/>
  <c r="Z11" i="1"/>
  <c r="P11" i="6" s="1"/>
  <c r="Y11" i="1"/>
  <c r="Q11" i="6" s="1"/>
  <c r="V11" i="1"/>
  <c r="R11" i="1"/>
  <c r="Q11" i="1"/>
  <c r="K11" i="6" s="1"/>
  <c r="P11" i="1"/>
  <c r="L11" i="6" s="1"/>
  <c r="M11" i="1"/>
  <c r="I11" i="1"/>
  <c r="H11" i="1"/>
  <c r="F11" i="6" s="1"/>
  <c r="G11" i="1"/>
  <c r="G11" i="6" s="1"/>
  <c r="AW10" i="1"/>
  <c r="AS10" i="1"/>
  <c r="AR10" i="1"/>
  <c r="Z10" i="6" s="1"/>
  <c r="AQ10" i="1"/>
  <c r="AA10" i="6" s="1"/>
  <c r="AN10" i="1"/>
  <c r="AJ10" i="1"/>
  <c r="AI10" i="1"/>
  <c r="U10" i="6" s="1"/>
  <c r="AH10" i="1"/>
  <c r="V10" i="6" s="1"/>
  <c r="AE10" i="1"/>
  <c r="AA10" i="1"/>
  <c r="Z10" i="1"/>
  <c r="P10" i="6" s="1"/>
  <c r="Y10" i="1"/>
  <c r="Q10" i="6" s="1"/>
  <c r="V10" i="1"/>
  <c r="R10" i="1"/>
  <c r="Q10" i="1"/>
  <c r="K10" i="6" s="1"/>
  <c r="P10" i="1"/>
  <c r="L10" i="6" s="1"/>
  <c r="M10" i="1"/>
  <c r="I10" i="1"/>
  <c r="H10" i="1"/>
  <c r="F10" i="6" s="1"/>
  <c r="G10" i="1"/>
  <c r="G10" i="6" s="1"/>
  <c r="AW9" i="1"/>
  <c r="AS9" i="1"/>
  <c r="AU9" i="1" s="1"/>
  <c r="AR9" i="1"/>
  <c r="Z9" i="6" s="1"/>
  <c r="AQ9" i="1"/>
  <c r="AA9" i="6" s="1"/>
  <c r="AN9" i="1"/>
  <c r="AJ9" i="1"/>
  <c r="AI9" i="1"/>
  <c r="U9" i="6" s="1"/>
  <c r="AH9" i="1"/>
  <c r="V9" i="6" s="1"/>
  <c r="AE9" i="1"/>
  <c r="AA9" i="1"/>
  <c r="Z9" i="1"/>
  <c r="P9" i="6" s="1"/>
  <c r="Y9" i="1"/>
  <c r="Q9" i="6" s="1"/>
  <c r="V9" i="1"/>
  <c r="R9" i="1"/>
  <c r="Q9" i="1"/>
  <c r="K9" i="6" s="1"/>
  <c r="P9" i="1"/>
  <c r="L9" i="6" s="1"/>
  <c r="M9" i="1"/>
  <c r="I9" i="1"/>
  <c r="H9" i="1"/>
  <c r="F9" i="6" s="1"/>
  <c r="G9" i="1"/>
  <c r="G9" i="6" s="1"/>
  <c r="AW8" i="1"/>
  <c r="AS8" i="1"/>
  <c r="AU8" i="1" s="1"/>
  <c r="AR8" i="1"/>
  <c r="Z8" i="6" s="1"/>
  <c r="AQ8" i="1"/>
  <c r="AA8" i="6" s="1"/>
  <c r="AN8" i="1"/>
  <c r="AJ8" i="1"/>
  <c r="AI8" i="1"/>
  <c r="U8" i="6" s="1"/>
  <c r="AH8" i="1"/>
  <c r="V8" i="6" s="1"/>
  <c r="AE8" i="1"/>
  <c r="AA8" i="1"/>
  <c r="AC8" i="1" s="1"/>
  <c r="Z8" i="1"/>
  <c r="P8" i="6" s="1"/>
  <c r="Y8" i="1"/>
  <c r="Q8" i="6" s="1"/>
  <c r="V8" i="1"/>
  <c r="R8" i="1"/>
  <c r="Q8" i="1"/>
  <c r="K8" i="6" s="1"/>
  <c r="P8" i="1"/>
  <c r="L8" i="6" s="1"/>
  <c r="M8" i="1"/>
  <c r="I8" i="1"/>
  <c r="H8" i="1"/>
  <c r="F8" i="6" s="1"/>
  <c r="G8" i="1"/>
  <c r="G8" i="6" s="1"/>
  <c r="AW7" i="1"/>
  <c r="AS7" i="1"/>
  <c r="AU7" i="1" s="1"/>
  <c r="AR7" i="1"/>
  <c r="Z7" i="6" s="1"/>
  <c r="AQ7" i="1"/>
  <c r="AA7" i="6" s="1"/>
  <c r="AN7" i="1"/>
  <c r="AJ7" i="1"/>
  <c r="AI7" i="1"/>
  <c r="U7" i="6" s="1"/>
  <c r="AH7" i="1"/>
  <c r="V7" i="6" s="1"/>
  <c r="AE7" i="1"/>
  <c r="AA7" i="1"/>
  <c r="AC7" i="1" s="1"/>
  <c r="Z7" i="1"/>
  <c r="P7" i="6" s="1"/>
  <c r="Y7" i="1"/>
  <c r="Q7" i="6" s="1"/>
  <c r="V7" i="1"/>
  <c r="R7" i="1"/>
  <c r="P7" i="1"/>
  <c r="L7" i="6" s="1"/>
  <c r="M7" i="1"/>
  <c r="I7" i="1"/>
  <c r="H7" i="1"/>
  <c r="F7" i="6" s="1"/>
  <c r="G7" i="1"/>
  <c r="G7" i="6" s="1"/>
  <c r="AW6" i="1"/>
  <c r="AS6" i="1"/>
  <c r="AU6" i="1" s="1"/>
  <c r="AR6" i="1"/>
  <c r="Z6" i="6" s="1"/>
  <c r="AQ6" i="1"/>
  <c r="AA6" i="6" s="1"/>
  <c r="AN6" i="1"/>
  <c r="AJ6" i="1"/>
  <c r="AL6" i="1" s="1"/>
  <c r="AI6" i="1"/>
  <c r="U6" i="6" s="1"/>
  <c r="AH6" i="1"/>
  <c r="V6" i="6" s="1"/>
  <c r="AE6" i="1"/>
  <c r="AA6" i="1"/>
  <c r="AC6" i="1" s="1"/>
  <c r="Z6" i="1"/>
  <c r="P6" i="6" s="1"/>
  <c r="Y6" i="1"/>
  <c r="Q6" i="6" s="1"/>
  <c r="V6" i="1"/>
  <c r="R6" i="1"/>
  <c r="Q6" i="1"/>
  <c r="K6" i="6" s="1"/>
  <c r="P6" i="1"/>
  <c r="L6" i="6" s="1"/>
  <c r="M6" i="1"/>
  <c r="I6" i="1"/>
  <c r="H6" i="1"/>
  <c r="F6" i="6" s="1"/>
  <c r="G6" i="1"/>
  <c r="G6" i="6" s="1"/>
  <c r="M5" i="1"/>
  <c r="I5" i="1"/>
  <c r="H5" i="1"/>
  <c r="F5" i="6" s="1"/>
  <c r="G5" i="1"/>
  <c r="G5" i="6" s="1"/>
  <c r="AW4" i="1"/>
  <c r="AS4" i="1"/>
  <c r="AU4" i="1" s="1"/>
  <c r="AR4" i="1"/>
  <c r="Z4" i="6" s="1"/>
  <c r="AQ4" i="1"/>
  <c r="AA4" i="6" s="1"/>
  <c r="AN4" i="1"/>
  <c r="AJ4" i="1"/>
  <c r="AL4" i="1" s="1"/>
  <c r="AI4" i="1"/>
  <c r="U4" i="6" s="1"/>
  <c r="AH4" i="1"/>
  <c r="V4" i="6" s="1"/>
  <c r="AE4" i="1"/>
  <c r="AA4" i="1"/>
  <c r="AC4" i="1" s="1"/>
  <c r="Z4" i="1"/>
  <c r="P4" i="6" s="1"/>
  <c r="Y4" i="1"/>
  <c r="Q4" i="6" s="1"/>
  <c r="V4" i="1"/>
  <c r="R4" i="1"/>
  <c r="T4" i="1" s="1"/>
  <c r="Q4" i="1"/>
  <c r="K4" i="6" s="1"/>
  <c r="P4" i="1"/>
  <c r="L4" i="6" s="1"/>
  <c r="M4" i="1"/>
  <c r="I4" i="1"/>
  <c r="H4" i="1"/>
  <c r="F4" i="6" s="1"/>
  <c r="G4" i="1"/>
  <c r="G4" i="6" s="1"/>
  <c r="A1223" i="2" l="1"/>
  <c r="A1221" i="2"/>
  <c r="A1222" i="2"/>
  <c r="A1216" i="2"/>
  <c r="B674" i="5"/>
  <c r="B680" i="5"/>
  <c r="B686" i="5"/>
  <c r="B692" i="5"/>
  <c r="B698" i="5"/>
  <c r="B704" i="5"/>
  <c r="B710" i="5"/>
  <c r="B716" i="5"/>
  <c r="B722" i="5"/>
  <c r="B728" i="5"/>
  <c r="B734" i="5"/>
  <c r="B740" i="5"/>
  <c r="B746" i="5"/>
  <c r="B622" i="5"/>
  <c r="B628" i="5"/>
  <c r="B634" i="5"/>
  <c r="B640" i="5"/>
  <c r="B646" i="5"/>
  <c r="B652" i="5"/>
  <c r="B658" i="5"/>
  <c r="B664" i="5"/>
  <c r="B670" i="5"/>
  <c r="B620" i="5"/>
  <c r="B596" i="5"/>
  <c r="B602" i="5"/>
  <c r="B608" i="5"/>
  <c r="B614" i="5"/>
  <c r="B480" i="5"/>
  <c r="B486" i="5"/>
  <c r="B492" i="5"/>
  <c r="B498" i="5"/>
  <c r="B504" i="5"/>
  <c r="B510" i="5"/>
  <c r="B516" i="5"/>
  <c r="B522" i="5"/>
  <c r="B528" i="5"/>
  <c r="B534" i="5"/>
  <c r="B540" i="5"/>
  <c r="B546" i="5"/>
  <c r="B552" i="5"/>
  <c r="B558" i="5"/>
  <c r="B564" i="5"/>
  <c r="B570" i="5"/>
  <c r="B576" i="5"/>
  <c r="B582" i="5"/>
  <c r="B329" i="5"/>
  <c r="B335" i="5"/>
  <c r="B341" i="5"/>
  <c r="A620" i="2" s="1"/>
  <c r="B347" i="5"/>
  <c r="B353" i="5"/>
  <c r="B359" i="5"/>
  <c r="B365" i="5"/>
  <c r="B371" i="5"/>
  <c r="B377" i="5"/>
  <c r="A1031" i="2" s="1"/>
  <c r="B383" i="5"/>
  <c r="B389" i="5"/>
  <c r="B395" i="5"/>
  <c r="B401" i="5"/>
  <c r="B407" i="5"/>
  <c r="B413" i="5"/>
  <c r="B419" i="5"/>
  <c r="B425" i="5"/>
  <c r="B431" i="5"/>
  <c r="B437" i="5"/>
  <c r="B183" i="5"/>
  <c r="B189" i="5"/>
  <c r="B195" i="5"/>
  <c r="B201" i="5"/>
  <c r="A176" i="2" s="1"/>
  <c r="B207" i="5"/>
  <c r="B213" i="5"/>
  <c r="B219" i="5"/>
  <c r="A1219" i="2" s="1"/>
  <c r="B225" i="5"/>
  <c r="A395" i="2" s="1"/>
  <c r="B231" i="5"/>
  <c r="B237" i="5"/>
  <c r="B243" i="5"/>
  <c r="B249" i="5"/>
  <c r="B255" i="5"/>
  <c r="B261" i="5"/>
  <c r="B267" i="5"/>
  <c r="B273" i="5"/>
  <c r="B279" i="5"/>
  <c r="B285" i="5"/>
  <c r="B291" i="5"/>
  <c r="B298" i="5"/>
  <c r="B304" i="5"/>
  <c r="B676" i="5"/>
  <c r="B682" i="5"/>
  <c r="B688" i="5"/>
  <c r="B694" i="5"/>
  <c r="B700" i="5"/>
  <c r="B706" i="5"/>
  <c r="B712" i="5"/>
  <c r="B718" i="5"/>
  <c r="B724" i="5"/>
  <c r="B730" i="5"/>
  <c r="B736" i="5"/>
  <c r="B742" i="5"/>
  <c r="B748" i="5"/>
  <c r="B624" i="5"/>
  <c r="B630" i="5"/>
  <c r="B636" i="5"/>
  <c r="B642" i="5"/>
  <c r="A754" i="2" s="1"/>
  <c r="B648" i="5"/>
  <c r="B654" i="5"/>
  <c r="B660" i="5"/>
  <c r="A614" i="2" s="1"/>
  <c r="B666" i="5"/>
  <c r="B616" i="5"/>
  <c r="B592" i="5"/>
  <c r="B598" i="5"/>
  <c r="B604" i="5"/>
  <c r="B610" i="5"/>
  <c r="B476" i="5"/>
  <c r="B482" i="5"/>
  <c r="B488" i="5"/>
  <c r="A621" i="2" s="1"/>
  <c r="B494" i="5"/>
  <c r="B500" i="5"/>
  <c r="B506" i="5"/>
  <c r="B512" i="5"/>
  <c r="B518" i="5"/>
  <c r="B524" i="5"/>
  <c r="B530" i="5"/>
  <c r="B536" i="5"/>
  <c r="B542" i="5"/>
  <c r="B548" i="5"/>
  <c r="B554" i="5"/>
  <c r="B560" i="5"/>
  <c r="B566" i="5"/>
  <c r="B572" i="5"/>
  <c r="B578" i="5"/>
  <c r="B584" i="5"/>
  <c r="B331" i="5"/>
  <c r="B337" i="5"/>
  <c r="B343" i="5"/>
  <c r="B349" i="5"/>
  <c r="B355" i="5"/>
  <c r="B361" i="5"/>
  <c r="B367" i="5"/>
  <c r="B373" i="5"/>
  <c r="B379" i="5"/>
  <c r="B385" i="5"/>
  <c r="B391" i="5"/>
  <c r="B397" i="5"/>
  <c r="B403" i="5"/>
  <c r="B409" i="5"/>
  <c r="B415" i="5"/>
  <c r="B421" i="5"/>
  <c r="B427" i="5"/>
  <c r="B433" i="5"/>
  <c r="B439" i="5"/>
  <c r="B185" i="5"/>
  <c r="B191" i="5"/>
  <c r="B197" i="5"/>
  <c r="B203" i="5"/>
  <c r="B209" i="5"/>
  <c r="B215" i="5"/>
  <c r="B221" i="5"/>
  <c r="B227" i="5"/>
  <c r="B233" i="5"/>
  <c r="B239" i="5"/>
  <c r="B245" i="5"/>
  <c r="B251" i="5"/>
  <c r="B257" i="5"/>
  <c r="B263" i="5"/>
  <c r="B269" i="5"/>
  <c r="B275" i="5"/>
  <c r="B281" i="5"/>
  <c r="B287" i="5"/>
  <c r="B293" i="5"/>
  <c r="A700" i="2" s="1"/>
  <c r="B300" i="5"/>
  <c r="B306" i="5"/>
  <c r="B673" i="5"/>
  <c r="B695" i="5"/>
  <c r="B702" i="5"/>
  <c r="B709" i="5"/>
  <c r="B731" i="5"/>
  <c r="B738" i="5"/>
  <c r="B745" i="5"/>
  <c r="B637" i="5"/>
  <c r="A353" i="2" s="1"/>
  <c r="B644" i="5"/>
  <c r="B651" i="5"/>
  <c r="B617" i="5"/>
  <c r="B594" i="5"/>
  <c r="B601" i="5"/>
  <c r="B483" i="5"/>
  <c r="B490" i="5"/>
  <c r="B497" i="5"/>
  <c r="B519" i="5"/>
  <c r="B526" i="5"/>
  <c r="B533" i="5"/>
  <c r="B555" i="5"/>
  <c r="B562" i="5"/>
  <c r="B569" i="5"/>
  <c r="B332" i="5"/>
  <c r="B339" i="5"/>
  <c r="B346" i="5"/>
  <c r="B368" i="5"/>
  <c r="B375" i="5"/>
  <c r="B382" i="5"/>
  <c r="B404" i="5"/>
  <c r="B411" i="5"/>
  <c r="B418" i="5"/>
  <c r="B440" i="5"/>
  <c r="B187" i="5"/>
  <c r="B194" i="5"/>
  <c r="A626" i="2" s="1"/>
  <c r="B216" i="5"/>
  <c r="B223" i="5"/>
  <c r="B230" i="5"/>
  <c r="B252" i="5"/>
  <c r="B259" i="5"/>
  <c r="B266" i="5"/>
  <c r="B288" i="5"/>
  <c r="B296" i="5"/>
  <c r="B303" i="5"/>
  <c r="B310" i="5"/>
  <c r="B316" i="5"/>
  <c r="B322" i="5"/>
  <c r="B328" i="5"/>
  <c r="B60" i="5"/>
  <c r="B66" i="5"/>
  <c r="B72" i="5"/>
  <c r="B78" i="5"/>
  <c r="B84" i="5"/>
  <c r="B90" i="5"/>
  <c r="A451" i="2" s="1"/>
  <c r="B96" i="5"/>
  <c r="B102" i="5"/>
  <c r="B108" i="5"/>
  <c r="A1181" i="2" s="1"/>
  <c r="B114" i="5"/>
  <c r="B120" i="5"/>
  <c r="A349" i="2" s="1"/>
  <c r="B126" i="5"/>
  <c r="B132" i="5"/>
  <c r="B138" i="5"/>
  <c r="B144" i="5"/>
  <c r="B46" i="5"/>
  <c r="B52" i="5"/>
  <c r="B681" i="5"/>
  <c r="B717" i="5"/>
  <c r="B623" i="5"/>
  <c r="B659" i="5"/>
  <c r="B609" i="5"/>
  <c r="B505" i="5"/>
  <c r="B541" i="5"/>
  <c r="B577" i="5"/>
  <c r="B354" i="5"/>
  <c r="B390" i="5"/>
  <c r="B426" i="5"/>
  <c r="B202" i="5"/>
  <c r="B238" i="5"/>
  <c r="B274" i="5"/>
  <c r="B689" i="5"/>
  <c r="B696" i="5"/>
  <c r="B703" i="5"/>
  <c r="B725" i="5"/>
  <c r="B732" i="5"/>
  <c r="B739" i="5"/>
  <c r="B631" i="5"/>
  <c r="B638" i="5"/>
  <c r="B645" i="5"/>
  <c r="B667" i="5"/>
  <c r="B618" i="5"/>
  <c r="B595" i="5"/>
  <c r="B477" i="5"/>
  <c r="A710" i="2" s="1"/>
  <c r="B484" i="5"/>
  <c r="B491" i="5"/>
  <c r="B513" i="5"/>
  <c r="B520" i="5"/>
  <c r="B527" i="5"/>
  <c r="B549" i="5"/>
  <c r="B556" i="5"/>
  <c r="B563" i="5"/>
  <c r="B585" i="5"/>
  <c r="B333" i="5"/>
  <c r="B340" i="5"/>
  <c r="B362" i="5"/>
  <c r="B369" i="5"/>
  <c r="B376" i="5"/>
  <c r="B398" i="5"/>
  <c r="B405" i="5"/>
  <c r="B412" i="5"/>
  <c r="B434" i="5"/>
  <c r="B294" i="5"/>
  <c r="B188" i="5"/>
  <c r="B210" i="5"/>
  <c r="B217" i="5"/>
  <c r="B224" i="5"/>
  <c r="A390" i="2" s="1"/>
  <c r="B246" i="5"/>
  <c r="B253" i="5"/>
  <c r="B260" i="5"/>
  <c r="B282" i="5"/>
  <c r="B289" i="5"/>
  <c r="B297" i="5"/>
  <c r="B311" i="5"/>
  <c r="B317" i="5"/>
  <c r="B323" i="5"/>
  <c r="B55" i="5"/>
  <c r="B61" i="5"/>
  <c r="A868" i="2" s="1"/>
  <c r="B67" i="5"/>
  <c r="A466" i="2" s="1"/>
  <c r="B73" i="5"/>
  <c r="A1137" i="2" s="1"/>
  <c r="B79" i="5"/>
  <c r="B85" i="5"/>
  <c r="B91" i="5"/>
  <c r="B97" i="5"/>
  <c r="B103" i="5"/>
  <c r="B109" i="5"/>
  <c r="B115" i="5"/>
  <c r="B121" i="5"/>
  <c r="B127" i="5"/>
  <c r="A1109" i="2" s="1"/>
  <c r="B133" i="5"/>
  <c r="B139" i="5"/>
  <c r="A497" i="2" s="1"/>
  <c r="B145" i="5"/>
  <c r="A1208" i="2" s="1"/>
  <c r="B47" i="5"/>
  <c r="B53" i="5"/>
  <c r="B675" i="5"/>
  <c r="B711" i="5"/>
  <c r="B747" i="5"/>
  <c r="B653" i="5"/>
  <c r="B603" i="5"/>
  <c r="B499" i="5"/>
  <c r="B535" i="5"/>
  <c r="B571" i="5"/>
  <c r="B348" i="5"/>
  <c r="B384" i="5"/>
  <c r="B420" i="5"/>
  <c r="B196" i="5"/>
  <c r="B232" i="5"/>
  <c r="B268" i="5"/>
  <c r="B305" i="5"/>
  <c r="B683" i="5"/>
  <c r="B690" i="5"/>
  <c r="B697" i="5"/>
  <c r="B719" i="5"/>
  <c r="B726" i="5"/>
  <c r="B733" i="5"/>
  <c r="B625" i="5"/>
  <c r="B632" i="5"/>
  <c r="B639" i="5"/>
  <c r="B661" i="5"/>
  <c r="B668" i="5"/>
  <c r="B619" i="5"/>
  <c r="B611" i="5"/>
  <c r="B478" i="5"/>
  <c r="B485" i="5"/>
  <c r="B507" i="5"/>
  <c r="B514" i="5"/>
  <c r="B521" i="5"/>
  <c r="B543" i="5"/>
  <c r="B550" i="5"/>
  <c r="B557" i="5"/>
  <c r="B579" i="5"/>
  <c r="B586" i="5"/>
  <c r="B334" i="5"/>
  <c r="B356" i="5"/>
  <c r="B363" i="5"/>
  <c r="B370" i="5"/>
  <c r="B392" i="5"/>
  <c r="B399" i="5"/>
  <c r="B406" i="5"/>
  <c r="B428" i="5"/>
  <c r="B435" i="5"/>
  <c r="B182" i="5"/>
  <c r="B204" i="5"/>
  <c r="B211" i="5"/>
  <c r="B218" i="5"/>
  <c r="B240" i="5"/>
  <c r="B247" i="5"/>
  <c r="B254" i="5"/>
  <c r="B276" i="5"/>
  <c r="B283" i="5"/>
  <c r="B290" i="5"/>
  <c r="B312" i="5"/>
  <c r="B318" i="5"/>
  <c r="B324" i="5"/>
  <c r="B56" i="5"/>
  <c r="B62" i="5"/>
  <c r="A1217" i="2" s="1"/>
  <c r="B68" i="5"/>
  <c r="B74" i="5"/>
  <c r="B80" i="5"/>
  <c r="B86" i="5"/>
  <c r="B92" i="5"/>
  <c r="B98" i="5"/>
  <c r="A902" i="2" s="1"/>
  <c r="B104" i="5"/>
  <c r="B110" i="5"/>
  <c r="A1141" i="2" s="1"/>
  <c r="B116" i="5"/>
  <c r="A540" i="2" s="1"/>
  <c r="B122" i="5"/>
  <c r="B128" i="5"/>
  <c r="A900" i="2" s="1"/>
  <c r="B134" i="5"/>
  <c r="B140" i="5"/>
  <c r="B146" i="5"/>
  <c r="B48" i="5"/>
  <c r="B54" i="5"/>
  <c r="B705" i="5"/>
  <c r="B741" i="5"/>
  <c r="B647" i="5"/>
  <c r="B597" i="5"/>
  <c r="B493" i="5"/>
  <c r="A452" i="2" s="1"/>
  <c r="B529" i="5"/>
  <c r="B565" i="5"/>
  <c r="B342" i="5"/>
  <c r="B378" i="5"/>
  <c r="B414" i="5"/>
  <c r="B190" i="5"/>
  <c r="B226" i="5"/>
  <c r="B262" i="5"/>
  <c r="B299" i="5"/>
  <c r="B677" i="5"/>
  <c r="B684" i="5"/>
  <c r="B691" i="5"/>
  <c r="B713" i="5"/>
  <c r="B720" i="5"/>
  <c r="B727" i="5"/>
  <c r="B749" i="5"/>
  <c r="B626" i="5"/>
  <c r="B633" i="5"/>
  <c r="B655" i="5"/>
  <c r="B662" i="5"/>
  <c r="B669" i="5"/>
  <c r="B605" i="5"/>
  <c r="B612" i="5"/>
  <c r="B479" i="5"/>
  <c r="B501" i="5"/>
  <c r="B508" i="5"/>
  <c r="B515" i="5"/>
  <c r="B537" i="5"/>
  <c r="B544" i="5"/>
  <c r="B551" i="5"/>
  <c r="B573" i="5"/>
  <c r="B580" i="5"/>
  <c r="B587" i="5"/>
  <c r="B350" i="5"/>
  <c r="B357" i="5"/>
  <c r="B364" i="5"/>
  <c r="B386" i="5"/>
  <c r="B393" i="5"/>
  <c r="B400" i="5"/>
  <c r="B422" i="5"/>
  <c r="B429" i="5"/>
  <c r="B436" i="5"/>
  <c r="B198" i="5"/>
  <c r="B205" i="5"/>
  <c r="B212" i="5"/>
  <c r="B234" i="5"/>
  <c r="B241" i="5"/>
  <c r="B248" i="5"/>
  <c r="A8" i="2" s="1"/>
  <c r="B270" i="5"/>
  <c r="B277" i="5"/>
  <c r="B284" i="5"/>
  <c r="B307" i="5"/>
  <c r="B313" i="5"/>
  <c r="B319" i="5"/>
  <c r="B325" i="5"/>
  <c r="B57" i="5"/>
  <c r="B63" i="5"/>
  <c r="B69" i="5"/>
  <c r="A724" i="2" s="1"/>
  <c r="B75" i="5"/>
  <c r="B81" i="5"/>
  <c r="B87" i="5"/>
  <c r="B93" i="5"/>
  <c r="B99" i="5"/>
  <c r="B105" i="5"/>
  <c r="B111" i="5"/>
  <c r="B117" i="5"/>
  <c r="B123" i="5"/>
  <c r="B129" i="5"/>
  <c r="A865" i="2" s="1"/>
  <c r="B135" i="5"/>
  <c r="A444" i="2" s="1"/>
  <c r="B141" i="5"/>
  <c r="B43" i="5"/>
  <c r="B49" i="5"/>
  <c r="A337" i="2" s="1"/>
  <c r="B678" i="5"/>
  <c r="B685" i="5"/>
  <c r="B707" i="5"/>
  <c r="B714" i="5"/>
  <c r="B721" i="5"/>
  <c r="B743" i="5"/>
  <c r="B750" i="5"/>
  <c r="B627" i="5"/>
  <c r="B649" i="5"/>
  <c r="B656" i="5"/>
  <c r="B663" i="5"/>
  <c r="B599" i="5"/>
  <c r="B606" i="5"/>
  <c r="B613" i="5"/>
  <c r="B495" i="5"/>
  <c r="B502" i="5"/>
  <c r="B509" i="5"/>
  <c r="B531" i="5"/>
  <c r="B538" i="5"/>
  <c r="B699" i="5"/>
  <c r="B735" i="5"/>
  <c r="B641" i="5"/>
  <c r="B621" i="5"/>
  <c r="B487" i="5"/>
  <c r="B523" i="5"/>
  <c r="B559" i="5"/>
  <c r="B336" i="5"/>
  <c r="B372" i="5"/>
  <c r="B408" i="5"/>
  <c r="B184" i="5"/>
  <c r="B220" i="5"/>
  <c r="B256" i="5"/>
  <c r="B292" i="5"/>
  <c r="B723" i="5"/>
  <c r="B744" i="5"/>
  <c r="B635" i="5"/>
  <c r="A627" i="2" s="1"/>
  <c r="B525" i="5"/>
  <c r="B575" i="5"/>
  <c r="B424" i="5"/>
  <c r="B272" i="5"/>
  <c r="B321" i="5"/>
  <c r="B65" i="5"/>
  <c r="B83" i="5"/>
  <c r="B101" i="5"/>
  <c r="B119" i="5"/>
  <c r="B137" i="5"/>
  <c r="A1404" i="2" s="1"/>
  <c r="B51" i="5"/>
  <c r="A160" i="2" s="1"/>
  <c r="B751" i="5"/>
  <c r="B532" i="5"/>
  <c r="B352" i="5"/>
  <c r="B200" i="5"/>
  <c r="B309" i="5"/>
  <c r="B327" i="5"/>
  <c r="B71" i="5"/>
  <c r="B89" i="5"/>
  <c r="B107" i="5"/>
  <c r="A1105" i="2" s="1"/>
  <c r="B344" i="5"/>
  <c r="B402" i="5"/>
  <c r="B301" i="5"/>
  <c r="B657" i="5"/>
  <c r="B567" i="5"/>
  <c r="B366" i="5"/>
  <c r="A275" i="2" s="1"/>
  <c r="B416" i="5"/>
  <c r="B214" i="5"/>
  <c r="B264" i="5"/>
  <c r="B511" i="5"/>
  <c r="B125" i="5"/>
  <c r="B143" i="5"/>
  <c r="B553" i="5"/>
  <c r="B192" i="5"/>
  <c r="A164" i="2" s="1"/>
  <c r="B672" i="5"/>
  <c r="A315" i="2" s="1"/>
  <c r="B693" i="5"/>
  <c r="B593" i="5"/>
  <c r="B547" i="5"/>
  <c r="B338" i="5"/>
  <c r="B387" i="5"/>
  <c r="B396" i="5"/>
  <c r="B186" i="5"/>
  <c r="B235" i="5"/>
  <c r="B244" i="5"/>
  <c r="B295" i="5"/>
  <c r="B314" i="5"/>
  <c r="B58" i="5"/>
  <c r="A714" i="2" s="1"/>
  <c r="B76" i="5"/>
  <c r="B94" i="5"/>
  <c r="B112" i="5"/>
  <c r="A154" i="2" s="1"/>
  <c r="B130" i="5"/>
  <c r="B44" i="5"/>
  <c r="B715" i="5"/>
  <c r="B615" i="5"/>
  <c r="B496" i="5"/>
  <c r="B517" i="5"/>
  <c r="B568" i="5"/>
  <c r="B358" i="5"/>
  <c r="B417" i="5"/>
  <c r="B206" i="5"/>
  <c r="B265" i="5"/>
  <c r="B643" i="5"/>
  <c r="B687" i="5"/>
  <c r="B708" i="5"/>
  <c r="B729" i="5"/>
  <c r="B489" i="5"/>
  <c r="B581" i="5"/>
  <c r="B381" i="5"/>
  <c r="B430" i="5"/>
  <c r="B278" i="5"/>
  <c r="B737" i="5"/>
  <c r="B539" i="5"/>
  <c r="B388" i="5"/>
  <c r="B236" i="5"/>
  <c r="B315" i="5"/>
  <c r="B59" i="5"/>
  <c r="B77" i="5"/>
  <c r="B95" i="5"/>
  <c r="B113" i="5"/>
  <c r="B131" i="5"/>
  <c r="A478" i="2" s="1"/>
  <c r="B45" i="5"/>
  <c r="B607" i="5"/>
  <c r="B561" i="5"/>
  <c r="B351" i="5"/>
  <c r="B360" i="5"/>
  <c r="B410" i="5"/>
  <c r="B199" i="5"/>
  <c r="B208" i="5"/>
  <c r="B258" i="5"/>
  <c r="B308" i="5"/>
  <c r="B326" i="5"/>
  <c r="B70" i="5"/>
  <c r="A1402" i="2" s="1"/>
  <c r="B88" i="5"/>
  <c r="B106" i="5"/>
  <c r="A434" i="2" s="1"/>
  <c r="B124" i="5"/>
  <c r="A875" i="2" s="1"/>
  <c r="B142" i="5"/>
  <c r="A399" i="2" s="1"/>
  <c r="B629" i="5"/>
  <c r="B650" i="5"/>
  <c r="B671" i="5"/>
  <c r="B330" i="5"/>
  <c r="B380" i="5"/>
  <c r="B438" i="5"/>
  <c r="B228" i="5"/>
  <c r="B286" i="5"/>
  <c r="B229" i="5"/>
  <c r="A1033" i="2" s="1"/>
  <c r="B679" i="5"/>
  <c r="B665" i="5"/>
  <c r="A424" i="2" s="1"/>
  <c r="B600" i="5"/>
  <c r="A546" i="2" s="1"/>
  <c r="B481" i="5"/>
  <c r="B574" i="5"/>
  <c r="B583" i="5"/>
  <c r="B374" i="5"/>
  <c r="B423" i="5"/>
  <c r="B432" i="5"/>
  <c r="B222" i="5"/>
  <c r="B271" i="5"/>
  <c r="B280" i="5"/>
  <c r="B320" i="5"/>
  <c r="B64" i="5"/>
  <c r="A717" i="2" s="1"/>
  <c r="B82" i="5"/>
  <c r="A1117" i="2" s="1"/>
  <c r="B100" i="5"/>
  <c r="B118" i="5"/>
  <c r="B136" i="5"/>
  <c r="B50" i="5"/>
  <c r="B701" i="5"/>
  <c r="B503" i="5"/>
  <c r="B545" i="5"/>
  <c r="B345" i="5"/>
  <c r="A418" i="2" s="1"/>
  <c r="B394" i="5"/>
  <c r="B193" i="5"/>
  <c r="A927" i="2" s="1"/>
  <c r="B242" i="5"/>
  <c r="B302" i="5"/>
  <c r="B250" i="5"/>
  <c r="A1197" i="2"/>
  <c r="A1191" i="2"/>
  <c r="A1198" i="2"/>
  <c r="A1192" i="2"/>
  <c r="A177" i="2"/>
  <c r="A1186" i="2"/>
  <c r="A1193" i="2"/>
  <c r="J67" i="1"/>
  <c r="J68" i="1"/>
  <c r="J69" i="1"/>
  <c r="A188" i="2"/>
  <c r="S88" i="1"/>
  <c r="S90" i="1"/>
  <c r="S94" i="1"/>
  <c r="S9" i="1"/>
  <c r="S12" i="1"/>
  <c r="S15" i="1"/>
  <c r="S18" i="1"/>
  <c r="S21" i="1"/>
  <c r="S24" i="1"/>
  <c r="S27" i="1"/>
  <c r="S30" i="1"/>
  <c r="S37" i="1"/>
  <c r="S39" i="1"/>
  <c r="S33" i="1"/>
  <c r="S40" i="1"/>
  <c r="T6" i="1"/>
  <c r="S6" i="1"/>
  <c r="S62" i="1"/>
  <c r="S11" i="1"/>
  <c r="S38" i="1"/>
  <c r="S87" i="1"/>
  <c r="S89" i="1"/>
  <c r="S93" i="1"/>
  <c r="S64" i="1"/>
  <c r="S95" i="1"/>
  <c r="S102" i="1"/>
  <c r="S100" i="1"/>
  <c r="S79" i="1"/>
  <c r="S8" i="1"/>
  <c r="S14" i="1"/>
  <c r="S23" i="1"/>
  <c r="S26" i="1"/>
  <c r="S29" i="1"/>
  <c r="S68" i="1"/>
  <c r="S71" i="1"/>
  <c r="S74" i="1"/>
  <c r="S77" i="1"/>
  <c r="S7" i="1"/>
  <c r="S10" i="1"/>
  <c r="S13" i="1"/>
  <c r="S16" i="1"/>
  <c r="S19" i="1"/>
  <c r="S22" i="1"/>
  <c r="S25" i="1"/>
  <c r="S28" i="1"/>
  <c r="S103" i="1"/>
  <c r="S72" i="1"/>
  <c r="S81" i="1"/>
  <c r="S20" i="1"/>
  <c r="S36" i="1"/>
  <c r="S43" i="1"/>
  <c r="S63" i="1"/>
  <c r="S65" i="1"/>
  <c r="T101" i="1"/>
  <c r="S101" i="1"/>
  <c r="S104" i="1"/>
  <c r="S69" i="1"/>
  <c r="S75" i="1"/>
  <c r="S17" i="1"/>
  <c r="S85" i="1"/>
  <c r="S92" i="1"/>
  <c r="S67" i="1"/>
  <c r="S70" i="1"/>
  <c r="S73" i="1"/>
  <c r="S76" i="1"/>
  <c r="AB63" i="1"/>
  <c r="J64" i="1"/>
  <c r="AB65" i="1"/>
  <c r="J92" i="1"/>
  <c r="J70" i="1"/>
  <c r="J73" i="1"/>
  <c r="J76" i="1"/>
  <c r="J88" i="1"/>
  <c r="AB64" i="1"/>
  <c r="J72" i="1"/>
  <c r="J75" i="1"/>
  <c r="J90" i="1"/>
  <c r="J87" i="1"/>
  <c r="J89" i="1"/>
  <c r="J93" i="1"/>
  <c r="J71" i="1"/>
  <c r="J74" i="1"/>
  <c r="J77" i="1"/>
  <c r="J94" i="1"/>
  <c r="AB62" i="1"/>
  <c r="J63" i="1"/>
  <c r="J43" i="1"/>
  <c r="B755" i="5"/>
  <c r="A613" i="2"/>
  <c r="A694" i="2"/>
  <c r="B588" i="5"/>
  <c r="B752" i="5"/>
  <c r="B753" i="5"/>
  <c r="A168" i="2"/>
  <c r="B754" i="5"/>
  <c r="B446" i="5"/>
  <c r="B448" i="5"/>
  <c r="B450" i="5"/>
  <c r="B452" i="5"/>
  <c r="B454" i="5"/>
  <c r="B456" i="5"/>
  <c r="B458" i="5"/>
  <c r="B460" i="5"/>
  <c r="B462" i="5"/>
  <c r="B464" i="5"/>
  <c r="B466" i="5"/>
  <c r="B468" i="5"/>
  <c r="B470" i="5"/>
  <c r="B472" i="5"/>
  <c r="B474" i="5"/>
  <c r="A983" i="2"/>
  <c r="A753" i="2"/>
  <c r="B447" i="5"/>
  <c r="B453" i="5"/>
  <c r="A201" i="2" s="1"/>
  <c r="B455" i="5"/>
  <c r="B459" i="5"/>
  <c r="B461" i="5"/>
  <c r="B465" i="5"/>
  <c r="B469" i="5"/>
  <c r="B473" i="5"/>
  <c r="B449" i="5"/>
  <c r="B451" i="5"/>
  <c r="B457" i="5"/>
  <c r="A501" i="2" s="1"/>
  <c r="B463" i="5"/>
  <c r="B467" i="5"/>
  <c r="B471" i="5"/>
  <c r="B475" i="5"/>
  <c r="A963" i="2"/>
  <c r="B441" i="5"/>
  <c r="A779" i="2"/>
  <c r="A1082" i="2"/>
  <c r="A352" i="2"/>
  <c r="B442" i="5"/>
  <c r="B444" i="5"/>
  <c r="A479" i="2"/>
  <c r="A480" i="2"/>
  <c r="A321" i="2"/>
  <c r="B445" i="5"/>
  <c r="B443" i="5"/>
  <c r="A105" i="2"/>
  <c r="B154" i="5"/>
  <c r="B176" i="5"/>
  <c r="B151" i="5"/>
  <c r="B153" i="5"/>
  <c r="B155" i="5"/>
  <c r="B157" i="5"/>
  <c r="B159" i="5"/>
  <c r="A1140" i="2" s="1"/>
  <c r="B161" i="5"/>
  <c r="B163" i="5"/>
  <c r="A702" i="2" s="1"/>
  <c r="B165" i="5"/>
  <c r="B167" i="5"/>
  <c r="B169" i="5"/>
  <c r="B171" i="5"/>
  <c r="B173" i="5"/>
  <c r="B175" i="5"/>
  <c r="B177" i="5"/>
  <c r="B179" i="5"/>
  <c r="B181" i="5"/>
  <c r="A506" i="2"/>
  <c r="A967" i="2"/>
  <c r="B147" i="5"/>
  <c r="B152" i="5"/>
  <c r="B158" i="5"/>
  <c r="B160" i="5"/>
  <c r="B162" i="5"/>
  <c r="B164" i="5"/>
  <c r="B166" i="5"/>
  <c r="B168" i="5"/>
  <c r="B170" i="5"/>
  <c r="B174" i="5"/>
  <c r="B178" i="5"/>
  <c r="B180" i="5"/>
  <c r="B156" i="5"/>
  <c r="B172" i="5"/>
  <c r="A35" i="2"/>
  <c r="A410" i="2"/>
  <c r="A1162" i="2"/>
  <c r="A1194" i="2"/>
  <c r="A348" i="2"/>
  <c r="A1093" i="2"/>
  <c r="A1213" i="2"/>
  <c r="A1215" i="2"/>
  <c r="A1012" i="2"/>
  <c r="A382" i="2"/>
  <c r="A350" i="2"/>
  <c r="A899" i="2"/>
  <c r="A803" i="2"/>
  <c r="A561" i="2"/>
  <c r="A221" i="2"/>
  <c r="A363" i="2"/>
  <c r="A1184" i="2"/>
  <c r="A1205" i="2"/>
  <c r="B23" i="5"/>
  <c r="A571" i="2" s="1"/>
  <c r="B25" i="5"/>
  <c r="B27" i="5"/>
  <c r="B29" i="5"/>
  <c r="A872" i="2" s="1"/>
  <c r="B31" i="5"/>
  <c r="A318" i="2" s="1"/>
  <c r="B33" i="5"/>
  <c r="B35" i="5"/>
  <c r="B37" i="5"/>
  <c r="B39" i="5"/>
  <c r="A470" i="2" s="1"/>
  <c r="B41" i="5"/>
  <c r="A141" i="2"/>
  <c r="A908" i="2"/>
  <c r="B5" i="5"/>
  <c r="B7" i="5"/>
  <c r="A1037" i="2" s="1"/>
  <c r="B9" i="5"/>
  <c r="B11" i="5"/>
  <c r="A1127" i="2" s="1"/>
  <c r="B13" i="5"/>
  <c r="B15" i="5"/>
  <c r="A742" i="2" s="1"/>
  <c r="B17" i="5"/>
  <c r="A1070" i="2" s="1"/>
  <c r="B19" i="5"/>
  <c r="A1211" i="2" s="1"/>
  <c r="B21" i="5"/>
  <c r="A1177" i="2"/>
  <c r="A412" i="2"/>
  <c r="A500" i="2"/>
  <c r="A384" i="2"/>
  <c r="A1003" i="2"/>
  <c r="A946" i="2"/>
  <c r="A370" i="2"/>
  <c r="A1008" i="2"/>
  <c r="A414" i="2"/>
  <c r="B22" i="5"/>
  <c r="A408" i="2" s="1"/>
  <c r="B24" i="5"/>
  <c r="A565" i="2" s="1"/>
  <c r="B26" i="5"/>
  <c r="A1144" i="2" s="1"/>
  <c r="B28" i="5"/>
  <c r="A270" i="2" s="1"/>
  <c r="B30" i="5"/>
  <c r="A341" i="2" s="1"/>
  <c r="B32" i="5"/>
  <c r="A403" i="2" s="1"/>
  <c r="B34" i="5"/>
  <c r="B36" i="5"/>
  <c r="A701" i="2" s="1"/>
  <c r="B38" i="5"/>
  <c r="A499" i="2" s="1"/>
  <c r="B40" i="5"/>
  <c r="B42" i="5"/>
  <c r="A1160" i="2" s="1"/>
  <c r="B4" i="5"/>
  <c r="B6" i="5"/>
  <c r="A1112" i="2" s="1"/>
  <c r="B8" i="5"/>
  <c r="A592" i="2" s="1"/>
  <c r="B10" i="5"/>
  <c r="A426" i="2" s="1"/>
  <c r="B12" i="5"/>
  <c r="B14" i="5"/>
  <c r="B16" i="5"/>
  <c r="B18" i="5"/>
  <c r="A573" i="2" s="1"/>
  <c r="B20" i="5"/>
  <c r="A508" i="2" s="1"/>
  <c r="A545" i="2"/>
  <c r="A609" i="2"/>
  <c r="AK63" i="1"/>
  <c r="AT64" i="1"/>
  <c r="AK65" i="1"/>
  <c r="AB21" i="1"/>
  <c r="AK22" i="1"/>
  <c r="AK28" i="1"/>
  <c r="AB30" i="1"/>
  <c r="AB33" i="1"/>
  <c r="AT37" i="1"/>
  <c r="AB70" i="1"/>
  <c r="AK71" i="1"/>
  <c r="AT72" i="1"/>
  <c r="AK77" i="1"/>
  <c r="AK85" i="1"/>
  <c r="AT93" i="1"/>
  <c r="K5" i="1"/>
  <c r="J5" i="1"/>
  <c r="K7" i="1"/>
  <c r="J7" i="1"/>
  <c r="T8" i="1"/>
  <c r="AC9" i="1"/>
  <c r="AB9" i="1"/>
  <c r="AL10" i="1"/>
  <c r="AK10" i="1"/>
  <c r="AC12" i="1"/>
  <c r="AB12" i="1"/>
  <c r="AL13" i="1"/>
  <c r="AK13" i="1"/>
  <c r="AC15" i="1"/>
  <c r="AB15" i="1"/>
  <c r="AL16" i="1"/>
  <c r="AK16" i="1"/>
  <c r="AU17" i="1"/>
  <c r="AT17" i="1"/>
  <c r="K19" i="1"/>
  <c r="J19" i="1"/>
  <c r="T20" i="1"/>
  <c r="AU23" i="1"/>
  <c r="AT23" i="1"/>
  <c r="K25" i="1"/>
  <c r="J25" i="1"/>
  <c r="T26" i="1"/>
  <c r="K28" i="1"/>
  <c r="J28" i="1"/>
  <c r="T29" i="1"/>
  <c r="T37" i="1"/>
  <c r="AC38" i="1"/>
  <c r="AB38" i="1"/>
  <c r="AL39" i="1"/>
  <c r="AK39" i="1"/>
  <c r="AU40" i="1"/>
  <c r="AT40" i="1"/>
  <c r="AC44" i="1"/>
  <c r="AB44" i="1"/>
  <c r="AL45" i="1"/>
  <c r="AK45" i="1"/>
  <c r="AU52" i="1"/>
  <c r="AT52" i="1"/>
  <c r="AC53" i="1"/>
  <c r="AB53" i="1"/>
  <c r="AL54" i="1"/>
  <c r="AK54" i="1"/>
  <c r="T69" i="1"/>
  <c r="K74" i="1"/>
  <c r="AC76" i="1"/>
  <c r="AB76" i="1"/>
  <c r="AU79" i="1"/>
  <c r="AT79" i="1"/>
  <c r="AU81" i="1"/>
  <c r="AT81" i="1"/>
  <c r="K85" i="1"/>
  <c r="J85" i="1"/>
  <c r="AC88" i="1"/>
  <c r="AB88" i="1"/>
  <c r="AU89" i="1"/>
  <c r="AT89" i="1"/>
  <c r="K92" i="1"/>
  <c r="T93" i="1"/>
  <c r="AC94" i="1"/>
  <c r="AB94" i="1"/>
  <c r="AC46" i="1"/>
  <c r="K47" i="1"/>
  <c r="AU49" i="1"/>
  <c r="K51" i="1"/>
  <c r="T95" i="1"/>
  <c r="AU65" i="1"/>
  <c r="AT65" i="1"/>
  <c r="K9" i="1"/>
  <c r="J9" i="1"/>
  <c r="T10" i="1"/>
  <c r="AC11" i="1"/>
  <c r="AB11" i="1"/>
  <c r="AL12" i="1"/>
  <c r="AK12" i="1"/>
  <c r="AC14" i="1"/>
  <c r="AB14" i="1"/>
  <c r="AL15" i="1"/>
  <c r="AK15" i="1"/>
  <c r="AC17" i="1"/>
  <c r="AB17" i="1"/>
  <c r="AU25" i="1"/>
  <c r="AT25" i="1"/>
  <c r="K27" i="1"/>
  <c r="J27" i="1"/>
  <c r="AL27" i="1"/>
  <c r="AK27" i="1"/>
  <c r="AU28" i="1"/>
  <c r="AT28" i="1"/>
  <c r="K30" i="1"/>
  <c r="J30" i="1"/>
  <c r="AK33" i="1"/>
  <c r="AU36" i="1"/>
  <c r="AT36" i="1"/>
  <c r="K38" i="1"/>
  <c r="J38" i="1"/>
  <c r="T39" i="1"/>
  <c r="AC40" i="1"/>
  <c r="AB40" i="1"/>
  <c r="T45" i="1"/>
  <c r="AU51" i="1"/>
  <c r="AT51" i="1"/>
  <c r="K53" i="1"/>
  <c r="AL67" i="1"/>
  <c r="AK67" i="1"/>
  <c r="AU68" i="1"/>
  <c r="AT68" i="1"/>
  <c r="K70" i="1"/>
  <c r="T71" i="1"/>
  <c r="K73" i="1"/>
  <c r="T74" i="1"/>
  <c r="AC75" i="1"/>
  <c r="AB75" i="1"/>
  <c r="AL76" i="1"/>
  <c r="AK76" i="1"/>
  <c r="AU77" i="1"/>
  <c r="AT77" i="1"/>
  <c r="AT83" i="1"/>
  <c r="T85" i="1"/>
  <c r="AU85" i="1"/>
  <c r="AT85" i="1"/>
  <c r="K88" i="1"/>
  <c r="AC89" i="1"/>
  <c r="AB89" i="1"/>
  <c r="AL90" i="1"/>
  <c r="AK90" i="1"/>
  <c r="AU92" i="1"/>
  <c r="AT92" i="1"/>
  <c r="K94" i="1"/>
  <c r="T47" i="1"/>
  <c r="AL50" i="1"/>
  <c r="AC95" i="1"/>
  <c r="AB95" i="1"/>
  <c r="AT62" i="1"/>
  <c r="AL64" i="1"/>
  <c r="AK64" i="1"/>
  <c r="K8" i="1"/>
  <c r="J8" i="1"/>
  <c r="AL8" i="1"/>
  <c r="AK8" i="1"/>
  <c r="T9" i="1"/>
  <c r="AC10" i="1"/>
  <c r="AB10" i="1"/>
  <c r="K11" i="1"/>
  <c r="J11" i="1"/>
  <c r="AL11" i="1"/>
  <c r="AK11" i="1"/>
  <c r="T12" i="1"/>
  <c r="AU12" i="1"/>
  <c r="AT12" i="1"/>
  <c r="AC13" i="1"/>
  <c r="AB13" i="1"/>
  <c r="K14" i="1"/>
  <c r="J14" i="1"/>
  <c r="AL14" i="1"/>
  <c r="AK14" i="1"/>
  <c r="T15" i="1"/>
  <c r="AU15" i="1"/>
  <c r="AT15" i="1"/>
  <c r="AC16" i="1"/>
  <c r="AB16" i="1"/>
  <c r="K17" i="1"/>
  <c r="J17" i="1"/>
  <c r="AL17" i="1"/>
  <c r="AK17" i="1"/>
  <c r="T18" i="1"/>
  <c r="AU18" i="1"/>
  <c r="AT18" i="1"/>
  <c r="AB19" i="1"/>
  <c r="K20" i="1"/>
  <c r="J20" i="1"/>
  <c r="AK20" i="1"/>
  <c r="T21" i="1"/>
  <c r="AT21" i="1"/>
  <c r="AC22" i="1"/>
  <c r="AB22" i="1"/>
  <c r="K23" i="1"/>
  <c r="J23" i="1"/>
  <c r="AL23" i="1"/>
  <c r="AK23" i="1"/>
  <c r="T24" i="1"/>
  <c r="AU24" i="1"/>
  <c r="AT24" i="1"/>
  <c r="AB25" i="1"/>
  <c r="K26" i="1"/>
  <c r="J26" i="1"/>
  <c r="AL26" i="1"/>
  <c r="AK26" i="1"/>
  <c r="T27" i="1"/>
  <c r="AT27" i="1"/>
  <c r="AC28" i="1"/>
  <c r="AB28" i="1"/>
  <c r="K29" i="1"/>
  <c r="J29" i="1"/>
  <c r="AL29" i="1"/>
  <c r="AK29" i="1"/>
  <c r="AU30" i="1"/>
  <c r="AT30" i="1"/>
  <c r="T33" i="1"/>
  <c r="AU33" i="1"/>
  <c r="AT33" i="1"/>
  <c r="AC36" i="1"/>
  <c r="AB36" i="1"/>
  <c r="J37" i="1"/>
  <c r="AL37" i="1"/>
  <c r="AK37" i="1"/>
  <c r="AU38" i="1"/>
  <c r="AT38" i="1"/>
  <c r="AB39" i="1"/>
  <c r="J40" i="1"/>
  <c r="AL40" i="1"/>
  <c r="AK40" i="1"/>
  <c r="AT41" i="1"/>
  <c r="K43" i="1"/>
  <c r="AL43" i="1"/>
  <c r="AK43" i="1"/>
  <c r="AU44" i="1"/>
  <c r="AT44" i="1"/>
  <c r="AC45" i="1"/>
  <c r="AB45" i="1"/>
  <c r="K46" i="1"/>
  <c r="AC51" i="1"/>
  <c r="AB51" i="1"/>
  <c r="K52" i="1"/>
  <c r="AL52" i="1"/>
  <c r="AK52" i="1"/>
  <c r="AU53" i="1"/>
  <c r="AT53" i="1"/>
  <c r="AC54" i="1"/>
  <c r="AB54" i="1"/>
  <c r="AU67" i="1"/>
  <c r="AT67" i="1"/>
  <c r="AB68" i="1"/>
  <c r="K69" i="1"/>
  <c r="AK69" i="1"/>
  <c r="T70" i="1"/>
  <c r="AT70" i="1"/>
  <c r="AC71" i="1"/>
  <c r="AB71" i="1"/>
  <c r="K72" i="1"/>
  <c r="AL72" i="1"/>
  <c r="AK72" i="1"/>
  <c r="T73" i="1"/>
  <c r="AU73" i="1"/>
  <c r="AT73" i="1"/>
  <c r="AB74" i="1"/>
  <c r="K75" i="1"/>
  <c r="AL75" i="1"/>
  <c r="AK75" i="1"/>
  <c r="T76" i="1"/>
  <c r="AT76" i="1"/>
  <c r="AC77" i="1"/>
  <c r="AB77" i="1"/>
  <c r="AL79" i="1"/>
  <c r="AK79" i="1"/>
  <c r="K81" i="1"/>
  <c r="J81" i="1"/>
  <c r="AK81" i="1"/>
  <c r="AC85" i="1"/>
  <c r="AB85" i="1"/>
  <c r="K87" i="1"/>
  <c r="AL87" i="1"/>
  <c r="AK87" i="1"/>
  <c r="T88" i="1"/>
  <c r="K89" i="1"/>
  <c r="AL89" i="1"/>
  <c r="AK89" i="1"/>
  <c r="T90" i="1"/>
  <c r="AU90" i="1"/>
  <c r="AT90" i="1"/>
  <c r="AC92" i="1"/>
  <c r="AB92" i="1"/>
  <c r="K93" i="1"/>
  <c r="AL93" i="1"/>
  <c r="AK93" i="1"/>
  <c r="T94" i="1"/>
  <c r="AU94" i="1"/>
  <c r="AT94" i="1"/>
  <c r="AL7" i="1"/>
  <c r="AK7" i="1"/>
  <c r="K10" i="1"/>
  <c r="J10" i="1"/>
  <c r="T11" i="1"/>
  <c r="AU11" i="1"/>
  <c r="AT11" i="1"/>
  <c r="K13" i="1"/>
  <c r="J13" i="1"/>
  <c r="T14" i="1"/>
  <c r="AU14" i="1"/>
  <c r="AT14" i="1"/>
  <c r="K16" i="1"/>
  <c r="J16" i="1"/>
  <c r="T17" i="1"/>
  <c r="AC18" i="1"/>
  <c r="AB18" i="1"/>
  <c r="AL19" i="1"/>
  <c r="AK19" i="1"/>
  <c r="AU20" i="1"/>
  <c r="AT20" i="1"/>
  <c r="K22" i="1"/>
  <c r="J22" i="1"/>
  <c r="T23" i="1"/>
  <c r="AC24" i="1"/>
  <c r="AB24" i="1"/>
  <c r="AL25" i="1"/>
  <c r="AK25" i="1"/>
  <c r="AU26" i="1"/>
  <c r="AT26" i="1"/>
  <c r="AC27" i="1"/>
  <c r="AB27" i="1"/>
  <c r="AU29" i="1"/>
  <c r="AT29" i="1"/>
  <c r="AL36" i="1"/>
  <c r="AK36" i="1"/>
  <c r="K39" i="1"/>
  <c r="J39" i="1"/>
  <c r="AC41" i="1"/>
  <c r="AB41" i="1"/>
  <c r="AU43" i="1"/>
  <c r="AT43" i="1"/>
  <c r="T52" i="1"/>
  <c r="AC67" i="1"/>
  <c r="AB67" i="1"/>
  <c r="AL68" i="1"/>
  <c r="AK68" i="1"/>
  <c r="AU69" i="1"/>
  <c r="AT69" i="1"/>
  <c r="K71" i="1"/>
  <c r="T72" i="1"/>
  <c r="AC73" i="1"/>
  <c r="AB73" i="1"/>
  <c r="AL74" i="1"/>
  <c r="AK74" i="1"/>
  <c r="AU75" i="1"/>
  <c r="AT75" i="1"/>
  <c r="K77" i="1"/>
  <c r="T81" i="1"/>
  <c r="AU87" i="1"/>
  <c r="AT87" i="1"/>
  <c r="T89" i="1"/>
  <c r="AC90" i="1"/>
  <c r="AB90" i="1"/>
  <c r="AL92" i="1"/>
  <c r="AK92" i="1"/>
  <c r="AL47" i="1"/>
  <c r="AC50" i="1"/>
  <c r="AB50" i="1"/>
  <c r="AU95" i="1"/>
  <c r="AT95" i="1"/>
  <c r="AL62" i="1"/>
  <c r="AK62" i="1"/>
  <c r="AU63" i="1"/>
  <c r="AT63" i="1"/>
  <c r="K6" i="1"/>
  <c r="J6" i="1"/>
  <c r="T7" i="1"/>
  <c r="AL9" i="1"/>
  <c r="AK9" i="1"/>
  <c r="AU10" i="1"/>
  <c r="AT10" i="1"/>
  <c r="K12" i="1"/>
  <c r="J12" i="1"/>
  <c r="T13" i="1"/>
  <c r="AU13" i="1"/>
  <c r="AT13" i="1"/>
  <c r="K15" i="1"/>
  <c r="J15" i="1"/>
  <c r="T16" i="1"/>
  <c r="AU16" i="1"/>
  <c r="AT16" i="1"/>
  <c r="K18" i="1"/>
  <c r="J18" i="1"/>
  <c r="AL18" i="1"/>
  <c r="AK18" i="1"/>
  <c r="T19" i="1"/>
  <c r="AU19" i="1"/>
  <c r="AT19" i="1"/>
  <c r="AC20" i="1"/>
  <c r="AB20" i="1"/>
  <c r="J21" i="1"/>
  <c r="AL21" i="1"/>
  <c r="AK21" i="1"/>
  <c r="T22" i="1"/>
  <c r="AU22" i="1"/>
  <c r="AT22" i="1"/>
  <c r="AB23" i="1"/>
  <c r="K24" i="1"/>
  <c r="J24" i="1"/>
  <c r="AK24" i="1"/>
  <c r="T25" i="1"/>
  <c r="AC26" i="1"/>
  <c r="AB26" i="1"/>
  <c r="T28" i="1"/>
  <c r="AB29" i="1"/>
  <c r="AL30" i="1"/>
  <c r="AK30" i="1"/>
  <c r="K33" i="1"/>
  <c r="J33" i="1"/>
  <c r="AK38" i="1"/>
  <c r="AU39" i="1"/>
  <c r="AT39" i="1"/>
  <c r="J41" i="1"/>
  <c r="AB43" i="1"/>
  <c r="AL44" i="1"/>
  <c r="AK44" i="1"/>
  <c r="AL53" i="1"/>
  <c r="AK53" i="1"/>
  <c r="T68" i="1"/>
  <c r="AB69" i="1"/>
  <c r="AL70" i="1"/>
  <c r="AK70" i="1"/>
  <c r="AU71" i="1"/>
  <c r="AT71" i="1"/>
  <c r="AC72" i="1"/>
  <c r="AB72" i="1"/>
  <c r="AL73" i="1"/>
  <c r="AK73" i="1"/>
  <c r="AU74" i="1"/>
  <c r="AT74" i="1"/>
  <c r="T77" i="1"/>
  <c r="AC79" i="1"/>
  <c r="AB79" i="1"/>
  <c r="AC81" i="1"/>
  <c r="AB81" i="1"/>
  <c r="AC87" i="1"/>
  <c r="AB87" i="1"/>
  <c r="AT88" i="1"/>
  <c r="K90" i="1"/>
  <c r="AC93" i="1"/>
  <c r="AB93" i="1"/>
  <c r="AL94" i="1"/>
  <c r="AK94" i="1"/>
  <c r="AU47" i="1"/>
  <c r="T62" i="1"/>
  <c r="AC63" i="1"/>
  <c r="AU46" i="1"/>
  <c r="AT46" i="1"/>
  <c r="K49" i="1"/>
  <c r="AL49" i="1"/>
  <c r="T50" i="1"/>
  <c r="AL95" i="1"/>
  <c r="AK95" i="1"/>
  <c r="K63" i="1"/>
  <c r="T64" i="1"/>
  <c r="A251" i="2"/>
  <c r="A284" i="2"/>
  <c r="A866" i="2"/>
  <c r="A449" i="2"/>
  <c r="A534" i="2"/>
  <c r="A777" i="2"/>
  <c r="A254" i="2"/>
  <c r="A325" i="2"/>
  <c r="A503" i="2"/>
  <c r="A309" i="2"/>
  <c r="A447" i="2"/>
  <c r="A995" i="2"/>
  <c r="A109" i="2"/>
  <c r="A1103" i="2"/>
  <c r="A955" i="2"/>
  <c r="A417" i="2"/>
  <c r="A770" i="2"/>
  <c r="A101" i="2"/>
  <c r="A136" i="2"/>
  <c r="A121" i="2"/>
  <c r="A907" i="2"/>
  <c r="A31" i="2"/>
  <c r="A775" i="2"/>
  <c r="A296" i="2"/>
  <c r="A623" i="2"/>
  <c r="A144" i="2"/>
  <c r="A462" i="2"/>
  <c r="A644" i="2"/>
  <c r="A505" i="2"/>
  <c r="A667" i="2"/>
  <c r="A769" i="2"/>
  <c r="A198" i="2"/>
  <c r="A334" i="2"/>
  <c r="A817" i="2"/>
  <c r="A861" i="2"/>
  <c r="A1009" i="2"/>
  <c r="A173" i="2"/>
  <c r="A1099" i="2"/>
  <c r="A1013" i="2"/>
  <c r="A88" i="2"/>
  <c r="A589" i="2"/>
  <c r="A851" i="2"/>
  <c r="A836" i="2"/>
  <c r="A143" i="2"/>
  <c r="A719" i="2"/>
  <c r="A647" i="2"/>
  <c r="A75" i="2"/>
  <c r="A959" i="2"/>
  <c r="A295" i="2"/>
  <c r="A274" i="2"/>
  <c r="A663" i="2"/>
  <c r="A244" i="2"/>
  <c r="A50" i="2"/>
  <c r="A91" i="2"/>
  <c r="A936" i="2"/>
  <c r="A157" i="2"/>
  <c r="A653" i="2"/>
  <c r="A268" i="2"/>
  <c r="A862" i="2"/>
  <c r="A544" i="2"/>
  <c r="A822" i="2"/>
  <c r="A355" i="2"/>
  <c r="A55" i="2"/>
  <c r="A1145" i="2"/>
  <c r="A763" i="2"/>
  <c r="A436" i="2"/>
  <c r="A981" i="2"/>
  <c r="A232" i="2"/>
  <c r="A887" i="2"/>
  <c r="A1059" i="2"/>
  <c r="A1100" i="2"/>
  <c r="A227" i="2"/>
  <c r="A878" i="2"/>
  <c r="A1077" i="2"/>
  <c r="A219" i="2"/>
  <c r="A791" i="2"/>
  <c r="A1089" i="2"/>
  <c r="A855" i="2"/>
  <c r="A672" i="2"/>
  <c r="A67" i="2"/>
  <c r="A776" i="2"/>
  <c r="A152" i="2"/>
  <c r="A773" i="2"/>
  <c r="A205" i="2"/>
  <c r="A1098" i="2"/>
  <c r="A683" i="2"/>
  <c r="A734" i="2"/>
  <c r="A638" i="2"/>
  <c r="A158" i="2"/>
  <c r="A926" i="2"/>
  <c r="A209" i="2"/>
  <c r="A397" i="2"/>
  <c r="A829" i="2"/>
  <c r="A656" i="2"/>
  <c r="A898" i="2"/>
  <c r="A163" i="2"/>
  <c r="A1034" i="2"/>
  <c r="A66" i="2"/>
  <c r="A76" i="2"/>
  <c r="A852" i="2"/>
  <c r="A226" i="2"/>
  <c r="A912" i="2"/>
  <c r="A786" i="2"/>
  <c r="A873" i="2"/>
  <c r="A692" i="2"/>
  <c r="A443" i="2"/>
  <c r="A940" i="2"/>
  <c r="A849" i="2"/>
  <c r="A43" i="2"/>
  <c r="A913" i="2"/>
  <c r="A271" i="2"/>
  <c r="A1029" i="2"/>
  <c r="A1058" i="2"/>
  <c r="A1084" i="2"/>
  <c r="A216" i="2"/>
  <c r="A966" i="2"/>
  <c r="A890" i="2"/>
  <c r="A258" i="2"/>
  <c r="A430" i="2"/>
  <c r="A759" i="2"/>
  <c r="A495" i="2"/>
  <c r="A265" i="2"/>
  <c r="A577" i="2"/>
  <c r="A84" i="2"/>
  <c r="A213" i="2"/>
  <c r="A276" i="2"/>
  <c r="A517" i="2"/>
  <c r="A604" i="2"/>
  <c r="A558" i="2"/>
  <c r="A1071" i="2"/>
  <c r="A312" i="2"/>
  <c r="A71" i="2"/>
  <c r="A1011" i="2"/>
  <c r="A566" i="2"/>
  <c r="A305" i="2"/>
  <c r="A934" i="2"/>
  <c r="A595" i="2"/>
  <c r="A94" i="2"/>
  <c r="A551" i="2"/>
  <c r="A192" i="2"/>
  <c r="A110" i="2"/>
  <c r="A1080" i="2"/>
  <c r="A1064" i="2"/>
  <c r="A685" i="2"/>
  <c r="A630" i="2"/>
  <c r="A676" i="2"/>
  <c r="A32" i="2"/>
  <c r="A29" i="2"/>
  <c r="A162" i="2"/>
  <c r="A756" i="2"/>
  <c r="A979" i="2"/>
  <c r="A23" i="2"/>
  <c r="A26" i="2"/>
  <c r="A1180" i="2"/>
  <c r="A1132" i="2"/>
  <c r="A113" i="2"/>
  <c r="A596" i="2"/>
  <c r="A269" i="2"/>
  <c r="A831" i="2"/>
  <c r="A652" i="2"/>
  <c r="A151" i="2"/>
  <c r="A362" i="2"/>
  <c r="A650" i="2"/>
  <c r="A722" i="2"/>
  <c r="A272" i="2"/>
  <c r="A1185" i="2"/>
  <c r="A990" i="2"/>
  <c r="A138" i="2"/>
  <c r="A132" i="2"/>
  <c r="A780" i="2"/>
  <c r="A1017" i="2"/>
  <c r="A643" i="2"/>
  <c r="A510" i="2"/>
  <c r="A364" i="2"/>
  <c r="A758" i="2"/>
  <c r="A433" i="2"/>
  <c r="A847" i="2"/>
  <c r="A524" i="2"/>
  <c r="A111" i="2"/>
  <c r="A605" i="2"/>
  <c r="A662" i="2"/>
  <c r="A65" i="2"/>
  <c r="A788" i="2"/>
  <c r="A212" i="2"/>
  <c r="A741" i="2"/>
  <c r="A402" i="2"/>
  <c r="A801" i="2"/>
  <c r="A901" i="2"/>
  <c r="A815" i="2"/>
  <c r="A116" i="2"/>
  <c r="A189" i="2"/>
  <c r="A456" i="2"/>
  <c r="A398" i="2"/>
  <c r="A239" i="2"/>
  <c r="A657" i="2"/>
  <c r="A70" i="2"/>
  <c r="A77" i="2"/>
  <c r="A762" i="2"/>
  <c r="A987" i="2"/>
  <c r="A587" i="2"/>
  <c r="A560" i="2"/>
  <c r="A249" i="2"/>
  <c r="A235" i="2"/>
  <c r="A485" i="2"/>
  <c r="A191" i="2"/>
  <c r="A881" i="2"/>
  <c r="A1403" i="2"/>
  <c r="A1182" i="2"/>
  <c r="A678" i="2"/>
  <c r="A347" i="2"/>
  <c r="A78" i="2"/>
  <c r="A179" i="2"/>
  <c r="A149" i="2"/>
  <c r="A404" i="2"/>
  <c r="A46" i="2"/>
  <c r="A1061" i="2"/>
  <c r="A1147" i="2"/>
  <c r="A1115" i="2"/>
  <c r="A193" i="2"/>
  <c r="A25" i="2"/>
  <c r="A634" i="2"/>
  <c r="A200" i="2"/>
  <c r="A207" i="2"/>
  <c r="A797" i="2"/>
  <c r="A664" i="2"/>
  <c r="A1060" i="2"/>
  <c r="A238" i="2"/>
  <c r="A835" i="2"/>
  <c r="A549" i="2"/>
  <c r="A631" i="2"/>
  <c r="A610" i="2"/>
  <c r="A706" i="2"/>
  <c r="A615" i="2"/>
  <c r="A1096" i="2"/>
  <c r="A628" i="2"/>
  <c r="A1086" i="2"/>
  <c r="A1143" i="2"/>
  <c r="A196" i="2"/>
  <c r="A6" i="2"/>
  <c r="A180" i="2"/>
  <c r="A186" i="2"/>
  <c r="A311" i="2"/>
  <c r="A504" i="2"/>
  <c r="A253" i="2"/>
  <c r="A119" i="2"/>
  <c r="A924" i="2"/>
  <c r="A322" i="2"/>
  <c r="A95" i="2"/>
  <c r="A333" i="2"/>
  <c r="A725" i="2"/>
  <c r="A1130" i="2"/>
  <c r="A1120" i="2"/>
  <c r="A2" i="2"/>
  <c r="A1155" i="2"/>
  <c r="A525" i="2"/>
  <c r="A820" i="2"/>
  <c r="A281" i="2"/>
  <c r="A658" i="2"/>
  <c r="A617" i="2"/>
  <c r="A107" i="2"/>
  <c r="A721" i="2"/>
  <c r="A51" i="2"/>
  <c r="A445" i="2"/>
  <c r="A526" i="2"/>
  <c r="A673" i="2"/>
  <c r="A310" i="2"/>
  <c r="A58" i="2"/>
  <c r="A646" i="2"/>
  <c r="A73" i="2"/>
  <c r="A441" i="2"/>
  <c r="A39" i="2"/>
  <c r="A998" i="2"/>
  <c r="A361" i="2"/>
  <c r="A640" i="2"/>
  <c r="A1121" i="2"/>
  <c r="A45" i="2"/>
  <c r="A530" i="2"/>
  <c r="A375" i="2"/>
  <c r="A80" i="2"/>
  <c r="A1151" i="2"/>
  <c r="A72" i="2"/>
  <c r="A798" i="2"/>
  <c r="A603" i="2"/>
  <c r="A481" i="2"/>
  <c r="A666" i="2"/>
  <c r="A1085" i="2"/>
  <c r="A744" i="2"/>
  <c r="A171" i="2"/>
  <c r="A488" i="2"/>
  <c r="A245" i="2"/>
  <c r="A262" i="2"/>
  <c r="A618" i="2"/>
  <c r="A636" i="2"/>
  <c r="A286" i="2"/>
  <c r="A41" i="2"/>
  <c r="A812" i="2"/>
  <c r="A1019" i="2"/>
  <c r="A1036" i="2"/>
  <c r="A863" i="2"/>
  <c r="A991" i="2"/>
  <c r="A859" i="2"/>
  <c r="A316" i="2"/>
  <c r="A1166" i="2"/>
  <c r="A690" i="2"/>
  <c r="A1047" i="2"/>
  <c r="A951" i="2"/>
  <c r="A261" i="2"/>
  <c r="A629" i="2"/>
  <c r="A419" i="2"/>
  <c r="A511" i="2"/>
  <c r="A130" i="2"/>
  <c r="A752" i="2"/>
  <c r="A919" i="2"/>
  <c r="A1110" i="2"/>
  <c r="A49" i="2"/>
  <c r="A645" i="2"/>
  <c r="A122" i="2"/>
  <c r="A231" i="2"/>
  <c r="A365" i="2"/>
  <c r="A554" i="2"/>
  <c r="A905" i="2"/>
  <c r="A731" i="2"/>
  <c r="A637" i="2"/>
  <c r="A83" i="2"/>
  <c r="A453" i="2"/>
  <c r="A493" i="2"/>
  <c r="A520" i="2"/>
  <c r="A575" i="2"/>
  <c r="A387" i="2"/>
  <c r="A74" i="2"/>
  <c r="A1073" i="2"/>
  <c r="A1002" i="2"/>
  <c r="A1175" i="2"/>
  <c r="A44" i="2"/>
  <c r="A469" i="2"/>
  <c r="A514" i="2"/>
  <c r="A802" i="2"/>
  <c r="A10" i="2"/>
  <c r="A247" i="2"/>
  <c r="A102" i="2"/>
  <c r="A933" i="2"/>
  <c r="A184" i="2"/>
  <c r="A743" i="2"/>
  <c r="A888" i="2"/>
  <c r="A906" i="2"/>
  <c r="A17" i="2"/>
  <c r="A674" i="2"/>
  <c r="A698" i="2"/>
  <c r="A405" i="2"/>
  <c r="A649" i="2"/>
  <c r="A165" i="2"/>
  <c r="A515" i="2"/>
  <c r="A30" i="2"/>
  <c r="A461" i="2"/>
  <c r="A376" i="2"/>
  <c r="A174" i="2"/>
  <c r="A79" i="2"/>
  <c r="A941" i="2"/>
  <c r="A267" i="2"/>
  <c r="A642" i="2"/>
  <c r="A911" i="2"/>
  <c r="A22" i="2"/>
  <c r="A848" i="2"/>
  <c r="A1165" i="2"/>
  <c r="A751" i="2"/>
  <c r="A313" i="2"/>
  <c r="A374" i="2"/>
  <c r="A61" i="2"/>
  <c r="A939" i="2"/>
  <c r="A118" i="2"/>
  <c r="A668" i="2"/>
  <c r="A785" i="2"/>
  <c r="A137" i="2"/>
  <c r="A1094" i="2"/>
  <c r="A669" i="2"/>
  <c r="A578" i="2"/>
  <c r="A651" i="2"/>
  <c r="A895" i="2"/>
  <c r="A183" i="2"/>
  <c r="A764" i="2"/>
  <c r="A588" i="2"/>
  <c r="A494" i="2"/>
  <c r="A457" i="2"/>
  <c r="A300" i="2"/>
  <c r="A234" i="2"/>
  <c r="A335" i="2"/>
  <c r="A129" i="2"/>
  <c r="A15" i="2"/>
  <c r="A288" i="2"/>
  <c r="A1196" i="2"/>
  <c r="A1125" i="2"/>
  <c r="A879" i="2"/>
  <c r="A290" i="2"/>
  <c r="A1068" i="2"/>
  <c r="A1173" i="2"/>
  <c r="A570" i="2"/>
  <c r="A498" i="2"/>
  <c r="A1072" i="2"/>
  <c r="A973" i="2"/>
  <c r="A124" i="2"/>
  <c r="A880" i="2"/>
  <c r="A48" i="2"/>
  <c r="A600" i="2"/>
  <c r="A999" i="2"/>
  <c r="A1025" i="2"/>
  <c r="A1028" i="2"/>
  <c r="A1210" i="2"/>
  <c r="A705" i="2"/>
  <c r="A1131" i="2"/>
  <c r="A557" i="2"/>
  <c r="A528" i="2"/>
  <c r="A882" i="2"/>
  <c r="A593" i="2"/>
  <c r="A225" i="2"/>
  <c r="A1122" i="2"/>
  <c r="A12" i="2"/>
  <c r="A439" i="2"/>
  <c r="A425" i="2"/>
  <c r="A707" i="2"/>
  <c r="A206" i="2"/>
  <c r="A1007" i="2"/>
  <c r="A1048" i="2"/>
  <c r="A502" i="2"/>
  <c r="A128" i="2"/>
  <c r="A608" i="2"/>
  <c r="A975" i="2"/>
  <c r="A971" i="2"/>
  <c r="A415" i="2"/>
  <c r="A1101" i="2"/>
  <c r="A930" i="2"/>
  <c r="A937" i="2"/>
  <c r="A860" i="2"/>
  <c r="A1067" i="2"/>
  <c r="A986" i="2"/>
  <c r="A359" i="2"/>
  <c r="A1004" i="2"/>
  <c r="A942" i="2"/>
  <c r="A1123" i="2"/>
  <c r="A1000" i="2"/>
  <c r="A602" i="2"/>
  <c r="A729" i="2"/>
  <c r="A161" i="2"/>
  <c r="A260" i="2"/>
  <c r="A935" i="2"/>
  <c r="A5" i="2"/>
  <c r="A767" i="2"/>
  <c r="A97" i="2"/>
  <c r="A1088" i="2"/>
  <c r="A1032" i="2"/>
  <c r="A24" i="2"/>
  <c r="A194" i="2"/>
  <c r="A1041" i="2"/>
  <c r="A929" i="2"/>
  <c r="A918" i="2"/>
  <c r="A87" i="2"/>
  <c r="A248" i="2"/>
  <c r="A804" i="2"/>
  <c r="A825" i="2"/>
  <c r="A984" i="2"/>
  <c r="A389" i="2"/>
  <c r="A858" i="2"/>
  <c r="A727" i="2"/>
  <c r="A1095" i="2"/>
  <c r="A772" i="2"/>
  <c r="A308" i="2"/>
  <c r="A876" i="2"/>
  <c r="A1156" i="2"/>
  <c r="A787" i="2"/>
  <c r="A385" i="2"/>
  <c r="A229" i="2"/>
  <c r="A635" i="2"/>
  <c r="A240" i="2"/>
  <c r="A1152" i="2"/>
  <c r="A125" i="2"/>
  <c r="A332" i="2"/>
  <c r="A208" i="2"/>
  <c r="A757" i="2"/>
  <c r="A27" i="2"/>
  <c r="A529" i="2"/>
  <c r="A616" i="2"/>
  <c r="A1043" i="2"/>
  <c r="A980" i="2"/>
  <c r="A409" i="2"/>
  <c r="A330" i="2"/>
  <c r="A1074" i="2"/>
  <c r="A96" i="2"/>
  <c r="A37" i="2"/>
  <c r="A1158" i="2"/>
  <c r="A857" i="2"/>
  <c r="A974" i="2"/>
  <c r="A357" i="2"/>
  <c r="A123" i="2"/>
  <c r="A326" i="2"/>
  <c r="A18" i="2"/>
  <c r="A920" i="2"/>
  <c r="A535" i="2"/>
  <c r="A552" i="2"/>
  <c r="A14" i="2"/>
  <c r="A585" i="2"/>
  <c r="A654" i="2"/>
  <c r="A655" i="2"/>
  <c r="A794" i="2"/>
  <c r="A354" i="2"/>
  <c r="A155" i="2"/>
  <c r="A62" i="2"/>
  <c r="A1124" i="2"/>
  <c r="A807" i="2"/>
  <c r="A279" i="2"/>
  <c r="A677" i="2"/>
  <c r="A579" i="2"/>
  <c r="A148" i="2"/>
  <c r="A471" i="2"/>
  <c r="A541" i="2"/>
  <c r="A1055" i="2"/>
  <c r="A11" i="2"/>
  <c r="A513" i="2"/>
  <c r="A1063" i="2"/>
  <c r="A187" i="2"/>
  <c r="A954" i="2"/>
  <c r="A931" i="2"/>
  <c r="A738" i="2"/>
  <c r="A1164" i="2"/>
  <c r="A218" i="2"/>
  <c r="A1053" i="2"/>
  <c r="A512" i="2"/>
  <c r="A215" i="2"/>
  <c r="A126" i="2"/>
  <c r="A338" i="2"/>
  <c r="A992" i="2"/>
  <c r="A21" i="2"/>
  <c r="A264" i="2"/>
  <c r="A256" i="2"/>
  <c r="A89" i="2"/>
  <c r="A708" i="2"/>
  <c r="A197" i="2"/>
  <c r="A910" i="2"/>
  <c r="A36" i="2"/>
  <c r="A564" i="2"/>
  <c r="A237" i="2"/>
  <c r="A454" i="2"/>
  <c r="A795" i="2"/>
  <c r="A537" i="2"/>
  <c r="A527" i="2"/>
  <c r="A172" i="2"/>
  <c r="A299" i="2"/>
  <c r="A294" i="2"/>
  <c r="A135" i="2"/>
  <c r="A889" i="2"/>
  <c r="A648" i="2"/>
  <c r="A303" i="2"/>
  <c r="A492" i="2"/>
  <c r="A1154" i="2"/>
  <c r="K102" i="1"/>
  <c r="J102" i="1"/>
  <c r="T102" i="1"/>
  <c r="AC102" i="1"/>
  <c r="AB102" i="1"/>
  <c r="AK102" i="1"/>
  <c r="K103" i="1"/>
  <c r="J103" i="1"/>
  <c r="T103" i="1"/>
  <c r="AB103" i="1"/>
  <c r="AL103" i="1"/>
  <c r="AK103" i="1"/>
  <c r="K40" i="1"/>
  <c r="U90" i="8"/>
  <c r="T90" i="8" s="1"/>
  <c r="AC69" i="1"/>
  <c r="AC70" i="1"/>
  <c r="AD81" i="1"/>
  <c r="U43" i="1"/>
  <c r="AV133" i="1"/>
  <c r="J148" i="1"/>
  <c r="AD20" i="1"/>
  <c r="AM100" i="1"/>
  <c r="U102" i="1"/>
  <c r="AV45" i="1"/>
  <c r="AV92" i="1"/>
  <c r="AV103" i="1"/>
  <c r="AV116" i="1"/>
  <c r="AV6" i="1"/>
  <c r="AD52" i="1"/>
  <c r="AM95" i="1"/>
  <c r="L110" i="1"/>
  <c r="AM76" i="1"/>
  <c r="U12" i="1"/>
  <c r="AD26" i="1"/>
  <c r="AM39" i="1"/>
  <c r="AD108" i="1"/>
  <c r="AK108" i="1"/>
  <c r="AB109" i="1"/>
  <c r="U132" i="1"/>
  <c r="AK140" i="1"/>
  <c r="L10" i="1"/>
  <c r="AK128" i="1"/>
  <c r="AB131" i="1"/>
  <c r="J133" i="1"/>
  <c r="AD15" i="1"/>
  <c r="AM23" i="1"/>
  <c r="AV89" i="1"/>
  <c r="AK115" i="1"/>
  <c r="AV125" i="1"/>
  <c r="AM29" i="1"/>
  <c r="U37" i="1"/>
  <c r="U70" i="1"/>
  <c r="L75" i="1"/>
  <c r="AV87" i="1"/>
  <c r="AD94" i="1"/>
  <c r="J111" i="1"/>
  <c r="AD112" i="1"/>
  <c r="U115" i="1"/>
  <c r="AK119" i="1"/>
  <c r="AB123" i="1"/>
  <c r="U124" i="1"/>
  <c r="J125" i="1"/>
  <c r="AK136" i="1"/>
  <c r="J4" i="1"/>
  <c r="L6" i="1"/>
  <c r="AM19" i="1"/>
  <c r="AD24" i="1"/>
  <c r="L28" i="1"/>
  <c r="AD30" i="1"/>
  <c r="L38" i="1"/>
  <c r="AD47" i="1"/>
  <c r="U53" i="1"/>
  <c r="U62" i="1"/>
  <c r="AC65" i="1"/>
  <c r="K67" i="1"/>
  <c r="AD73" i="1"/>
  <c r="T75" i="1"/>
  <c r="AV79" i="1"/>
  <c r="AL81" i="1"/>
  <c r="U90" i="1"/>
  <c r="AD101" i="1"/>
  <c r="L103" i="1"/>
  <c r="AM104" i="1"/>
  <c r="AB118" i="1"/>
  <c r="U119" i="1"/>
  <c r="AL119" i="1"/>
  <c r="J120" i="1"/>
  <c r="AB127" i="1"/>
  <c r="U128" i="1"/>
  <c r="AL128" i="1"/>
  <c r="J129" i="1"/>
  <c r="AB135" i="1"/>
  <c r="U136" i="1"/>
  <c r="AL136" i="1"/>
  <c r="J137" i="1"/>
  <c r="AV137" i="1"/>
  <c r="AB139" i="1"/>
  <c r="U140" i="1"/>
  <c r="AL140" i="1"/>
  <c r="J141" i="1"/>
  <c r="AV141" i="1"/>
  <c r="AD143" i="1"/>
  <c r="AK143" i="1"/>
  <c r="AD4" i="1"/>
  <c r="U6" i="1"/>
  <c r="AT7" i="1"/>
  <c r="U17" i="1"/>
  <c r="AV54" i="1"/>
  <c r="AD65" i="1"/>
  <c r="L67" i="1"/>
  <c r="AV71" i="1"/>
  <c r="AV120" i="1"/>
  <c r="AK124" i="1"/>
  <c r="AV129" i="1"/>
  <c r="AK132" i="1"/>
  <c r="AV146" i="1"/>
  <c r="AK148" i="1"/>
  <c r="AM4" i="1"/>
  <c r="U27" i="1"/>
  <c r="AD8" i="1"/>
  <c r="AM11" i="1"/>
  <c r="AL33" i="1"/>
  <c r="AC68" i="1"/>
  <c r="AU76" i="1"/>
  <c r="AC109" i="1"/>
  <c r="K111" i="1"/>
  <c r="AK112" i="1"/>
  <c r="AB114" i="1"/>
  <c r="AL115" i="1"/>
  <c r="J116" i="1"/>
  <c r="A864" i="2"/>
  <c r="A679" i="2"/>
  <c r="A423" i="2"/>
  <c r="A293" i="2"/>
  <c r="A367" i="2"/>
  <c r="A298" i="2"/>
  <c r="A840" i="2"/>
  <c r="A1056" i="2"/>
  <c r="A1090" i="2"/>
  <c r="A34" i="2"/>
  <c r="A808" i="2"/>
  <c r="A1027" i="2"/>
  <c r="A1170" i="2"/>
  <c r="A380" i="2"/>
  <c r="B149" i="5"/>
  <c r="A985" i="2"/>
  <c r="A429" i="2"/>
  <c r="A827" i="2"/>
  <c r="A472" i="2"/>
  <c r="A1021" i="2"/>
  <c r="A236" i="2"/>
  <c r="A838" i="2"/>
  <c r="A1075" i="2"/>
  <c r="A697" i="2"/>
  <c r="A760" i="2"/>
  <c r="A961" i="2"/>
  <c r="A145" i="2"/>
  <c r="B589" i="5"/>
  <c r="K4" i="1"/>
  <c r="AD7" i="1"/>
  <c r="L9" i="1"/>
  <c r="AM10" i="1"/>
  <c r="AV12" i="1"/>
  <c r="AM15" i="1"/>
  <c r="U16" i="1"/>
  <c r="AV17" i="1"/>
  <c r="AM18" i="1"/>
  <c r="AC19" i="1"/>
  <c r="K21" i="1"/>
  <c r="L22" i="1"/>
  <c r="AM22" i="1"/>
  <c r="AC23" i="1"/>
  <c r="AM25" i="1"/>
  <c r="AV26" i="1"/>
  <c r="AD28" i="1"/>
  <c r="AC30" i="1"/>
  <c r="AV36" i="1"/>
  <c r="U39" i="1"/>
  <c r="T43" i="1"/>
  <c r="AU62" i="1"/>
  <c r="AM6" i="1"/>
  <c r="L7" i="1"/>
  <c r="AM7" i="1"/>
  <c r="AM8" i="1"/>
  <c r="U9" i="1"/>
  <c r="U10" i="1"/>
  <c r="AV10" i="1"/>
  <c r="AV11" i="1"/>
  <c r="AD12" i="1"/>
  <c r="U15" i="1"/>
  <c r="L17" i="1"/>
  <c r="L18" i="1"/>
  <c r="AV18" i="1"/>
  <c r="AD19" i="1"/>
  <c r="U21" i="1"/>
  <c r="AV22" i="1"/>
  <c r="AD23" i="1"/>
  <c r="U25" i="1"/>
  <c r="U29" i="1"/>
  <c r="AM33" i="1"/>
  <c r="AM37" i="1"/>
  <c r="T38" i="1"/>
  <c r="L40" i="1"/>
  <c r="AM54" i="1"/>
  <c r="AL63" i="1"/>
  <c r="U8" i="1"/>
  <c r="AV9" i="1"/>
  <c r="AD11" i="1"/>
  <c r="L12" i="1"/>
  <c r="AD16" i="1"/>
  <c r="L26" i="1"/>
  <c r="AM27" i="1"/>
  <c r="L30" i="1"/>
  <c r="U33" i="1"/>
  <c r="J36" i="1"/>
  <c r="AD36" i="1"/>
  <c r="AV38" i="1"/>
  <c r="AD40" i="1"/>
  <c r="AV7" i="1"/>
  <c r="AD9" i="1"/>
  <c r="L11" i="1"/>
  <c r="L16" i="1"/>
  <c r="AU21" i="1"/>
  <c r="AL22" i="1"/>
  <c r="AU27" i="1"/>
  <c r="AV28" i="1"/>
  <c r="AV30" i="1"/>
  <c r="L36" i="1"/>
  <c r="AD38" i="1"/>
  <c r="AV40" i="1"/>
  <c r="AC49" i="1"/>
  <c r="L69" i="1"/>
  <c r="AD71" i="1"/>
  <c r="L73" i="1"/>
  <c r="AM74" i="1"/>
  <c r="U76" i="1"/>
  <c r="AV77" i="1"/>
  <c r="AD79" i="1"/>
  <c r="L81" i="1"/>
  <c r="AV85" i="1"/>
  <c r="AD87" i="1"/>
  <c r="L89" i="1"/>
  <c r="AD92" i="1"/>
  <c r="L94" i="1"/>
  <c r="K112" i="1"/>
  <c r="J112" i="1"/>
  <c r="AU114" i="1"/>
  <c r="AT114" i="1"/>
  <c r="AC64" i="1"/>
  <c r="T65" i="1"/>
  <c r="T67" i="1"/>
  <c r="AD69" i="1"/>
  <c r="L71" i="1"/>
  <c r="AM72" i="1"/>
  <c r="U74" i="1"/>
  <c r="AV75" i="1"/>
  <c r="AD77" i="1"/>
  <c r="L79" i="1"/>
  <c r="AD85" i="1"/>
  <c r="L87" i="1"/>
  <c r="L92" i="1"/>
  <c r="AM93" i="1"/>
  <c r="K101" i="1"/>
  <c r="J101" i="1"/>
  <c r="AL102" i="1"/>
  <c r="T104" i="1"/>
  <c r="AK111" i="1"/>
  <c r="AL111" i="1"/>
  <c r="AU112" i="1"/>
  <c r="AT112" i="1"/>
  <c r="AT113" i="1"/>
  <c r="AU113" i="1"/>
  <c r="U44" i="1"/>
  <c r="AV49" i="1"/>
  <c r="AD51" i="1"/>
  <c r="T54" i="1"/>
  <c r="AD62" i="1"/>
  <c r="L63" i="1"/>
  <c r="AV63" i="1"/>
  <c r="AM64" i="1"/>
  <c r="AV65" i="1"/>
  <c r="AV67" i="1"/>
  <c r="AM70" i="1"/>
  <c r="U72" i="1"/>
  <c r="AU72" i="1"/>
  <c r="AV73" i="1"/>
  <c r="AC74" i="1"/>
  <c r="AD75" i="1"/>
  <c r="K76" i="1"/>
  <c r="L77" i="1"/>
  <c r="AL77" i="1"/>
  <c r="T79" i="1"/>
  <c r="AU83" i="1"/>
  <c r="AV81" i="1"/>
  <c r="L85" i="1"/>
  <c r="AL85" i="1"/>
  <c r="T87" i="1"/>
  <c r="U88" i="1"/>
  <c r="AU88" i="1"/>
  <c r="AM90" i="1"/>
  <c r="T92" i="1"/>
  <c r="U93" i="1"/>
  <c r="AU93" i="1"/>
  <c r="AV94" i="1"/>
  <c r="AC110" i="1"/>
  <c r="AB110" i="1"/>
  <c r="AD67" i="1"/>
  <c r="U68" i="1"/>
  <c r="AV69" i="1"/>
  <c r="J79" i="1"/>
  <c r="T100" i="1"/>
  <c r="AU101" i="1"/>
  <c r="AT101" i="1"/>
  <c r="AC103" i="1"/>
  <c r="K108" i="1"/>
  <c r="J108" i="1"/>
  <c r="L113" i="6"/>
  <c r="S113" i="1"/>
  <c r="U113" i="1"/>
  <c r="L143" i="1"/>
  <c r="AD148" i="1"/>
  <c r="AV108" i="1"/>
  <c r="U111" i="1"/>
  <c r="AB113" i="1"/>
  <c r="AM114" i="1"/>
  <c r="S116" i="1"/>
  <c r="S117" i="1"/>
  <c r="AT117" i="1"/>
  <c r="AM118" i="1"/>
  <c r="AT118" i="1"/>
  <c r="S120" i="1"/>
  <c r="S122" i="1"/>
  <c r="AT122" i="1"/>
  <c r="AM123" i="1"/>
  <c r="AT123" i="1"/>
  <c r="S125" i="1"/>
  <c r="S126" i="1"/>
  <c r="AT126" i="1"/>
  <c r="AM127" i="1"/>
  <c r="AT127" i="1"/>
  <c r="S129" i="1"/>
  <c r="S130" i="1"/>
  <c r="AT130" i="1"/>
  <c r="AM131" i="1"/>
  <c r="AT131" i="1"/>
  <c r="S133" i="1"/>
  <c r="S134" i="1"/>
  <c r="AT134" i="1"/>
  <c r="AM135" i="1"/>
  <c r="AT135" i="1"/>
  <c r="S137" i="1"/>
  <c r="S138" i="1"/>
  <c r="AT138" i="1"/>
  <c r="AM139" i="1"/>
  <c r="AT139" i="1"/>
  <c r="S141" i="1"/>
  <c r="AB142" i="1"/>
  <c r="AK142" i="1"/>
  <c r="S143" i="1"/>
  <c r="AM143" i="1"/>
  <c r="S144" i="1"/>
  <c r="U145" i="1"/>
  <c r="J146" i="1"/>
  <c r="AD146" i="1"/>
  <c r="AK146" i="1"/>
  <c r="L148" i="1"/>
  <c r="S148" i="1"/>
  <c r="AB100" i="1"/>
  <c r="AT102" i="1"/>
  <c r="AB104" i="1"/>
  <c r="S108" i="1"/>
  <c r="S109" i="1"/>
  <c r="AT109" i="1"/>
  <c r="AM110" i="1"/>
  <c r="AT110" i="1"/>
  <c r="S112" i="1"/>
  <c r="AV112" i="1"/>
  <c r="J114" i="1"/>
  <c r="J115" i="1"/>
  <c r="T116" i="1"/>
  <c r="AB117" i="1"/>
  <c r="J119" i="1"/>
  <c r="AB122" i="1"/>
  <c r="J124" i="1"/>
  <c r="AB126" i="1"/>
  <c r="J128" i="1"/>
  <c r="AB130" i="1"/>
  <c r="J132" i="1"/>
  <c r="AB134" i="1"/>
  <c r="J136" i="1"/>
  <c r="T137" i="1"/>
  <c r="AB138" i="1"/>
  <c r="AU138" i="1"/>
  <c r="J140" i="1"/>
  <c r="T141" i="1"/>
  <c r="AC142" i="1"/>
  <c r="AL142" i="1"/>
  <c r="AB143" i="1"/>
  <c r="U144" i="1"/>
  <c r="L146" i="1"/>
  <c r="AM146" i="1"/>
  <c r="AT146" i="1"/>
  <c r="S147" i="1"/>
  <c r="AK147" i="1"/>
  <c r="T148" i="1"/>
  <c r="AM148" i="1"/>
  <c r="AT148" i="1"/>
  <c r="L114" i="1"/>
  <c r="AD116" i="1"/>
  <c r="AK116" i="1"/>
  <c r="L118" i="1"/>
  <c r="AD120" i="1"/>
  <c r="AK120" i="1"/>
  <c r="L123" i="1"/>
  <c r="AD125" i="1"/>
  <c r="AK125" i="1"/>
  <c r="L127" i="1"/>
  <c r="AD129" i="1"/>
  <c r="AK129" i="1"/>
  <c r="L131" i="1"/>
  <c r="AD133" i="1"/>
  <c r="AK133" i="1"/>
  <c r="L135" i="1"/>
  <c r="AD137" i="1"/>
  <c r="AK137" i="1"/>
  <c r="L139" i="1"/>
  <c r="AD141" i="1"/>
  <c r="AK141" i="1"/>
  <c r="J143" i="1"/>
  <c r="S145" i="1"/>
  <c r="AB146" i="1"/>
  <c r="AB148" i="1"/>
  <c r="AV148" i="1"/>
  <c r="AV50" i="1"/>
  <c r="AV53" i="1"/>
  <c r="AM50" i="1"/>
  <c r="AM51" i="1"/>
  <c r="U47" i="1"/>
  <c r="U52" i="1"/>
  <c r="U49" i="1"/>
  <c r="L50" i="1"/>
  <c r="L54" i="1"/>
  <c r="L49" i="1"/>
  <c r="L53" i="1"/>
  <c r="AV44" i="1"/>
  <c r="AM46" i="1"/>
  <c r="AM45" i="1"/>
  <c r="AD46" i="1"/>
  <c r="L44" i="1"/>
  <c r="L45" i="1"/>
  <c r="K44" i="1"/>
  <c r="AV13" i="1"/>
  <c r="AV14" i="1"/>
  <c r="AM14" i="1"/>
  <c r="AM13" i="1"/>
  <c r="AD14" i="1"/>
  <c r="U13" i="1"/>
  <c r="L14" i="1"/>
  <c r="L13" i="1"/>
  <c r="U4" i="1"/>
  <c r="AV16" i="1"/>
  <c r="AM17" i="1"/>
  <c r="AD18" i="1"/>
  <c r="U19" i="1"/>
  <c r="L20" i="1"/>
  <c r="AL20" i="1"/>
  <c r="AV20" i="1"/>
  <c r="AC21" i="1"/>
  <c r="AM21" i="1"/>
  <c r="AD22" i="1"/>
  <c r="U23" i="1"/>
  <c r="L24" i="1"/>
  <c r="AL24" i="1"/>
  <c r="AV24" i="1"/>
  <c r="AC25" i="1"/>
  <c r="AL28" i="1"/>
  <c r="AC29" i="1"/>
  <c r="T30" i="1"/>
  <c r="AC33" i="1"/>
  <c r="T36" i="1"/>
  <c r="K37" i="1"/>
  <c r="AU37" i="1"/>
  <c r="AL38" i="1"/>
  <c r="AC39" i="1"/>
  <c r="T40" i="1"/>
  <c r="K41" i="1"/>
  <c r="AU41" i="1"/>
  <c r="AC43" i="1"/>
  <c r="AM43" i="1"/>
  <c r="T44" i="1"/>
  <c r="AD44" i="1"/>
  <c r="K45" i="1"/>
  <c r="U45" i="1"/>
  <c r="AU45" i="1"/>
  <c r="L46" i="1"/>
  <c r="AL46" i="1"/>
  <c r="AV46" i="1"/>
  <c r="AC47" i="1"/>
  <c r="AM47" i="1"/>
  <c r="T49" i="1"/>
  <c r="AD49" i="1"/>
  <c r="K50" i="1"/>
  <c r="U50" i="1"/>
  <c r="AU50" i="1"/>
  <c r="L51" i="1"/>
  <c r="AL51" i="1"/>
  <c r="AV51" i="1"/>
  <c r="AC52" i="1"/>
  <c r="AM52" i="1"/>
  <c r="T53" i="1"/>
  <c r="AD53" i="1"/>
  <c r="K54" i="1"/>
  <c r="U54" i="1"/>
  <c r="AU54" i="1"/>
  <c r="AC62" i="1"/>
  <c r="AM62" i="1"/>
  <c r="T63" i="1"/>
  <c r="AD63" i="1"/>
  <c r="K64" i="1"/>
  <c r="U64" i="1"/>
  <c r="AU64" i="1"/>
  <c r="AL65" i="1"/>
  <c r="L68" i="1"/>
  <c r="AD68" i="1"/>
  <c r="AV70" i="1"/>
  <c r="U71" i="1"/>
  <c r="H57" i="6"/>
  <c r="H106" i="6" s="1"/>
  <c r="H1" i="6"/>
  <c r="AK4" i="1"/>
  <c r="L5" i="1"/>
  <c r="L4" i="1"/>
  <c r="AB4" i="1"/>
  <c r="AV4" i="1"/>
  <c r="AD6" i="1"/>
  <c r="AT6" i="1"/>
  <c r="U7" i="1"/>
  <c r="L8" i="1"/>
  <c r="AB8" i="1"/>
  <c r="AV8" i="1"/>
  <c r="AM9" i="1"/>
  <c r="AD10" i="1"/>
  <c r="U11" i="1"/>
  <c r="AM12" i="1"/>
  <c r="AD13" i="1"/>
  <c r="U14" i="1"/>
  <c r="L15" i="1"/>
  <c r="AV15" i="1"/>
  <c r="AM16" i="1"/>
  <c r="AD17" i="1"/>
  <c r="U18" i="1"/>
  <c r="L19" i="1"/>
  <c r="AV19" i="1"/>
  <c r="AM20" i="1"/>
  <c r="AD21" i="1"/>
  <c r="U22" i="1"/>
  <c r="L23" i="1"/>
  <c r="AV23" i="1"/>
  <c r="AM24" i="1"/>
  <c r="AD25" i="1"/>
  <c r="U26" i="1"/>
  <c r="L27" i="1"/>
  <c r="AV27" i="1"/>
  <c r="AM28" i="1"/>
  <c r="AD29" i="1"/>
  <c r="U30" i="1"/>
  <c r="AD33" i="1"/>
  <c r="U36" i="1"/>
  <c r="L37" i="1"/>
  <c r="AV37" i="1"/>
  <c r="AM38" i="1"/>
  <c r="AD39" i="1"/>
  <c r="U40" i="1"/>
  <c r="L41" i="1"/>
  <c r="AV41" i="1"/>
  <c r="AD43" i="1"/>
  <c r="U63" i="1"/>
  <c r="L64" i="1"/>
  <c r="AV64" i="1"/>
  <c r="AM65" i="1"/>
  <c r="U67" i="1"/>
  <c r="AV68" i="1"/>
  <c r="U69" i="1"/>
  <c r="AL69" i="1"/>
  <c r="L70" i="1"/>
  <c r="AD70" i="1"/>
  <c r="AL71" i="1"/>
  <c r="S4" i="1"/>
  <c r="AK6" i="1"/>
  <c r="AB7" i="1"/>
  <c r="AT9" i="1"/>
  <c r="AM69" i="1"/>
  <c r="AT4" i="1"/>
  <c r="AB6" i="1"/>
  <c r="AT8" i="1"/>
  <c r="U20" i="1"/>
  <c r="L21" i="1"/>
  <c r="AV21" i="1"/>
  <c r="U24" i="1"/>
  <c r="L25" i="1"/>
  <c r="AV25" i="1"/>
  <c r="AM26" i="1"/>
  <c r="AD27" i="1"/>
  <c r="U28" i="1"/>
  <c r="L29" i="1"/>
  <c r="AV29" i="1"/>
  <c r="AM30" i="1"/>
  <c r="L33" i="1"/>
  <c r="AV33" i="1"/>
  <c r="AM36" i="1"/>
  <c r="U38" i="1"/>
  <c r="L39" i="1"/>
  <c r="AV39" i="1"/>
  <c r="AM40" i="1"/>
  <c r="AD41" i="1"/>
  <c r="L43" i="1"/>
  <c r="AV43" i="1"/>
  <c r="AM44" i="1"/>
  <c r="AD45" i="1"/>
  <c r="L47" i="1"/>
  <c r="AV47" i="1"/>
  <c r="AM49" i="1"/>
  <c r="AD50" i="1"/>
  <c r="U51" i="1"/>
  <c r="L52" i="1"/>
  <c r="AV52" i="1"/>
  <c r="AM53" i="1"/>
  <c r="AD54" i="1"/>
  <c r="AV62" i="1"/>
  <c r="AM63" i="1"/>
  <c r="AD64" i="1"/>
  <c r="U65" i="1"/>
  <c r="AM67" i="1"/>
  <c r="K68" i="1"/>
  <c r="AM68" i="1"/>
  <c r="AU70" i="1"/>
  <c r="V141" i="6"/>
  <c r="AM142" i="1"/>
  <c r="G145" i="6"/>
  <c r="L145" i="1"/>
  <c r="Q143" i="6"/>
  <c r="AD145" i="1"/>
  <c r="V143" i="6"/>
  <c r="AM145" i="1"/>
  <c r="AA143" i="6"/>
  <c r="AV145" i="1"/>
  <c r="L72" i="1"/>
  <c r="AV72" i="1"/>
  <c r="AM73" i="1"/>
  <c r="AD74" i="1"/>
  <c r="U75" i="1"/>
  <c r="L76" i="1"/>
  <c r="AV76" i="1"/>
  <c r="AM77" i="1"/>
  <c r="U79" i="1"/>
  <c r="AV83" i="1"/>
  <c r="AM81" i="1"/>
  <c r="AM85" i="1"/>
  <c r="U87" i="1"/>
  <c r="L88" i="1"/>
  <c r="AV88" i="1"/>
  <c r="AM89" i="1"/>
  <c r="AD90" i="1"/>
  <c r="U92" i="1"/>
  <c r="L93" i="1"/>
  <c r="AV93" i="1"/>
  <c r="AM94" i="1"/>
  <c r="AD95" i="1"/>
  <c r="J100" i="1"/>
  <c r="AD100" i="1"/>
  <c r="AT100" i="1"/>
  <c r="U101" i="1"/>
  <c r="AK101" i="1"/>
  <c r="L102" i="1"/>
  <c r="AV102" i="1"/>
  <c r="AM103" i="1"/>
  <c r="J104" i="1"/>
  <c r="AD104" i="1"/>
  <c r="AT104" i="1"/>
  <c r="U108" i="1"/>
  <c r="J109" i="1"/>
  <c r="AD109" i="1"/>
  <c r="AK109" i="1"/>
  <c r="AV109" i="1"/>
  <c r="S110" i="1"/>
  <c r="L111" i="1"/>
  <c r="AB111" i="1"/>
  <c r="AM111" i="1"/>
  <c r="AT111" i="1"/>
  <c r="U112" i="1"/>
  <c r="J113" i="1"/>
  <c r="AD113" i="1"/>
  <c r="AK113" i="1"/>
  <c r="AV113" i="1"/>
  <c r="S114" i="1"/>
  <c r="L115" i="1"/>
  <c r="AB115" i="1"/>
  <c r="AM115" i="1"/>
  <c r="AT115" i="1"/>
  <c r="U116" i="1"/>
  <c r="J117" i="1"/>
  <c r="AD117" i="1"/>
  <c r="AK117" i="1"/>
  <c r="AV117" i="1"/>
  <c r="S118" i="1"/>
  <c r="L119" i="1"/>
  <c r="AB119" i="1"/>
  <c r="AM119" i="1"/>
  <c r="AT119" i="1"/>
  <c r="U120" i="1"/>
  <c r="J122" i="1"/>
  <c r="AD122" i="1"/>
  <c r="AK122" i="1"/>
  <c r="AV122" i="1"/>
  <c r="S123" i="1"/>
  <c r="L124" i="1"/>
  <c r="AB124" i="1"/>
  <c r="AM124" i="1"/>
  <c r="AT124" i="1"/>
  <c r="U125" i="1"/>
  <c r="J126" i="1"/>
  <c r="AD126" i="1"/>
  <c r="AK126" i="1"/>
  <c r="AV126" i="1"/>
  <c r="S127" i="1"/>
  <c r="L128" i="1"/>
  <c r="AB128" i="1"/>
  <c r="AM128" i="1"/>
  <c r="AT128" i="1"/>
  <c r="U129" i="1"/>
  <c r="J130" i="1"/>
  <c r="AD130" i="1"/>
  <c r="AK130" i="1"/>
  <c r="AV130" i="1"/>
  <c r="S131" i="1"/>
  <c r="L132" i="1"/>
  <c r="AB132" i="1"/>
  <c r="AM132" i="1"/>
  <c r="AT132" i="1"/>
  <c r="U133" i="1"/>
  <c r="J134" i="1"/>
  <c r="AD134" i="1"/>
  <c r="AK134" i="1"/>
  <c r="AV134" i="1"/>
  <c r="S135" i="1"/>
  <c r="L136" i="1"/>
  <c r="AB136" i="1"/>
  <c r="AM136" i="1"/>
  <c r="AT136" i="1"/>
  <c r="U137" i="1"/>
  <c r="J138" i="1"/>
  <c r="AD138" i="1"/>
  <c r="AK138" i="1"/>
  <c r="AV138" i="1"/>
  <c r="S139" i="1"/>
  <c r="L140" i="1"/>
  <c r="AB140" i="1"/>
  <c r="AM140" i="1"/>
  <c r="AT140" i="1"/>
  <c r="U141" i="1"/>
  <c r="J142" i="1"/>
  <c r="U142" i="1"/>
  <c r="AV142" i="1"/>
  <c r="L143" i="6"/>
  <c r="U143" i="1"/>
  <c r="G144" i="6"/>
  <c r="L144" i="1"/>
  <c r="T146" i="1"/>
  <c r="S146" i="1"/>
  <c r="G147" i="6"/>
  <c r="L147" i="1"/>
  <c r="AD89" i="1"/>
  <c r="U95" i="1"/>
  <c r="U100" i="1"/>
  <c r="AK100" i="1"/>
  <c r="L101" i="1"/>
  <c r="AB101" i="1"/>
  <c r="AV101" i="1"/>
  <c r="AM102" i="1"/>
  <c r="AD103" i="1"/>
  <c r="AT103" i="1"/>
  <c r="U104" i="1"/>
  <c r="AK104" i="1"/>
  <c r="L108" i="1"/>
  <c r="AB108" i="1"/>
  <c r="AM108" i="1"/>
  <c r="AT108" i="1"/>
  <c r="U109" i="1"/>
  <c r="J110" i="1"/>
  <c r="AD110" i="1"/>
  <c r="AK110" i="1"/>
  <c r="AV110" i="1"/>
  <c r="S111" i="1"/>
  <c r="L112" i="1"/>
  <c r="AB112" i="1"/>
  <c r="AM112" i="1"/>
  <c r="AD114" i="1"/>
  <c r="AK114" i="1"/>
  <c r="AV114" i="1"/>
  <c r="S115" i="1"/>
  <c r="L116" i="1"/>
  <c r="AB116" i="1"/>
  <c r="AM116" i="1"/>
  <c r="AT116" i="1"/>
  <c r="U117" i="1"/>
  <c r="J118" i="1"/>
  <c r="AD118" i="1"/>
  <c r="AK118" i="1"/>
  <c r="AV118" i="1"/>
  <c r="S119" i="1"/>
  <c r="L120" i="1"/>
  <c r="AB120" i="1"/>
  <c r="AM120" i="1"/>
  <c r="AT120" i="1"/>
  <c r="U122" i="1"/>
  <c r="J123" i="1"/>
  <c r="AD123" i="1"/>
  <c r="AK123" i="1"/>
  <c r="AV123" i="1"/>
  <c r="S124" i="1"/>
  <c r="L125" i="1"/>
  <c r="AB125" i="1"/>
  <c r="AM125" i="1"/>
  <c r="AT125" i="1"/>
  <c r="U126" i="1"/>
  <c r="J127" i="1"/>
  <c r="AD127" i="1"/>
  <c r="AK127" i="1"/>
  <c r="AV127" i="1"/>
  <c r="S128" i="1"/>
  <c r="L129" i="1"/>
  <c r="AB129" i="1"/>
  <c r="AM129" i="1"/>
  <c r="AT129" i="1"/>
  <c r="U130" i="1"/>
  <c r="J131" i="1"/>
  <c r="AD131" i="1"/>
  <c r="AK131" i="1"/>
  <c r="AV131" i="1"/>
  <c r="S132" i="1"/>
  <c r="L133" i="1"/>
  <c r="AB133" i="1"/>
  <c r="AM133" i="1"/>
  <c r="AT133" i="1"/>
  <c r="U134" i="1"/>
  <c r="J135" i="1"/>
  <c r="AD135" i="1"/>
  <c r="AK135" i="1"/>
  <c r="AV135" i="1"/>
  <c r="S136" i="1"/>
  <c r="L137" i="1"/>
  <c r="AB137" i="1"/>
  <c r="AM137" i="1"/>
  <c r="AT137" i="1"/>
  <c r="U138" i="1"/>
  <c r="J139" i="1"/>
  <c r="AD139" i="1"/>
  <c r="AK139" i="1"/>
  <c r="AV139" i="1"/>
  <c r="S140" i="1"/>
  <c r="L141" i="1"/>
  <c r="AB141" i="1"/>
  <c r="AM141" i="1"/>
  <c r="AT141" i="1"/>
  <c r="G142" i="6"/>
  <c r="L142" i="1"/>
  <c r="J145" i="1"/>
  <c r="AB145" i="1"/>
  <c r="AK145" i="1"/>
  <c r="AT145" i="1"/>
  <c r="AM71" i="1"/>
  <c r="AD72" i="1"/>
  <c r="U73" i="1"/>
  <c r="L74" i="1"/>
  <c r="AV74" i="1"/>
  <c r="AM75" i="1"/>
  <c r="AD76" i="1"/>
  <c r="U77" i="1"/>
  <c r="AM79" i="1"/>
  <c r="U81" i="1"/>
  <c r="U85" i="1"/>
  <c r="AM87" i="1"/>
  <c r="AD88" i="1"/>
  <c r="U89" i="1"/>
  <c r="L90" i="1"/>
  <c r="AV90" i="1"/>
  <c r="AM92" i="1"/>
  <c r="AD93" i="1"/>
  <c r="U94" i="1"/>
  <c r="L95" i="1"/>
  <c r="AV95" i="1"/>
  <c r="L100" i="1"/>
  <c r="AV100" i="1"/>
  <c r="AM101" i="1"/>
  <c r="AD102" i="1"/>
  <c r="U103" i="1"/>
  <c r="L104" i="1"/>
  <c r="AV104" i="1"/>
  <c r="L109" i="1"/>
  <c r="AM109" i="1"/>
  <c r="U110" i="1"/>
  <c r="AD111" i="1"/>
  <c r="AV111" i="1"/>
  <c r="L113" i="1"/>
  <c r="AM113" i="1"/>
  <c r="U114" i="1"/>
  <c r="AD115" i="1"/>
  <c r="AV115" i="1"/>
  <c r="L117" i="1"/>
  <c r="AM117" i="1"/>
  <c r="U118" i="1"/>
  <c r="AD119" i="1"/>
  <c r="AV119" i="1"/>
  <c r="L122" i="1"/>
  <c r="AM122" i="1"/>
  <c r="U123" i="1"/>
  <c r="AD124" i="1"/>
  <c r="AV124" i="1"/>
  <c r="L126" i="1"/>
  <c r="AM126" i="1"/>
  <c r="U127" i="1"/>
  <c r="AD128" i="1"/>
  <c r="AV128" i="1"/>
  <c r="L130" i="1"/>
  <c r="AM130" i="1"/>
  <c r="U131" i="1"/>
  <c r="AD132" i="1"/>
  <c r="AV132" i="1"/>
  <c r="L134" i="1"/>
  <c r="AM134" i="1"/>
  <c r="U135" i="1"/>
  <c r="AD136" i="1"/>
  <c r="AV136" i="1"/>
  <c r="L138" i="1"/>
  <c r="AM138" i="1"/>
  <c r="U139" i="1"/>
  <c r="AD140" i="1"/>
  <c r="AV140" i="1"/>
  <c r="S142" i="1"/>
  <c r="AD142" i="1"/>
  <c r="AT142" i="1"/>
  <c r="J144" i="1"/>
  <c r="K145" i="1"/>
  <c r="AC145" i="1"/>
  <c r="AL145" i="1"/>
  <c r="J147" i="1"/>
  <c r="U146" i="1"/>
  <c r="AD147" i="1"/>
  <c r="AV147" i="1"/>
  <c r="AB147" i="1"/>
  <c r="AM147" i="1"/>
  <c r="AT147" i="1"/>
  <c r="A486" i="2"/>
  <c r="A993" i="2"/>
  <c r="B3" i="5"/>
  <c r="A170" i="2" s="1"/>
  <c r="A774" i="2"/>
  <c r="A1157" i="2"/>
  <c r="A675" i="2"/>
  <c r="A217" i="2"/>
  <c r="A778" i="2"/>
  <c r="A411" i="2"/>
  <c r="A140" i="2"/>
  <c r="A1169" i="2"/>
  <c r="A220" i="2"/>
  <c r="A790" i="2"/>
  <c r="A250" i="2"/>
  <c r="A372" i="2"/>
  <c r="A689" i="2"/>
  <c r="A632" i="2"/>
  <c r="A391" i="2"/>
  <c r="A1167" i="2"/>
  <c r="A343" i="2"/>
  <c r="A543" i="2"/>
  <c r="A1078" i="2"/>
  <c r="A740" i="2"/>
  <c r="A624" i="2"/>
  <c r="A1097" i="2"/>
  <c r="A580" i="2"/>
  <c r="A1046" i="2"/>
  <c r="A1201" i="2"/>
  <c r="A953" i="2"/>
  <c r="A182" i="2"/>
  <c r="B148" i="5"/>
  <c r="B150" i="5"/>
  <c r="A982" i="2"/>
  <c r="A1138" i="2"/>
  <c r="A16" i="2"/>
  <c r="A548" i="2"/>
  <c r="A1113" i="2"/>
  <c r="A704" i="2"/>
  <c r="A988" i="2"/>
  <c r="A553" i="2"/>
  <c r="A255" i="2"/>
  <c r="A782" i="2"/>
  <c r="A928" i="2"/>
  <c r="A86" i="2"/>
  <c r="A1069" i="2"/>
  <c r="A166" i="2"/>
  <c r="A746" i="2"/>
  <c r="A68" i="2"/>
  <c r="A1014" i="2"/>
  <c r="A509" i="2"/>
  <c r="A277" i="2"/>
  <c r="A1114" i="2"/>
  <c r="A949" i="2"/>
  <c r="A421" i="2"/>
  <c r="A438" i="2"/>
  <c r="A302" i="2"/>
  <c r="B590" i="5"/>
  <c r="A870" i="2"/>
  <c r="A574" i="2"/>
  <c r="A259" i="2"/>
  <c r="A1159" i="2"/>
  <c r="A736" i="2"/>
  <c r="A960" i="2"/>
  <c r="A976" i="2"/>
  <c r="A1076" i="2"/>
  <c r="A292" i="2"/>
  <c r="A768" i="2"/>
  <c r="A1183" i="2"/>
  <c r="A90" i="2"/>
  <c r="A432" i="2"/>
  <c r="A368" i="2"/>
  <c r="A1119" i="2"/>
  <c r="A204" i="2"/>
  <c r="A159" i="2"/>
  <c r="A266" i="2"/>
  <c r="B591" i="5"/>
  <c r="A358" i="2"/>
  <c r="A340" i="2"/>
  <c r="A1220" i="2" l="1"/>
  <c r="A687" i="2"/>
  <c r="A153" i="2"/>
  <c r="A20" i="2"/>
  <c r="A1218" i="2"/>
  <c r="A1139" i="2"/>
  <c r="A948" i="2"/>
  <c r="A458" i="2"/>
  <c r="A378" i="2"/>
  <c r="A869" i="2"/>
  <c r="A1200" i="2"/>
  <c r="A214" i="2"/>
  <c r="T105" i="1"/>
  <c r="U105" i="1"/>
  <c r="L105" i="1"/>
  <c r="K105" i="1"/>
  <c r="A594" i="2"/>
  <c r="A612" i="2"/>
  <c r="A871" i="2"/>
  <c r="A956" i="2"/>
  <c r="A833" i="2"/>
  <c r="A818" i="2"/>
  <c r="A400" i="2"/>
  <c r="A442" i="2"/>
  <c r="A427" i="2"/>
  <c r="A139" i="2"/>
  <c r="A550" i="2"/>
  <c r="A944" i="2"/>
  <c r="A1006" i="2"/>
  <c r="A491" i="2"/>
  <c r="A54" i="2"/>
  <c r="A1187" i="2"/>
  <c r="A9" i="2"/>
  <c r="A720" i="2"/>
  <c r="A181" i="2"/>
  <c r="A856" i="2"/>
  <c r="A1135" i="2"/>
  <c r="A968" i="2"/>
  <c r="A682" i="2"/>
  <c r="A806" i="2"/>
  <c r="A446" i="2"/>
  <c r="A64" i="2"/>
  <c r="A978" i="2"/>
  <c r="A680" i="2"/>
  <c r="A750" i="2"/>
  <c r="A839" i="2"/>
  <c r="A766" i="2"/>
  <c r="A1150" i="2"/>
  <c r="A531" i="2"/>
  <c r="A784" i="2"/>
  <c r="A964" i="2"/>
  <c r="A394" i="2"/>
  <c r="A601" i="2"/>
  <c r="A755" i="2"/>
  <c r="A716" i="2"/>
  <c r="A307" i="2"/>
  <c r="A413" i="2"/>
  <c r="A344" i="2"/>
  <c r="A85" i="2"/>
  <c r="A371" i="2"/>
  <c r="A435" i="2"/>
  <c r="A1030" i="2"/>
  <c r="A1214" i="2"/>
  <c r="A416" i="2"/>
  <c r="A1206" i="2"/>
  <c r="A1010" i="2"/>
  <c r="A977" i="2"/>
  <c r="A345" i="2"/>
  <c r="A728" i="2"/>
  <c r="A695" i="2"/>
  <c r="A711" i="2"/>
  <c r="A748" i="2"/>
  <c r="A712" i="2"/>
  <c r="A747" i="2"/>
  <c r="A737" i="2"/>
  <c r="A317" i="2"/>
  <c r="A117" i="2"/>
  <c r="A1133" i="2"/>
  <c r="A896" i="2"/>
  <c r="A1168" i="2"/>
  <c r="A792" i="2"/>
  <c r="A463" i="2"/>
  <c r="A783" i="2"/>
  <c r="A547" i="2"/>
  <c r="A440" i="2"/>
  <c r="A103" i="2"/>
  <c r="A283" i="2"/>
  <c r="A467" i="2"/>
  <c r="A723" i="2"/>
  <c r="A1129" i="2"/>
  <c r="A867" i="2"/>
  <c r="A1146" i="2"/>
  <c r="A476" i="2"/>
  <c r="A142" i="2"/>
  <c r="A1202" i="2"/>
  <c r="A175" i="2"/>
  <c r="A1188" i="2"/>
  <c r="A1189" i="2"/>
  <c r="A1111" i="2"/>
  <c r="A263" i="2"/>
  <c r="A843" i="2"/>
  <c r="A606" i="2"/>
  <c r="A884" i="2"/>
  <c r="A516" i="2"/>
  <c r="A1057" i="2"/>
  <c r="A329" i="2"/>
  <c r="A639" i="2"/>
  <c r="A28" i="2"/>
  <c r="A422" i="2"/>
  <c r="A69" i="2"/>
  <c r="A834" i="2"/>
  <c r="A169" i="2"/>
  <c r="A523" i="2"/>
  <c r="A970" i="2"/>
  <c r="A894" i="2"/>
  <c r="A199" i="2"/>
  <c r="A519" i="2"/>
  <c r="A969" i="2"/>
  <c r="A938" i="2"/>
  <c r="A891" i="2"/>
  <c r="A379" i="2"/>
  <c r="A507" i="2"/>
  <c r="A1087" i="2"/>
  <c r="A406" i="2"/>
  <c r="A134" i="2"/>
  <c r="A431" i="2"/>
  <c r="A38" i="2"/>
  <c r="A420" i="2"/>
  <c r="A224" i="2"/>
  <c r="A793" i="2"/>
  <c r="A104" i="2"/>
  <c r="A1148" i="2"/>
  <c r="A1106" i="2"/>
  <c r="A464" i="2"/>
  <c r="A599" i="2"/>
  <c r="A156" i="2"/>
  <c r="A1045" i="2"/>
  <c r="A381" i="2"/>
  <c r="A819" i="2"/>
  <c r="A854" i="2"/>
  <c r="A1066" i="2"/>
  <c r="A1204" i="2"/>
  <c r="A958" i="2"/>
  <c r="A1049" i="2"/>
  <c r="A1178" i="2"/>
  <c r="A1001" i="2"/>
  <c r="A1024" i="2"/>
  <c r="A962" i="2"/>
  <c r="A323" i="2"/>
  <c r="A837" i="2"/>
  <c r="A832" i="2"/>
  <c r="A190" i="2"/>
  <c r="A1212" i="2"/>
  <c r="A597" i="2"/>
  <c r="A40" i="2"/>
  <c r="A98" i="2"/>
  <c r="A331" i="2"/>
  <c r="A19" i="2"/>
  <c r="A923" i="2"/>
  <c r="A228" i="2"/>
  <c r="A947" i="2"/>
  <c r="A496" i="2"/>
  <c r="A52" i="2"/>
  <c r="A844" i="2"/>
  <c r="A1054" i="2"/>
  <c r="A665" i="2"/>
  <c r="A13" i="2"/>
  <c r="A853" i="2"/>
  <c r="A489" i="2"/>
  <c r="A583" i="2"/>
  <c r="A252" i="2"/>
  <c r="A735" i="2"/>
  <c r="A521" i="2"/>
  <c r="A556" i="2"/>
  <c r="A1209" i="2"/>
  <c r="A659" i="2"/>
  <c r="A465" i="2"/>
  <c r="A522" i="2"/>
  <c r="A845" i="2"/>
  <c r="A115" i="2"/>
  <c r="A619" i="2"/>
  <c r="A386" i="2"/>
  <c r="A709" i="2"/>
  <c r="A562" i="2"/>
  <c r="A339" i="2"/>
  <c r="A952" i="2"/>
  <c r="A598" i="2"/>
  <c r="A53" i="2"/>
  <c r="A1044" i="2"/>
  <c r="A684" i="2"/>
  <c r="A576" i="2"/>
  <c r="A127" i="2"/>
  <c r="A874" i="2"/>
  <c r="A730" i="2"/>
  <c r="A950" i="2"/>
  <c r="A904" i="2"/>
  <c r="A477" i="2"/>
  <c r="A1026" i="2"/>
  <c r="A805" i="2"/>
  <c r="A351" i="2"/>
  <c r="A1018" i="2"/>
  <c r="A468" i="2"/>
  <c r="A816" i="2"/>
  <c r="A482" i="2"/>
  <c r="A474" i="2"/>
  <c r="A841" i="2"/>
  <c r="A813" i="2"/>
  <c r="A131" i="2"/>
  <c r="A696" i="2"/>
  <c r="A842" i="2"/>
  <c r="A92" i="2"/>
  <c r="A369" i="2"/>
  <c r="A739" i="2"/>
  <c r="A450" i="2"/>
  <c r="A533" i="2"/>
  <c r="A63" i="2"/>
  <c r="A487" i="2"/>
  <c r="A1176" i="2"/>
  <c r="A306" i="2"/>
  <c r="A823" i="2"/>
  <c r="A1118" i="2"/>
  <c r="A342" i="2"/>
  <c r="A484" i="2"/>
  <c r="A671" i="2"/>
  <c r="A383" i="2"/>
  <c r="A327" i="2"/>
  <c r="A1128" i="2"/>
  <c r="A285" i="2"/>
  <c r="A903" i="2"/>
  <c r="A518" i="2"/>
  <c r="A57" i="2"/>
  <c r="A1199" i="2"/>
  <c r="A932" i="2"/>
  <c r="A60" i="2"/>
  <c r="A59" i="2"/>
  <c r="A532" i="2"/>
  <c r="A957" i="2"/>
  <c r="A1102" i="2"/>
  <c r="A1083" i="2"/>
  <c r="A809" i="2"/>
  <c r="A1022" i="2"/>
  <c r="A42" i="2"/>
  <c r="A586" i="2"/>
  <c r="A607" i="2"/>
  <c r="A360" i="2"/>
  <c r="A211" i="2"/>
  <c r="A718" i="2"/>
  <c r="A106" i="2"/>
  <c r="A1108" i="2"/>
  <c r="A922" i="2"/>
  <c r="A681" i="2"/>
  <c r="A1052" i="2"/>
  <c r="A800" i="2"/>
  <c r="A373" i="2"/>
  <c r="A555" i="2"/>
  <c r="A377" i="2"/>
  <c r="A660" i="2"/>
  <c r="A1038" i="2"/>
  <c r="A1203" i="2"/>
  <c r="A246" i="2"/>
  <c r="A877" i="2"/>
  <c r="A568" i="2"/>
  <c r="A280" i="2"/>
  <c r="A150" i="2"/>
  <c r="A100" i="2"/>
  <c r="A703" i="2"/>
  <c r="A622" i="2"/>
  <c r="A396" i="2"/>
  <c r="A591" i="2"/>
  <c r="A641" i="2"/>
  <c r="A4" i="2"/>
  <c r="A925" i="2"/>
  <c r="A195" i="2"/>
  <c r="A273" i="2"/>
  <c r="A745" i="2"/>
  <c r="A569" i="2"/>
  <c r="A799" i="2"/>
  <c r="A1142" i="2"/>
  <c r="A1126" i="2"/>
  <c r="A459" i="2"/>
  <c r="A1005" i="2"/>
  <c r="A715" i="2"/>
  <c r="A996" i="2"/>
  <c r="A1050" i="2"/>
  <c r="A892" i="2"/>
  <c r="A582" i="2"/>
  <c r="A699" i="2"/>
  <c r="A304" i="2"/>
  <c r="A1161" i="2"/>
  <c r="A611" i="2"/>
  <c r="A846" i="2"/>
  <c r="A811" i="2"/>
  <c r="A1023" i="2"/>
  <c r="A437" i="2"/>
  <c r="A796" i="2"/>
  <c r="A428" i="2"/>
  <c r="A473" i="2"/>
  <c r="A1079" i="2"/>
  <c r="A749" i="2"/>
  <c r="A761" i="2"/>
  <c r="A821" i="2"/>
  <c r="A230" i="2"/>
  <c r="A590" i="2"/>
  <c r="A563" i="2"/>
  <c r="A282" i="2"/>
  <c r="A1179" i="2"/>
  <c r="A278" i="2"/>
  <c r="A921" i="2"/>
  <c r="A581" i="2"/>
  <c r="A47" i="2"/>
  <c r="A1171" i="2"/>
  <c r="A223" i="2"/>
  <c r="A314" i="2"/>
  <c r="A242" i="2"/>
  <c r="A243" i="2"/>
  <c r="A460" i="2"/>
  <c r="A483" i="2"/>
  <c r="A883" i="2"/>
  <c r="A1190" i="2"/>
  <c r="A914" i="2"/>
  <c r="A688" i="2"/>
  <c r="A99" i="2"/>
  <c r="A222" i="2"/>
  <c r="A1020" i="2"/>
  <c r="A1107" i="2"/>
  <c r="A1062" i="2"/>
  <c r="A1016" i="2"/>
  <c r="A1195" i="2"/>
  <c r="A789" i="2"/>
  <c r="A1174" i="2"/>
  <c r="A241" i="2"/>
  <c r="A584" i="2"/>
  <c r="A670" i="2"/>
  <c r="A994" i="2"/>
  <c r="A989" i="2"/>
  <c r="A917" i="2"/>
  <c r="A916" i="2"/>
  <c r="A475" i="2"/>
  <c r="A1104" i="2"/>
  <c r="A1092" i="2"/>
  <c r="A301" i="2"/>
  <c r="A1163" i="2"/>
  <c r="A346" i="2"/>
  <c r="A1207" i="2"/>
  <c r="A448" i="2"/>
  <c r="A539" i="2"/>
  <c r="A781" i="2"/>
  <c r="A1136" i="2"/>
  <c r="A1040" i="2"/>
  <c r="A633" i="2"/>
  <c r="A1091" i="2"/>
  <c r="A81" i="2"/>
  <c r="A289" i="2"/>
  <c r="A686" i="2"/>
  <c r="A1051" i="2"/>
  <c r="A885" i="2"/>
  <c r="A1116" i="2"/>
  <c r="A203" i="2"/>
  <c r="A945" i="2"/>
  <c r="A765" i="2"/>
  <c r="A401" i="2"/>
  <c r="A202" i="2"/>
  <c r="A297" i="2"/>
  <c r="A356" i="2"/>
  <c r="A542" i="2"/>
  <c r="A146" i="2"/>
  <c r="A810" i="2"/>
  <c r="A814" i="2"/>
  <c r="A1081" i="2"/>
  <c r="A233" i="2"/>
  <c r="A625" i="2"/>
  <c r="A336" i="2"/>
  <c r="A830" i="2"/>
  <c r="A771" i="2"/>
  <c r="A392" i="2"/>
  <c r="A972" i="2"/>
  <c r="A886" i="2"/>
  <c r="A691" i="2"/>
  <c r="A1065" i="2"/>
  <c r="A1149" i="2"/>
  <c r="A257" i="2"/>
  <c r="A1035" i="2"/>
  <c r="A210" i="2"/>
  <c r="A328" i="2"/>
  <c r="A909" i="2"/>
  <c r="A897" i="2"/>
  <c r="A965" i="2"/>
  <c r="A366" i="2"/>
  <c r="A538" i="2"/>
  <c r="A732" i="2"/>
  <c r="A82" i="2"/>
  <c r="A133" i="2"/>
  <c r="A824" i="2"/>
  <c r="A93" i="2"/>
  <c r="A1153" i="2"/>
  <c r="A850" i="2"/>
  <c r="A567" i="2"/>
  <c r="A393" i="2"/>
  <c r="A108" i="2"/>
  <c r="A1172" i="2"/>
  <c r="A114" i="2"/>
  <c r="A324" i="2"/>
  <c r="A120" i="2"/>
  <c r="A693" i="2"/>
  <c r="A56" i="2"/>
  <c r="A1015" i="2"/>
  <c r="A915" i="2"/>
  <c r="A1042" i="2"/>
  <c r="A7" i="2"/>
  <c r="A291" i="2"/>
  <c r="A178" i="2"/>
  <c r="A185" i="2"/>
  <c r="A1134" i="2"/>
  <c r="A893" i="2"/>
  <c r="A112" i="2"/>
  <c r="A661" i="2"/>
  <c r="A490" i="2"/>
  <c r="A287" i="2"/>
  <c r="A559" i="2"/>
  <c r="A407" i="2"/>
  <c r="A826" i="2"/>
  <c r="A320" i="2"/>
  <c r="A726" i="2"/>
  <c r="A943" i="2"/>
  <c r="A713" i="2"/>
  <c r="A147" i="2"/>
  <c r="A3" i="2"/>
  <c r="A319" i="2"/>
  <c r="A536" i="2"/>
  <c r="A388" i="2"/>
  <c r="A828" i="2"/>
  <c r="A455" i="2"/>
  <c r="A997" i="2"/>
  <c r="A572" i="2"/>
  <c r="A733" i="2"/>
  <c r="A167" i="2"/>
  <c r="M57" i="6"/>
  <c r="M106" i="6" s="1"/>
  <c r="M1" i="6"/>
  <c r="V105" i="1" l="1"/>
  <c r="M105" i="1"/>
  <c r="R57" i="6"/>
  <c r="R106" i="6" s="1"/>
  <c r="R1" i="6"/>
  <c r="AO1" i="1"/>
  <c r="W57" i="6" l="1"/>
  <c r="W106" i="6" s="1"/>
  <c r="W1" i="6"/>
  <c r="L66" i="6"/>
  <c r="Q66" i="6"/>
  <c r="V66" i="6"/>
  <c r="G66" i="6"/>
  <c r="AA66" i="6"/>
  <c r="AM105" i="1" l="1"/>
  <c r="AM149" i="1" s="1"/>
  <c r="AD105" i="1"/>
  <c r="AD149" i="1" s="1"/>
  <c r="AV105" i="1"/>
  <c r="AL105" i="1" l="1"/>
  <c r="AN105" i="1" s="1"/>
  <c r="AU105" i="1"/>
  <c r="AW105" i="1" s="1"/>
  <c r="AC105" i="1"/>
  <c r="AE105" i="1" s="1"/>
  <c r="AV149" i="1"/>
  <c r="AC149" i="1" l="1"/>
  <c r="AB149" i="1" s="1"/>
  <c r="AU149" i="1"/>
  <c r="AT149" i="1" s="1"/>
  <c r="AL149" i="1"/>
  <c r="AK149" i="1" s="1"/>
</calcChain>
</file>

<file path=xl/sharedStrings.xml><?xml version="1.0" encoding="utf-8"?>
<sst xmlns="http://schemas.openxmlformats.org/spreadsheetml/2006/main" count="9363" uniqueCount="3631">
  <si>
    <t>НЕДЕЛЯ</t>
  </si>
  <si>
    <t>КАТЕГОРИЯ</t>
  </si>
  <si>
    <t>РОТАЦИЯ</t>
  </si>
  <si>
    <t>КОММЕНТ</t>
  </si>
  <si>
    <t>СТАНДАРТ</t>
  </si>
  <si>
    <t>ПН</t>
  </si>
  <si>
    <t>колво</t>
  </si>
  <si>
    <t>цена</t>
  </si>
  <si>
    <t>вес</t>
  </si>
  <si>
    <t>сб</t>
  </si>
  <si>
    <t>%%</t>
  </si>
  <si>
    <t>общ сб</t>
  </si>
  <si>
    <t>выручка</t>
  </si>
  <si>
    <t>нед</t>
  </si>
  <si>
    <t>ВТ</t>
  </si>
  <si>
    <t>СР</t>
  </si>
  <si>
    <t>ЧТ</t>
  </si>
  <si>
    <t>ПТ</t>
  </si>
  <si>
    <t>Завтрак г/ц</t>
  </si>
  <si>
    <t>Завтрак</t>
  </si>
  <si>
    <t>без ротации</t>
  </si>
  <si>
    <t xml:space="preserve">Блинчики, 1 шт </t>
  </si>
  <si>
    <t>Оладьи, 1 шт</t>
  </si>
  <si>
    <t>Сырники, 1 шт</t>
  </si>
  <si>
    <t>Свиная Колбаска</t>
  </si>
  <si>
    <t>Куриная колбаска, 1 шт</t>
  </si>
  <si>
    <t>Картофельные оладьи, 1 шт</t>
  </si>
  <si>
    <t>Глазунья</t>
  </si>
  <si>
    <t>Сытный блинчик</t>
  </si>
  <si>
    <t>ежедневно</t>
  </si>
  <si>
    <t>Блинчик с паштетом</t>
  </si>
  <si>
    <t>Блинчик с ветчиной и сыром</t>
  </si>
  <si>
    <t>Блинчик с индейкой</t>
  </si>
  <si>
    <t>Блинчик с мясом и яйцом</t>
  </si>
  <si>
    <t>Блюда из творога</t>
  </si>
  <si>
    <t xml:space="preserve">Творог с фруктами и гранолой </t>
  </si>
  <si>
    <t>Тост</t>
  </si>
  <si>
    <t xml:space="preserve">Клубный сэндвич с цыплёнком </t>
  </si>
  <si>
    <t>Крок Мадам</t>
  </si>
  <si>
    <t>Тост с овощами и маслинами</t>
  </si>
  <si>
    <t>Тост с сыром, томатами и яйцом</t>
  </si>
  <si>
    <t>Тост с беконом и яйцом</t>
  </si>
  <si>
    <t>Омлет</t>
  </si>
  <si>
    <t>Пейзанский омлет с курицей и грибами</t>
  </si>
  <si>
    <t>Скрамбл с беконом</t>
  </si>
  <si>
    <t>Тамаго-омлет с цыплёнком</t>
  </si>
  <si>
    <t>Шакшука: яичница с брынзой и помидорами</t>
  </si>
  <si>
    <t>Скрамбл с овощами</t>
  </si>
  <si>
    <t>Киш</t>
  </si>
  <si>
    <t>еженедельно</t>
  </si>
  <si>
    <t>Киш с курицей и вялеными томатами</t>
  </si>
  <si>
    <t>Каша на молоке</t>
  </si>
  <si>
    <t>Овсяная каша</t>
  </si>
  <si>
    <t>Овсяная каша на кокосовом молоке</t>
  </si>
  <si>
    <t>Кукурузная каша</t>
  </si>
  <si>
    <t>Манная каша</t>
  </si>
  <si>
    <t>Рисовая каша</t>
  </si>
  <si>
    <t>Каша 4 злака</t>
  </si>
  <si>
    <t>Пшенная каша</t>
  </si>
  <si>
    <t>Сладкая выпечка</t>
  </si>
  <si>
    <t>Круассан с шоколадом и фундуком</t>
  </si>
  <si>
    <t>Язычок с творогом</t>
  </si>
  <si>
    <t>Кленовый пекан</t>
  </si>
  <si>
    <t>Лакомка с вареной сгущенкой</t>
  </si>
  <si>
    <t>ПП</t>
  </si>
  <si>
    <t>Бриошь с кардамоном</t>
  </si>
  <si>
    <t>Ржаной синнабон</t>
  </si>
  <si>
    <t>Круассан</t>
  </si>
  <si>
    <t>Сытный пирожок</t>
  </si>
  <si>
    <t>Хачапури</t>
  </si>
  <si>
    <t>Пирожок с мясом</t>
  </si>
  <si>
    <t>Пирожок с курицей и грибами</t>
  </si>
  <si>
    <t>Пирожок с картошкой и грибами</t>
  </si>
  <si>
    <t>Улитка с сыром</t>
  </si>
  <si>
    <t>Пирожок с ветчиной и сыром</t>
  </si>
  <si>
    <t>Сосиска в слойке</t>
  </si>
  <si>
    <t>Обед г/ц</t>
  </si>
  <si>
    <t>Бульон</t>
  </si>
  <si>
    <t>Гарнир</t>
  </si>
  <si>
    <t>Булгур с овощами</t>
  </si>
  <si>
    <t>Гречневая каша</t>
  </si>
  <si>
    <t>Картофельное пюре</t>
  </si>
  <si>
    <t>Рис басмати</t>
  </si>
  <si>
    <t>Зеленый рис</t>
  </si>
  <si>
    <t>Овощи на пару</t>
  </si>
  <si>
    <t>Запечённые овощи</t>
  </si>
  <si>
    <t>Запечённая морковь и брокколи</t>
  </si>
  <si>
    <t>Пенне с песто</t>
  </si>
  <si>
    <t>Мини-картофель с розмарином</t>
  </si>
  <si>
    <t>Резерв</t>
  </si>
  <si>
    <t>Шаверма с цыплёнком</t>
  </si>
  <si>
    <t>Бифштекс из индейки с вишневым соусом</t>
  </si>
  <si>
    <t>Шашлык из цыплёнка</t>
  </si>
  <si>
    <t>Куриная котлета с брусничным соусом</t>
  </si>
  <si>
    <t>Буженина из индейки</t>
  </si>
  <si>
    <t>Свинина по-французски</t>
  </si>
  <si>
    <t>Макароны с фрикадельками</t>
  </si>
  <si>
    <t>Ёжики из индейки, 1 шт</t>
  </si>
  <si>
    <t>Чикен ролл</t>
  </si>
  <si>
    <t>Тефтели из говядины и курицы с горчичным соусом, 1 шт</t>
  </si>
  <si>
    <t>Куриная печень в соусе терияки</t>
  </si>
  <si>
    <t>Плов с говядиной и курицей</t>
  </si>
  <si>
    <t>Греческое Стифадо из говядины и курицы</t>
  </si>
  <si>
    <t>Паста с цукини и пармезаном</t>
  </si>
  <si>
    <t>Холодный напиток</t>
  </si>
  <si>
    <t>Компот из облепихи, вишни и клюквы</t>
  </si>
  <si>
    <t>Морс из облепихи и вишни</t>
  </si>
  <si>
    <t>Холодный чай с ананасом и лимоном</t>
  </si>
  <si>
    <t>Морс из красной смородины и клюквы</t>
  </si>
  <si>
    <t>Компот из ревеня</t>
  </si>
  <si>
    <t>Суп</t>
  </si>
  <si>
    <t>Русская уха</t>
  </si>
  <si>
    <t>Рыбный суп Буйабес с морепродуктами</t>
  </si>
  <si>
    <t>Азиатский куриный суп</t>
  </si>
  <si>
    <t>Рыбная солянка</t>
  </si>
  <si>
    <t>Рассольник с грибами и цыплёнком</t>
  </si>
  <si>
    <t>Овощной суп</t>
  </si>
  <si>
    <t>Крем-суп из спаржи</t>
  </si>
  <si>
    <t>Овощной крем-суп</t>
  </si>
  <si>
    <t>Крем-суп из цукини с пармезаном</t>
  </si>
  <si>
    <t>Суп Рататуй с зеленым горошком</t>
  </si>
  <si>
    <t>Мясное блюдо</t>
  </si>
  <si>
    <t>Куриная котлета с сыром, 1 шт</t>
  </si>
  <si>
    <t>Куриная грудка тандури, 1 шт</t>
  </si>
  <si>
    <t>Цыплёнок в сливочном соусе</t>
  </si>
  <si>
    <t>Куриный окорок</t>
  </si>
  <si>
    <t>Куриный рулет с беконом</t>
  </si>
  <si>
    <t>Мясное блюдо 2</t>
  </si>
  <si>
    <t>Ленивые голубцы с корейкой и булгуром</t>
  </si>
  <si>
    <t>Гуляш из говядины с колбасками в горшочке</t>
  </si>
  <si>
    <t>Энчиладас с индейкой</t>
  </si>
  <si>
    <t>Паста с индейкой в сливочном соусе</t>
  </si>
  <si>
    <t>Лапша с говядиной и цыплёнком</t>
  </si>
  <si>
    <t>Мясное блюдо 3</t>
  </si>
  <si>
    <t>Чебуреки, 1 шт</t>
  </si>
  <si>
    <t>Азиатская лапша со свининой</t>
  </si>
  <si>
    <t>Ребрышки с соусом BBQ</t>
  </si>
  <si>
    <t>Буженина диетическая</t>
  </si>
  <si>
    <t>Биточки по-деревенски, 1 шт</t>
  </si>
  <si>
    <t>Рыбное блюдо</t>
  </si>
  <si>
    <t>Кальмар су-вид с азиатским соусом</t>
  </si>
  <si>
    <t xml:space="preserve">Паэлья с красной рыбой и кальмаром </t>
  </si>
  <si>
    <t>Карри из белой рыбы с овощами</t>
  </si>
  <si>
    <t>Вег. Блюдо</t>
  </si>
  <si>
    <t>Карри из булгура с овощами</t>
  </si>
  <si>
    <t>Запеканка из цветной капусты с пармезаном</t>
  </si>
  <si>
    <t>Овощное карри с тофу</t>
  </si>
  <si>
    <t>Бириани — индийский овощной плов</t>
  </si>
  <si>
    <t>Пенне с песто и вялеными помидорами</t>
  </si>
  <si>
    <t>Завтрак х/ц</t>
  </si>
  <si>
    <t xml:space="preserve"> </t>
  </si>
  <si>
    <t>Десерт</t>
  </si>
  <si>
    <t>Шоколадный брауни</t>
  </si>
  <si>
    <t>Сливовый Витин пирог</t>
  </si>
  <si>
    <t>пп</t>
  </si>
  <si>
    <t>Десерт недели ПП</t>
  </si>
  <si>
    <t>синхронизировано с ГПН</t>
  </si>
  <si>
    <t>Панакота из ряженки с папайей</t>
  </si>
  <si>
    <t>Морковный торт</t>
  </si>
  <si>
    <t>Фреш</t>
  </si>
  <si>
    <t>Морковный фреш</t>
  </si>
  <si>
    <t>Апельсиновый фреш</t>
  </si>
  <si>
    <t>Лимонад</t>
  </si>
  <si>
    <t>Лимонад лимон и чабрец</t>
  </si>
  <si>
    <t>Лимонад из маракуйи</t>
  </si>
  <si>
    <t>Цитрусовый лимонад с бузиной</t>
  </si>
  <si>
    <t>Лимонад Мохито</t>
  </si>
  <si>
    <t>Лимонад ситро</t>
  </si>
  <si>
    <t>Снеки</t>
  </si>
  <si>
    <t>Жареные орешки</t>
  </si>
  <si>
    <t>Креветочные чипсы</t>
  </si>
  <si>
    <t>Начос</t>
  </si>
  <si>
    <t>Японские снеки «Тако самурай»</t>
  </si>
  <si>
    <t>Сезонные фрукты</t>
  </si>
  <si>
    <t>Свежие фрукты</t>
  </si>
  <si>
    <t>Смузи и йогурты</t>
  </si>
  <si>
    <t>Смузи вишня-банан</t>
  </si>
  <si>
    <t>Смузи клубника с базиликом</t>
  </si>
  <si>
    <t>Смузи малина-яблоко</t>
  </si>
  <si>
    <t>Смузи яблоко-сельдерей</t>
  </si>
  <si>
    <t>Смузи манго-банан</t>
  </si>
  <si>
    <t>Творожный мусс с гранолой</t>
  </si>
  <si>
    <t>Черешня в стаканчике</t>
  </si>
  <si>
    <t>Ананас, виноград, грейпфрут</t>
  </si>
  <si>
    <t>Вареное яйцо</t>
  </si>
  <si>
    <t>Блинчик с творогом и карамелью</t>
  </si>
  <si>
    <t>Блинчик с жареным бананом и корицей</t>
  </si>
  <si>
    <t>Сытный блинчик/Круассан с рыбой</t>
  </si>
  <si>
    <t>Блинчик с тунцом и сливочным сыром</t>
  </si>
  <si>
    <t>Открытый бутерброд</t>
  </si>
  <si>
    <t>Сморреброд с ростбифом</t>
  </si>
  <si>
    <t>Сморреброд с индейкой и салями</t>
  </si>
  <si>
    <t>Круассан с тунцом</t>
  </si>
  <si>
    <t>Круассан с ростбифом</t>
  </si>
  <si>
    <t>Сэндвич</t>
  </si>
  <si>
    <t>Сэндвич с цыплёнком и беконом</t>
  </si>
  <si>
    <t>Сэндвич с оливками и брынзой</t>
  </si>
  <si>
    <t>Сэндвич с ветчиной, брусникой и сыром</t>
  </si>
  <si>
    <t>Сэндвич с курицей и яйцом</t>
  </si>
  <si>
    <t>Сэндвич со шницелем из окорока</t>
  </si>
  <si>
    <t>Пшеничный ролл</t>
  </si>
  <si>
    <t>Пшеничный ролл с бужениной</t>
  </si>
  <si>
    <t>Ролл с овощами и вялеными помидорами</t>
  </si>
  <si>
    <t>Сациви ролл с курицей</t>
  </si>
  <si>
    <t xml:space="preserve">Ролл с цыплёнком и гуакамоле </t>
  </si>
  <si>
    <t>Кесадилья с копчёным цыплёнком</t>
  </si>
  <si>
    <t>Онигири, суши-ролл</t>
  </si>
  <si>
    <t>Онигири с тунцом</t>
  </si>
  <si>
    <t>Онигири с говядиной</t>
  </si>
  <si>
    <t>Онигири с цыплёнком терияки</t>
  </si>
  <si>
    <t>Сытный салат с мясом</t>
  </si>
  <si>
    <t>Финский салат из пасты и тунца</t>
  </si>
  <si>
    <t>Куриный салат с ветчиной и сыром</t>
  </si>
  <si>
    <t>Немецкий картофельный салат с беконом</t>
  </si>
  <si>
    <t>Кальмары по-корейски</t>
  </si>
  <si>
    <t>Сытный салат с рыбой или овощами</t>
  </si>
  <si>
    <t>Овощной салат с запеченной морковью с мягким сыром</t>
  </si>
  <si>
    <t>Весенний салат со шпинатом и яйцом</t>
  </si>
  <si>
    <t>Салат с языком и фасолью</t>
  </si>
  <si>
    <t>Винегрет с ароматным маслом</t>
  </si>
  <si>
    <t>Салат с ветчиной и грибами</t>
  </si>
  <si>
    <t>Сытный салат с майонезом</t>
  </si>
  <si>
    <t>Салат с курицей и опятами</t>
  </si>
  <si>
    <t>Селёдка под шубой</t>
  </si>
  <si>
    <t>Салат Оливье</t>
  </si>
  <si>
    <t>Мимоза с курицей</t>
  </si>
  <si>
    <t>Закуски намазки</t>
  </si>
  <si>
    <t>Хумус с овощными палочками</t>
  </si>
  <si>
    <t>Гуакамоле с идеальным яйцом</t>
  </si>
  <si>
    <t>Овощные палочки</t>
  </si>
  <si>
    <t>Куриный паштет с овощными палочками</t>
  </si>
  <si>
    <t>Баклажановая икра с овощными палочками</t>
  </si>
  <si>
    <t>Закуски</t>
  </si>
  <si>
    <t>Шопский салат</t>
  </si>
  <si>
    <t>Домашний сыр с песто и помидорами</t>
  </si>
  <si>
    <t>Поке</t>
  </si>
  <si>
    <t>Поке с тунцом</t>
  </si>
  <si>
    <t>Поке с говядиной</t>
  </si>
  <si>
    <t>Салат-боулы</t>
  </si>
  <si>
    <t>Боул с тофу</t>
  </si>
  <si>
    <t>Салат боул с запечёными овощами</t>
  </si>
  <si>
    <t>Греческий салат с сыром фета</t>
  </si>
  <si>
    <t>Цезарь с креветками</t>
  </si>
  <si>
    <t>Обед х/ц</t>
  </si>
  <si>
    <t>Овощной салат</t>
  </si>
  <si>
    <t>Свежий салат</t>
  </si>
  <si>
    <t>Помидоры + огурцы</t>
  </si>
  <si>
    <t>Кол-слоу — салат из капусты и моркови с семечками</t>
  </si>
  <si>
    <t>Салат из молодой капусты с огурцом и редиской</t>
  </si>
  <si>
    <t>Овощной салат с кунжутной заправкой</t>
  </si>
  <si>
    <t>Салат из помидоров с фасолью и бальзамиком</t>
  </si>
  <si>
    <t>Овощной салат с огурцами и редисом</t>
  </si>
  <si>
    <t>Свекольный салат</t>
  </si>
  <si>
    <t>Свёкла с сыром</t>
  </si>
  <si>
    <t>Свёкла со сметаной и шпинатом</t>
  </si>
  <si>
    <t>Салат из свёклы с бальзамиком</t>
  </si>
  <si>
    <t>Свёкла по-грузински с грецким орехом</t>
  </si>
  <si>
    <t>Свекольный салат с кунжутом</t>
  </si>
  <si>
    <t>Диетическое блюдо</t>
  </si>
  <si>
    <t>Индейка су-вид</t>
  </si>
  <si>
    <t>Гриль</t>
  </si>
  <si>
    <t>выход</t>
  </si>
  <si>
    <t>сб руб</t>
  </si>
  <si>
    <t>сб%</t>
  </si>
  <si>
    <t>без ротации (гриль)</t>
  </si>
  <si>
    <t>Адыгейский сыр на гриле</t>
  </si>
  <si>
    <t>Говяжья котлета, 1 шт</t>
  </si>
  <si>
    <t>Чизбургер</t>
  </si>
  <si>
    <t>Чикенбургер</t>
  </si>
  <si>
    <t>Фалафель с овощами в тортилье</t>
  </si>
  <si>
    <t>Стейк из индейки</t>
  </si>
  <si>
    <t>Овощи на гриле</t>
  </si>
  <si>
    <t>Куриная грудка на гриле</t>
  </si>
  <si>
    <t>Бифштекс из говядины с яйцом</t>
  </si>
  <si>
    <t>Fish &amp; Chips</t>
  </si>
  <si>
    <t>Креветки на гриле</t>
  </si>
  <si>
    <t>Стейк из говядины</t>
  </si>
  <si>
    <t>Гриль завтрак</t>
  </si>
  <si>
    <t>Скрамбл (болтунья) с помидорами и пармезаном</t>
  </si>
  <si>
    <t>Яичница из трех яиц</t>
  </si>
  <si>
    <t>Яйца пашот с индейкой</t>
  </si>
  <si>
    <t>Пита с сулугуни</t>
  </si>
  <si>
    <t>Шампиньоны</t>
  </si>
  <si>
    <t>цыплёнок</t>
  </si>
  <si>
    <t>Сыр</t>
  </si>
  <si>
    <t>Помидоры</t>
  </si>
  <si>
    <t>Пеперони</t>
  </si>
  <si>
    <t xml:space="preserve">Пармезан </t>
  </si>
  <si>
    <t>Зеленый лук</t>
  </si>
  <si>
    <t>Бекон</t>
  </si>
  <si>
    <t>Булгур с овощами гриль</t>
  </si>
  <si>
    <t>Гречневая каша гриль</t>
  </si>
  <si>
    <t>Картофельное пюре гриль</t>
  </si>
  <si>
    <t>Картофельные дольки гриль</t>
  </si>
  <si>
    <t>Картофель фри гриль</t>
  </si>
  <si>
    <t>Овощи на пару гриль</t>
  </si>
  <si>
    <t>Соусы</t>
  </si>
  <si>
    <t>Блю чиз</t>
  </si>
  <si>
    <t>Горчичиный деми-гляс</t>
  </si>
  <si>
    <t>Брусника с розмарином</t>
  </si>
  <si>
    <t>Шпинат и сливки</t>
  </si>
  <si>
    <t>яйцо куриное, томаты, салат айсберг, картофель, мука пшеничная, индейка, апельсины, укроп, сливочное масло, винный уксус, сахар, соль, специи</t>
  </si>
  <si>
    <t>НЕ
ТРОГАТЬ</t>
  </si>
  <si>
    <t>ПРОВЕРКА С/Б</t>
  </si>
  <si>
    <t>руб</t>
  </si>
  <si>
    <t>СБ</t>
  </si>
  <si>
    <t>ГР</t>
  </si>
  <si>
    <t>Ккал</t>
  </si>
  <si>
    <t>Ж</t>
  </si>
  <si>
    <t>У</t>
  </si>
  <si>
    <t>#VEG</t>
  </si>
  <si>
    <t>#GLUTEN</t>
  </si>
  <si>
    <t>#LACTO</t>
  </si>
  <si>
    <t>#HOT</t>
  </si>
  <si>
    <t>INGREDIENTS</t>
  </si>
  <si>
    <t>RUB</t>
  </si>
  <si>
    <t>GRAMS</t>
  </si>
  <si>
    <t>KCAL</t>
  </si>
  <si>
    <t>Ст</t>
  </si>
  <si>
    <t>Янд</t>
  </si>
  <si>
    <t>черешня</t>
  </si>
  <si>
    <t>Зеленая фасоль с кунжутом</t>
  </si>
  <si>
    <t>210.-</t>
  </si>
  <si>
    <t>250 г</t>
  </si>
  <si>
    <t>195 кк</t>
  </si>
  <si>
    <t>Фарш</t>
  </si>
  <si>
    <t>Фальшивый заяц из индейки</t>
  </si>
  <si>
    <t>индейка, цыплёнок, бекон, яйцо куриное, горошек, морковь, огурцы маринованные, горчица, лук, паприка, сахар, уксус, укроп, петрушка, сливочное масло, сухари панировочные, соль, специи</t>
  </si>
  <si>
    <t>Сытный салат</t>
  </si>
  <si>
    <t>Мексиканский салат с фасолью и курицей</t>
  </si>
  <si>
    <t>90.-</t>
  </si>
  <si>
    <t>Вег.блюдо</t>
  </si>
  <si>
    <t>Запеканка из цветной капусты с яйцом</t>
  </si>
  <si>
    <t>яйцо куриное, мука, сливки, томаты, лук, петрушка, цветная капуста, моцарелла, брокколи, рукола, соль, специи</t>
  </si>
  <si>
    <t>Запечённая морковь с брюссельской капустой и соусом голландез</t>
  </si>
  <si>
    <t>морковь, бобы эдамаме, брюссельская капуста, сливочное масло, яйцо куриное, вино столовое, тархун, розмарин, тимьян, уксус бальзамический, соль, специи</t>
  </si>
  <si>
    <t>Палак Панир с кокосовым соусом и тофу</t>
  </si>
  <si>
    <t>шпинат, перец чили, имбирь, соевый соус, чеснок, сыр тофу, кокосовое молоко, соль, специи</t>
  </si>
  <si>
    <t>195.-</t>
  </si>
  <si>
    <t>282 кк</t>
  </si>
  <si>
    <t>Кабачки, тушённые в сметане</t>
  </si>
  <si>
    <t>цукини, сметана, мука, сливочное масло, соль, специи</t>
  </si>
  <si>
    <t>150.-</t>
  </si>
  <si>
    <t>200 г</t>
  </si>
  <si>
    <t>114 кк</t>
  </si>
  <si>
    <t>Крем-суп из белой рыбы со шпинатом</t>
  </si>
  <si>
    <t>лук репчатый, оливковое масло, треска, соль, сливки, белое вино, картофель, шпинат, морковь, соль, чеснок, паприка</t>
  </si>
  <si>
    <t>265 кк</t>
  </si>
  <si>
    <t>Рыбные котлеты, 1 шт</t>
  </si>
  <si>
    <t>белая рыба, красная рыба, яйцо куриное, петрушка, лук, сливочное масло, сухари панировочные, соль, специи</t>
  </si>
  <si>
    <t>180.-</t>
  </si>
  <si>
    <t>120 г</t>
  </si>
  <si>
    <t>268 кк</t>
  </si>
  <si>
    <t>Картофель фри</t>
  </si>
  <si>
    <t>картофель фри, тимьян, розмарин, соль, специи</t>
  </si>
  <si>
    <t>Куриное филе на гриле</t>
  </si>
  <si>
    <t>Картофельные дольки</t>
  </si>
  <si>
    <t>картофель, розмарин, тимьян, соль</t>
  </si>
  <si>
    <t>180 г</t>
  </si>
  <si>
    <t>208 кк</t>
  </si>
  <si>
    <t>Киш из красной рыбы с помидорами и базиликом</t>
  </si>
  <si>
    <t>красная рыба, мука пшеничная, сливочное масло, яйцо куриное, молоко, сливки, сыр, томаты, лук, петрушка, цукини, базилик, соль, специи</t>
  </si>
  <si>
    <t>351 кк</t>
  </si>
  <si>
    <t>Каша без молока</t>
  </si>
  <si>
    <t>Каша 4 злака (залейте кипятком)</t>
  </si>
  <si>
    <t>0.-</t>
  </si>
  <si>
    <t xml:space="preserve"> г</t>
  </si>
  <si>
    <t>0 кк</t>
  </si>
  <si>
    <t>архив</t>
  </si>
  <si>
    <t xml:space="preserve">Кровавая мэри </t>
  </si>
  <si>
    <t>Равиоли с копчёной горбушей</t>
  </si>
  <si>
    <t xml:space="preserve">филе горбуши копченое, мука пшеничная, яйцо куриное, сыр творожный, соль, свекла, сливки 22%, оливковое масло, Соус "Песто" (базилик, петрушка, оливковое масло, соль, чеснок) </t>
  </si>
  <si>
    <t>Оладьи, 2 шт</t>
  </si>
  <si>
    <t>мука, молоко, сахар, яйцо куриное, соль, сода</t>
  </si>
  <si>
    <t>30.-</t>
  </si>
  <si>
    <t>45 г</t>
  </si>
  <si>
    <t>91 кк</t>
  </si>
  <si>
    <t>Блины с заварным кремом и вишней, 2 шт</t>
  </si>
  <si>
    <t>Йогурт Смородина</t>
  </si>
  <si>
    <t>йогурт, черная смородина</t>
  </si>
  <si>
    <t>Pickles (овощи слабой соли)</t>
  </si>
  <si>
    <t>цукини, морковь, капуста, редис, огурцы, уксус, сахар, чеснок, соль, специи</t>
  </si>
  <si>
    <t>75.-</t>
  </si>
  <si>
    <t>59 кк</t>
  </si>
  <si>
    <t>Грейпфрутовый фреш</t>
  </si>
  <si>
    <t>грейпфрут</t>
  </si>
  <si>
    <t>120.-</t>
  </si>
  <si>
    <t>31 кк</t>
  </si>
  <si>
    <t>Напитки</t>
  </si>
  <si>
    <t>малина, яблоки, лимон, мята</t>
  </si>
  <si>
    <t>Йогурт с ежевикой</t>
  </si>
  <si>
    <t>йогурт, ежевика, банан</t>
  </si>
  <si>
    <t>160 кк</t>
  </si>
  <si>
    <t>Гречневая каша с грибами</t>
  </si>
  <si>
    <t>Клэм чаудер — рыбный суп со сливками</t>
  </si>
  <si>
    <t>мидии, картофель, сельдерей, лук, сливки, чеснок, оливковое масло, перец чили, треска, мука пшеничная, сливочное масло, филе кальмара, зелень, соль, специи</t>
  </si>
  <si>
    <t>132 кк</t>
  </si>
  <si>
    <t>Лимонад тархун</t>
  </si>
  <si>
    <t>сироп тархун, сахарный сироп, лимонный концентрат, тархун свежий</t>
  </si>
  <si>
    <t>43 кк</t>
  </si>
  <si>
    <t>Запеченный судак с овощами</t>
  </si>
  <si>
    <t>Белорусские колдуны</t>
  </si>
  <si>
    <t>картофель, сметана, свинина, говядина, лук, яйцо, петрушка, сливочное масло, картофельные хлопья, соль, специи</t>
  </si>
  <si>
    <t>100.-</t>
  </si>
  <si>
    <t>100 г</t>
  </si>
  <si>
    <t>930 кк</t>
  </si>
  <si>
    <t>Индейка с яблочным соусом и вермонтским пюре</t>
  </si>
  <si>
    <t>индейка филе, апельсины, лук, чеснок, соль, паприка сухая, специи (корица, гвоздика, шалфей, тимьян, розмарин), соус (яблоки, сельдерей, горчица зернистая, уксус винный красный), картофель, сливки 22%, яйцо куриное, сыр пармезан, сыр гауда, куркума, соль</t>
  </si>
  <si>
    <t>Тушенка</t>
  </si>
  <si>
    <t>Домашняя котлета с баклажановой икрой, 1 шт</t>
  </si>
  <si>
    <t>говядина, свинина, яйцо куриное, сливочное масло, лук репчатый, петрушка, сухари панировочные, баклажаны, соль, специи</t>
  </si>
  <si>
    <t>Лакомка с соленой карамелью</t>
  </si>
  <si>
    <t>молоко, мука, яйцо, сахар, дрожжи, маргарин, уксус, лимонная кислота, сахар, соль, карамель</t>
  </si>
  <si>
    <t>Жареная картошка с шампиньонами</t>
  </si>
  <si>
    <t>картофель, лук, шампиньоны, чеснок, петрушка, сметана, тимьян, розмарин, сливки, соль, специи</t>
  </si>
  <si>
    <t>270 кк</t>
  </si>
  <si>
    <t>Салат с индейкой и киноа</t>
  </si>
  <si>
    <t>киноа, индейка копченая, томаты, огурцы, редис, морковь, капуста краснокочанная, подсолнечное масло, соус наршараб, салат айсберг, шпинат, гранат, соль</t>
  </si>
  <si>
    <t>Шницель из индейки с лимоном</t>
  </si>
  <si>
    <t>Йогурт банан-корица</t>
  </si>
  <si>
    <t>йогурт, банан, корица, сахар</t>
  </si>
  <si>
    <t>207 кк</t>
  </si>
  <si>
    <t>Яйцо с рийетом из форели</t>
  </si>
  <si>
    <t>Грейпфрутовый лимонад</t>
  </si>
  <si>
    <t>грейпфрут, лимон, сахар, грейпфрутовый сироп, лимонный сироп</t>
  </si>
  <si>
    <t>201 кк</t>
  </si>
  <si>
    <t>Фрукт, 1 шт</t>
  </si>
  <si>
    <t>Венгерский паприкаш</t>
  </si>
  <si>
    <t>Маракуйя ласси</t>
  </si>
  <si>
    <t>170.-</t>
  </si>
  <si>
    <t>144 кк</t>
  </si>
  <si>
    <t>Кёфте — котлета из говядины, 1 шт</t>
  </si>
  <si>
    <t>говядина, яйцо, сливочное масло, лук, нут, сухари панировочные, томаты, чеснок, халапеньо, кинза, петрушка, томаты, специи, соль</t>
  </si>
  <si>
    <t>250.-</t>
  </si>
  <si>
    <t>354 кк</t>
  </si>
  <si>
    <t>Круассан с лососем</t>
  </si>
  <si>
    <t>круассан, лосось, сливочный сыр, огурцы, листья салата, зерновая горчица, мёд, соль, специи</t>
  </si>
  <si>
    <t>325 кк</t>
  </si>
  <si>
    <t>Тако — белая рыба с овощами в лепешке</t>
  </si>
  <si>
    <t>230.-</t>
  </si>
  <si>
    <t>317 кк</t>
  </si>
  <si>
    <t>Хашлама — пряное рагу из говядины</t>
  </si>
  <si>
    <t>говядина, петрушка, томаты, картофель, лук, паприка, морковь, чеснок, нут, томатная паста, тыква, шпинат, соль, специи</t>
  </si>
  <si>
    <t>374 кк</t>
  </si>
  <si>
    <t>Омлет с красной рыбой и шпинатом</t>
  </si>
  <si>
    <t>яйцо куриное, молоко, цукини, шпинат, кета, томаты, соль, специи</t>
  </si>
  <si>
    <t>200.-</t>
  </si>
  <si>
    <t>462 кк</t>
  </si>
  <si>
    <t>Поке с лососем</t>
  </si>
  <si>
    <t>349 кк</t>
  </si>
  <si>
    <t>Свекольный крем-суп с горгонзолой</t>
  </si>
  <si>
    <t>свекла, картофель, сливки, сыр горгонзола, сыр творожный, морковь, лук, чеснок, соль, специи</t>
  </si>
  <si>
    <t>110.-</t>
  </si>
  <si>
    <t>209 кк</t>
  </si>
  <si>
    <t>Круассан миндальный</t>
  </si>
  <si>
    <t>мука, сливочное масло, яйцо куриное, миндаль, сахар, молоко, дрожжи, соль, сахар</t>
  </si>
  <si>
    <t>Котлета из судака со шпинатом</t>
  </si>
  <si>
    <t>Английский Сэндвич с яйцом, сыром чеддер и салатом</t>
  </si>
  <si>
    <t>тостовый хлеб, яйцо куриное, сливки, петрушка, моцарелла, листья салата, огурцы, соль, специи</t>
  </si>
  <si>
    <t>150 г</t>
  </si>
  <si>
    <t>260 кк</t>
  </si>
  <si>
    <t>Запеченный дикий лосось с овощами (гриль)</t>
  </si>
  <si>
    <t>лосось, тимьян, лимон, оливковое масло, соль</t>
  </si>
  <si>
    <t>290.-</t>
  </si>
  <si>
    <t>Гуляш с цыпленком и колбасками в горшочке</t>
  </si>
  <si>
    <t>цыпленок, картофель, демиглас, чеснок, лук, паприка, оливковое масло, петрушка, морковь, колбаски, соль, специи</t>
  </si>
  <si>
    <t>Пармезан</t>
  </si>
  <si>
    <t>сыр пармезан</t>
  </si>
  <si>
    <t>Сэндвич с бифштексом из говядины</t>
  </si>
  <si>
    <t>Крем-суп из цветной капусты</t>
  </si>
  <si>
    <t>187 кк</t>
  </si>
  <si>
    <t>Рыбные котлеты на пару с соусом из брокколи, 1 шт</t>
  </si>
  <si>
    <t>белая рыба, красная рыба, яйцо куриное, петрушка, лук, сливочное масло, сухари панировочные, уксус винный, белое вино, брокколи, сливки, соль, специи</t>
  </si>
  <si>
    <t>Креветки, 6 шт</t>
  </si>
  <si>
    <t>креветки, оливковое масло, тимьян, лемонграсс, соль, специи</t>
  </si>
  <si>
    <t>Ёжики из цыплёнка и индейки в томатном соусе, 1 шт</t>
  </si>
  <si>
    <t>индейка, цыплёнок, рис, сливочное масло, лук репчатый, яйцо куриное, томаты, морковь, чеснок, базилик, сахар, соль, специи</t>
  </si>
  <si>
    <t>Баклажаны с соусом наполи и моцареллой</t>
  </si>
  <si>
    <t>базилик, томаты, рукола, сыр, баклажаны, лук, морковь, чеснок, соль, специи</t>
  </si>
  <si>
    <t>230 г</t>
  </si>
  <si>
    <t>75 кк</t>
  </si>
  <si>
    <t>Морской окунь по-сычуаньски с чили</t>
  </si>
  <si>
    <t>морской окунь, перец болгарский, чили, чеснок, имбирь, томаты, кинза, соевый соус, кукурузный крахмал, оливковое масло, сахар, специи</t>
  </si>
  <si>
    <t>Круассан с беконом и яйцом</t>
  </si>
  <si>
    <t>Паста</t>
  </si>
  <si>
    <t>Паста с красной рыбой и сливками</t>
  </si>
  <si>
    <t>Сэндвич с красной рыбой</t>
  </si>
  <si>
    <t>тостовый хлеб (мука пшеничная, мука соевая, яйцо куриное, молоко сухое, дрожжи, масло растительное, лимонная кислота, сахар, соль), яйцо куриное, филе кеты, лимон, чеснок, огурцы, сыр творожный, салат айсберг, укроп, соль</t>
  </si>
  <si>
    <t>Салат Нисуаз с тунцом</t>
  </si>
  <si>
    <t>Манго ласси</t>
  </si>
  <si>
    <t>188 кк</t>
  </si>
  <si>
    <t>Йеменский суп из телячьих ног</t>
  </si>
  <si>
    <t>Котлеты из красной и белой рыбы, 1 шт</t>
  </si>
  <si>
    <t>белая рыба, кета, яйцо куриное, петрушка, лук, сливочное масло, сухари панировочные, укроп, соль, специи</t>
  </si>
  <si>
    <t>254 кк</t>
  </si>
  <si>
    <t>Шницель из свинины</t>
  </si>
  <si>
    <t>свинина, сухари панировочные, яйцо, сливки, чеснок, мед, горчица, оливковое масло, соль, специи</t>
  </si>
  <si>
    <t>140 г</t>
  </si>
  <si>
    <t>516 кк</t>
  </si>
  <si>
    <t>Чёрная паэлья с морепродуктами</t>
  </si>
  <si>
    <t>Чёрная-чёрная паэлья с курицей и колбасками</t>
  </si>
  <si>
    <t xml:space="preserve">рис басмати, перец болгарский, фасоль стручковая, лук репчатый, чеснок, томаты, лимоны, маслины, сливочное масло, чернила каракатицы, цыплёнок, пепперони, соль, специи
</t>
  </si>
  <si>
    <t>Круассан с ветчиной и брезаолой</t>
  </si>
  <si>
    <t>круассан, сыр сливочный, сливки, ветчина, брезаола, томаты, фриллис</t>
  </si>
  <si>
    <t>Томатный суп с фрикадельками</t>
  </si>
  <si>
    <t>томаты, свинина, говядина, масло сливочное, яйцо куриное, баклажаны, паприка, лук, чеснок, специи, соль</t>
  </si>
  <si>
    <t>163 кк</t>
  </si>
  <si>
    <t>Мусс из маракуйи с манго</t>
  </si>
  <si>
    <t>сгущенное молоко, пюре маракуйи, сливки 35%, манго</t>
  </si>
  <si>
    <t>160.-</t>
  </si>
  <si>
    <t>220.-</t>
  </si>
  <si>
    <t>510 кк</t>
  </si>
  <si>
    <t>Турновер с малиной</t>
  </si>
  <si>
    <t>Спринг-роллы с креветками и манго</t>
  </si>
  <si>
    <t>Тост с тунцом и сливочным сыром</t>
  </si>
  <si>
    <t>тостовый хлеб, тунец, каффир-лайм, лемонграсс, лайм, апельсин, творожный сыр, томаты, укроп, тимьян, подсолнечное масло, соль, специи</t>
  </si>
  <si>
    <t>Панини с брезаолой и песто</t>
  </si>
  <si>
    <t xml:space="preserve">чиабатта (мука пшеничная, дрожжи, соль, подсолнечное масло, сахар), салат айсберг, томаты, брезаола (говядина, соль, специи), сыр творожный, соус песто (базилик, петрушка, подсолнечное масло, соль, чеснок), огурцы маринованные
</t>
  </si>
  <si>
    <t>Драники с бататом и брынзой</t>
  </si>
  <si>
    <t>картофель, лук, яйцо куриное, крахмал картофельный, петрушка, лук, чеснок, брынза, соль, специи</t>
  </si>
  <si>
    <t>салат айсберг, томаты, креветки, майонез, пармезан, сливки, лимон, хлеб, соус рыбный, яйцо, соль, специи</t>
  </si>
  <si>
    <t>320 кк</t>
  </si>
  <si>
    <t>Чебуреки с говядиной, 1 шт</t>
  </si>
  <si>
    <t>мука, яйцо, говядина, лук, соль, специи</t>
  </si>
  <si>
    <t>130.-</t>
  </si>
  <si>
    <t>130 г</t>
  </si>
  <si>
    <t>255 кк</t>
  </si>
  <si>
    <t>Карри-суп с чечевицей</t>
  </si>
  <si>
    <t>кукуруза, перец чили, имбирь, чеснок, морковь, цукини, шампиньоны, тыква, кокосовое молоко, кинза, соль, специи</t>
  </si>
  <si>
    <t>115.-</t>
  </si>
  <si>
    <t>113 кк</t>
  </si>
  <si>
    <t>Толченый картофель</t>
  </si>
  <si>
    <t>картофель, сливочное масло, нерафинированное масло, соль</t>
  </si>
  <si>
    <t>60.-</t>
  </si>
  <si>
    <t>262 кк</t>
  </si>
  <si>
    <t>Крем-суп из цветной капусты с сулугуни</t>
  </si>
  <si>
    <t>картофель, цветная капуста, морковь, лук, сливки, белое вино, паприка, оливковое масло, хлеб, петрушка, сулугуни, трюфельное масло, соль, специи</t>
  </si>
  <si>
    <t>125.-</t>
  </si>
  <si>
    <t>234 кк</t>
  </si>
  <si>
    <t>Грузинское лобио с сулугуни и лепёшкой</t>
  </si>
  <si>
    <t>Чиоппино — томатный суп с морепродуктами</t>
  </si>
  <si>
    <t>145.-</t>
  </si>
  <si>
    <t>275 кк</t>
  </si>
  <si>
    <t>Томатный сок</t>
  </si>
  <si>
    <t>белая рыба, фасоль, лук репчатый, шампиньоны, паприка, цукини, кунжут, кинза, бобовая лапша, соус устричный, лайм, яйцо куриное, соус соевый, капуста, арахис, соус рыбный, тамаринд, сахар, соль, специи</t>
  </si>
  <si>
    <t>240.-</t>
  </si>
  <si>
    <t>Кебаб из говядины, 1 шт</t>
  </si>
  <si>
    <t>309 кк</t>
  </si>
  <si>
    <t>Колбаски</t>
  </si>
  <si>
    <t>Баварская колбаска</t>
  </si>
  <si>
    <t>свинина, майоран, соль, специи</t>
  </si>
  <si>
    <t>Куриные оладьи с яблочным соусом, 1 шт</t>
  </si>
  <si>
    <t>цыплёнок, яйцо, сметана, мука, крахмал, лук, майонез, яблоки, сахар, соль, специи</t>
  </si>
  <si>
    <t>323 кк</t>
  </si>
  <si>
    <t>Омлет с тунцом</t>
  </si>
  <si>
    <t>яйцо куриное, сливки, тунец, томаты, соль, специи</t>
  </si>
  <si>
    <t>Болтунья из трех яиц</t>
  </si>
  <si>
    <t>яйцо куриное, молоко, оливковое масло, соль, специи</t>
  </si>
  <si>
    <t>Крем-суп из зеленого горошка с мятой</t>
  </si>
  <si>
    <t>283 кк</t>
  </si>
  <si>
    <t>Гороховый суп с чесночными гренками</t>
  </si>
  <si>
    <t>горох, картофель, морковь, лук репчатый, сельдерей корень, паприка, баклажаны, горчица, хлеб, чеснок, зелень, соль, специи</t>
  </si>
  <si>
    <t xml:space="preserve">Бифштекс из говядины с яйцом </t>
  </si>
  <si>
    <t>Ризотто из булгура со свеклой и горгонзолой</t>
  </si>
  <si>
    <t>Яблочный фреш</t>
  </si>
  <si>
    <t>яблоки</t>
  </si>
  <si>
    <t>Паста с фрикадельками</t>
  </si>
  <si>
    <t>Плов с говядиной</t>
  </si>
  <si>
    <t>говядина, рис, томаты, морковь, лук, кинза, чеснок, барбарис, перец чили, соль, специи</t>
  </si>
  <si>
    <t>364 кк</t>
  </si>
  <si>
    <t>Лазанья с красной и белой рыбой со шпинатом</t>
  </si>
  <si>
    <t>420 кк</t>
  </si>
  <si>
    <t>Боул с индейкой</t>
  </si>
  <si>
    <t>Лазанья со шпинатом и спаржей</t>
  </si>
  <si>
    <t>паста, шпинат, спаржа, цукини, томаты, чёрный перец, чеснок, сливочное масло, молоко, мука, моцарелла, базилик, лук, рукола, соль, специи</t>
  </si>
  <si>
    <t>286 кк</t>
  </si>
  <si>
    <t>Английский завтрак</t>
  </si>
  <si>
    <t>Котлеты из красной и белой рыбы с соусом белое вино, 1 шт</t>
  </si>
  <si>
    <t>Кабачки в сливках с камамбером</t>
  </si>
  <si>
    <t>кабачки, лук, сливки, сметана, мука пшеничная, сливочное масло, соевый соус, зелень, сыр гауда, сыр камамбер, соль, специи</t>
  </si>
  <si>
    <t>Панини с домашним сыром и вялеными томатами</t>
  </si>
  <si>
    <t>мука цельнозерновая, солод, мука пшеничная, подсолнечное масло, дрожжи, базилик, петрушка, чеснок, сыр кавказский, томаты, рукола, маслины, соль, специи</t>
  </si>
  <si>
    <t>Борщ с грудинкой и салом</t>
  </si>
  <si>
    <t>Судак на пару с овощами и соусом голландез</t>
  </si>
  <si>
    <t>судак филе, брокколи, цветная капуста, морковь, кабачки, подсолнечное масло, тимьян,  лимоны, соус голландез (белое вино, уксус винный белый, петрушка, сливочное масло, лимоны, яйцо куриное, соль, сахар)</t>
  </si>
  <si>
    <t>Домашние котлеты с грибным соусом, 1 шт</t>
  </si>
  <si>
    <t>350 кк</t>
  </si>
  <si>
    <t>круассан (мука пшеничная, дрожжи, масло сливочное, вода), ростбиф (говядина, розмарин, тимьян, соус ворчестер, соль, смесь перцев, подсолнечное масло), соус (сыр творожный, перец халапеньо, сливочное масло, петрушка, чеснок), салат айсберг, томаты, огурцы маринованные</t>
  </si>
  <si>
    <t>WOK с белой рыбой</t>
  </si>
  <si>
    <t>95.-</t>
  </si>
  <si>
    <t>80 г</t>
  </si>
  <si>
    <t>153 кк</t>
  </si>
  <si>
    <t>Рататуй с копчеными помидорами</t>
  </si>
  <si>
    <t>Картофельные самосы</t>
  </si>
  <si>
    <t>тесто (пшеничная мука, вода, молоко, масло кокосовое, крахмал пшеничный), картофель, имбирь, кинза, чеснок, перец чили, сыр, лук, соевый соус, специи</t>
  </si>
  <si>
    <t>Мини-картофель с соусом блю-чиз</t>
  </si>
  <si>
    <t>картофель, сливки, шампиньоны, сыр горгонзола, растительное масло, чеснок, соль, зелень, специи</t>
  </si>
  <si>
    <t>Чечевица с лесными грибами и песто</t>
  </si>
  <si>
    <t>Сэндвич с говядиной</t>
  </si>
  <si>
    <t>хлеб, листья салата, говядина, горчица, вино, лук, морковь, сельдерей, мёд, розмарин, тимьян, чеснок, сливочное масло, петрушка, огурцы, сыр, соль, специи</t>
  </si>
  <si>
    <t>Салат с бататом и горгонзолой</t>
  </si>
  <si>
    <t>картофель батат, салат айсберг, сыр горгонзола, сыр творожный, чечевица, огурцы, томаты, рукола, грецкий орех, соевый соус, мед, оливковое масло, соль, специи</t>
  </si>
  <si>
    <t>311 кк</t>
  </si>
  <si>
    <t>Ризотто с тыквой и камамбером</t>
  </si>
  <si>
    <t xml:space="preserve">рис, растительное масло, сыр пармезан, сливки 22%, сливочное масло, вино белое, лук репчатый, тыква, тимьян, чеснок, сыр камамбер 
</t>
  </si>
  <si>
    <t>Крок Месье</t>
  </si>
  <si>
    <t>Крылышки с острым соусом, 6 шт</t>
  </si>
  <si>
    <t>Бургер с куриным бифштексом</t>
  </si>
  <si>
    <t>бифштекс (филе цыплёнка, яйцо куриное, сливочное масло, сухари панировочные, соль), булочка (мука пшеничная, дрожжи, молоко, соль, сахар, яйцо куриное, орегано, базилик), томаты, огурцы маринованные, салат айсберг, соус (сливочное масло, сыр творожный, сливки 22%, перец халапеньо)</t>
  </si>
  <si>
    <t xml:space="preserve">Чахохбили из цыплёнка с хмели-сунели </t>
  </si>
  <si>
    <t>90 кк</t>
  </si>
  <si>
    <t>Салат с индейкой и гуакамоле</t>
  </si>
  <si>
    <t>индейка, начос, кукуруза, апельсиновый сок, авокадо, чеснок, тыква, морковь, капуста, оливки, редис, паприка, томаты черри, огурцы, айсберг, соль, специи</t>
  </si>
  <si>
    <t>193 кк</t>
  </si>
  <si>
    <t>Вок-салат из фунчозы</t>
  </si>
  <si>
    <t>фунчоза, морковь, перец болгарский, кабачки, цветная капуста, соевый соус, апельсины, сахар, чеснок, вино, кунжутное масло, арахис, кинза</t>
  </si>
  <si>
    <t>Кальмары на гриле</t>
  </si>
  <si>
    <t>кальмар, сливки, соус устричный, соус кунжутный, соль, специи</t>
  </si>
  <si>
    <t>Крем-суп из шпината и брокколи</t>
  </si>
  <si>
    <t>шпинат, сыр, сливки, брокколи, морковь, лук репчатый, соль, специи</t>
  </si>
  <si>
    <t>112 кк</t>
  </si>
  <si>
    <t>морковь, яйцо куриное, пшеничная мука, апельсин, корица, кардамон, грецкий орех, имбирь, сода, разрыхлитель теста, сливки 33%, сыр творожный, ванильный сахар, экстракт миндаля,</t>
  </si>
  <si>
    <t>332 кк</t>
  </si>
  <si>
    <t>Моцарелла с помидорами и руколой</t>
  </si>
  <si>
    <t>129 кк</t>
  </si>
  <si>
    <t>Рататуй с черносмородиновым бальзамиком</t>
  </si>
  <si>
    <t>паприка свежая, цукини, томаты, морковь, баклажаны, лук красный, горошек зеленый, шампиньоны, черная смородина, крем бальзамический, соль, специи</t>
  </si>
  <si>
    <t>Жареная ветчина</t>
  </si>
  <si>
    <t>корейка свиная</t>
  </si>
  <si>
    <t>157 кк</t>
  </si>
  <si>
    <t>Чечевичная похлебка с копченостями</t>
  </si>
  <si>
    <t>куриный бульон, бекон (свинина), чечевица, морковь, лук, картофель, томат, оливковое масло, паприка, петрушка, кинза, специи, соль</t>
  </si>
  <si>
    <t>Томатный суп с беконом</t>
  </si>
  <si>
    <t>101 кк</t>
  </si>
  <si>
    <t>Паста с овощами и грибами в сливочном соусе</t>
  </si>
  <si>
    <t>303 кк</t>
  </si>
  <si>
    <t>Панини с овощами гриль и голубым сыром</t>
  </si>
  <si>
    <t xml:space="preserve">чиабатта (мука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t>
  </si>
  <si>
    <t>Белая рыба в соусе терияки с овощами</t>
  </si>
  <si>
    <t>белая рыба, тимьян, соевый соус, апельсины, сахар, белое вино, морковь, цукини, тыква, брокколи, соль, специи</t>
  </si>
  <si>
    <t>Чили кон карне с кукурузой и фасолью</t>
  </si>
  <si>
    <t>говядина, фасоль, кукуруза, лук, паприка, томаты, халапеньо, чеснок, оливковое масло, какао, начос, специи, кинза, соль</t>
  </si>
  <si>
    <t>Индейка с яблочным соусом</t>
  </si>
  <si>
    <t>Круассан с брезаолой и тапенадом</t>
  </si>
  <si>
    <t xml:space="preserve">брезаола (говядина, соль, специи), салат ромейн, соус (маслины, оливковое масло, томаты вяленые, соль, сыр пармезан), сыр творожный, огурцы, круассан (мука пшеничная, сахар, дрожжи, сливочное масло, мука ржаная, яйцо куриное, мед) </t>
  </si>
  <si>
    <t>Немецкий картофельный салат с белой рыбой</t>
  </si>
  <si>
    <t>200 кк</t>
  </si>
  <si>
    <t>Пицца с пеперони</t>
  </si>
  <si>
    <t>мука пшеничная, яйца куриные, молоко, сливочное масло, пеперони, томаты, лук зеленый, маслины, брокколи, сыр гауда, рукола, шампиньоны, морковь, чеснок, соль, специи</t>
  </si>
  <si>
    <t>Йогурт с клубникой</t>
  </si>
  <si>
    <t>мацони, клубника, молоко</t>
  </si>
  <si>
    <t>Плов с цыплёнком и барбарисом</t>
  </si>
  <si>
    <t>цыплёнок, рис, лук, морковь, барбарис, кунжутное масло, кинза, перец чили, чеснок, соль, специи</t>
  </si>
  <si>
    <t>306 кк</t>
  </si>
  <si>
    <t>Заварная булочка</t>
  </si>
  <si>
    <t>Котлеты из щуки со сливочным соусом, 1 шт</t>
  </si>
  <si>
    <t>котлеты (филе щуки, филе трески, яйцо, лук, сливочное масло, сухари, петрушка, укроп), картофель, подсолнечное масло, петрушка, чеснок, соус (шпинат, сливки 22%, белое вино, сливочное масло)</t>
  </si>
  <si>
    <t>Круассан с ветчиной и моцареллой</t>
  </si>
  <si>
    <t>круассан (мука пшеничная, соль, сахар, вода, дрожжи, сливочное масло, подсолнечное масло, яйцо куриное), сыр сливочный, масло сливочное, перец халапеньо, петрушка, ветчина (свинина, специи, соль) сыр моцарелла, томаты, фриллис</t>
  </si>
  <si>
    <t>Салат с тыквой, зирой и говядиной</t>
  </si>
  <si>
    <t>говядина, тыква, томаты, сыр кавказский, лук красный, подсолнечное масло, уксус винный, соус ворчестер, сахар, кинза, петрушка, шпинат, тыквенные семечки, тимьян, розмарин, соль, специи</t>
  </si>
  <si>
    <t>Кальмар с соусом чимичурри</t>
  </si>
  <si>
    <t>Красная рыба на пару</t>
  </si>
  <si>
    <t>кета филе, цветная капуста, тыква, соль</t>
  </si>
  <si>
    <t>Филе белой рыбы с картофелем и соусом тартар</t>
  </si>
  <si>
    <t>220 г</t>
  </si>
  <si>
    <t>397 кк</t>
  </si>
  <si>
    <t>Карбонара с цыплёнком</t>
  </si>
  <si>
    <t>464 кк</t>
  </si>
  <si>
    <t>Стейк из цыплёнка с лемонграссом, 1 шт</t>
  </si>
  <si>
    <t>филе цыплёнка, соль, чеснок, соус соевый, имбирь, мед, лемонграсс, кинза, кориандр молотый, подсолнечное масло, лимоны</t>
  </si>
  <si>
    <t>126 кк</t>
  </si>
  <si>
    <t>Поке с белой рыбой</t>
  </si>
  <si>
    <t>Круассан с паштетом</t>
  </si>
  <si>
    <t>Паста чикен пармезан</t>
  </si>
  <si>
    <t>Венгерский гуляш из окорока с беконом</t>
  </si>
  <si>
    <t>свинина, бекон, картофель, томаты, чеснок, лук репчатый, паприка, специи, оливковое масло, тыква, морковь, соль</t>
  </si>
  <si>
    <t>185.-</t>
  </si>
  <si>
    <t>250 кк</t>
  </si>
  <si>
    <t>цыплёнок, яйцо куриное, лук, сливочное масло, сухари панировочные, сыр гауда, сыр пармезан, сыр плавленый, зеленый горошек, сливки 10%, соль, специи</t>
  </si>
  <si>
    <t>Индейка с овощами в соусе демиглас</t>
  </si>
  <si>
    <t>демиглас, вино, индейка, лук, морковь, розмарин, тимьян, тыква, шампиньоны, шпинат, соль, специи</t>
  </si>
  <si>
    <t>Белая рыба с овощами в кисло-сладком соусе</t>
  </si>
  <si>
    <t>белая рыба, паприка, ананас, кисло-сладкий соус, кунжут, лук, лаймы, морковь, соль, специи</t>
  </si>
  <si>
    <t>Панини Капрезе</t>
  </si>
  <si>
    <t>чиабатта (мука пшеничная, дрожжи, соль, вода), сыр моцарелла, томаты, соус песто (базилик, подсолнечное масло, сыр пармезан), сыр творожный</t>
  </si>
  <si>
    <t>Крем-борщ с горгонзолой</t>
  </si>
  <si>
    <t>Треска с морковным пюре</t>
  </si>
  <si>
    <t>треска, морковь, лук, сливки, сливочное масло, соль, специи</t>
  </si>
  <si>
    <t>Котлеты из красной и белой рыбы со шпинатным соусом, 1 шт</t>
  </si>
  <si>
    <t>белая рыба, красная рыба, лук, панировочные сухари, яйца, зелень, сливочное масло, сливки, вино, шпинат, соль, специи</t>
  </si>
  <si>
    <t>Лапша с кисло-сладкой свининой</t>
  </si>
  <si>
    <t>Оладьи из красной и белой рыбы, 1 шт</t>
  </si>
  <si>
    <t>белая рыба, яйцо куриное, петрушка, лук, сливочное масло, сухари панировочные, кета, соль, специи</t>
  </si>
  <si>
    <t>Немецкий картофельный салат с индейкой</t>
  </si>
  <si>
    <t>Говядина в соусе терияки</t>
  </si>
  <si>
    <t>Паста с цыплёнком и соусом Наполи</t>
  </si>
  <si>
    <t>190.-</t>
  </si>
  <si>
    <t>287 кк</t>
  </si>
  <si>
    <t>Овощи гриль</t>
  </si>
  <si>
    <t>шампиньоны, цукини, тимьян, розмарин, томаты, баклажаны, паприка, шпинат, соль, специи</t>
  </si>
  <si>
    <t>70 кк</t>
  </si>
  <si>
    <t>Пшеничный ролл с копченой треской и яйцом</t>
  </si>
  <si>
    <t>Бефстроганов из говядины с шампиньонами</t>
  </si>
  <si>
    <t>260.-</t>
  </si>
  <si>
    <t>облепиха, вишня, клюква, вода, сахар</t>
  </si>
  <si>
    <t>Уха из двух видов рыбы</t>
  </si>
  <si>
    <t>морковь, лук, паприка, чеснок, треска, кета, картофель, тимьян, петрушка, укроп, соль, специи</t>
  </si>
  <si>
    <t>99 кк</t>
  </si>
  <si>
    <t>Аранчини со шпинатом и горгонзолой</t>
  </si>
  <si>
    <t>рис, яйцо куриное, сливочное масло, моцарелла, пармезан, шпинат, творог, сухари панировочные, горгонзола, молоко, сливки, соль, специи</t>
  </si>
  <si>
    <t>Макароны</t>
  </si>
  <si>
    <t>паста, сливочное масло</t>
  </si>
  <si>
    <t>Белая рыба со сливочным соусом</t>
  </si>
  <si>
    <t>тимьян, сливки, вино, лук, сельдерей, морковь, цукини, брокколи, белая рыба, соль, специи</t>
  </si>
  <si>
    <t>150 кк</t>
  </si>
  <si>
    <t>Чиа пудинг с бузиной и смородиной</t>
  </si>
  <si>
    <t>Итальянский салат с пастой и копченым цыплёнком</t>
  </si>
  <si>
    <t>паста, цыплёнок, томаты, паприка, фасоль, сыр, базилик, петрушка, растительное масло, грецкий орех, мёд, чеснок, рукола, маслины, капуста, редис, паприка, айсберг, яйцо куриное, лимоны, горчица, соль, специи</t>
  </si>
  <si>
    <t>Ряженка</t>
  </si>
  <si>
    <t>ряженка</t>
  </si>
  <si>
    <t>40 кк</t>
  </si>
  <si>
    <t>Салат с авокадо и яйцом</t>
  </si>
  <si>
    <t>яйцо, петрушка, авокадо, томаты, халапеньо, салат айсберг, оливковое масло, гуакамоле, соль, специи</t>
  </si>
  <si>
    <t>288 кк</t>
  </si>
  <si>
    <t>Овощи в соусе чимичурри с тофу</t>
  </si>
  <si>
    <t>баклажаны, паприка свежая, морковь, кабачки, томаты, сыр тофу, соевый соус, соус (петрушка, базилик, кинза, мята, эстрагон, уксус винный белый, апельсины, чеснок, мед)</t>
  </si>
  <si>
    <t>Салат с руколой, виноградом и говядиной</t>
  </si>
  <si>
    <t>Шотландское яйцо с говядиной, 1 шт</t>
  </si>
  <si>
    <t>филе куриной грудки, говядина, яйцо куриное, лук репчатый, сливочное масло 82%, горчица, петрушка, сухари пшеничные, молоко, мука пшеничная, соль, подсолнечное масло</t>
  </si>
  <si>
    <t>Тост с сыром и яйцом</t>
  </si>
  <si>
    <t>хлеб, сыр гауда, сливочное масло, яйцо</t>
  </si>
  <si>
    <t>338 кк</t>
  </si>
  <si>
    <t>Цветная капуста с сырным соусом</t>
  </si>
  <si>
    <t>цветная капуста, сахар, сыр плавленый, пармезан, сливки, соль, специи</t>
  </si>
  <si>
    <t>176 кк</t>
  </si>
  <si>
    <t>Салат из четырех помидоров с домашним сыром</t>
  </si>
  <si>
    <t>вяленые томаты, томаты кумато, томаты маринованные, томаты черри, сыр кавказский, капуста краснокочанная, морковь, огурцы, салат айсберг, фриллис, сметана, соус песто (базилик, петрушка, лимон, оливковое масло, сахар, соль, чеснок), соль, специи</t>
  </si>
  <si>
    <t>Салат с копчёной горбушей</t>
  </si>
  <si>
    <t>Чипсы из поленты с сырным соусом</t>
  </si>
  <si>
    <t xml:space="preserve">кукурузная крупа, молоко, сливки 22%, соль, сливочное масло, сыр пармезан, базилик, сыр гауда, соус (сыр плавленый, сыр чеддер, сливки 10 %, сыр пармезан, куркума), кукуруза, чеснок 
</t>
  </si>
  <si>
    <t>Паэлья с цыплёнком и салями</t>
  </si>
  <si>
    <t>Чёрная паста Эль Диабло с пепперони</t>
  </si>
  <si>
    <t>Сливочная паста с песто и брокколи</t>
  </si>
  <si>
    <t>Киш с копчёным цыплёнком</t>
  </si>
  <si>
    <t>сливочное масло, яйцо куриное, сметана, сахар, мука пшеничная, творог, сыр творожный, манная крупа, шпинат, лук, цыплёнок, чеснок, соус соевый, мёд, томаты, моцарелла, соль, специи</t>
  </si>
  <si>
    <t>Отбивная из свиной корейки с медовой горчицей</t>
  </si>
  <si>
    <t>298 кк</t>
  </si>
  <si>
    <t>Запеканка из белой рыбы с брокколи и сыром</t>
  </si>
  <si>
    <t>белая рыба, брокколи, цукини, картофель, молоко, сливки, сливочное масло, лук, паприка, мука пшеничная, сыр, томаты, яйцо куриное, соль, специи</t>
  </si>
  <si>
    <t>205 кк</t>
  </si>
  <si>
    <t>Орехово-шоколадный десерт с нугой</t>
  </si>
  <si>
    <t>арахис, фундук, сливки, сыр творожный, сахар, сливочное масло, соль, шоколад, какао, кофе, мука, яйцо</t>
  </si>
  <si>
    <t>444 кк</t>
  </si>
  <si>
    <t>спаржа, лук, вино, фасоль, сливки, картофельные хлопья, петрушка, соль, специи</t>
  </si>
  <si>
    <t>говядина, вино красное, морковь, лук репчатый, чеснок, тимьян, соль, соевый соус, соевый демиглас, мука пшеничная, подсолнечное масло, картофель стоун, розмарин, петрушка</t>
  </si>
  <si>
    <t>Томатный суп с фасолью, паприкой и зирой</t>
  </si>
  <si>
    <t>Овощи на гриле с брынзой</t>
  </si>
  <si>
    <t xml:space="preserve">морковь, сыр брынза, паприка свежая, томаты, лук красный, кабачки, баклажаны, розмарин, тимьян, подсолнечное масло, базилик, петрушка, чеснок, тимьян, розмарин, уксус бальзамический, кориандр, соль, сахар </t>
  </si>
  <si>
    <t>вишня, банан, мята, вода</t>
  </si>
  <si>
    <t>Рамен — суп с лапшой и яйцом</t>
  </si>
  <si>
    <t>свинина, имбирь, сельдерей, лук, морковь, соус соевый, кунжутное масло, грибы шиитаке, соус рисовый, мисо паста, корейка, лапша, яйцо, перец чили, нори, спаржа, салат айсберг, кинза, соль, специи</t>
  </si>
  <si>
    <t>Паэлья с красной рыбой и морепродуктами</t>
  </si>
  <si>
    <t>480 кк</t>
  </si>
  <si>
    <t>Энчиладас с говядиной и овощами</t>
  </si>
  <si>
    <t>Wok с морепродуктами и рыбой</t>
  </si>
  <si>
    <t>Буррито с копчёной индейкой</t>
  </si>
  <si>
    <t>Паста Карбонара</t>
  </si>
  <si>
    <t>Кукурузная полента с пармезаном</t>
  </si>
  <si>
    <t>тимьян, розмарин, сливочное масло, сыр, уксус бальзамический, томаты, лук, цукини, чеснок, кукурузная крупа, тыква, молоко, пармезан, соль, специи</t>
  </si>
  <si>
    <t>160 г</t>
  </si>
  <si>
    <t>Морс из малины и клюквы</t>
  </si>
  <si>
    <t>малина, клюква, сахар, вода</t>
  </si>
  <si>
    <t>Морс из крыжовника и вишни</t>
  </si>
  <si>
    <t>крыжовник, вишня, сахар, вода</t>
  </si>
  <si>
    <t>Соба с цыплёнком терияки</t>
  </si>
  <si>
    <t>406 кк</t>
  </si>
  <si>
    <t>Оливье с копченой треской</t>
  </si>
  <si>
    <t>картофель, морковь, огурцы, горошек, яйцо, соль, листья салата, морепродукты, треска, шпинат, дайкон, петрушка, оливковое масло, рыбный соус</t>
  </si>
  <si>
    <t>210 кк</t>
  </si>
  <si>
    <t>Скрамбл</t>
  </si>
  <si>
    <t>яйцо куриное, молоко, соль, специи</t>
  </si>
  <si>
    <t>Томатный суп c копчёными помидорами</t>
  </si>
  <si>
    <t>томаты, цукини, морковь, базилик, лук, оливковое масло, паприка, тимьян, розмарин, сахар, соль, специи</t>
  </si>
  <si>
    <t>57 кк</t>
  </si>
  <si>
    <t>Итальянский омлет со шпинатом и колбасками</t>
  </si>
  <si>
    <t>Тофу с овощами в соусе бешамель</t>
  </si>
  <si>
    <t>тофу, цукини, паприка, шампиньоны, тимьян, розмарин, сливочное масло,  молоко, мука, шпинат, томаты, соль, специи</t>
  </si>
  <si>
    <t>239 кк</t>
  </si>
  <si>
    <t>картофель, морковь, свекла, лук, оливковое масло, капуста, томаты, уксус, цыплёнок, бекон, зелень, перец чили, соль, специи</t>
  </si>
  <si>
    <t>140.-</t>
  </si>
  <si>
    <t>280 кк</t>
  </si>
  <si>
    <t>Биточек из курицы на пару, 1 шт</t>
  </si>
  <si>
    <t>филе цыплёнка, яйцо куриное, морковь, лук зеленый, соус соевый, соль</t>
  </si>
  <si>
    <t>Домашняя ветчина с горчичным демигласом</t>
  </si>
  <si>
    <t>свинина, оливковое масло, чеснок, демиглас, горчица, сахар, специи, соль</t>
  </si>
  <si>
    <t>355 кк</t>
  </si>
  <si>
    <t>Куриная грудка тапака</t>
  </si>
  <si>
    <t>цыплёнок, чеснок, соевый соус, сметана, апельсины, соль, масло растительное, специи</t>
  </si>
  <si>
    <t>Куриная грудка Бешамель</t>
  </si>
  <si>
    <t>Том Кха — куриный суп с кокосом</t>
  </si>
  <si>
    <t>226 кк</t>
  </si>
  <si>
    <t>цветная капуста, мука пшеничная, яйцо куриное, молоко, петрушка, сухари панировочные, сыр пармезан, соль</t>
  </si>
  <si>
    <t>Фреш ролл с индейкой и красной фасолью</t>
  </si>
  <si>
    <t>индейка, рисовая бумага, морковь, паприка, капуста, фасоль, соус терияки, имбирь, огурцы, соус сладкий чили, кунжут, перец чили, салат айсберг, нори, фунчоза, редис, соль, специи</t>
  </si>
  <si>
    <t>Холодный банановый чизкейк</t>
  </si>
  <si>
    <t>бананы, творог, сметана, желатин, овсяные хлопья, растительное масло, грецкий орех, кунжут, миндаль, фундук, яблоко, сахар</t>
  </si>
  <si>
    <t>258 кк</t>
  </si>
  <si>
    <t>Салат с фунчозой и овощами по-корейски</t>
  </si>
  <si>
    <t>фунчоза, огурцы, морковь, баклажаны, паприка, оливковое масло, сельдерей, капуста, тимьян, розмарин, шампиньоны, чеснок, лук, имбирь, уксус рисовый, соус соевый, кунжутное масло, цукини, соль, специи</t>
  </si>
  <si>
    <t>416 кк</t>
  </si>
  <si>
    <t>Компот из клубники и вишни с клюквой</t>
  </si>
  <si>
    <t>клубника, клюква, вишня, сахар, вода</t>
  </si>
  <si>
    <t>Морс из вишни и крыжовника</t>
  </si>
  <si>
    <t>вишня, крыжовник, сахар, вода</t>
  </si>
  <si>
    <t>Омлет с красной рыбой</t>
  </si>
  <si>
    <t>оливковое масло, яйцо, сливки, кета, томаты, соль, специи</t>
  </si>
  <si>
    <t>Хурма</t>
  </si>
  <si>
    <t>хурма</t>
  </si>
  <si>
    <t>Паста с помидорами и оливками</t>
  </si>
  <si>
    <t>паста, оливки, базилик, петрушка, сыр, оливковое масло, мед, соль, специи, чеснок, рукола, томаты</t>
  </si>
  <si>
    <t>474 кк</t>
  </si>
  <si>
    <t>Картофельные зразы с грибами, 1 шт</t>
  </si>
  <si>
    <t>картофель, сливочное масло, шампиньоны, лук, яйцо куриное, сметана, соль, специи</t>
  </si>
  <si>
    <t>166 кк</t>
  </si>
  <si>
    <t>Запечённый окорок с кисло-сладким соусом</t>
  </si>
  <si>
    <t>свинина, кисло-сладкий соус, оливковое масло, паприка, морковь, тыква, чеснок, кинза, лаймы, соевый соус, специи</t>
  </si>
  <si>
    <t>Пирог с цыплёнком</t>
  </si>
  <si>
    <t>70.-</t>
  </si>
  <si>
    <t>Щи с цыплёнком и помидорами</t>
  </si>
  <si>
    <t>140 кк</t>
  </si>
  <si>
    <t>Мацони с клубникой</t>
  </si>
  <si>
    <t>Чикенбургер с соусом блю чиз</t>
  </si>
  <si>
    <t>булочка, цыплёнок, томаты, огурцы маринованные, айсберг, горгонзолла, сыр творожный, кетчуп, соль специи</t>
  </si>
  <si>
    <t xml:space="preserve">филе цыплёнка, лук красный, сыр гауда, сыр пармезан, сухари панировочные, сливочное масло, яйцо куриное, соль, подсолнечное масло </t>
  </si>
  <si>
    <t>Испанская рыбная похлёбка</t>
  </si>
  <si>
    <t>морковь, лук, паприка, чеснок, базилик, белое вино, томаты, рис, треска, лимон, сухари панировочные, сахар, креветки, перец чили, соль, специи</t>
  </si>
  <si>
    <t>119 кк</t>
  </si>
  <si>
    <t>Фрикадельки в сливочном соусе</t>
  </si>
  <si>
    <t>409 кк</t>
  </si>
  <si>
    <t>105 кк</t>
  </si>
  <si>
    <t>Щи из красной капусты</t>
  </si>
  <si>
    <t>картофель, морковь, лук репчатый, капуста красная, томатная паста, петрушка, чеснок, соль, специи</t>
  </si>
  <si>
    <t>Швейцарские рёшти с цыплёнком и сырным соусом</t>
  </si>
  <si>
    <t>картофель, мука пшеничная, яйцо, зелень, масло, лук репчатый, цыплёнок, сливки, сыр, соль, специи</t>
  </si>
  <si>
    <t>171 кк</t>
  </si>
  <si>
    <t>Наггетсы из белой рыбы, 1 шт</t>
  </si>
  <si>
    <t>филе хека, сухари панировочные, петрушка, соль, специи</t>
  </si>
  <si>
    <t>Суп-пюре из запечённых перцев</t>
  </si>
  <si>
    <t>149 кк</t>
  </si>
  <si>
    <t xml:space="preserve">Кофейный мусс </t>
  </si>
  <si>
    <t>шоколад, сливочное масло, кофе, яйцо, сахар, мука, какао, разрыхлитель, сливки, арахис, карамель</t>
  </si>
  <si>
    <t>405 кк</t>
  </si>
  <si>
    <t>Митболы в соусе наполи, 1 шт</t>
  </si>
  <si>
    <t xml:space="preserve">филе цыплёнка, говядина, яйцо куриное, соль, сливочное масло, морковь, лук репчатый, сухари панировочные </t>
  </si>
  <si>
    <t>филе цыплёнка (чеснок, соус соевый, мед, тимьян, розмарин, соль, специи, подсолнечное масло), грибы опята, картофель, огурцы, огурцы маринованные, яйцо куриное, соус (майонез, сметана, хрен столовый)</t>
  </si>
  <si>
    <t>Борщ с говядиной и курицей</t>
  </si>
  <si>
    <t>говядина, цыплёнок, картофель, капуста белокочанная, морковь, лук репчатый, свекла, помидоры, томатная паста, чеснок, зелень, уксус винный, соль, сахар, специи</t>
  </si>
  <si>
    <t>127 кк</t>
  </si>
  <si>
    <t>Киш с копчёной индейкой</t>
  </si>
  <si>
    <t>индейка, сливочное масло, яйцо куриное, сметана, сахар, мука пшеничная, творог, сыр творожный, манная крупа, шпинат, лук, чеснок, соус соевый, мёд, томаты, моцарелла, соль, специи</t>
  </si>
  <si>
    <t>Баклажановая икра с овощами</t>
  </si>
  <si>
    <t>свекла, шпинат, сметана, чеснок, кавказский сыр, петрушка, соль</t>
  </si>
  <si>
    <t>Белая рыба с кокосовым соусом</t>
  </si>
  <si>
    <t>Лазанья с цыплёнком</t>
  </si>
  <si>
    <t>паста, цыплёнок, лук репчатый, сыр, сливочное масло, чеснок, молоко, мука пшеничная, кабачки, сливки, горошек зеленый, тимьян, шампиньоны, соль, специи</t>
  </si>
  <si>
    <t>Жареный тофу Тандури с морковкой и цукини на гриле</t>
  </si>
  <si>
    <t>тофу, морковь, тимьян, розмарин, ворчестер, паприка, соевый соус, цукини, соль, специи</t>
  </si>
  <si>
    <t>Салат с кускусом и индейкой</t>
  </si>
  <si>
    <t>кускус, индейка, тыква, томаты, огурцы, петрушка, тархун, мята, оливковое масло, лимон, лук зеленый, соль, специи</t>
  </si>
  <si>
    <t>Салат с бататом и муссом из пармезана</t>
  </si>
  <si>
    <t>картофель батат, салат айсберг, пармезан, сливки, сыр творожный, чечевица, огурцы, томаты, рукола, грецкий орех, соевый соус, мед, оливковое масло, соль, специи</t>
  </si>
  <si>
    <t>299 кк</t>
  </si>
  <si>
    <t>Морс из черной смородины</t>
  </si>
  <si>
    <t>черная смородина, клюква, сахар</t>
  </si>
  <si>
    <t>ростбиф (говядина, соль, розмарин, тимьян, подсолнечное масло), нори, рис для суши (рис, уксус рисовый, соус рисовый мирин, сахар), кунжут, огурцы, салат чука, фриллис, салат айсберг, арахис, соевый соус, гуакамоле, икра масаго, лайм, соус ореховый, сливки 22%</t>
  </si>
  <si>
    <t xml:space="preserve">Паста карбонара с цыплёнком и панчеттой </t>
  </si>
  <si>
    <t>цыплёнок, панчетта, спагетти, сливки, корейка, шампиньоны, пармезан, вино, гауда, соль, специи</t>
  </si>
  <si>
    <t>Фаршированные кабачки с индейкой</t>
  </si>
  <si>
    <t>кабачки, индейка, цыплёнок, сливочное масло, панировочные сухари, яйцо куриное, булгур, сыр гауда, петрушка, подсолнечное масло, соль, специи</t>
  </si>
  <si>
    <t>Омлет с цыплёнком</t>
  </si>
  <si>
    <t>яйцо куриное, сливки, сыр, петрушка, лук, цыплёнок, цукини, мука, соль, специи</t>
  </si>
  <si>
    <t>Картофельные драники с грибами</t>
  </si>
  <si>
    <t>драники (картофель, яйцо куриное, крахмал картофельный, мука пшеничная, соль, специи, подсолнечное масло, чеснок, тимьян, петрушка, лук зеленый), соус (шампиньоны, подосиновики, соевый соус, подсолнечное масло, сливки 10%, соль)</t>
  </si>
  <si>
    <t>Салат с цукини, артишоками и вялеными томатами</t>
  </si>
  <si>
    <t>Сербская плескавица, 1 шт</t>
  </si>
  <si>
    <t>212 кк</t>
  </si>
  <si>
    <t>Горбуша со шпинатом и сливками</t>
  </si>
  <si>
    <t>142 кк</t>
  </si>
  <si>
    <t>Мисо суп с курицей и грибами</t>
  </si>
  <si>
    <t>141 кк</t>
  </si>
  <si>
    <t>Овощная лазанья</t>
  </si>
  <si>
    <t>паста, сливочное масло, сливки, пшеничная мука, лук репчатый, белое вино, томаты, морковь, чеснок, базилик, подсолнечное масло, сахар, цукини, шпинат, брокколи, соль, специи</t>
  </si>
  <si>
    <t xml:space="preserve">Молодая капуста на гриле с пармезаном </t>
  </si>
  <si>
    <t>капуста, подсолнечное масло, сливочное масло, чеснок, пармезан, соль, специи, соевый соус</t>
  </si>
  <si>
    <t>Салат с копчёной треской</t>
  </si>
  <si>
    <t>164 кк</t>
  </si>
  <si>
    <t>Паста с морепродуктами</t>
  </si>
  <si>
    <t>266 кк</t>
  </si>
  <si>
    <t>Хинкали с говядиной, 1 шт</t>
  </si>
  <si>
    <t>89 кк</t>
  </si>
  <si>
    <t>манго, бананы, лимон, лимонная кислота, мята</t>
  </si>
  <si>
    <t>529 кк</t>
  </si>
  <si>
    <t>Кефир</t>
  </si>
  <si>
    <t>кефир</t>
  </si>
  <si>
    <t>Онигири с цыплёнком</t>
  </si>
  <si>
    <t>рис, уксус рисовый, мирин, сахар, яблоки, цыплёнок, фасоль, морковь, капуста, имбирь, кунжут, нори, соус соевый, чеснок, лимон, апельсин, белое вино, картофельный крахмал, соль, специи</t>
  </si>
  <si>
    <t>133 кк</t>
  </si>
  <si>
    <t>яблоко, огурцы, стебель сельдерея, лайм, петрушка, мята</t>
  </si>
  <si>
    <t>Грузинский суп с баклажанами и грибами</t>
  </si>
  <si>
    <t>баклажаны, шампиньоны, фасоль, рис, лук, морковь, паприка, перец чили, кинза, петрушка, соль, специи</t>
  </si>
  <si>
    <t>Хачапури со шпинатом</t>
  </si>
  <si>
    <t>мука, сахар, молоко, сулугуни, творог, шпинат, яйцо куриное, молоко, кинза, моцарелла, лук, соль, специи</t>
  </si>
  <si>
    <t>Поке с креветками</t>
  </si>
  <si>
    <t>Шарики из цукини с сулугуни, 1 шт</t>
  </si>
  <si>
    <t>цукини, картофель, мука, тимьян, сулугуни, шпинат, томаты черри, соль, специи</t>
  </si>
  <si>
    <t>80.-</t>
  </si>
  <si>
    <t>60 г</t>
  </si>
  <si>
    <t>125 кк</t>
  </si>
  <si>
    <t xml:space="preserve">рис, морковь, лук, кунжутное масло, кинза, чеснок, перец чили, имбирь, лимоны, мята, арахис, паприка, курага, нут, соль, специи, </t>
  </si>
  <si>
    <t>290 кк</t>
  </si>
  <si>
    <t>Паста с цыплёнком в сливочном соусе</t>
  </si>
  <si>
    <t>440 кк</t>
  </si>
  <si>
    <t>нут, лук, чеснок, кунжутное масло, тортилья, огурцы, помидоры, цукини, сметана, йогурт, специи, соль</t>
  </si>
  <si>
    <t>327 кк</t>
  </si>
  <si>
    <t>Боул с сыром</t>
  </si>
  <si>
    <t>сыр кавказский, фасоль стручковая, огурцы, салат айсберг, капуста брокколи, маслины черные, перец болгарский, горошек, кускус, зеленый, тыква, морковь, капуста, редис, оливковое масло, соль, специи</t>
  </si>
  <si>
    <t>пшеничная тортилья, цыплёнок, сухари панировочные, сливки, майонез, пармезан, айсберг, огурцы маринованные, соус BBQ, томаты, лаймы, соль, специи</t>
  </si>
  <si>
    <t>Биточек из белой рыбы с овощами</t>
  </si>
  <si>
    <t>Шарлотка</t>
  </si>
  <si>
    <t>яйцо, сахар, мука, мёд, сметана</t>
  </si>
  <si>
    <t>353 кк</t>
  </si>
  <si>
    <t>паста, говядина, свинина, сухари панировочные, сливки, молоко, лук, яйцо куриное, сельдерей, соль, специи, томаты, базилик, сельдерей, уксус белый винный</t>
  </si>
  <si>
    <t>Борщ с говядиной</t>
  </si>
  <si>
    <t>165 кк</t>
  </si>
  <si>
    <t>Салат-боул с сыром</t>
  </si>
  <si>
    <t>сыр кавказский, томаты черри, огурцы, капуста, морковь, фасоль стручковая, фасоль красная, кабачки, соус песто, ромейн, соль, специи</t>
  </si>
  <si>
    <t>Ленивые голубцы с говядиной и рисом</t>
  </si>
  <si>
    <t>Скрамбл с копчёным цыплёнком и помидорами</t>
  </si>
  <si>
    <t>яйцо куриное, мука пшеничная, подсолнечное масло, молоко, кабачки, цыплёнок, томаты, сыр гауда, соль, специи</t>
  </si>
  <si>
    <t>Сэндвич с белой рыбой и яйцом</t>
  </si>
  <si>
    <t>тостовый хлеб (мука пшеничная, мука соевая, яйцо куриное, молоко сухое, дрожжи, масло растительное, лимонная кислота, сахар, соль), филе сайды, подсолнечное масло, тимьян, яйцо куриное, томаты, огурцы, майонез, сыр творожный, салат айсберг</t>
  </si>
  <si>
    <t>Паштет из куриной печени с уткой</t>
  </si>
  <si>
    <t>паштет (печень куриная, лук репчатый, тимьян, сливочное масло, соль, чеснок, сахар, яблоки, молоко, утка, мускатный орех, корица), тортилья (вода, мука пшеничная, соль, сахар), сыр пармезан, морковь, болгарский перец, цукини, соус (красная смородина, сахар, гвоздика, розмарин)</t>
  </si>
  <si>
    <t>Паста 4 сыра</t>
  </si>
  <si>
    <t>паста, сливки, сыр, белое вино, лук, чеснок, соль, специи</t>
  </si>
  <si>
    <t>515 кк</t>
  </si>
  <si>
    <t>Салат с домашним сыром и песто</t>
  </si>
  <si>
    <t>адыгейский сыр, томаты, огурцы, айсберг, вяленые помидоры, сметана, соль, специи, тыквенные семечки, базилик, растительное масло, специи, зелень, соль</t>
  </si>
  <si>
    <t>296 кк</t>
  </si>
  <si>
    <t>Морской окунь</t>
  </si>
  <si>
    <t>окунь, сельдерей, имбирь, чили перец, чеснок, паприка, зеленый лук, соевый соус, устричный соус, соль, специи</t>
  </si>
  <si>
    <t>245 кк</t>
  </si>
  <si>
    <t>Стейк из свинины на дранике с грибным соусом</t>
  </si>
  <si>
    <t>468 кк</t>
  </si>
  <si>
    <t>Wok с белой рыбой и креветками</t>
  </si>
  <si>
    <t>белая рыба, креветки, лапша пшеничная, стручковая фасоль, лук репчатый, паприка, шампиньоны, морковь, цукини, кунжут, кинза, брокколи, соевый соус, чеснок, апельсин, сахар, белое вино, крахмал, соль, специи</t>
  </si>
  <si>
    <t>151 кк</t>
  </si>
  <si>
    <t>Онигири с треской</t>
  </si>
  <si>
    <t>90 г</t>
  </si>
  <si>
    <t>143 кк</t>
  </si>
  <si>
    <t>Бириани с цыплёнком и диким рисом</t>
  </si>
  <si>
    <t>рис басмати, рис венере, рис арборио, цыплёнок, морковь, лук репчатый, паприка, кунжутное масло, растительное масло, чеснок, кинза, перец чили, мята, курага, арахис, нут, соль, специи</t>
  </si>
  <si>
    <t>Паста с красной рыбой, брокколи и шпинатом</t>
  </si>
  <si>
    <t>паста, брокколи, сливки, кета, пармезан, вино, шпинат, базилик, моцарелла, соль, специи</t>
  </si>
  <si>
    <t>Лазанья Болоньезе</t>
  </si>
  <si>
    <t>399 кк</t>
  </si>
  <si>
    <t>Цыплёнок в яблоках</t>
  </si>
  <si>
    <t>цыплёнок, морковь, лук репчатый, лук красный, корень сельдерея, стебель сельдерея, яблоки, белое вино, соль, специи</t>
  </si>
  <si>
    <t>Шашлык из окорока (свинина)</t>
  </si>
  <si>
    <t>493 кк</t>
  </si>
  <si>
    <t>Паприкаш из цыплёнка</t>
  </si>
  <si>
    <t>цыплёнок, паприка, лук, томаты, морковь, чеснок, мука, сметана, зелень, соль, специи</t>
  </si>
  <si>
    <t>Финская сливочная уха</t>
  </si>
  <si>
    <t>Сэндвич с ветчиной и сыром</t>
  </si>
  <si>
    <t>хлеб тостовый (мука пшеничная, дрожжи, яйцо, растительное масло, соль), корейка домашняя (свинина), салат айсберг, огурцы маринованные, томаты, сыр гауда, соус (перец халапеньо, сливочное масло, петрушка, чеснок)</t>
  </si>
  <si>
    <t>Азиатский салат с тофу</t>
  </si>
  <si>
    <t>овощной микс, огурцы, цукини, салат ромейн, шпинат, чукка, имбирь, сыр тофу, кунжут, кинза, соус соевый, сахар, перец чили, имбирь, уксус винный, кунжутное масло, чеснок, соль, специи</t>
  </si>
  <si>
    <t>куриная печень, фасоль, лук, паприка, шампиньоны, морковь, цукини, кунжут, соус соевый, чеснок, апельсины, сахар, вино, крахмал картофельный, соль, специи</t>
  </si>
  <si>
    <t>135 кк</t>
  </si>
  <si>
    <t>Чахохбили из индейки с хмели-сунели</t>
  </si>
  <si>
    <t>183 кк</t>
  </si>
  <si>
    <t>салат айсберг, салат фриллис, сыр адыгейский, морковь, капуста красная, огурцы, томаты, соус песто (базилик, петрушка, подсолнечное масло, соль, чеснок), сметана</t>
  </si>
  <si>
    <t>Украинский борщ с грибами и фасолью</t>
  </si>
  <si>
    <t>105.-</t>
  </si>
  <si>
    <t>Котлета из индейки с соусом из красной смородины, 1шт</t>
  </si>
  <si>
    <t>салат айсберг, сыр творожный, томаты черри, морковь, соус песто, масло растительное, сливки, кабачки, тыква, редис, маслины</t>
  </si>
  <si>
    <t>Овощной салат со свеклой и жареным арахисом</t>
  </si>
  <si>
    <t>микс салат, томаты, масло растительное, свекла, лимон, арахис, соус соевый, кунжутное масло</t>
  </si>
  <si>
    <t>свекла, сыр гауда, чеснок, майонез, укроп, петрушка, листья сельдерея, соль</t>
  </si>
  <si>
    <t>Шашлычки с белой рыбой и овощами, 1 шт</t>
  </si>
  <si>
    <t>139 кк</t>
  </si>
  <si>
    <t>Салат с курицей, шпинатом и яйцом</t>
  </si>
  <si>
    <t>цыплёнок, шпинат, огурцы, яйцо, редис, салат айсберг, сметана, зелень, соль, специи</t>
  </si>
  <si>
    <t>96 кк</t>
  </si>
  <si>
    <t>Крем-суп из корня сельдерея с сухариками</t>
  </si>
  <si>
    <t>индейка, стручковая фасоль, свекла, морковь, соль</t>
  </si>
  <si>
    <t>маракуйя, лимон, сахар, мята, лимонная кислота</t>
  </si>
  <si>
    <t>95 кк</t>
  </si>
  <si>
    <t>Немецкий картофельный салат с цыплёнком</t>
  </si>
  <si>
    <t>картофель, цыплёнок, лук маринованный, огурцы маринованные, зеленый горошек, оливковое масло, горчица, соль, сахар, специи</t>
  </si>
  <si>
    <t>Бифштекс из индейки с можжевеловым соусом</t>
  </si>
  <si>
    <t>индейка, цыплёнок, яйцо, сухари панировочные, можжевельник, вино, сливки, соус демиглас, горчица, соль, сахар, специи</t>
  </si>
  <si>
    <t>тостовый хлеб, сыр гауда, сливочное масло, соль, специи</t>
  </si>
  <si>
    <t>творог, сливки, киви, ананас, груша, виноград, гранола, мёд</t>
  </si>
  <si>
    <t>Киш с креветками и белой рыбой</t>
  </si>
  <si>
    <t>тесто песочное (мука пшеничная, сливочное масло, сахар, соль, яйцо куриное, молоко), сыр пармезан, томаты, треска, креветки, тимьян, белое вино, сливочное масло, лимон, чеснок, капуста брокколи, шпинат, базилик, петрушка</t>
  </si>
  <si>
    <t>69 кк</t>
  </si>
  <si>
    <t>Круассан с индейкой и брусничным соусом</t>
  </si>
  <si>
    <t>индейка, апельсины, листья салата, круассан, майонез, лайм, пармезан, брусника, сахар, тимьян, розмарин, томаты, соль, специи</t>
  </si>
  <si>
    <t>греча, сливочное масло, соль, специи</t>
  </si>
  <si>
    <t>50.-</t>
  </si>
  <si>
    <t>152 кк</t>
  </si>
  <si>
    <t>Суши-ролл с говядиной</t>
  </si>
  <si>
    <t>рис, уксус рисовый, мирин, сахар, яблоки, говядина, чукка, капуста, имбирь, кунжут, нори, соевый соус, соус перечный, горошек, соль специи</t>
  </si>
  <si>
    <t>75 г</t>
  </si>
  <si>
    <t>360 кк</t>
  </si>
  <si>
    <t>Драники 4 сыра, 1 шт</t>
  </si>
  <si>
    <t>Пряный суп с цыплёнком</t>
  </si>
  <si>
    <t>цыплёнок, рис, куриный бульон, перец чили, имбирь, чеснок, морковь, цукини, шампиньоны, тыква, кокосовое молоко, кинза, ростки сои, соль, специи</t>
  </si>
  <si>
    <t>Салат с ростбифом</t>
  </si>
  <si>
    <t>тесто слоеное дрожжевое, сыр гауда, сыр сулугуни, соль, специи</t>
  </si>
  <si>
    <t>110 г</t>
  </si>
  <si>
    <t>363 кк</t>
  </si>
  <si>
    <t>Крылышки с острым соусом</t>
  </si>
  <si>
    <t>цыплёнок, перец чили, шпинат, лук, уксус, паприка, сельдерей, морковь, соль, специи</t>
  </si>
  <si>
    <t>Отбивная из корейки с клюквой и розмарином</t>
  </si>
  <si>
    <t>свинина, молоко, розмарин, соль, соус (клюква, сахар, вода)</t>
  </si>
  <si>
    <t>крабовые палочки, рис, кукуруза, яйцо куриное, огурцы, майонез, соль, специи</t>
  </si>
  <si>
    <t>Окорок в желтом карри</t>
  </si>
  <si>
    <t>451 кк</t>
  </si>
  <si>
    <t>Карри из цыплёнка</t>
  </si>
  <si>
    <t>клубника, бананы, грейпфрутовый сок, базилик, лимон, лимонная кислота</t>
  </si>
  <si>
    <t>78 кк</t>
  </si>
  <si>
    <t>155.-</t>
  </si>
  <si>
    <t>240 г</t>
  </si>
  <si>
    <t>304 кк</t>
  </si>
  <si>
    <t>Индейка в соусе терияки</t>
  </si>
  <si>
    <t>индейка, цукини, лук, морковь, паприка, брокколи, арахис, имбирь, чеснок, чили, соевый соус, сахар, соль, специи</t>
  </si>
  <si>
    <t>Пюре из зеленого горошка</t>
  </si>
  <si>
    <t>картофель, сливочное масло, зеленый горошек, специи, соль</t>
  </si>
  <si>
    <t>Американский кобб-салат</t>
  </si>
  <si>
    <t>Куриные котлеты с беконом, 1 шт</t>
  </si>
  <si>
    <t>196 кк</t>
  </si>
  <si>
    <t xml:space="preserve">Сосиска в тесте </t>
  </si>
  <si>
    <t>сосиска, пшеничная мука, молоко, яйцо куриное, сливочное масло, подсолнечное масло, сахар, дрожжи, орегано, шалфей, соль, специи</t>
  </si>
  <si>
    <t>Wok с говядиной</t>
  </si>
  <si>
    <t>375 кк</t>
  </si>
  <si>
    <t>Шашлык из индейки</t>
  </si>
  <si>
    <t>172 кк</t>
  </si>
  <si>
    <t>Компот из черноплодной рябины</t>
  </si>
  <si>
    <t>черноплодная рябина, сахар, вода</t>
  </si>
  <si>
    <t>Буррито с говядиной</t>
  </si>
  <si>
    <t xml:space="preserve">тортилья, паприка, томаты, фасоль, кинза, сыр плавленый, кукуруза, какао, томатная паста, лук, чеснок, халапеньо, говядина, рис, соль, специи </t>
  </si>
  <si>
    <t>225.-</t>
  </si>
  <si>
    <t>487 кк</t>
  </si>
  <si>
    <t>Meatloaf — Мясной хлеб из говядины и курицы</t>
  </si>
  <si>
    <t>цыплёнок, соус соевый, кинза, соль, специи</t>
  </si>
  <si>
    <t>Испанская картофельная тортилья с сыром</t>
  </si>
  <si>
    <t>картофель, лук репчатый, петрушка, яйцо куриное, сливки 22%, чеснок, тимьян, подсолнечное масло, пармезан, сыр гауда, соль, специи</t>
  </si>
  <si>
    <t>Пюре из тыквы</t>
  </si>
  <si>
    <t>картофель, тыква, сливочное масло, молоко, сливки, соль, специи</t>
  </si>
  <si>
    <t>Карри из овощей</t>
  </si>
  <si>
    <t>147 кк</t>
  </si>
  <si>
    <t>Рассольник с уткой</t>
  </si>
  <si>
    <t>картофель, перловая крупа, морковь, лук, огурцы, томатная паста, утка, цыплёнок, соль, специи</t>
  </si>
  <si>
    <t>137 кк</t>
  </si>
  <si>
    <t>Кесадилья с овощами и сыром</t>
  </si>
  <si>
    <t>тортилья, паприка, лук, сыр гауда, гуакамоле, капуста, томаты, халапеньо, чеснок, лук, кинза, томатная паста, соль, сахар, кукуруза, соль, специи</t>
  </si>
  <si>
    <t>Жареная брынза с тмином в лепёшке</t>
  </si>
  <si>
    <t>брынза, тортилья, моцарелла, творог, яйцо, кинза, петрушка, соль, специи</t>
  </si>
  <si>
    <t>Суши-ролл с треской</t>
  </si>
  <si>
    <t>рис, уксус рисовый, яблоки, сахар, треска, огурцы, яйцо куриное, капуста, имбирь, кунжут, нори, соевый соус, майонез, паста, соус кимчи, огурцы, соль, специи</t>
  </si>
  <si>
    <t>Кисло-сладкая свинина с ананасом</t>
  </si>
  <si>
    <t>346 кк</t>
  </si>
  <si>
    <t>Салат боул с хрустящим цыплёнком</t>
  </si>
  <si>
    <t>салат айсберг, капуста красная, морковь, тыква, томаты черри, огурцы, петрушка, кукуруза, фасоль, орегано, шалфей, хумус (базилик, нут, подсолнечное масло, кунжутное, чеснок, специи, лимонный сок, пшено, куркума, кинза, мята, филе цыплёнка, сливки, молоко</t>
  </si>
  <si>
    <t>булгур, тыква, морковь, лук, цукини, брокколи, цветная капуста, соевый соус, кинза, шампиньоны, специи</t>
  </si>
  <si>
    <t>Поке с тофу</t>
  </si>
  <si>
    <t>сыр тофу, рис для суши (рис, уксус рисовый, мирин, сахар, соль), огурцы, имбирь, томаты черри, салат чукка, салат лолло бионда, кукуруза, манго, капуста красная, морковь, нори, кунжут, ореховый соус (масло подсолнечное, соевый соус, кунжут, уксус, яичный желток, соль, специи (лук, имбирь, цедра апельсина, корица, анис)</t>
  </si>
  <si>
    <t>456 кк</t>
  </si>
  <si>
    <t>Фаршированные перцы, 1 шт</t>
  </si>
  <si>
    <t>перец, говядина, цыплёнок, булгур, лук репчатый, масло сливочное, томаты, соль, специи</t>
  </si>
  <si>
    <t>Салат Нисуаз с белой рыбой</t>
  </si>
  <si>
    <t>треска, зеленый лук, петрушка, лимонный сок, стручковая фасоль, тыква, морковь, капуста, оливки, редис, паприка, яйцо куриное, картофель, оливковое масло, кунжутное масло, помидоры, айсберг, соль, специи</t>
  </si>
  <si>
    <t>цыплёнок, свекла, морковь, горошек, соль, специи</t>
  </si>
  <si>
    <t>148 кк</t>
  </si>
  <si>
    <t>сыр фета, листья салата, томаты, растительное масло, маслины, огурцы, паприка, уксус бальзамический, соль, специи</t>
  </si>
  <si>
    <t>филе цыплёнка, яйцо куриное, молоко, сыр гауда, томаты, подсолнечное масло, чеснок, соус соевый, мед, яйцо куриное, сливки 22%, мука пшеничная, томаты вяленые, кабачки, маргарин, сахар, соль, рукола</t>
  </si>
  <si>
    <t>мука пшеничная, яйцо куриное, сливочное масло, тунец, лайм, лемонграсс, апельсин, сыр творожный, огурцы, салат айсберг, горчица зернистая, мед, соль, специи</t>
  </si>
  <si>
    <t>говядина, курица, томаты, лук, уксус, вино, оливковое масло, картофель, зелень, соль, специи</t>
  </si>
  <si>
    <t>390 кк</t>
  </si>
  <si>
    <t>Строганов из цыплёнка</t>
  </si>
  <si>
    <t>цыплёнок, лук, шампиньоны, сметана, сливки, петрушка, огурцы, демиглас, томаты, соль, специи</t>
  </si>
  <si>
    <t>231 кк</t>
  </si>
  <si>
    <t>Тирамису</t>
  </si>
  <si>
    <t xml:space="preserve">яйцо куриное, сахар, творог, кофе, экстракт рома, сливки 33%, печенье савоярди, какао
</t>
  </si>
  <si>
    <t>паприка, лук, цукини, сливки, тыква, томаты, зелень, пармезан, соль, специи</t>
  </si>
  <si>
    <t>235 кк</t>
  </si>
  <si>
    <t>Шаверма со свининой</t>
  </si>
  <si>
    <t>тортилья, огурцы, томаты, лук, салат айсберг, свинина, йогурт, огурцы, соус сальса, чеснок, зелень, соль, специи</t>
  </si>
  <si>
    <t>542 кк</t>
  </si>
  <si>
    <t>Хумус с печёными перцами</t>
  </si>
  <si>
    <t>нут, лимоны, подсолнечное масло, кунжутное масло, чеснок, соль, кумин, перец белый, паприка, сыр сливочный, томаты, лук репчатый, кабачки, перец ласточка, тортилья (мука пшеничная, вода, подсолнечное масло, сахар, разрыхлитель, соль) сыр пармезан, кинза</t>
  </si>
  <si>
    <t>Щи с говядиной и помидорами</t>
  </si>
  <si>
    <t>223 кк</t>
  </si>
  <si>
    <t>говяжий язык, фасоль красная, огурцы маринованные, томаты, капуста китайская, паприка, горчица, оливковое масло, соль, специи</t>
  </si>
  <si>
    <t>Запеканка из брокколи с пармезаном</t>
  </si>
  <si>
    <t>Кебаб из индейки, 1 шт</t>
  </si>
  <si>
    <t>индейка, яйцо, сухари панировочные, сливочное масло, петрушка, томаты, цыплёнок, соль, специи</t>
  </si>
  <si>
    <t>161 кк</t>
  </si>
  <si>
    <t>Компот из яблок и груши</t>
  </si>
  <si>
    <t>Салат с фалафелем и йогуртовой заправкой</t>
  </si>
  <si>
    <t>капуста китайская, тыква, морковь, капуста белокочанная, редис, паприка, томаты, огурцы, фалафель (морковь, лук репчатый, кинза, петрушка, мята, перец чили, сельдерей, пшеничная мука, нут, соль, специи), соус (сметана, творожный сыр, мята, тархун, лайм, сахар, соль)</t>
  </si>
  <si>
    <t>Отбивная из куриной грудки с соусом сальса</t>
  </si>
  <si>
    <t>Ризотто из булгура с овощами и пармезаном</t>
  </si>
  <si>
    <t>булгур, томаты, цукини, белое вино, сливочное масло, пармезан, сливки, чеснок, тимьян, шпинат, соль, специи</t>
  </si>
  <si>
    <t>Салат из овощей на гриле с горгонзолой</t>
  </si>
  <si>
    <t>кабачки, шампиньоны, айсберг, свекла, баклажаны, паприка свежая, чеснок, тимьян, розмарин, подсолнечное масло, уксус бальзамический, сыр горгонзола, сыр творожный, томаты, огурцы, капуста красная</t>
  </si>
  <si>
    <t>Котлета из индейки с горчичным соусом</t>
  </si>
  <si>
    <t xml:space="preserve">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t>
  </si>
  <si>
    <t>мука, сливочное масло, яйцо куриное, сахар, молоко, дрожжи, соль, сахар</t>
  </si>
  <si>
    <t>Стручковая фасоль с кукурузой</t>
  </si>
  <si>
    <t>стручковая фасоль, кукуруза, оливковое масло, соль, специи</t>
  </si>
  <si>
    <t>Спринг-роллы с индейкой, 1 шт</t>
  </si>
  <si>
    <t>говядина, яйцо куриное, сливочное масло, цыплёнок, лук, морковь, молоко, дрожжи, мука пшеничная, растительное масло, сахар</t>
  </si>
  <si>
    <t>Оладьи из куриной печени, 1 шт</t>
  </si>
  <si>
    <t>печень куриная, цыплёнок, лук, сливочное масло, яйцо куриное, сметана, манная крупа, майонез, сливки, соль, специи</t>
  </si>
  <si>
    <t>Филадельфия с лососем</t>
  </si>
  <si>
    <t>нори (водоросли), рис для суши (рис, уксус рисовый, соус рисовый, соус мирин, сахар, соль), сыр творожный, огурцы, лосось слабой соли (филе лосося, сахар, апельсины, соль), кунжут, кинза, соус соевый, имбирь</t>
  </si>
  <si>
    <t>мука, соль, абрикосы, творог, яйцо куриное, маргарин, сахар, растительное масло, дрожжи, молоко</t>
  </si>
  <si>
    <t xml:space="preserve">филе цыплёнка, соль, сухари панировочные, яйцо куриное, сливки 22%, мука пшеничная, крахмал картофельный, сыр горгонзола, растительное масло </t>
  </si>
  <si>
    <t>хлеб, индейка, пепперони, томаты, салат, творожный сыр, сливки 10%, соус песто, подсолнечное масло, соль, специи</t>
  </si>
  <si>
    <t>Суп Харчо</t>
  </si>
  <si>
    <t>178 кк</t>
  </si>
  <si>
    <t>Цветная капуста с бобами эдамаме</t>
  </si>
  <si>
    <t>цветная капуста, бобы эдамаме, растительное масло, соль</t>
  </si>
  <si>
    <t>Малиновый лимонад с розмарином</t>
  </si>
  <si>
    <t>малина, сахар, розмарин</t>
  </si>
  <si>
    <t>85 кк</t>
  </si>
  <si>
    <t>Чиа пудинг с манго</t>
  </si>
  <si>
    <t>семена чиа, молоко, мёд, манго, экстракт манго, пектин</t>
  </si>
  <si>
    <t>Пирог со шпинатом</t>
  </si>
  <si>
    <t>шпинат, кунжут, сливочное масло,  лук, морковь, молоко, дрожжи, мука пшеничная, растительное масло, сахар</t>
  </si>
  <si>
    <t>Салат с ветчиной, шпинатом и яйцом</t>
  </si>
  <si>
    <t>тыква, морковь, капуста, редис, паприка, салат айсберг, шпинат, огурцы, корейка, яйцо куриное, майонез, сметана, каперсы, огурцы маринованные, соль</t>
  </si>
  <si>
    <t>269 кк</t>
  </si>
  <si>
    <t>Оливье с говядиной и цыплёнком</t>
  </si>
  <si>
    <t>Рагу из окорока с белой фасолью и колбасками</t>
  </si>
  <si>
    <t>461 кк</t>
  </si>
  <si>
    <t>Ленивые голубцы с рикоттой и травами</t>
  </si>
  <si>
    <t>Wok с рисом, морепродуктами и рыбой</t>
  </si>
  <si>
    <t>рис, кальмар, мидии, креветки, треска, паприка, брокколи, лук, морковь, шампиньоны, горошек, кинза, чеснок, кунжутное масло, оливковое масло, специи, соль</t>
  </si>
  <si>
    <t>271 кк</t>
  </si>
  <si>
    <t>Паста с индейкой и соусом наполи</t>
  </si>
  <si>
    <t>спаржа, лук, вино, цукини, сливки, петрушка, шпинат, горошек, сливочное масло, сыр, соль, специи</t>
  </si>
  <si>
    <t>Овощная запеканка с сыром фета</t>
  </si>
  <si>
    <t>картофель, соль, молоко, белое вино, фасоль стручковая, капуста брокколи, морковь, корень сельдерея, чечевица, кабачки, тимьян, розмарин, томаты, сыр фета</t>
  </si>
  <si>
    <t>гриль</t>
  </si>
  <si>
    <t>Овощи с ананасовым BBQ</t>
  </si>
  <si>
    <t>Салат с сыром на гриле и баклажанами</t>
  </si>
  <si>
    <t>Аджапсандали</t>
  </si>
  <si>
    <t>106 кк</t>
  </si>
  <si>
    <t>Компот из сухофруктов</t>
  </si>
  <si>
    <t>молоко, мука, сахар, яйцо куриное, пекан, соль, дрожжи, сливочное масло, карамель</t>
  </si>
  <si>
    <t>фундук, грецкий орех, кешью, арахис</t>
  </si>
  <si>
    <t>ревень, сахар</t>
  </si>
  <si>
    <t>Ризотто из булгура с цукини и вялеными томатами</t>
  </si>
  <si>
    <t>314 кк</t>
  </si>
  <si>
    <t>430 кк</t>
  </si>
  <si>
    <t>красная смородина, клюква, сахар, вода</t>
  </si>
  <si>
    <t>говядина, яйцо куриное, сливочное масло, чеснок, соль, специи</t>
  </si>
  <si>
    <t>Помидоры со сметаной и песто</t>
  </si>
  <si>
    <t xml:space="preserve">томаты, сметана, базилик, петрушка, подсолнечное масло, соль, чеснок </t>
  </si>
  <si>
    <t>апельсин</t>
  </si>
  <si>
    <t>76 кк</t>
  </si>
  <si>
    <t>Куриные наггетсы, 1 шт</t>
  </si>
  <si>
    <t>цыплёнок, сливки, сухари панировочные, яйцо куриное, картофельный крахмал, соль, специи</t>
  </si>
  <si>
    <t>Греческий гирос с индейкой</t>
  </si>
  <si>
    <t>тортилья (мука пшеничная, вода, соль), капуста пекинская, томаты, огурцы, филе индейки, картофель, соус (йогурт, огурцы, петрушка, укроп, чеснок, майонез)</t>
  </si>
  <si>
    <t>Табуле из булгура с сыром фета</t>
  </si>
  <si>
    <t>булгур, капуста китайская, цукини, томаты, огурцы, петрушка, тархун, мята, растительное масло, лимоны, соль, сыр брынза, специи</t>
  </si>
  <si>
    <t>Кокосовый пудинг с ананасом</t>
  </si>
  <si>
    <t>Картофельные драники с грибами, 1 шт</t>
  </si>
  <si>
    <t>Немецкий картофельный салат с ветчиной</t>
  </si>
  <si>
    <t>Лагман с овощами</t>
  </si>
  <si>
    <t>Запеканка</t>
  </si>
  <si>
    <t>Творожная запеканка с голубикой</t>
  </si>
  <si>
    <t>творог, сыр творожный, манная крупа, яйцо куриное, ванильный сахар, голубика</t>
  </si>
  <si>
    <t>Ягодный гаспачо со взбитыми сливками</t>
  </si>
  <si>
    <t>259 кк</t>
  </si>
  <si>
    <t>Wok с овощами</t>
  </si>
  <si>
    <t>лапша пшеничная, баклажаны, фасоль стручковая, лук красный, шампиньоны, морковь, кунжут, кинза, соус сладкий чили, брокколи, перец чили, лук зеленый, имбирь, кунжутное масло, соевый соус, сахар, соль, специи</t>
  </si>
  <si>
    <t>Сэндвич с индейкой и горчицей</t>
  </si>
  <si>
    <t>хлеб, индейка, айсберг, маринованные огурцы, томаты, дижонская горчица, мед, оливковое масло</t>
  </si>
  <si>
    <t>242 кк</t>
  </si>
  <si>
    <t>Фалафель с овощами</t>
  </si>
  <si>
    <t>фалафель (нут, морковь, лук репчатый, кинза, петрушка, мята, перец чили, стебель сельдерея, мука пшеничная, соль, перец белый, кумин, кориандр), цукини, мини картофель, морковь, подсолнечное масло, пита, соус (сметана, творожный сыр, мята, тархун, сок лайма)</t>
  </si>
  <si>
    <t>Салат с рубленым стейком и апельсином</t>
  </si>
  <si>
    <t>Баклажаны с соусом наполи и пармезаном</t>
  </si>
  <si>
    <t>Киш с ветчиной и шпинатом</t>
  </si>
  <si>
    <t>мука пшеничная, сливочное масло, подсолнечное масло, сахар, соль, яйцо куриное, сыр гауда, томаты, сыр пармезан, корейка, шпинат, манная крупа, творог, сыр творожный</t>
  </si>
  <si>
    <t>Скрамбл с беконом и сыром</t>
  </si>
  <si>
    <t>яйцо, сливки 22%, сыр пармезан, подсолнечное масло, кабачки, томаты, перец ласточка, соль, куркума</t>
  </si>
  <si>
    <t>Wok с цыплёнком терияки</t>
  </si>
  <si>
    <t>цыплёнок, фасоль, лук, паприка, шампиньоны, морковь, цукини, кунжут, кинза, лапша, соевый соус, имбирь, чеснок, сахар, лимоны, апельсины, белое вино, картофельный крахмал, соль, специи</t>
  </si>
  <si>
    <t>463 кк</t>
  </si>
  <si>
    <t>Топпинг</t>
  </si>
  <si>
    <t>цыплёнок, соль, специи</t>
  </si>
  <si>
    <t>Тефтели из говядины и курицы с грибным соусом, 1 шт</t>
  </si>
  <si>
    <t>Строганов из индейки</t>
  </si>
  <si>
    <t>облепиха, вишня, сахар</t>
  </si>
  <si>
    <t>Киш с лисичками и цыплёнком</t>
  </si>
  <si>
    <t>цыплёнок, лисички, пшеничная мука, маргарин, сахар, яйцо куриное, молоко, сыр пармезан, томаты, чеснок, кинза, подсолнечное масло, сливки 22%, рукола, соль, специи</t>
  </si>
  <si>
    <t>Домашняя котлета из говядины и курицы, 1 шт</t>
  </si>
  <si>
    <t>цыпленок, петрушка, говядина, яйцо куриное, сливочное масло, лук, сухари панировочные, соль, специи</t>
  </si>
  <si>
    <t>Лагман с говядиной</t>
  </si>
  <si>
    <t>Отбивная из индейки с яблочным соусом, 1 шт</t>
  </si>
  <si>
    <t>филе индейки, молоко, соль, розмарин, соус яблочный (яблоки, сельдерей, горчица зернистая)</t>
  </si>
  <si>
    <t>Бозбаш с нутом и говядиной</t>
  </si>
  <si>
    <t>говядина, лук, нут, томаты, картофель, зелень, соль, специи</t>
  </si>
  <si>
    <t>146 кк</t>
  </si>
  <si>
    <t>Штрудель с индейкой</t>
  </si>
  <si>
    <t xml:space="preserve">тесто фило (мука пшеничная, вода, крахмал кукурузный, масло растительное, соль), филе индейки, филе цыплёнка, картофель, лук репчатый, лук зеленый, подсолнечное масло, горошек зеленый, петрушка, яйцо куриное, молоко </t>
  </si>
  <si>
    <t>Гриль (соус)</t>
  </si>
  <si>
    <t>горгонзола, сливки 22%</t>
  </si>
  <si>
    <t>20 г</t>
  </si>
  <si>
    <t>42 кк</t>
  </si>
  <si>
    <t>хлеб, майонез, лайм, пармезан, листья салат, цыплёнок, бекон, огурцы, соль, специи</t>
  </si>
  <si>
    <t>45.-</t>
  </si>
  <si>
    <t>21 кк</t>
  </si>
  <si>
    <t>Салат Вальдорф с цыплёнком</t>
  </si>
  <si>
    <t>203 кк</t>
  </si>
  <si>
    <t>Имбирный лимонад</t>
  </si>
  <si>
    <t>имбирь, сахар, лимон, лимонная кислота</t>
  </si>
  <si>
    <t>39 кк</t>
  </si>
  <si>
    <t>Томленая свинина с овощами в соусе BBQ</t>
  </si>
  <si>
    <t>439 кк</t>
  </si>
  <si>
    <t>картофель, огурцы, горошек, горчица, уксус, лук, ароматное масло, оливковое масло, соль, специи, зелень, бекон</t>
  </si>
  <si>
    <t>Жареный рис Тэппаньяки с цыплёнком</t>
  </si>
  <si>
    <t>263 кк</t>
  </si>
  <si>
    <t>Белая рыба с соусом терияки</t>
  </si>
  <si>
    <t>белая рыба, сельдерей, лук, морковь, кунжут, перец, оливковое масло, перец чили, соль, специи</t>
  </si>
  <si>
    <t>Скрамбл с цукини и салями</t>
  </si>
  <si>
    <t>яйцо куриное, сливки, кабачки, оливковое масло, сыр гауда, пеперони, соль, специи</t>
  </si>
  <si>
    <t>Морс из черники с мятой</t>
  </si>
  <si>
    <t>черника, сахар, вода</t>
  </si>
  <si>
    <t>Поке с цыплёнком</t>
  </si>
  <si>
    <t>кальмары, горбуша, паприка, рис, томаты, стручковая фасоль, маслины, соль, специи</t>
  </si>
  <si>
    <t>Боул с бататом, тыквой и домашним сыром</t>
  </si>
  <si>
    <t>салат айсберг, салат лола росса, капуста красная, тыква, батат, морковь, тимьян, розмарин, соль, кориандр, черри, огурцы, сыр домашний, петрушка, карри порошок, чечевица, кинза, мята, семена подсолнуха, льна, тыквенные, кунжут</t>
  </si>
  <si>
    <t>Буженина со сливочным соусом с хреном</t>
  </si>
  <si>
    <t>418 кк</t>
  </si>
  <si>
    <t>молоко, мука, яйцо, сахар, дрожжи, сливочное масло, сахар, кардамон</t>
  </si>
  <si>
    <t>Митболы из цыплёнка с соусом наполи, 1 шт</t>
  </si>
  <si>
    <t>Суши-ролл с цыплёнком</t>
  </si>
  <si>
    <t>Пшеничный ролл с индейкой и песто</t>
  </si>
  <si>
    <t>Овощной салат (ланч)</t>
  </si>
  <si>
    <t>Салат здоровье</t>
  </si>
  <si>
    <t xml:space="preserve">морковь, редис, огурцы, томаты, капуста китайская, маслины, кукуруза, подсолнечное масло, уксус винный красный, уксус бальзамический, горчица зернистая, тимьян, соль, сахар, кунжут, семена подсолнуха, семена льна, тыквенные семечки </t>
  </si>
  <si>
    <t>Морс из черники</t>
  </si>
  <si>
    <t>Онигири с красной рыбой</t>
  </si>
  <si>
    <t xml:space="preserve">рис, уксус рисовый, соус рисовый мирин, сахар, соль, авокадо, огурцы, нори, кунжутное масло, салат чукка, сыр творожный, филе кеты,  подсолнечное масло, тимьян, соль, соус соевый, имбирь маринованный, кунжут </t>
  </si>
  <si>
    <t>Цукини со сливочным соусом</t>
  </si>
  <si>
    <t>цукини, сыр, сливки, сливочное масло, соль, специи</t>
  </si>
  <si>
    <t>говядина, яйцо куриное, булочка для бургера, сливочное масло, майонез, мёд, горчица, листья салата, огурцы, сыр, томаты, чеснок, лук, кинза, халапеньо, укроп, чеснок, картофель, розмарин, соль, специи</t>
  </si>
  <si>
    <t>Тыквенный торт</t>
  </si>
  <si>
    <t>Фритата со шпинатом, картошкой и пеперрони</t>
  </si>
  <si>
    <t>яйцо куриное, сливки 22%, колбаса пепперони, картофель, сыр кавказский, томаты, шпинат, подсолнечное масло, соль</t>
  </si>
  <si>
    <t>Паста с красной и белой рыбой со шпинатом</t>
  </si>
  <si>
    <t>томаты, красная рыба, белая рыба, сливки, шпинат, паста, сыр, рукола, базилик, соль, специи</t>
  </si>
  <si>
    <t>Табуле из свежих овощей с булгуром</t>
  </si>
  <si>
    <t>Куриная печень в сливках</t>
  </si>
  <si>
    <t>Блинчик с копчёной горбушей и сливочным сыром</t>
  </si>
  <si>
    <t>блинчик (мука пшеничная, молоко, сахар, соль, яйцо куриное, подсолнечное масло), красная рыба копченая, огурцы, сыр творожный, творог, салат айсберг, салат фриллис, яйцо куриное</t>
  </si>
  <si>
    <t xml:space="preserve">Японский омлет тамагояки с цыплёнком </t>
  </si>
  <si>
    <t>яйцо куриное, подсолнечное масло, соль, кинза, соус соевый, кунжутное масло, кунжут, соус мирин, куркума, филе грудки цыплёнка, лемонграсс, мед, лимоны, кафирский лайм, перец болгарский, лук зеленый</t>
  </si>
  <si>
    <t>ветчина, тыква, морковь, капуста, оливки, редис, паприка, айсберг, огурцы, ветчина, шампиньоны, томаты черри, оливковое масло, горчица, винный уксус</t>
  </si>
  <si>
    <t>Сэндвич с ветчиной и брусникой</t>
  </si>
  <si>
    <t>хлеб, ветчина, брусника, айсберг, маринованные огурцы, огурцы, тимьян, розмарин, специи, майонез, лимоны</t>
  </si>
  <si>
    <t>190 кк</t>
  </si>
  <si>
    <t>Блинчик с лососем и сливочным сыром</t>
  </si>
  <si>
    <t>Вегетлеты</t>
  </si>
  <si>
    <t>чечевица, фасоль, кукуруза, морковь, лук, кинза, петрушка, паприка, сельдерей, мука, капуста, семена подсолнуха, рис, демиглас, сливочное масло, сливки, сахар, руккола, соль, специи</t>
  </si>
  <si>
    <t>Чечевица с песто</t>
  </si>
  <si>
    <t>чечевица, соус песто (базилик, пармезан, чеснок, орехи, растительное масло), рукола</t>
  </si>
  <si>
    <t>441 кк</t>
  </si>
  <si>
    <t>Тофу рябой старухи (Мапо Тофу)</t>
  </si>
  <si>
    <t xml:space="preserve">говядина, цыплёнок, тофу, лук порей, лук репчатый, паста табаджан, бобы эдамаме, чили, соевый соус, кукурузный крахмал,оливковое масло, сахар, специи </t>
  </si>
  <si>
    <t>300 кк</t>
  </si>
  <si>
    <t>сыр адыгейский, брусника, тимьян, розмарин, клюква, сахар, соль, специи</t>
  </si>
  <si>
    <t>425 кк</t>
  </si>
  <si>
    <t>Киш с индейкой и брокколи</t>
  </si>
  <si>
    <t>Грузинский салат из печеных овощей</t>
  </si>
  <si>
    <t>баклажаны, паприка, шампиньоны, кабачки, лук зеленый, гранат, грецкий орех, нерафинированное масло, томаты, кинза, соль, специи</t>
  </si>
  <si>
    <t>100 кк</t>
  </si>
  <si>
    <t>Бабагануш из баклажанов</t>
  </si>
  <si>
    <t>Крылышки с соусом BBQ</t>
  </si>
  <si>
    <t>цыплёнок, томаты, перец чили, шпинат, лук, уксус винный, сок яблочный, мед, паприка, сельдерей, морковь, соль, специи</t>
  </si>
  <si>
    <t>Дип из зеленого горошка</t>
  </si>
  <si>
    <t>горошек зеленый, картофель, кабачки, перец болгарский, пармезан, мята, подсолнечное масло, соль, специи, тортилья</t>
  </si>
  <si>
    <t>Френч-тост с бананом</t>
  </si>
  <si>
    <t>хлеб, молоко, яйцо, бананы, сахар, апельсины, сливочное масло, шоколад</t>
  </si>
  <si>
    <t>Блинчик с ветчиной из индейки и сыром</t>
  </si>
  <si>
    <t>блинное тесто (мука пшеничная, молоко, сахар, соль, яйцо куриное, растительное масло), ветчина из индейки (филе индейки, соль, куркума, тимьян, розмарин), сыр гауда, сыр творожный, салат фриллис, огурец маринованный, горчица зерновая</t>
  </si>
  <si>
    <t>пита, сулугуни, сливочное масло, соль, специи</t>
  </si>
  <si>
    <t>Блинчик с лососем</t>
  </si>
  <si>
    <t>блинчик (мука пшеничная, молоко, сахар, соль, яйцо куриное, подсолнечное масло), лосось слабой соли, огурцы, салат лола бионда, сыр творожный, творог</t>
  </si>
  <si>
    <t>Киш с красной рыбой</t>
  </si>
  <si>
    <t>тесто песочное (мука пшеничная, сливочное масло, сахар, соль, яйцо куриное, молоко), сыр пармезан, томаты, кета, тимьян, белое вино, сливочное масло, лимон, чеснок, цветная капуста, шпинат, базилик, петрушка</t>
  </si>
  <si>
    <t>свинина, капуста, булгур, лук репчатый, цветная капуста, томаты, чеснок, морковь, сливочное масло, специи, соль</t>
  </si>
  <si>
    <t>Грибной крем-суп</t>
  </si>
  <si>
    <t xml:space="preserve">шампиньоны, лук репчатый, картофель, подсолнечное масло, тимьян, соль, сливки 22%, белые грибы, гренки (солод, мука пшеничная, мука цельнозерновая, дрожжи тимьян, розмарин, чеснок) </t>
  </si>
  <si>
    <t xml:space="preserve">Фалафель в тортилье с овощами и картофелем </t>
  </si>
  <si>
    <t>цыплёнок, яйцо куриное, сыр, нори, чукка, кунжут, морковь, чеснок, капуста китайская, мука, соус соевый, соус рисовый мирин, кунжутное масло, оливковое масло, специи, соль</t>
  </si>
  <si>
    <t>85 г</t>
  </si>
  <si>
    <t>Фалафель из баклажанов</t>
  </si>
  <si>
    <t xml:space="preserve">баклажаны, морковь, лук репчатый, кинза, петрушка, мята, перец чили, сельдерей, пшеничная мука, соль, кумин, мускатный орех, кориандр, перец сладкий, кабачки, листья сельдерея, салатный лист, соус (лайм, сахар, соль, сметана, мята, базилик)
</t>
  </si>
  <si>
    <t>кукуруза, молоко, сливки, сливочное масло, сахар, соль</t>
  </si>
  <si>
    <t>370 кк</t>
  </si>
  <si>
    <t>Шаверма с фрикадельками</t>
  </si>
  <si>
    <t>Ватерзой — бельгийский рыбный суп</t>
  </si>
  <si>
    <t>177 кк</t>
  </si>
  <si>
    <t>Омлет с индейкой и пармезаном</t>
  </si>
  <si>
    <t>яйцо куриное, сливки, копченая индейка, петрушка, лук, цукини, мука пшеничная, соль, специи</t>
  </si>
  <si>
    <t>Пшеничная каша</t>
  </si>
  <si>
    <t>молоко, пшено, сливочное масло, сахар, соль</t>
  </si>
  <si>
    <t>мука, сливочное масло, соль, сахар, уксус, яйцо куриное, творог</t>
  </si>
  <si>
    <t>бекон</t>
  </si>
  <si>
    <t>Хумус с овощами на гриле</t>
  </si>
  <si>
    <t>хумус (нут, подсолнечное масло, соль, розмарин, мята, петрушка, кунжутное масло, чеснок, специи, лимоны, специи), кабачки, перец свежий, кинза, тортилья (мука пшеничная, вода, подсолнечное масло, сахар, разрыхлитель, соль), кунжут</t>
  </si>
  <si>
    <t>свекла, растительное масло, чеснок, соус кунжутный (подсолнечное масло, яичный желток, соевый соус, кунжут, уксус, сахар, экстракт дрожжей, грибной экстракт, соль, лук, имбирь, цедра апельсина, корица, анис), кинза, фасоль стручковая, арахис, кунжутное масло, огурец</t>
  </si>
  <si>
    <t>Коварный салат ким чи</t>
  </si>
  <si>
    <t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оливковое масло соус соевый) </t>
  </si>
  <si>
    <t>Шакшука с беконом и картофелем</t>
  </si>
  <si>
    <t>яйцо куриное, лук зеленый, паприка свежая, томатный сок, картофель, бекон, томаты, сыр фета, соль, специи</t>
  </si>
  <si>
    <t>Свиные рёбрышки Пять специй</t>
  </si>
  <si>
    <t>Теппаньяки с говядиной</t>
  </si>
  <si>
    <t>говядина, фасоль, лук, паприка, шампиньоны, морковь, цукини, кунжут, кинза, рис, соус соевый, чеснок, апельсины, сахар, вино, соль, специи</t>
  </si>
  <si>
    <t>огурцы, сельдерей, морковь, редис</t>
  </si>
  <si>
    <t>Морс из малины</t>
  </si>
  <si>
    <t>малина, сахар, вода</t>
  </si>
  <si>
    <t>Панакота из ряженки с черникой</t>
  </si>
  <si>
    <t>молоко, сливки, желатин, сахар, вода, черника, ряженка</t>
  </si>
  <si>
    <t>455 кк</t>
  </si>
  <si>
    <t>Свекольный хумус с овощами на гриле</t>
  </si>
  <si>
    <t>микс салата, тыква, фасоль стручковая, перец болгарский, баклажаны, томаты, соус песто, сыр пармезан, шпинат, соль</t>
  </si>
  <si>
    <t>индейка, апельсины, ворчестер, цукини, морковь, капуста, редис, сахар, чеснок, огурцы, уксус яблочный, соль, специи</t>
  </si>
  <si>
    <t>Свёкла с руколой и фетой</t>
  </si>
  <si>
    <t>свёкла, уксус, сыр фета, мёд, рукола, соль, специи</t>
  </si>
  <si>
    <t>Вареники с творогом</t>
  </si>
  <si>
    <t>творог, мука пшеничная, молоко, сливочное масло, соль</t>
  </si>
  <si>
    <t>творог, сахар, мука пшеничная, яйцо куриное, масло подсолнечное, соль, ванилин</t>
  </si>
  <si>
    <t>Суп Кимчи с яйцом, тофу и древесными грибами</t>
  </si>
  <si>
    <t>цыплёнок, соус кимчи, древесный гриб, сыр тофу, паста табаджан, соевый соус, вакаме, яйцо куриное, лук репчатый, петрушка, соль, специи</t>
  </si>
  <si>
    <t>помидоры</t>
  </si>
  <si>
    <t>Шашлык из индейки с сацебели из ежевики, 1 шт</t>
  </si>
  <si>
    <t>Базиликовый хумус</t>
  </si>
  <si>
    <t>Куриный крем-суп со шпинатом и сухариками</t>
  </si>
  <si>
    <t>Салат ким чи</t>
  </si>
  <si>
    <t>Жареный картофель с лисичками</t>
  </si>
  <si>
    <t>картофель, лук репчатый, грибы лисички, сметана, сливки, оливковое масло, петрушка, чеснок, розмарин, соль, специи</t>
  </si>
  <si>
    <t>Тост с ветчиной и грибами</t>
  </si>
  <si>
    <t>Жаркое из говядины и курицы с овощами</t>
  </si>
  <si>
    <t>Киш с цыплёнком и беконом</t>
  </si>
  <si>
    <t>тесто песочное (мука пшеничная, сливочное масло, сахар, соль, яйцо куриное, молоко), сыр пармезан, томаты, филе грудки курицы, бекон (свинина), подсолнечное масло, лук, чеснок, цукини, сливки 22%, яйцо, базилик</t>
  </si>
  <si>
    <t>цукини, брокколи, горошек, тыква, морковь, кукуруза, цветная капуста, соль, специи</t>
  </si>
  <si>
    <t>117 кк</t>
  </si>
  <si>
    <t>цыплёнок, свиной шпик, лук, чеснок, соль, специи</t>
  </si>
  <si>
    <t>Панакота из ряженки с клубникой</t>
  </si>
  <si>
    <t>ряженка, клубника, пектин, ванилин, сок лайма</t>
  </si>
  <si>
    <t>Кукурузный суп</t>
  </si>
  <si>
    <t>кальмар, морковь, огурцы, паприка, фунчоза, чеснок, соевый соус, лимоны, кунжут, оливковое масло, перец чили, соус чили, редис, зелень, соль, специи</t>
  </si>
  <si>
    <t>Сэндвич с тунцом</t>
  </si>
  <si>
    <t>222 кк</t>
  </si>
  <si>
    <t>Рулет из цыплёнка, 1 шт</t>
  </si>
  <si>
    <t>Цыплёнок в соусе терияки</t>
  </si>
  <si>
    <t>272 кк</t>
  </si>
  <si>
    <t>Тост с цыплёнком и сыром</t>
  </si>
  <si>
    <t>хлеб, цыплёнок, яйцо куриное, молоко, гауда, салат айсберг, томаты, соус тар-тар, соль, специи</t>
  </si>
  <si>
    <t>Цезарь с индейкой</t>
  </si>
  <si>
    <t>айсберг, фриллис, капуста китайская, томаты, индейка копченая, соус (майонез, лайм, сыр пармезан, сливки 10%, соус ворчестер), пармезан, гренка (мука пшеничная, мука цельнозерновая, дрожжи, солод, соль), розмарин, тимьян, подсолнечное масло, соль, специи</t>
  </si>
  <si>
    <t>Жареные кабачки с мятой</t>
  </si>
  <si>
    <t>кабачки, чеснок, подсолнечное масло, мята, соль, специи</t>
  </si>
  <si>
    <t>Спринг-роллы с курицей, 1 шт</t>
  </si>
  <si>
    <t>Персиковый пирог</t>
  </si>
  <si>
    <t>персик, мука пшеничная, яйцо куриное, экстракт миндаля, сметана, сливки 33%, ванильный сахар</t>
  </si>
  <si>
    <t>манная крупа, молоко, сливки, сахар, соль, сливочное масло</t>
  </si>
  <si>
    <t>367 кк</t>
  </si>
  <si>
    <t>Творожная запеканка</t>
  </si>
  <si>
    <t>творог, сыр творожный, сахар, манная крупа, яйцо куриное, ваниль, сливки, миндаль</t>
  </si>
  <si>
    <t>331 кк</t>
  </si>
  <si>
    <t>Малосольные огурцы</t>
  </si>
  <si>
    <t>огурцы, соль, чеснок, укроп, соль, сахар, специи</t>
  </si>
  <si>
    <t>Пхали из свеклы с грецким орехом</t>
  </si>
  <si>
    <t>Френч-тост с ветчиной и яйцом</t>
  </si>
  <si>
    <t>хлеб, корейка, яйцо куриное, молоко, сливочное масло, подсолнечное масло, томаты, сыр гауда, соль</t>
  </si>
  <si>
    <t>Солянка грибная</t>
  </si>
  <si>
    <t>шампиньоны, подосиновики, картофель, лук репчатый, маслины, лимоны, томаты, сливочное масло, огурцы маринованные, чеснок, сахар, соль, специи</t>
  </si>
  <si>
    <t>тостовый хлеб, салат ромейн, филе цыпленка, яйцо, молоко, чеснок, соус (сыр творожный, сливочное масло, перец халапеньо, петрушка), огурцы маринованные, томаты</t>
  </si>
  <si>
    <t>Пирог с капустой и яйцом</t>
  </si>
  <si>
    <t>65.-</t>
  </si>
  <si>
    <t>219 кк</t>
  </si>
  <si>
    <t>Марокканский кускус с домашним сыром</t>
  </si>
  <si>
    <t>Кускус, морковь, тимьян, розмарин, соль, уксус бальзамический, кориандр, сахар, подсолнечное масло, цуккини, лук красный, томаты, чеснок, кинза, кумин, куркума, карри специи, паприка сухая, бадьян, гвоздика, кардамон, сыр адыгейский</t>
  </si>
  <si>
    <t>Брускетта с индейкой</t>
  </si>
  <si>
    <t>Вьетнамский салат с курицей и арахисом</t>
  </si>
  <si>
    <t>Пшеничный ролл с томлёной говядиной</t>
  </si>
  <si>
    <t>Суши-ролл с лососем</t>
  </si>
  <si>
    <t>имбирь, каперсы, капуста, кунжут, нори, огурцы, рис, сахар, уксус рисовый, мирин, яблоки, соус ореховый, соус соевый, лосось, соль, специи</t>
  </si>
  <si>
    <t>Кускус с соусом карри и адыгейским сыром</t>
  </si>
  <si>
    <t xml:space="preserve">Цыплёнок тапака, 1 шт </t>
  </si>
  <si>
    <t>филе цыплёнка, чеснок, кориандр, уцхо сунели, тмин, укроп, шафран, красный перец молотый, соль, специи, тимьян, лимон, соус (гранатовый сок, сахар, лимонный сок)</t>
  </si>
  <si>
    <t>Куриная котлета с грибным соусом, 1 шт</t>
  </si>
  <si>
    <t>Спагетти с красной рыбой, брокколи и шпинатом</t>
  </si>
  <si>
    <t>паста, кета, сливки, пармезан, оливковое масло, сыр гауда, брокколи, зелень, специи, соль</t>
  </si>
  <si>
    <t>530 кк</t>
  </si>
  <si>
    <t>Сбер</t>
  </si>
  <si>
    <t>Онигири с лососем</t>
  </si>
  <si>
    <t>Тост с ветчиной и пармезаном</t>
  </si>
  <si>
    <t>свинина, сыр пармезан, томаты, лук зеленый, соль, петрушка, яйцо куриное, горчица зернистая, соус бешамель (сливочное масло, молоко, пшеничная мука, лук репчатый, белое вино, сыр пармезан, соль), хлеб (солод, мука пшеничная, мука цельнозерновая, соль, подсолнечное масло, дрожжи свежие, тимьян сушеный)</t>
  </si>
  <si>
    <t>Салат с шашлыком из курицы</t>
  </si>
  <si>
    <t>225 кк</t>
  </si>
  <si>
    <t>Гречневая каша на молоке</t>
  </si>
  <si>
    <t>греча, молоко, сливочное масло, сахар, соль</t>
  </si>
  <si>
    <t>мука, картофельный крахмал, растительный жир, сахар, соль, горчица, специи, соевый соус</t>
  </si>
  <si>
    <t>30 г</t>
  </si>
  <si>
    <t>46 кк</t>
  </si>
  <si>
    <t>шпинат, сливки 22%, соль, белое вино</t>
  </si>
  <si>
    <t>74 кк</t>
  </si>
  <si>
    <t>Тост с моцареллой и яйцом</t>
  </si>
  <si>
    <t>хлеб, моцарелла, яйцо куриное, соль, специи</t>
  </si>
  <si>
    <t>Шарлотка с яблоками и брусникой</t>
  </si>
  <si>
    <t>яйцо куриное, сахар, мука, яблоки, грецкий орех, брусника, арахис</t>
  </si>
  <si>
    <t>Том Ям</t>
  </si>
  <si>
    <t>Индейка на гриле</t>
  </si>
  <si>
    <t>Пельмени домашние из свинины</t>
  </si>
  <si>
    <t>Боул с фалафелем</t>
  </si>
  <si>
    <t>булгур, томаты черри, огурцы, капуста краснокочанная, морковь, салат фриллис, кунжутное масло, фалафель (нут чеснок, соль, кумин, перец белый, морковь, лук репчатый, кинза, петрушка, мята, перец чили, стебель сельдерея, мука пшеничная), соус (чеснок, кинза, майонез, сметана, специи карри, уксус столовый, кориандр, подсолнечное масло, соль)</t>
  </si>
  <si>
    <t>Драники из батата с соусом 4 сыра, 1 шт</t>
  </si>
  <si>
    <t>батат, картофель, лук репчатый, яйцо куриное, крахмал картофельный, петрушка, лук зеленый, чеснок, подсолнечное масло, соль, специи карри, томаты сушеные, кориандр, соус 4 сыра (сыр пармезан, чеддер, горгонзола, гауда, сливки 22 %)</t>
  </si>
  <si>
    <t>Графские развалины</t>
  </si>
  <si>
    <t xml:space="preserve">Макароны по-флотски </t>
  </si>
  <si>
    <t>макароны, говядина, лук, морковь, томаты, оливковое масло, специи, соль</t>
  </si>
  <si>
    <t>Панини с салями и шампиньонами</t>
  </si>
  <si>
    <t>мука цельнозерновая, солод, мука пшеничная, пеперони, салат айсберг, томаты черри, сыр пармезан, оливковое масло, шампиньоны, кабачки, соль, специи</t>
  </si>
  <si>
    <t>Чечевичный суп с грудинкой</t>
  </si>
  <si>
    <t>чечевица, корейка свиная, бекон, картофель, морковь, лук репчатый, паприка свежая, томатная паста, сахар, соль, специи</t>
  </si>
  <si>
    <t>Творожная запеканка с ананасовым джемом</t>
  </si>
  <si>
    <t>творог, сыр творожный, сахар, манная крупа, яйцо куриное, ванильный сахар, ананас, крахмал кукурузный, ананасовый экстракт, сахар.</t>
  </si>
  <si>
    <t>Булочка Шу с кокосом</t>
  </si>
  <si>
    <t>Карри из индейки с овощами</t>
  </si>
  <si>
    <t>174 кк</t>
  </si>
  <si>
    <t>Сэндвич с бужениной</t>
  </si>
  <si>
    <t>салат айсберг, морковь, капуста красная, томаты, огурцы, цыплёнок, бекон, яйцо куриное, кукуруза, сыр горгонзола, майонез, лаймы, сыр пармезан, сливки, соль, специи</t>
  </si>
  <si>
    <t>яйцо куриное, сливки, шампиньоны, растительное масло, сыр гауда, цыплёнок, мука пшеничная, зелень, соль, специи</t>
  </si>
  <si>
    <t>Чечевичный суп с курицей и карри</t>
  </si>
  <si>
    <t>цыплёнок, чечевица, морковь, чили перец, имбирь, чеснок, перец халапеньо, кокосовое молоко, соль, специи</t>
  </si>
  <si>
    <t>Мексиканский салат с курицей</t>
  </si>
  <si>
    <t>Лосось с овощами</t>
  </si>
  <si>
    <t>кета, сливки 22%, вино, корень сельдерея, морковь, цукини, брокколи, зелень, соль, специи</t>
  </si>
  <si>
    <t>170 кк</t>
  </si>
  <si>
    <t>Смузи клубника-яблоко</t>
  </si>
  <si>
    <t>клубника, яблоки, лимон, мята, вода</t>
  </si>
  <si>
    <t>манго, бананы, лемонграсс, кокосовое молоко, сахар, каффир-лайм</t>
  </si>
  <si>
    <t>Йогурт</t>
  </si>
  <si>
    <t>йогурт</t>
  </si>
  <si>
    <t>63 кк</t>
  </si>
  <si>
    <t>Салат с курицей и шампиньонами</t>
  </si>
  <si>
    <t>цыплёнок, шампиньоны, чеснок, соевый соус, мед, подсолнечное масло, картофель, огурцы свежие, огурцы маринованные, яйцо куриное, майонез, сметана, хрен, соль, специи</t>
  </si>
  <si>
    <t>Кускус с соусом карри и сыром фета</t>
  </si>
  <si>
    <t>кускус, сливочное масло, цукини, паприка, соевый соус, чеснок, имбирь, перец чили, лук, сыр фета, кинза, зелень, соль, специи</t>
  </si>
  <si>
    <t>217 кк</t>
  </si>
  <si>
    <t>Ёжики с говядиной и курицей, 1 шт</t>
  </si>
  <si>
    <t>говядина, рис, сливочное масло, яйцо куриное, цыплёнок, сливки, томаты, сметана, картофельный крахмал, соль, специи</t>
  </si>
  <si>
    <t>Творожная запеканка с ежевикой</t>
  </si>
  <si>
    <t>творог, сыр творожный, сахар, манная крупа, яйцо куриное, ванильный сахар, ежевика, лимоны, крахмал картофельный, экстракт эстрагона</t>
  </si>
  <si>
    <t>хлеб, гауда, яйцо куриное, молоко, цукини, маслины, томаты, соус наполи, соль, специи</t>
  </si>
  <si>
    <t>Шницель Тонкацу, 1 шт</t>
  </si>
  <si>
    <t>свинина, сухари панировочные, яйцо куриное, молоко, крахмал картофельный, перец чили, имбирь, кинза, соус соевый, кориандр, чеснок, уксус винный белый, специи</t>
  </si>
  <si>
    <t>цыплёнок, яйцо куриное, петрушка, лук, сливочное масло, сухари панировочные, говядина, демиглас, морковь, сельдерей, мёд, розмарин, тимьян, чеснок, томаты, соль, специи</t>
  </si>
  <si>
    <t>Салат с ветчиной, салями и картофелем</t>
  </si>
  <si>
    <t>картофель, ветчина, салями, лук маринованный, огурцы маринованные, оливковое масло, горчица, соль, сахар, специи</t>
  </si>
  <si>
    <t>Морс из персика и вишни</t>
  </si>
  <si>
    <t>персики, вишня, сахар, вода</t>
  </si>
  <si>
    <t>Фасолевый суп с говядиной</t>
  </si>
  <si>
    <t>картофель, лук, морковь, фасоль, паприка, говядина, сельдерей, специи, соль</t>
  </si>
  <si>
    <t>87 кк</t>
  </si>
  <si>
    <t>Картофельный драник</t>
  </si>
  <si>
    <t>картофель, яйцо куриное, лук репчатый, сухари панировочные, растительное масло, соль</t>
  </si>
  <si>
    <t>тостовый хлеб (мука пшеничная, яйцо куриное, молоко сухое, дрожжи, подсолнечное масло, лимонная кислота, сахар, соль), салат айсберг, огурцы, соус (сыр творожный, сливочное масло, перец халапеньо, петрушка), огурцы маринованные, подсолнечное масло, свинина, сухари панировочные, яйцо куриное</t>
  </si>
  <si>
    <t>шпинат, сыр адыгейский, сметана, огурцы, яйцо, редиска, лук, петрушка, листья салата, специи, соль</t>
  </si>
  <si>
    <t>159 кк</t>
  </si>
  <si>
    <t xml:space="preserve">Блинчик с картофелем и грибами </t>
  </si>
  <si>
    <t>блинчик (мука пшеничная, молоко, сахар, соль, яйцо куриное, подсолнечное масло), картофель, грибы</t>
  </si>
  <si>
    <t>Оливье с индейкой</t>
  </si>
  <si>
    <t xml:space="preserve">филе индейки, яйцо куриное, картофель, морковь, огурцы, огурцы маринованные, зеленый горошек, соус (майонез, сметана, хрен столовый), соль, петрушка, специи, тимьян, розмарин, подсолнечное масло </t>
  </si>
  <si>
    <t>Салат с паштетом из куриной печени</t>
  </si>
  <si>
    <t>айсберг, томаты, огурцы, тыква, морковь, капуста, оливки, редис, паприка, виноград, хлеб, куриная печень, уксус, специи, оливковое масло, брусника, сахар</t>
  </si>
  <si>
    <t>ананас, виноград, грейпфрут</t>
  </si>
  <si>
    <t>Ёжики из индейки со сметанным соусом, 1 шт</t>
  </si>
  <si>
    <t>индейка, рис, цыплёнок, сливочное масло, молоко, мука пшеничная, сметана, лук, яйцо куриное, соль, специи</t>
  </si>
  <si>
    <t>Салат Харбинский</t>
  </si>
  <si>
    <t>фунчоза, капуста китайская, морковь, огурцы, паприка свежая, арахис, кунжут, соевый соус, подсолнечное масло, петрушка, соус сладкий чили, апельсины, белое вино, картофельный крахмал, сахар, чеснок, уксус бальзамический, уксус рисовый, соль</t>
  </si>
  <si>
    <t>суши-рис, уксус рисовый, мирин, кунжутное масло, соль</t>
  </si>
  <si>
    <t>Шницель из курицы с лимоном</t>
  </si>
  <si>
    <t>175.-</t>
  </si>
  <si>
    <t>433 кк</t>
  </si>
  <si>
    <t>Овощной салат с жареным сыром</t>
  </si>
  <si>
    <t>Салат с курицей и фунчозой</t>
  </si>
  <si>
    <t>сельдерей, лук, чеснок, чили, лемонграсс, имбирь, лаймы, белое вино, соевый соус, сахар, кинза, специи, лапша, огурцы, морковь, баклажаны, паприка, капуста, шампиньоны, тимьян, розмарин, соль, цыплёнок, кунжут, арахис</t>
  </si>
  <si>
    <t>318 кк</t>
  </si>
  <si>
    <t>Киш с грудинкой и шампиньонами</t>
  </si>
  <si>
    <t>пшеничная мука, сливочное масло, яйцо куриное, молоко, томаты, сыр пармезан, ветчина, бекон, шампиньоны, рукола, оливковое масло, сахар, соль, специи</t>
  </si>
  <si>
    <t>картофель, морковь, огурцы, горошек, майонез, сметана, хрен, яйцо, листья салата, цыплёнок, корейка, свинина, горчица, соль, специи</t>
  </si>
  <si>
    <t>Мандариновая панакота</t>
  </si>
  <si>
    <t>Плов с индейкой</t>
  </si>
  <si>
    <t>индейка, рис, томаты, морковь, лук, кинза, чеснок, барбарис, перец чили, соль, специи</t>
  </si>
  <si>
    <t>Морс из малины и ревеня</t>
  </si>
  <si>
    <t>малина, ревень, сахар, лимонная кислота</t>
  </si>
  <si>
    <t>Шарлотка с ванильным кремом</t>
  </si>
  <si>
    <t>шарлотка (мука пшеничная, яйцо куриное, яблоки, соль, разрыхлитель, грецкий орех, клюква), соус (сметана, сливки 35%, ванильный сахар), клюква, красная смородина, смородина черная</t>
  </si>
  <si>
    <t>Бриошь с изюмом и корицей</t>
  </si>
  <si>
    <t>молоко, мука, яйцо, сахар, дрожжи, сливочное масло, сахар, изюм, корица</t>
  </si>
  <si>
    <t>315 кк</t>
  </si>
  <si>
    <t>Немецкий салат с ветчиной и салями</t>
  </si>
  <si>
    <t>корейка копченая (свинина), колбаса сальчичон (свинина), картофель, огурцы маринованные, петрушка, лук зеленый, оливковое масло, нерафинированное подсолнечное масло, горчица зернистая, соль, уксус винный белый, зеленый горошек</t>
  </si>
  <si>
    <t>Кальцоне с индейкой</t>
  </si>
  <si>
    <t>тесто (мука пшеничная, молоко, подсолнечное масло, дрожжи, соль, сахар), индейка филе, соус (томаты, орегано, сахар, базилик), сыр гауда, сыр пармезан, маслины</t>
  </si>
  <si>
    <t>Овощное рагу с баклажанами и сельдереем</t>
  </si>
  <si>
    <t xml:space="preserve">Чизкейк с клубникой </t>
  </si>
  <si>
    <t xml:space="preserve">сыр творожный, творог, сливки 22%, сахар, яйцо куриное, пшеничная мука, сливочное масло, молоко, клубника </t>
  </si>
  <si>
    <t>Банановый тарт</t>
  </si>
  <si>
    <t>Венская сосиска</t>
  </si>
  <si>
    <t>свинина, говядина, цыплёнок, соль, специи</t>
  </si>
  <si>
    <t>рис басмати, сливочное масло, соль</t>
  </si>
  <si>
    <t>Торт Панчо с ананасом и маракуйей</t>
  </si>
  <si>
    <t>Томленый окорок в сливочном соусе</t>
  </si>
  <si>
    <t>овсяные хлопья, кокосовое молоко, миндаль, соль, сахар</t>
  </si>
  <si>
    <t>Хумус из зеленого горошка с мятой</t>
  </si>
  <si>
    <t xml:space="preserve">свекла, грецкий орех, чеснок, соль, подсолнечное масло, кинза, петрушка, хмели-сунели, кориандр, уксус винный белый </t>
  </si>
  <si>
    <t>Спагетти с красной рыбой и сливками</t>
  </si>
  <si>
    <t>паста, томаты, сливки, кета, сыр, рукола, оливковое масло, базилик, цукини, соль, специи</t>
  </si>
  <si>
    <t>477 кк</t>
  </si>
  <si>
    <t xml:space="preserve">Пшеничный ролл с цыплёнком </t>
  </si>
  <si>
    <t xml:space="preserve">тортилья (мука пшеничная, сахар, разрыхлитель, соль ), филе цыплёнка, соль, кориандр, подсолнечное масло, чеснок, кинза, огурцы, морковь, цукини, капуста пекинская, имбирь, соус терияки (соус соевый, чеснок, апельсины, сахар, белое вино, крахмал картофельный, кунжутное масло), кунжут </t>
  </si>
  <si>
    <t xml:space="preserve">морковь, тимьян, розмарин, соль, кориандр, сахар, подсолнечное масло, тыквенные семечки, брокколи </t>
  </si>
  <si>
    <t>Окрошка</t>
  </si>
  <si>
    <t>огурцы, редис, картофель, цыплёнок, яйцо куриное, хрен, укроп, лук, петрушка, корейка, квас, соль, специи</t>
  </si>
  <si>
    <t>162 кк</t>
  </si>
  <si>
    <t>паста пенне, базилик, петрушка, подсолнечное масло, соль, чеснок, сыр пармезан, соль, маслины</t>
  </si>
  <si>
    <t>Творожная запеканка с ревенем</t>
  </si>
  <si>
    <t>творог, сыр творожный, сахар, манная крупа, яйцо куриное, ваниль, ревень</t>
  </si>
  <si>
    <t>Творожная запеканка с манго</t>
  </si>
  <si>
    <t>творог, сыр творожный, сахар, манная крупа, яйцо куриное, ваниль, сливки, миндаль, манго, лимон</t>
  </si>
  <si>
    <t>278 кк</t>
  </si>
  <si>
    <t>Блинчик с курицей и грибами</t>
  </si>
  <si>
    <t>Свёкла с бальзамиком и сливочным сыром</t>
  </si>
  <si>
    <t>Ленивые вареники</t>
  </si>
  <si>
    <t>творог, мука, сахар, яйцо куриное, манная, соль, специи</t>
  </si>
  <si>
    <t>Дикий и паровой рис</t>
  </si>
  <si>
    <t xml:space="preserve">рис басмати, рис дикий, рис бурый, сливочное масло, соль </t>
  </si>
  <si>
    <t>помидоры, огурцы, растительное масло, соль, специи</t>
  </si>
  <si>
    <t>Бифштекс из цыплёнка</t>
  </si>
  <si>
    <t>цыплёнок, яйцо куриное, сухари панировочные, сливочное масло, соус демиглас, соль, специи</t>
  </si>
  <si>
    <t>Сырный суп с шампиньонами</t>
  </si>
  <si>
    <t>сыр плавленый, пармезан, картофель, шампиньоны, лук, морковь, сливочное масло, оливковое масло, зелень, соль, специи</t>
  </si>
  <si>
    <t>Тыквенный крем-суп с кокосом</t>
  </si>
  <si>
    <t>198 кк</t>
  </si>
  <si>
    <t>Вареники с картофелем и грибами</t>
  </si>
  <si>
    <t>Компот из яблок и вишни</t>
  </si>
  <si>
    <t>яблоки, вишня, сахар, вода</t>
  </si>
  <si>
    <t>Панакота из ряженки с манго</t>
  </si>
  <si>
    <t xml:space="preserve">ряженка, мед, экстракт манго, ванилин, манго, пектин,  </t>
  </si>
  <si>
    <t>Мандариновый чизкейк на имбирном прянике</t>
  </si>
  <si>
    <t>пшеничная мука, сливочное масло, яйцо куриное, сахар, имбирь порошок, корица, сода пищевая, сыр творожный, творог, сливки 22%, мандарины, ванильный экстракт, сок лимона</t>
  </si>
  <si>
    <t>овсяные хлопья, сахар, молоко, сливочное масло, соль</t>
  </si>
  <si>
    <t>185 кк</t>
  </si>
  <si>
    <t>лимонный сок, чабрец, сахар, вода газированная</t>
  </si>
  <si>
    <t>94 кк</t>
  </si>
  <si>
    <t>Ёжики с говядиной, 1 шт</t>
  </si>
  <si>
    <t>Кебаб из говядины и свинины, 1 шт</t>
  </si>
  <si>
    <t>Творожная запеканка с малиной</t>
  </si>
  <si>
    <t>творог, сыр творожный, сахар, манная крупа, яйцо куриное, ванильный сахар, малина</t>
  </si>
  <si>
    <t>Спринг-роллы с уткой, 1 шт</t>
  </si>
  <si>
    <t>утка, устричный соус, имбирь, лук, кинза, соевый соус, кунжутное масло, соус рыбный, тесто, морковь, паприка, кукуруза, яйцо, соль, специи</t>
  </si>
  <si>
    <t>202 кк</t>
  </si>
  <si>
    <t>Хашбрауны с лобио из красной фасоли</t>
  </si>
  <si>
    <t>хлеб, гауда, яйцо куриное, томаты, петрушка, молоко, салат айсберг, соус песто, соль, специи</t>
  </si>
  <si>
    <t xml:space="preserve">мука, молоко, сахар, печень, лук, морковь, тимьян, чеснок, яблоко, утка, яйцо, сметана, петрушка, соль, специи </t>
  </si>
  <si>
    <t>Макароны по-флотски</t>
  </si>
  <si>
    <t>369 кк</t>
  </si>
  <si>
    <t>Салат с морскими водорослями</t>
  </si>
  <si>
    <t>салат чукка, огурцы, рис, мирин, соус кунжутный, кинза, имбирь, кунжутное масло, капуста китайская, специи, соль</t>
  </si>
  <si>
    <t>пшено, молоко, сливочное масло, соль, сахар</t>
  </si>
  <si>
    <t>брусника, тимьян, розмарин, сахар</t>
  </si>
  <si>
    <t>32 кк</t>
  </si>
  <si>
    <t>Куриный паштет с овощами гриль</t>
  </si>
  <si>
    <t>пармезан</t>
  </si>
  <si>
    <t>Овощной салат с битыми огурцами</t>
  </si>
  <si>
    <t>тыква, морковь, капуста, маслины, редис, паприка, листья салата, огурцы, соус соевый, сахар, перец чили, имбирь, уксус рисовый, кунжутное масло, чеснок, соль, специи</t>
  </si>
  <si>
    <t>пепперони</t>
  </si>
  <si>
    <t>Творожная запеканка на имбирном прянике</t>
  </si>
  <si>
    <t>творог, сыр творожный, сахар, манная крупа, яйцо куриное, ванильный сахар, заварной крем, молоко, коньяк, ванильный сахар, пшеничная мука, сливочное масло, имбирь, корица</t>
  </si>
  <si>
    <t>петрушка, свинина, лук, майонез, томаты, шампиньоны, сыр, томаты, соль, специи</t>
  </si>
  <si>
    <t>Рыбные котлеты со шпинатным соусом, 1 шт</t>
  </si>
  <si>
    <t>белая рыба, красная рыба, яйцо куриное, петрушка, лук, сливочное масло, сухари панировочные, уксус винный, белое вино, шпинат, сливки, соль, специи</t>
  </si>
  <si>
    <t>Фишбургер</t>
  </si>
  <si>
    <t>Творожная запеканка с абрикосовым джемом</t>
  </si>
  <si>
    <t>Хашбраун, 1 шт</t>
  </si>
  <si>
    <t>картофель,  лук, перец, соль, специи</t>
  </si>
  <si>
    <t>130 кк</t>
  </si>
  <si>
    <t>Салат с руколой, грушей и говядиной</t>
  </si>
  <si>
    <t>говядина, салат айсберг, рукола, морковь, капуста красная, огурцы, томаты, груша, картофель стоун, оливковое масло, апельсины, горчица, уксус винный, соль, специи</t>
  </si>
  <si>
    <t>Цыплёнок по-французски</t>
  </si>
  <si>
    <t>Салат с цыплёнком, яйцом и овощами на гриле</t>
  </si>
  <si>
    <t>322 кк</t>
  </si>
  <si>
    <t>Круассан с ветчиной и брусникой</t>
  </si>
  <si>
    <t>круассан (мука пшеничная, дрожжи, сахар, соль, сливочное масло), сыр творожный, сливки 22%, салат айсберг, ветчина (свиная корейка, лавровый лист, перец душистый), огурцы маринованные, соус (брусника, сахар, тимьян, розмарин, клюква)</t>
  </si>
  <si>
    <t>яйцо куриное, соль, специи</t>
  </si>
  <si>
    <t>Омлет с ветчиной и сыром</t>
  </si>
  <si>
    <t>картофель, подсолнечное масло, соль, сушёный лук, белый перец</t>
  </si>
  <si>
    <t>Куриные котлеты с горчичным соусом, 1 шт</t>
  </si>
  <si>
    <t>цыплёнок, яйцо куриное, петрушка, сливочное масло, лук, демиглас, морковь, розмарин, тимьян, чеснок, горчица, сливки, сухари панировочные,  соль, специи</t>
  </si>
  <si>
    <t>Щавелевый суп с яйцом</t>
  </si>
  <si>
    <t>124 кк</t>
  </si>
  <si>
    <t>Шаверма с индейкой</t>
  </si>
  <si>
    <t>тортилья, индейка, огурцы, томаты, айсберг, маринованный лук, майонез, сметана, кинза, чили перец, чеснок, соль, специи</t>
  </si>
  <si>
    <t xml:space="preserve">Омлет с копчёным цыплёнком и помидорами </t>
  </si>
  <si>
    <t>Овощной карри-суп</t>
  </si>
  <si>
    <t>перец, имбирь, чеснок, сливки, морковь, цукини, шампиньоны, паприка, лук, петрушка, укроп, сельдерей, кинза, соль, специи</t>
  </si>
  <si>
    <t>томаты, огурцы, айсберг, фасоль, крем бальзамический, соль, специи</t>
  </si>
  <si>
    <t>Салат с кальмаром, картофелем и петрушкой</t>
  </si>
  <si>
    <t xml:space="preserve">свекла, подсолнечное масло, чеснок, уксус бальзамический, тимьян, малина, сахар, грецкий орех </t>
  </si>
  <si>
    <t>Творожная запеканка с ревенём</t>
  </si>
  <si>
    <t xml:space="preserve">творог, сыр творожный, манная крупа, яйцо куриное, ванильный сахар, ревень, красная смородина, крахмал картофельный </t>
  </si>
  <si>
    <t>Тарт Татен</t>
  </si>
  <si>
    <t>тесто песочное (пшеничная мука, маргарин, яйцо куриное, сахар, соль), яблоки, сахар, коньяк, ванильный сахар, картофельный крахмал</t>
  </si>
  <si>
    <t>Шарлотка с грушей</t>
  </si>
  <si>
    <t>яйцо куриное, сахар, мука пшеничная, груши, сода пищевая, разрыхлитель, сироп груша</t>
  </si>
  <si>
    <t>Тарталетка со сливами</t>
  </si>
  <si>
    <t>Творожная запеканка с клубникой</t>
  </si>
  <si>
    <t>творог, сыр творожный, сахар, манная крупа, яйцо куриное, ваниль, сливки, клубника</t>
  </si>
  <si>
    <t>Карри с тофу, овощами и булгуром</t>
  </si>
  <si>
    <t>267 кк</t>
  </si>
  <si>
    <t>Морс из вишни</t>
  </si>
  <si>
    <t>вишня, сахар, лимонная кислота</t>
  </si>
  <si>
    <t xml:space="preserve">Хлеб (вода, солод, мука пшеничная, мука цельнозерновая, соль, подсолнечное масло, дрожжи, тимьян), яйцо куриное, корейка домашняя, бекон, томаты, майонез, огурцы маринованные, горчица, сыр гауда </t>
  </si>
  <si>
    <t>Табуле из кускуса</t>
  </si>
  <si>
    <t>кускус, капуста китайская, цукини, тыква, томаты, огурцы, петрушка, тархун, мята, лимоны, подсолнечное масло, соль, специи</t>
  </si>
  <si>
    <t>Битые огурцы</t>
  </si>
  <si>
    <t>огурцы, соус соевый, сахар, соль, перец чили, имбирь, уксус рисовый, кунжутное масло, чеснок</t>
  </si>
  <si>
    <t xml:space="preserve">Творожная запеканка с яблоком и корицей </t>
  </si>
  <si>
    <t xml:space="preserve">Творог, сыр творожный, манная крупа, яйцо куриное, ванильный сахар, яблоки, корица молотая </t>
  </si>
  <si>
    <t>картофель, морковь, цыплёнок, яйцо куриное, майонез, сыр, петрушка, соль, специи</t>
  </si>
  <si>
    <t>филе курицы, чеснок, соль, соус соевый, сметана, апельсины, паприка сухая, томатный порошок, тандури, подсолнечное масло</t>
  </si>
  <si>
    <t>молоко, мука, яйцо, соль, сахар, сыр творожный, тунец, листья салата, огурцы, соль, специи</t>
  </si>
  <si>
    <t>Пожарская котлета, 1 шт</t>
  </si>
  <si>
    <t>626 кк</t>
  </si>
  <si>
    <t>Сэндвич с салями и яйцом</t>
  </si>
  <si>
    <t>хлеб, яйцо куриное, салями, айсберг, маринованные огурцы, майонез, горчица, мед</t>
  </si>
  <si>
    <t>445 кк</t>
  </si>
  <si>
    <t>Лобио из красной фасоли с сулугуни</t>
  </si>
  <si>
    <t>фасоль, лук, чеснок, кинза, томатная паста, сулугуни, томаты, сахар, соль, специи</t>
  </si>
  <si>
    <t>Марокканский кускус с овощами</t>
  </si>
  <si>
    <t>Холодный борщ</t>
  </si>
  <si>
    <t>огурцы, редис, картофель, яйцо, говядина, свекла, уксус винный, уксус бальзамический, хрен, свекла, сахар, соль, специи</t>
  </si>
  <si>
    <t>Панакота из ряженки с голубикой</t>
  </si>
  <si>
    <t>ряженка, пектин, сахар, ванилин, голубика</t>
  </si>
  <si>
    <t>156 кк</t>
  </si>
  <si>
    <t>Мини-картофель с лесными грибами</t>
  </si>
  <si>
    <t>картофель, тимьян, розмарин, чеснок, соль, подосиновики, шампиньоны, лук репчатый, сливки 10%, мука пшеничная, сливочное масло, соус соевый, подсолнечное масло, соль</t>
  </si>
  <si>
    <t>Цветная капуста в сухарях</t>
  </si>
  <si>
    <t>рисовые хлопья, молоко, сахар, соль, сливочное масло</t>
  </si>
  <si>
    <t>249 кк</t>
  </si>
  <si>
    <t>Творожная запеканка с солёной карамелью</t>
  </si>
  <si>
    <t>творог, сыр творожный, манная крупа, яйцо куриное, ванильный сахар, соус карамель (сахар, соль, сливки 22%, сливочное масло)</t>
  </si>
  <si>
    <t>Кабачковые оладьи, 1 шт</t>
  </si>
  <si>
    <t>цукини, картофель, мука, яйцо, сметана, зелень, соль, специи</t>
  </si>
  <si>
    <t>77 кк</t>
  </si>
  <si>
    <t>Кружка куриного бульона</t>
  </si>
  <si>
    <t>цыплёнок, морковь, лук, петрушка, соль, специи</t>
  </si>
  <si>
    <t>33 кк</t>
  </si>
  <si>
    <t>мука, молоко, яйцо куриное, сливочное масло, ветчина, моцарелла, сахар, соль, специи</t>
  </si>
  <si>
    <t>Свиная колбаска</t>
  </si>
  <si>
    <t>свинина, шпик, сахар, соль, специи</t>
  </si>
  <si>
    <t xml:space="preserve">Морковь с зелёным горошком </t>
  </si>
  <si>
    <t>морковь, зелёный горошек, соль</t>
  </si>
  <si>
    <t>Крем-сода</t>
  </si>
  <si>
    <t>сливки 22%, сахар, ванильный экстракт, лимон</t>
  </si>
  <si>
    <t>Чашушули из окорока с аджикой и зеленью</t>
  </si>
  <si>
    <t>454 кк</t>
  </si>
  <si>
    <t>картофель, перловая крупа, морковь, лук, огурцы, томатная паста, цыплёнок, подосиновики, соль, специи</t>
  </si>
  <si>
    <t>Панакота из ряженки с брусникой и корицей</t>
  </si>
  <si>
    <t>Сэндвич с ветчиной и омлетом</t>
  </si>
  <si>
    <t>Творожный мусс с абрикосом</t>
  </si>
  <si>
    <t>творог, сливки, молоко, сметана, сахар, желатин, шоколад, абрикос</t>
  </si>
  <si>
    <t>Шарлотка с яблоками и кленовым сиропом</t>
  </si>
  <si>
    <t>яйцо куриное, сахар, мука, яблоки, грецкий орех, брусника, арахис, мороженое</t>
  </si>
  <si>
    <t>Пельмени домашние из говядины</t>
  </si>
  <si>
    <t>Пряный суп из чечевицы с вялеными томатами</t>
  </si>
  <si>
    <t>яйцо куриное, сахар, миндаль, клубника, сливки 35%</t>
  </si>
  <si>
    <t>Творожная запеканка с грушей</t>
  </si>
  <si>
    <t>творог, сыр творожный, сахар, манная крупа, яйцо куриное, ваниль, сливки, груша</t>
  </si>
  <si>
    <t>Чизкейк</t>
  </si>
  <si>
    <t>сыр творожный, творог, сливки 22%, сахар, яйцо куриное, пшеничная мука, сливочное масло, молоко</t>
  </si>
  <si>
    <t>Картофельный крем-суп Сан-Жермен</t>
  </si>
  <si>
    <t>картофель, лук, белое вино, сливки, сливочное масло, оливковое масло, сыр, тимьян, чеснок, горошек, хлеб, соль, специи</t>
  </si>
  <si>
    <t>Морс из брусники и клюквы</t>
  </si>
  <si>
    <t>брусника, клюква, сахар, лимонная кислота</t>
  </si>
  <si>
    <t>Banana Bread  — банановый кекс</t>
  </si>
  <si>
    <t>бананы, арахис, карамель, мука, разрыхлитель, соль, яйцо куриное, сахар, оливковое масло, специи</t>
  </si>
  <si>
    <t>фасоль красная, лук репчатый, чеснок, кинза, томаты, сахар, соль специи</t>
  </si>
  <si>
    <t>свинина, чеснок, соевый соус, тимьян, розмарин, соль</t>
  </si>
  <si>
    <t>Запеченная тыква с тмином</t>
  </si>
  <si>
    <t>тыква, морковь, тыквенные семечки, тимьян, розмарин, чеснок, соль, специи</t>
  </si>
  <si>
    <t>Крем-суп из потусторонней тыквы</t>
  </si>
  <si>
    <t>тыква, чеснок, морковь, лук репчатый, тимьян, сливки 22%, имбирь, подсолнечное масло, соус соевый, соль, куркума, кориандр</t>
  </si>
  <si>
    <t>Блин с капустой, 1 шт</t>
  </si>
  <si>
    <t>Гуляш из свинины</t>
  </si>
  <si>
    <t>свинина, картофель, томаты, соус демиглас, чеснок, лук репчатый, паприка, морковь, зелень, соль, специи</t>
  </si>
  <si>
    <t>Панакота из ряженки с вишней</t>
  </si>
  <si>
    <t>ряженка, вишня, пектин, мед, ванилин</t>
  </si>
  <si>
    <t>Пирожок с мясом и яйцом</t>
  </si>
  <si>
    <t>говядина, яйцо куриное, сливочное масло, яйцо, цыплёнок, лук, морковь, молоко, сахар, мука, соль, специи</t>
  </si>
  <si>
    <t>яйцо куриное, молоко, бекон, соль, специи</t>
  </si>
  <si>
    <t>Вишневый «Витин» пирог</t>
  </si>
  <si>
    <t>яйцо куриное, сахар, сливочное масло, крахмал, мука пшеничная, ваниль, сметана, вишня (может содержать косточки)</t>
  </si>
  <si>
    <t>Салат Мимоза</t>
  </si>
  <si>
    <t>картофель, морковь, кета, яйцо куриное, майонез, сыр, петрушка, соль, специи</t>
  </si>
  <si>
    <t>135.-</t>
  </si>
  <si>
    <t>печень куриная, лук, морковь, тимьян, сливочное масло, чеснок, сахар, яблоко, молоко, утка, огурцы, хлеб, морковь, соль, специи</t>
  </si>
  <si>
    <t>Ризотто из булгура со шпинатом и тыквой</t>
  </si>
  <si>
    <t>булгур, томаты, цукини, тыква, белое вино, сливочное масло, пармезан, сливки, чеснок, тимьян, шпинат, соль, специи</t>
  </si>
  <si>
    <t>яйцо куриное</t>
  </si>
  <si>
    <t>Яблочный пирог тарт Татен</t>
  </si>
  <si>
    <t>мука пшеничная, яйцо куриное, маргарин, сахар, соль, яблоки, коньяк, ванилин, картофельный крахмал</t>
  </si>
  <si>
    <t>Цитрусовый тарт</t>
  </si>
  <si>
    <t>тесто песочное (мука пшеничная, сливочное масло, сахар, соль, яйцо куриное, молоко), крем (сливки 10%, яйцо, коньяк, ванильный сахар), джем (апельсины, лимоны, сахар, пектин)</t>
  </si>
  <si>
    <t>Ёжики из свинины, 1 шт</t>
  </si>
  <si>
    <t>Панакота из ряженки с малиной и мятой</t>
  </si>
  <si>
    <t xml:space="preserve">ряженка, мед, экстракт мяты, ванилин, малина, пектин, мята </t>
  </si>
  <si>
    <t>Суши-ролл с тунцом</t>
  </si>
  <si>
    <t>Куриный суп с пельменями</t>
  </si>
  <si>
    <t>Блинчик с зеленым луком и яйцом, 1 шт</t>
  </si>
  <si>
    <t>мука пшеничная, молоко, яйцо куриное, лук зеленый, сливочное масло, соль, сахар, специи</t>
  </si>
  <si>
    <t>Жареный рис с овощами и тофу</t>
  </si>
  <si>
    <t>Пельмени со сметаной и зеленью</t>
  </si>
  <si>
    <t>577 кк</t>
  </si>
  <si>
    <t>шампиньоны</t>
  </si>
  <si>
    <t>Квас</t>
  </si>
  <si>
    <t>34 кк</t>
  </si>
  <si>
    <t>Котлета из индейки с соусом карри, 1 шт</t>
  </si>
  <si>
    <t>Котлеты из щуки с соусом из белого вина, 1 шт</t>
  </si>
  <si>
    <t>70 г</t>
  </si>
  <si>
    <t>Морс из брусники и смородины</t>
  </si>
  <si>
    <t>брусника, красная смородина, сахар, вода</t>
  </si>
  <si>
    <t>моцарелла</t>
  </si>
  <si>
    <t>картофель, розмарин, тимьян, подсолнечное масло, чеснок, соль</t>
  </si>
  <si>
    <t>Томатный суп с базиликом</t>
  </si>
  <si>
    <t>80 кк</t>
  </si>
  <si>
    <t>Творог с фруктами</t>
  </si>
  <si>
    <t>творог, сливки, бананы, груши, киви, нектарин, гранат</t>
  </si>
  <si>
    <t>Пряный тыквенный чизкейк</t>
  </si>
  <si>
    <t>мука пшеничная, сливочное масло, сливки, яйцо куриное, сыр творожный, творог, тыква, апельсины, специи, сахар, соль</t>
  </si>
  <si>
    <t xml:space="preserve">пшеничная мука, яйцо куриное, молоко, сливки 22%, грецкий орех, арахис, фундук, кокосовая стружка, сироп ром, сахар, имбирь порошок, морковь, апельсины, сода пищевая, подсолнечное масло, горький шоколад, какао, маргарин, корица, разрыхлитель, </t>
  </si>
  <si>
    <t>Гуляш с индейкой и колбасками</t>
  </si>
  <si>
    <t>155 кк</t>
  </si>
  <si>
    <t>мука пшеничная, яйцо куриное, сахар, сливочное масло, сметана, крахмал картофельный, ванилин, слива, разрыхлитель теста, ванильный крем (сметана, сливки 33 %, ванильный сахар), слива (может содержать косточки), черная смородина, миндаль</t>
  </si>
  <si>
    <t>Фалафель с соусом карри</t>
  </si>
  <si>
    <t xml:space="preserve">морковь, лук, кинза, петрушка, мята, перец чили, сельдерей, мука, нут, имбирь, соус соевый, сахар, сливки, соль, специи </t>
  </si>
  <si>
    <t>Медовик</t>
  </si>
  <si>
    <t>яйцо куриное, сахар, мед, мука, сметана, сахарная пудра</t>
  </si>
  <si>
    <t>356 кк</t>
  </si>
  <si>
    <t>Пшенная каша с тыквой</t>
  </si>
  <si>
    <t>пшено, мед, тыква, соль</t>
  </si>
  <si>
    <t>Морс из красной смородины и клубники</t>
  </si>
  <si>
    <t>красная смородина, клубника, сахар</t>
  </si>
  <si>
    <t>Брауни с клубничным джемом и миндальным кремом</t>
  </si>
  <si>
    <t>шоколад, сливочное масло, кофе, яйцо, сахар, мука, какао, сливки, сыр творожный, миндаль, клубника</t>
  </si>
  <si>
    <t>Гратен из цветной капусты</t>
  </si>
  <si>
    <t>цветная капуста, чеснок, сливки, лук, сыр, петрушка, тимьян, розмарин, соль, специи</t>
  </si>
  <si>
    <t>Картофельный гратен</t>
  </si>
  <si>
    <t>картофель, чеснок, сливки, лук, пармезан, петрушка, тимьян, розмарин, сыр, соль, специи</t>
  </si>
  <si>
    <t>Хашбраун круглый, 1 шт</t>
  </si>
  <si>
    <t>Капуста с яйцом и сыром фета</t>
  </si>
  <si>
    <t>Цыплёнок тапака в сванской соли</t>
  </si>
  <si>
    <t>414 кк</t>
  </si>
  <si>
    <t>Цыплёнок Масала на косточке</t>
  </si>
  <si>
    <t>цыплёнок, специи, чеснок, соль, соус соевый, сметана, апельсины, имбирь, соль</t>
  </si>
  <si>
    <t>348 кк</t>
  </si>
  <si>
    <t>Горячие напитки</t>
  </si>
  <si>
    <t>Фильтр-кофе</t>
  </si>
  <si>
    <t>Грибной суп Ленинградский</t>
  </si>
  <si>
    <t>зеленый лук</t>
  </si>
  <si>
    <t>Лимонный Наполеон</t>
  </si>
  <si>
    <t>мука, сахар, яйца, растительное масло, сливочное масло, сливки, соль, лимон, специи</t>
  </si>
  <si>
    <t>230 кк</t>
  </si>
  <si>
    <t>Компот из клубники</t>
  </si>
  <si>
    <t>клубника, вода, сахар</t>
  </si>
  <si>
    <t>Крем-суп из нута с карри</t>
  </si>
  <si>
    <t>нут, картофель, паприка, чеснок, лук, сливки, кунжутное масло, соль, специи</t>
  </si>
  <si>
    <t>молоко, мука ржаная, яйцо куриное, сахар, дрожжи, солод, сливочное масло, ванильный сахар, сыр творожный</t>
  </si>
  <si>
    <t>Белая рыба на пару</t>
  </si>
  <si>
    <t>треска, свекла, морковь, горошек, соль, специи</t>
  </si>
  <si>
    <t>Запеченный дикий лосось с овощами</t>
  </si>
  <si>
    <t>красная рыба, тимьян, вино, сахар, лимон, чеснок, соус рыбный, морковь, лук, цукини, брокколи, цветная капуста, сливочное масло, молоко, мука, сыр плавленый, пармезан, адыгейский сыр, моцарелла, картофель, соль, специи</t>
  </si>
  <si>
    <t>мука, молоко, сахар, яйцо куриное, соль</t>
  </si>
  <si>
    <t>Морс из облепихи</t>
  </si>
  <si>
    <t>облепиха, сахар</t>
  </si>
  <si>
    <t>Запечённые баклажаны с сулугуни</t>
  </si>
  <si>
    <t>86 кк</t>
  </si>
  <si>
    <t>Французский луковый суп с сыром</t>
  </si>
  <si>
    <t>229 кк</t>
  </si>
  <si>
    <t>Морс из клубники и ревеня</t>
  </si>
  <si>
    <t>клубника, ревень, сахар, вода</t>
  </si>
  <si>
    <t>Морс с крыжовником и клюквой</t>
  </si>
  <si>
    <t>крыжовник, клюква, сахар</t>
  </si>
  <si>
    <t>морковь, цукини, паприка, картофель, цветная капуста, тыква, тимьян, розмарин, соус ворчестер, чеснок, сахар, подсолнечное масло, соль, специи</t>
  </si>
  <si>
    <t>Гаспачо</t>
  </si>
  <si>
    <t>паприка, томаты, огурцы, винный уксус, оливковое масло, сыр, цукини, томатный сок, зелень, сливки, соль, специи</t>
  </si>
  <si>
    <t>154 кк</t>
  </si>
  <si>
    <t>Вишневый компот</t>
  </si>
  <si>
    <t>Чебуреки со свининой, 1 шт</t>
  </si>
  <si>
    <t>мука, яйцо, свинина, лук,  соль, специи</t>
  </si>
  <si>
    <t>294 кк</t>
  </si>
  <si>
    <t xml:space="preserve">Компот из крыжовника </t>
  </si>
  <si>
    <t>крыжовник, сахар, вода</t>
  </si>
  <si>
    <t>Паста Болоньезе</t>
  </si>
  <si>
    <t>366 кк</t>
  </si>
  <si>
    <t>Творожная запеканка с ананасом</t>
  </si>
  <si>
    <t>творог, сыр творожный, сахар, манная крупа, яйцо куриное, ваниль, сливки, ананас</t>
  </si>
  <si>
    <t>Киш с лососем</t>
  </si>
  <si>
    <t>красная рыба, мука пшеничная, растительное масло, сахар, яйцо куриное, сливки, шпинат, сыр, томаты, лук, петрушка, соль</t>
  </si>
  <si>
    <t>385 кк</t>
  </si>
  <si>
    <t>Буррито с овощами и сыром</t>
  </si>
  <si>
    <t>тортилья, томаты, лук репчатый, айсберг, фасоль красная, бобы эдамаме, сыр чеддер, йогурт, майонез, петрушка, укроп, кинза, яйцо куриное, чеснок, соль, специи</t>
  </si>
  <si>
    <t>Чёрные бургеры с кисло-сладким соусом</t>
  </si>
  <si>
    <t>говядина, яйцо куриное, булочка для бургера, сливочное масло, майонез, мёд, горчица, листья салата, огурцы, сыр, соус сладкий чили, соль, специи</t>
  </si>
  <si>
    <t>Омлет с беконом и сыром</t>
  </si>
  <si>
    <t>яйцо куриное, молоко, мука пшеничная, сыр гауда, томаты, бекон, петрушка, лук зеленый, соль, специи</t>
  </si>
  <si>
    <t>Йогурт апельсин-клубника</t>
  </si>
  <si>
    <t>йогурт, апельсин, клубника</t>
  </si>
  <si>
    <t>218 кк</t>
  </si>
  <si>
    <t>Йогурт с малиной</t>
  </si>
  <si>
    <t>йогурт, малина</t>
  </si>
  <si>
    <t>Киноа с овощами</t>
  </si>
  <si>
    <t>киноа, цукини, паприка, лимоны, соевый соус, соль, специи</t>
  </si>
  <si>
    <t>Лимонад алыча-смородина</t>
  </si>
  <si>
    <t>Лимонад хвойный</t>
  </si>
  <si>
    <t>тархун, лимон, специи, сахар</t>
  </si>
  <si>
    <t>Луковый суп с сухариками</t>
  </si>
  <si>
    <t>цыплёнок, морковь, лук репчатый, сливочное масло, сухарики, петрушка, соль, специи</t>
  </si>
  <si>
    <t>R[-9]C[1]</t>
  </si>
  <si>
    <t xml:space="preserve">Омлет с овощами и сыром </t>
  </si>
  <si>
    <t>яйцо куриное, молоко, цукини, брокколи, сыр гауда, мука пшеничная, петрушка, укроп, масло растительное, специи, соль</t>
  </si>
  <si>
    <t>мука, молоко, яйца, сливочное масло, творог, сахар, соль, топпинг карамельный, специи</t>
  </si>
  <si>
    <t>98 кк</t>
  </si>
  <si>
    <t>Пряный суп из чечевицы с панчеттой</t>
  </si>
  <si>
    <t>картофель, морковь, лук, чечевица, томатная паста, паприка, сахар, панчетта, соль, специи</t>
  </si>
  <si>
    <t>Фиш ролл</t>
  </si>
  <si>
    <t>Овощная паста с соусом наполи</t>
  </si>
  <si>
    <t>спагетти, фасоль стручковая, пармезан, рукола, кабачки, томаты, лук репчатый, морковь, базилик зеленый, маслины, сахар, соль, специи</t>
  </si>
  <si>
    <t>Пататас бравас — запеченный картофель с сыром</t>
  </si>
  <si>
    <t>картофель, чеснок, апельсины, томаты, халапеньо, лук, кинза, томатная паста, сахар, чеддер, соль, специи</t>
  </si>
  <si>
    <t xml:space="preserve">Омлет с цыплёнком и грибами </t>
  </si>
  <si>
    <t>яйцо куриное, цыплёнок, молоко, шампиньоны, цукини, сыр гауда, мука пшеничная, петрушка, укроп, масло растительное, специи, соль</t>
  </si>
  <si>
    <t>Омлет с цыплёнком и сыром</t>
  </si>
  <si>
    <t>яйцо куриное, цыплёнок, молоко, цукини, сыр гауда, мука пшеничная, петрушка, укроп, масло растительное, специи, соль</t>
  </si>
  <si>
    <t>Смузи киви с ромашкой</t>
  </si>
  <si>
    <t>киви, ромашка, сахар, лимон, лимонная кислота</t>
  </si>
  <si>
    <t>121 кк</t>
  </si>
  <si>
    <t>Сырный крем-суп с курицей</t>
  </si>
  <si>
    <t>цыплёнок, морковь, лук репчатый, петрушка, сыр плавленый, картофель, горошек, соль, специи</t>
  </si>
  <si>
    <t>Полба с лесными грибами и песто</t>
  </si>
  <si>
    <t>167 кк</t>
  </si>
  <si>
    <t>Куриный рулет со шпинатом</t>
  </si>
  <si>
    <t>цыплёнок, сливочный сыр, шпинат, паприка, лук, чеснок, соль, специи</t>
  </si>
  <si>
    <t>Гороховый суп с грудинкой и гренками</t>
  </si>
  <si>
    <t>357 кк</t>
  </si>
  <si>
    <t>Митболы с сырным соусом</t>
  </si>
  <si>
    <t>Котлеты из свёклы с бальзамиком</t>
  </si>
  <si>
    <t>Киш лорен с беконом</t>
  </si>
  <si>
    <t>мука пшеничная, бекон, масло сливочное, яйцо куриное, молоко, сыр гауда, брокколи, лук зеленый, петрушка, цукини, соль, специи</t>
  </si>
  <si>
    <t>Кокосовый пудинг с бананом</t>
  </si>
  <si>
    <t>Компот из брусники и крыжовника</t>
  </si>
  <si>
    <t>Компот из крыжовника и клубники</t>
  </si>
  <si>
    <t>Компот из ревеня и вишни</t>
  </si>
  <si>
    <t>Конвертик с лимоном</t>
  </si>
  <si>
    <t>Крамбл с яблоками и ягодами</t>
  </si>
  <si>
    <t>Лакомка с черникой</t>
  </si>
  <si>
    <t>Лимонный пирог штрейзельный с творогом</t>
  </si>
  <si>
    <t>Миндальный торт Три молока</t>
  </si>
  <si>
    <t>Морс из брусники и клубники</t>
  </si>
  <si>
    <t>Морс из брусники и красной смородины</t>
  </si>
  <si>
    <t>Морс из брусники и малины</t>
  </si>
  <si>
    <t>Морс из вишни и клубники</t>
  </si>
  <si>
    <t>Морс из клюквы и вишни</t>
  </si>
  <si>
    <t xml:space="preserve">Морс из красной смородины </t>
  </si>
  <si>
    <t>красная смородина, сахар, вода</t>
  </si>
  <si>
    <t>Морс из красной смородины и вишни</t>
  </si>
  <si>
    <t xml:space="preserve">Морс из красной смородины и клубники </t>
  </si>
  <si>
    <t>перец чили, имбирь, чеснок, соевый соус, цукини, морковь, брокколи, тыква, фасоль, шампиньоны, лук, паприка, белая рыба, кокосовое молоко, сливки, соль, специи</t>
  </si>
  <si>
    <t>205.-</t>
  </si>
  <si>
    <t>145 кк</t>
  </si>
  <si>
    <t xml:space="preserve">Морс из крыжовника и клюквы </t>
  </si>
  <si>
    <t>Морс из малины и вишни</t>
  </si>
  <si>
    <t>малина, вишня, сахар</t>
  </si>
  <si>
    <t xml:space="preserve">Морс из малины и клюквы </t>
  </si>
  <si>
    <t>180 кк</t>
  </si>
  <si>
    <t>Морс из ревеня и красной смородины</t>
  </si>
  <si>
    <t>Морс из ягод</t>
  </si>
  <si>
    <t>Морс облепиха-розмарин</t>
  </si>
  <si>
    <t>Морс с ревенем и крыжовником</t>
  </si>
  <si>
    <t>Мохито (безалкогольный)</t>
  </si>
  <si>
    <t>сахар, лимон, лимонная кислота, лайм</t>
  </si>
  <si>
    <t>Мусс из маракуйи</t>
  </si>
  <si>
    <t>сгущенное молоко, пюре из маракуйи, сливки 35%</t>
  </si>
  <si>
    <t>Нектарины</t>
  </si>
  <si>
    <t>нектарины</t>
  </si>
  <si>
    <t>Облепиховый лимонад</t>
  </si>
  <si>
    <t>облепиха, сахар, лимон, лимонная кислота</t>
  </si>
  <si>
    <t>Паста с лисичками</t>
  </si>
  <si>
    <t>паста, грибы лисички, лук репчатый, пармезан, сливки, мята, тархун, соль, специи</t>
  </si>
  <si>
    <t>Паштет из тофу с овощными палочками</t>
  </si>
  <si>
    <t>хлеб, огурцы, морковь, тофу, шампиньоны, ворчестер, тыквенные семечки, соль, специи</t>
  </si>
  <si>
    <t xml:space="preserve">Персиковый тарт </t>
  </si>
  <si>
    <t>Пирог с картофелем и грибами</t>
  </si>
  <si>
    <t>шампиньоны, яйцо куриное, подосиновики, картофель, сливочное масло,  лук, морковь, молоко, дрожжи, мука пшеничная, растительное масло, сахар</t>
  </si>
  <si>
    <t>Пирог с персиками</t>
  </si>
  <si>
    <t>мука пшеничная, сахар, яйцо куриное, персики, сироп миндальный, соль, сливки, сметана, ваниль</t>
  </si>
  <si>
    <t>Пудинг с манго и чиа</t>
  </si>
  <si>
    <t>семена чиа, манго, кокосовое молоко, ванильный сахар, соевое молоко</t>
  </si>
  <si>
    <t>Ромовое пирожное</t>
  </si>
  <si>
    <t>Тархун</t>
  </si>
  <si>
    <t>тархун, сахар, лимон, лимонная кислота</t>
  </si>
  <si>
    <t>Творожная запеканка с ежевикой и эстрагоном</t>
  </si>
  <si>
    <t>творог, сыр творожный, сахар, манная крупа, яйцо куриное, ваниль, сливки, ежевика, эстрагон</t>
  </si>
  <si>
    <t>Творожная запеканка с крыжовником</t>
  </si>
  <si>
    <t>Творожная запеканка с соленой карамелью и орехами</t>
  </si>
  <si>
    <t>Томаты сезонные</t>
  </si>
  <si>
    <t>Рататуй из копченых овощей блю чиз</t>
  </si>
  <si>
    <t>кабачки, паприка, баклажаны, тимьян, розмарин, крем бальзамический, рукола, пармезан, сыр творожный сливочный, соль, специи</t>
  </si>
  <si>
    <t>Цезарь</t>
  </si>
  <si>
    <t>256 кк</t>
  </si>
  <si>
    <t>Хлеб (любое количество)</t>
  </si>
  <si>
    <t>Цветная капуста с соусом бешамель</t>
  </si>
  <si>
    <t>цветная капуста, соевое молоко, мука пшеничная, мускатный орех, соль, специи</t>
  </si>
  <si>
    <t>Теппаньяки с индейкой</t>
  </si>
  <si>
    <t>410 кк</t>
  </si>
  <si>
    <t>Чизкейк с клубникой и базиликом</t>
  </si>
  <si>
    <t>Фо Бо с говядиной</t>
  </si>
  <si>
    <t>Шарлотка с клубникой</t>
  </si>
  <si>
    <t>Скрамбл с курицей и брокколи</t>
  </si>
  <si>
    <t>яйцо куриное, цыплёнок, молоко, брокколи, сыр гауда, петрушка, соль, специи</t>
  </si>
  <si>
    <t>Капама — рагу из трёх видов мяса</t>
  </si>
  <si>
    <t>говядина, свинина, цыплёнок, капуста квашенная, капуста свежая, рис, вино, бекон, петрушка, соль, специи</t>
  </si>
  <si>
    <t>310 кк</t>
  </si>
  <si>
    <t>Брускетта с брезаолой и тапенадом</t>
  </si>
  <si>
    <t>Скрамбл с цыплёнком</t>
  </si>
  <si>
    <t>яйцо куриное, цыплёнок, сливки, тыква, цукини, сыр, мука пшеничная, зелень, соль</t>
  </si>
  <si>
    <t>спагетти, цыплёнок, базилик, оливковое масло, сыр пармезан, сыр гауда, чеснок, петрушка, соль, специи</t>
  </si>
  <si>
    <t>Сосиска из индейки</t>
  </si>
  <si>
    <t>Ёжики из говядины с булгуром</t>
  </si>
  <si>
    <t xml:space="preserve">говядина, филе цыплёнка, соль, булгур, сливочное масло, соус (сметана, лук репчатый, яйцо куриное, молоко, мука пшеничная, мускатный орех, соль) </t>
  </si>
  <si>
    <t xml:space="preserve">Куриная ножка на гриле    </t>
  </si>
  <si>
    <t xml:space="preserve">Творожная запеканка с вишней </t>
  </si>
  <si>
    <t>Компот из ревеня и крыжовника</t>
  </si>
  <si>
    <t>ревень, крыжовник, сахар, вода</t>
  </si>
  <si>
    <t>131 кк</t>
  </si>
  <si>
    <t>Клубнично-банановый смузи</t>
  </si>
  <si>
    <t>клубника, банан, мята</t>
  </si>
  <si>
    <t>овсяные хлопья, пшеница, рожь, ячмень, молоко, сливки, сливочное масло, сахар, соль</t>
  </si>
  <si>
    <t>191 кк</t>
  </si>
  <si>
    <t>рис басмати, сливочное масло, соль, подсолнечное масло, петрушка, базилик, чеснок, сок апельсина</t>
  </si>
  <si>
    <t>Котлета по-киевски, 1 шт</t>
  </si>
  <si>
    <t>цыплёнок, сливочное масло, сухари панировочные, яйцо куриное, мука, молоко, соль, специи</t>
  </si>
  <si>
    <t>Строганов с курицей и сердечками</t>
  </si>
  <si>
    <t>215.-</t>
  </si>
  <si>
    <t>Бифштекс из капусты</t>
  </si>
  <si>
    <t>капуста, морковь, лук, картофель, мука пшеничная, мука нутовая, брокколи, яйцо куриное, цветная капуста, розмарин, тимьян, соус сладкий чили, соль, специи</t>
  </si>
  <si>
    <t>Овощные котлеты, 1 шт</t>
  </si>
  <si>
    <t>картофель, тыква, морковь, лук, майонез, чеснок, сметана, огурцы, соль, специи</t>
  </si>
  <si>
    <t>морковь</t>
  </si>
  <si>
    <t>цыплёнок, морковь, пекинская капуста, лук репчатый, рис, ростки сои, соевый соус, рисовый уксус, лук зеленый, перец чили, сахар, соль, специи</t>
  </si>
  <si>
    <t>Жареный картофель с грибами</t>
  </si>
  <si>
    <t>сироп из бузины, сахар, лимон, лимонная кислота, грейпфрутовый сок</t>
  </si>
  <si>
    <t>47 кк</t>
  </si>
  <si>
    <t>Mac'n'cheese — запечённые макароны с курицей</t>
  </si>
  <si>
    <t>446 кк</t>
  </si>
  <si>
    <t xml:space="preserve">Овощной суп Минестроне </t>
  </si>
  <si>
    <t>45 кк</t>
  </si>
  <si>
    <t>Бифштекс из свинины с соусом BBQ</t>
  </si>
  <si>
    <t>свинина, яйцо куриное, сухари панировочные, цыплёнок, томаты, уксус, сок яблочный, мед, сахар, чеснок</t>
  </si>
  <si>
    <t>Постные щи с помидорами и зеленым горошком</t>
  </si>
  <si>
    <t>72 кк</t>
  </si>
  <si>
    <t>картофель, сливочное масло, молоко, сливки, соль, специи</t>
  </si>
  <si>
    <t>ваниль, лимон, сахар</t>
  </si>
  <si>
    <t>шоколад горький, сливочное масло, яйцо куриное, мука, какао, разрыхлитель, сахар</t>
  </si>
  <si>
    <t>индейка, вишня, сахар, соль, специи</t>
  </si>
  <si>
    <t>индейка, рис, цыплёнок, сливочное масло, лук, яйцо куриное, соль, специи</t>
  </si>
  <si>
    <t>Солянка из трех видов мяса</t>
  </si>
  <si>
    <t>181 кк</t>
  </si>
  <si>
    <t>Фишболы с азиатским соусом, 1 шт</t>
  </si>
  <si>
    <t>кабачки, морковь, шампиньоны, лук красный, брокколи, фасоль стручковая, имбирь, чили перец, чеснок, специи (корица, гвоздика, кардамон, смесь перцев, пажитник, кумин, кориандр, паприка сухая), соевый соус, сливки 10%, молоко кокосовое, кунжут, арахис, сыр тофу, сливочное масло</t>
  </si>
  <si>
    <t>DISH</t>
  </si>
  <si>
    <t>B</t>
  </si>
  <si>
    <t>Z</t>
  </si>
  <si>
    <t>U</t>
  </si>
  <si>
    <t>NAME</t>
  </si>
  <si>
    <t>PRICE</t>
  </si>
  <si>
    <t>Шоколад Особый</t>
  </si>
  <si>
    <t>Конфета манго/персик</t>
  </si>
  <si>
    <t>Сок Rich</t>
  </si>
  <si>
    <t>Йогурт Молочная культура</t>
  </si>
  <si>
    <t>Жвачка Marukawa</t>
  </si>
  <si>
    <t>Кокосовая вода FOCO</t>
  </si>
  <si>
    <t>Вода</t>
  </si>
  <si>
    <t>Vinut</t>
  </si>
  <si>
    <t>Ряженка «Большая кружка»</t>
  </si>
  <si>
    <t>Кефир «Большая кружка»</t>
  </si>
  <si>
    <t>Творог Савушкин Зерно+сливки</t>
  </si>
  <si>
    <t>Сырок «Свитлогорье»</t>
  </si>
  <si>
    <t>Вода «Рычал-су»</t>
  </si>
  <si>
    <t>Вода «Новотерская»</t>
  </si>
  <si>
    <t>Палочки Mr.Panda</t>
  </si>
  <si>
    <t>Батончик Bitey</t>
  </si>
  <si>
    <t>Батончик Bite for you</t>
  </si>
  <si>
    <t>Twix</t>
  </si>
  <si>
    <t>Dr. Korner</t>
  </si>
  <si>
    <t>Pepero</t>
  </si>
  <si>
    <t>Кокосовые чипсы</t>
  </si>
  <si>
    <t>Конфета кукурузка</t>
  </si>
  <si>
    <t>Аленка</t>
  </si>
  <si>
    <t>Сырок «Коровка из Кореновки»</t>
  </si>
  <si>
    <t>Батончик Bite</t>
  </si>
  <si>
    <t>Fanta коллекционная (США)</t>
  </si>
  <si>
    <t>Йогурт Bio culture</t>
  </si>
  <si>
    <t>Лимонад ГОСТ</t>
  </si>
  <si>
    <t>Гематоген</t>
  </si>
  <si>
    <t>Пастила</t>
  </si>
  <si>
    <t>Йогурт TEOS</t>
  </si>
  <si>
    <t>Coca-Cola 0,33 стекло</t>
  </si>
  <si>
    <t>Японские снеки "Тако самурай"</t>
  </si>
  <si>
    <t>Jolly Pong воздушные зерна</t>
  </si>
  <si>
    <t>Батончик Chikabar</t>
  </si>
  <si>
    <t>Wild soda</t>
  </si>
  <si>
    <t>Вафельный батончик с чаем матча</t>
  </si>
  <si>
    <t>Fruits bubblegum sandwich</t>
  </si>
  <si>
    <t>Шоколад okasi</t>
  </si>
  <si>
    <t>Конфета Jintiro</t>
  </si>
  <si>
    <t>Милкис</t>
  </si>
  <si>
    <t>Oreo</t>
  </si>
  <si>
    <t>Oreo mini</t>
  </si>
  <si>
    <t>Палочки Biscolata</t>
  </si>
  <si>
    <t>Вафельные трубочки Biscolata</t>
  </si>
  <si>
    <t>Палочки Pocky</t>
  </si>
  <si>
    <t>Kit Kat chunky</t>
  </si>
  <si>
    <t>Tupla</t>
  </si>
  <si>
    <t>Мармелад Damla</t>
  </si>
  <si>
    <t>Мармелад Mini burger</t>
  </si>
  <si>
    <t>Жвачка Crazy baloon</t>
  </si>
  <si>
    <t>Печенье Papita</t>
  </si>
  <si>
    <t>Coca-Cola коллекционная</t>
  </si>
  <si>
    <t>Big red</t>
  </si>
  <si>
    <t>Fanta 0,33 ж/б</t>
  </si>
  <si>
    <t>Sprite 0,33 ж/б</t>
  </si>
  <si>
    <t>Coca-Cola 0,33 ж/б</t>
  </si>
  <si>
    <t>Frittz</t>
  </si>
  <si>
    <t>Smokers</t>
  </si>
  <si>
    <t>Slim bite чувисы</t>
  </si>
  <si>
    <t>Kit-kat</t>
  </si>
  <si>
    <t>M&amp;M`s</t>
  </si>
  <si>
    <t>Батончик Slim bite</t>
  </si>
  <si>
    <t>Здоровый перекус</t>
  </si>
  <si>
    <t>Конфетка креветка</t>
  </si>
  <si>
    <t>Крекеры льняные</t>
  </si>
  <si>
    <t>Orbit</t>
  </si>
  <si>
    <t>Bounty</t>
  </si>
  <si>
    <t>Basil seed</t>
  </si>
  <si>
    <t>Cola-cola/Fanta/Sprite</t>
  </si>
  <si>
    <t>Bite чувисы</t>
  </si>
  <si>
    <t>Батончик им. Крупской</t>
  </si>
  <si>
    <t>Chika biscuit</t>
  </si>
  <si>
    <t>Borjomi</t>
  </si>
  <si>
    <t>Орешек со сгущёнкой, 1 шт</t>
  </si>
  <si>
    <t>Love is</t>
  </si>
  <si>
    <t>Cola signature mixers</t>
  </si>
  <si>
    <t>Cola RC</t>
  </si>
  <si>
    <t>Жвачки Love is</t>
  </si>
  <si>
    <t>Лимон</t>
  </si>
  <si>
    <t>Чай</t>
  </si>
  <si>
    <t>Батончик COCO Snaq Fabriq</t>
  </si>
  <si>
    <t xml:space="preserve">Pancake Bombbar </t>
  </si>
  <si>
    <t>Взрывная карамель</t>
  </si>
  <si>
    <t>Mamba</t>
  </si>
  <si>
    <t>Popcocorn samyang</t>
  </si>
  <si>
    <t>Bombbar батончик</t>
  </si>
  <si>
    <t>Wostok</t>
  </si>
  <si>
    <t>Йогурт My siesta time</t>
  </si>
  <si>
    <t>Йогурт Yogurt dessert</t>
  </si>
  <si>
    <t>Комбуча Роял</t>
  </si>
  <si>
    <t xml:space="preserve">Вафли Bitey </t>
  </si>
  <si>
    <t xml:space="preserve">Батончик "Dari Bar" </t>
  </si>
  <si>
    <t>Крекеры Bite</t>
  </si>
  <si>
    <t xml:space="preserve">Хлебцы BIOELEMENT </t>
  </si>
  <si>
    <t>Dr. Pepper</t>
  </si>
  <si>
    <t>Frith</t>
  </si>
  <si>
    <t>China Bar</t>
  </si>
  <si>
    <t>Нори</t>
  </si>
  <si>
    <t>Snickers</t>
  </si>
  <si>
    <t>Лимонад Fritz</t>
  </si>
  <si>
    <t>Шоколад Chika Sport</t>
  </si>
  <si>
    <t>ВЕС</t>
  </si>
  <si>
    <t>Выпечка</t>
  </si>
  <si>
    <t>Завтрак и ужин</t>
  </si>
  <si>
    <t>паста</t>
  </si>
  <si>
    <t>тушенка</t>
  </si>
  <si>
    <t>арихив2</t>
  </si>
  <si>
    <t>Боул с треской</t>
  </si>
  <si>
    <t>треска, томаты черри, огурцы, листья салата, тыква, шпинат, морковь, капуста, маслины, редис, паприка, фасоль, соус ореховый, кускус, соль, специи</t>
  </si>
  <si>
    <t>тыква, морковь, капуста свежая, маслины, редис, паприка, листья салата, фасоль, огурцы, сыр адыгейский, брокколи, горошек, кускус, соль, специи</t>
  </si>
  <si>
    <t>Боул с лососем</t>
  </si>
  <si>
    <t>лосось, томаты черри, тыква, морковь, капуста, оливки, редис, паприка, листья салата, фасоль, огурцы, брокколи, чукка, соус песто, сметана, кускус, соль, специи</t>
  </si>
  <si>
    <t xml:space="preserve">Боул с индейкой </t>
  </si>
  <si>
    <t>брокколи, индейка, кускус, листья салата, капуста, маслины, морковь, паприка, редис, тыква, огурцы, чукка, лайм, майонез, сливки, пармезан, томаты, фасоль, соль, специи</t>
  </si>
  <si>
    <t>"4 злака" с арахисовым маслом и бананом</t>
  </si>
  <si>
    <t>Баклажановая икра</t>
  </si>
  <si>
    <t>баклажаны, лук, подсолнечное масло, сахар, петрушка, специи, соль</t>
  </si>
  <si>
    <t>Огурцы, редис, цукини, морковь, тыква, имбирь, кунжутное масло, редис, салат чука, водоросли, айсберг, специи, кунжут, соль</t>
  </si>
  <si>
    <t>Блины с горонзолой и красной икрой</t>
  </si>
  <si>
    <t>Мука, молоко, яйца, сливочное масло, сливочный сыр, горгонзола, красная икра</t>
  </si>
  <si>
    <t>Буррата с помидорами</t>
  </si>
  <si>
    <t>буррата, черри, оливковое масло, бальзамик, руккола</t>
  </si>
  <si>
    <t>Жареная капуста с яйцом и сливочным маслом</t>
  </si>
  <si>
    <t>Капуста, яйцо, лук, сливочно масло, оливковое масло, соль, специи</t>
  </si>
  <si>
    <t>запечённая тыква с тмином</t>
  </si>
  <si>
    <t>тыква, оливоковое масло, мёд, специи, соль</t>
  </si>
  <si>
    <t>запечённый батат с фетой</t>
  </si>
  <si>
    <t>батат, оливковое масло, сыр фета, специи, соль</t>
  </si>
  <si>
    <t>Фасоль, кунжут, паприка, соль, специи</t>
  </si>
  <si>
    <t>Каша "4 злака" с вишней и дыней</t>
  </si>
  <si>
    <t>Каша "4 злака" с медом и орешками</t>
  </si>
  <si>
    <t>Колбаска Карри, 1 шт</t>
  </si>
  <si>
    <t>свинина, говядина, соль, специи</t>
  </si>
  <si>
    <t>Кукурузная каша с кленовым сиропом</t>
  </si>
  <si>
    <t>Лосось гравлакс</t>
  </si>
  <si>
    <t>Манная каша с ванилью и клубникой</t>
  </si>
  <si>
    <t>Манная каша с ревеневым вареньем и орешками</t>
  </si>
  <si>
    <t>Манка, молоко, сливки, масло, ревень, сахар, специи, арахис, грецкий орех, соль</t>
  </si>
  <si>
    <t>Митболы с брусничным соусом</t>
  </si>
  <si>
    <t>курица, соль, лук, сыр, яйца, сухари, сливочное масло, брусника, сахар, специи, соль</t>
  </si>
  <si>
    <t>Морковь + горошек</t>
  </si>
  <si>
    <t>морковь, горошек, сливочное масло, специи, соль</t>
  </si>
  <si>
    <t>Омлет с брокколи и беконом</t>
  </si>
  <si>
    <t>Омлет с ветчиной и копчеными помидорами</t>
  </si>
  <si>
    <t>Яйца, сливки, молоко, мука, свинина, помидоры, лук, цукини, тыква, соль, специи</t>
  </si>
  <si>
    <t>Омлет с зеленым горошком и сыром</t>
  </si>
  <si>
    <t>зеленый горошек, тыква, цукини,сливки, яйца, сыр</t>
  </si>
  <si>
    <t>Омлет с цукини и пеперони</t>
  </si>
  <si>
    <t>Омлет с цыпленком и сыром</t>
  </si>
  <si>
    <t>тыква, цукини,сливки, яйцо, сыр</t>
  </si>
  <si>
    <t>Панини с ветчиной и сыром</t>
  </si>
  <si>
    <t>Панини с индейкой и вялеными помидорами</t>
  </si>
  <si>
    <t>индейка, соус песто, вяленые томаты, салат, огурцы мариинованные</t>
  </si>
  <si>
    <t>Панини с моцареллой и артишоками</t>
  </si>
  <si>
    <t>айсберг, моцарелла, песто, артишоки, помидоры</t>
  </si>
  <si>
    <t>Панини с сыром чеддер, ветчиной и сальсой</t>
  </si>
  <si>
    <t>Панини с цыпленком</t>
  </si>
  <si>
    <t>Паштет из куриной печени</t>
  </si>
  <si>
    <t>Курица, утка, сливочное масло, лук, чеснок, морковь, сливки, специи, соль</t>
  </si>
  <si>
    <t>Перловая крупа с овощами</t>
  </si>
  <si>
    <t>Подкопченные мидии с соусом наполи</t>
  </si>
  <si>
    <t>Мидии, томаты, чеснок, оливковое масло, специи, соль</t>
  </si>
  <si>
    <t>Рисовая каша с ананасом</t>
  </si>
  <si>
    <t>Рисовая каша с вишней</t>
  </si>
  <si>
    <t>Рисовая каша с кокосом и ананасом</t>
  </si>
  <si>
    <t>Рисовая каша с яблоком и корицей</t>
  </si>
  <si>
    <t>Салат с булугуром и фетой</t>
  </si>
  <si>
    <t>булгур, салат айсберг, лук, кинза, сыр фета, цукини, тыква, томаты, огурцы, петрушка, оливковое масло, лимоны, соль</t>
  </si>
  <si>
    <t>Скрамбл с беконом, индейкой и бокколи</t>
  </si>
  <si>
    <t>Скрамбл с ветчиной и помидорами</t>
  </si>
  <si>
    <t>Скрамбл с красной рыбой и шпинатом</t>
  </si>
  <si>
    <t>Скрамбл с овощами и пармезаном</t>
  </si>
  <si>
    <t>Спаржа</t>
  </si>
  <si>
    <t>Спринг-роллы с креветками</t>
  </si>
  <si>
    <t>нори, огурцы, морковь, паприка, маринованный имбирь, цукини, креветки, соус сладкий чили</t>
  </si>
  <si>
    <t>Спринг-роллы с овощами, 2 шт</t>
  </si>
  <si>
    <t>Рисовая бумага, нори, огурцы, морковь, паприка, имбирь, цукини, кунжут, соус сладкий чили, специи, соль</t>
  </si>
  <si>
    <t>говядина, рис, сметана, помидоры, яйцо куриное, паприка, соль, специи</t>
  </si>
  <si>
    <t>Фрикадельки в сливочном соусе, 6 шт</t>
  </si>
  <si>
    <t>Цельнозерновая паста</t>
  </si>
  <si>
    <t>Яичница с жареными колбасками</t>
  </si>
  <si>
    <t>фасоль, томатная паста, лук, специи, зелень</t>
  </si>
  <si>
    <t>Архив</t>
  </si>
  <si>
    <t>Чихиртма — грузинский суп с цыплёнком</t>
  </si>
  <si>
    <t>курица, морковь, лук репчатый, петрушка, кинза, винный уксус, яйцо куриное, сливочное масло, кукурузная мука, сливочное масло, специи</t>
  </si>
  <si>
    <t>Рыба под маринадом</t>
  </si>
  <si>
    <t>белая рыба, морковь, лук, томатная паста, специи, соль, сахар, уксус, оливковое масло</t>
  </si>
  <si>
    <t>Корзиночка с креветкой</t>
  </si>
  <si>
    <t>креветки, сливки, сливочный сыр, пармезан, листья салата, оливковое масло, вино, соль, специи</t>
  </si>
  <si>
    <t>Хрустящие креветки, 3 шт</t>
  </si>
  <si>
    <t>креветки, сухари, яйцо, ореховый соус, оливковое масло, соль</t>
  </si>
  <si>
    <t>Чиа пудинг с облепихой и апельсином</t>
  </si>
  <si>
    <t>молоко, сливки, сахар, семена чиа, облепиха, смородина</t>
  </si>
  <si>
    <t>Блинчики, 2 шт.</t>
  </si>
  <si>
    <t>мука, сахар, яичный порошок, масло растительное, соль</t>
  </si>
  <si>
    <t>Куриные зразы с ветчиной и сыром, 1 шт</t>
  </si>
  <si>
    <t>говядина, молоко, сухари панировочные, яйцо куриное, ветчина, майонез, оливковое масло, соль, специи</t>
  </si>
  <si>
    <t>архив2</t>
  </si>
  <si>
    <t>чечевица, грибы, базилик, петрушка, грецкий орех, мёд, чеснок, пермезан, шампиньоны, соль, специи</t>
  </si>
  <si>
    <t>руккола, пармезан, баклажаны, лук, морковь, чеснок, базилик, сахар, соль, специи</t>
  </si>
  <si>
    <t>картофель, шампиньоны, лук репчатый, яйцо, оливковое масло, сливочное, зелень, сметана, соль, специи</t>
  </si>
  <si>
    <t>киноа, цукини, паприка, морковь, лук, оливковое масло, соль, специи</t>
  </si>
  <si>
    <t>Киноа с соусом карри и сыром фета</t>
  </si>
  <si>
    <t>киноа, фета, цукини, паприка, лук, кинза, соевый соус, оливковое масло, соль, специи</t>
  </si>
  <si>
    <t>Лесные грибы, тушённые в сметане</t>
  </si>
  <si>
    <t>лесные грибы, белые грибы, вешенки, лук, сметана, сливки, вино, петрушка, укроп, соль, специи</t>
  </si>
  <si>
    <t>баклажаны, помидоры, цукини, лук, морковь, сельдерей, паприка, фасоль, петрушка, оливковое масло, соль, специи</t>
  </si>
  <si>
    <t>баклажаны, цукини, шампиньоны, паприка, помидоры, бальзамик</t>
  </si>
  <si>
    <t>Свекольные котлеты, 2 шт</t>
  </si>
  <si>
    <t>свёкла, мука нутовая, морковь, лук, сухари, картофель, томат, оливковое масло, манка, бальзамик, специи, соль</t>
  </si>
  <si>
    <t>чечевица, базилик, чеснок, петрушка, грецкий орех, мёд, пармезан, сливочное масло, руккола, шпинат, минизелень, миндаль, соль, специи</t>
  </si>
  <si>
    <t>Фаршированные кабачки с кускусом и грибами</t>
  </si>
  <si>
    <t>цукини, лук, морковь, паприка, баклажаны, шампиньоны, тыква, кускус, сахар, сливочное масло, молоко, мускатный орех, моцарелла, соль, специи</t>
  </si>
  <si>
    <t>Кабачковый торт</t>
  </si>
  <si>
    <t>цукини, яйцо куриное, чеснок, мука нутовая, сметана, укроп, сыр творожный, томаты, шпинат, сыр, картофель, минизелень, соль, специи</t>
  </si>
  <si>
    <t>картофель, лисички, лук, петрушка, чеснок, сметана, тимьян, розмарин, сливки, соль, специи</t>
  </si>
  <si>
    <t>Котлеты из чечевицы с базиликовым соусом</t>
  </si>
  <si>
    <t>чечевица, морковь, лук, сельдерей, брокколи, мука, петрушка, лук, мята, кинза, базилик, соль, специи</t>
  </si>
  <si>
    <t>Crashed Potatoes</t>
  </si>
  <si>
    <t>Белая фасоль в томатном соусе</t>
  </si>
  <si>
    <t>Брокколи</t>
  </si>
  <si>
    <t>картофель, тимьян, розмарин, соль, специи</t>
  </si>
  <si>
    <t>греча, шампиньоны, лук, сливочное масло, оливковое масло, соль, специи</t>
  </si>
  <si>
    <t>Запечённая морковь</t>
  </si>
  <si>
    <t>морковь, специи, оливковое масло, соль</t>
  </si>
  <si>
    <t>Кабачки на гриле</t>
  </si>
  <si>
    <t>кабачки, оливковое масло, специи, соль</t>
  </si>
  <si>
    <t>Картофельные крокеты</t>
  </si>
  <si>
    <t>растительное масло, картофель, соль</t>
  </si>
  <si>
    <t>Цветная капуста</t>
  </si>
  <si>
    <t>цветная капуста, сливочное масло</t>
  </si>
  <si>
    <t>Початок кукурузы</t>
  </si>
  <si>
    <t>кукуруза, сливочное масло, соль, специи</t>
  </si>
  <si>
    <t>Рис Венере</t>
  </si>
  <si>
    <t>Сырок</t>
  </si>
  <si>
    <t>хлеб, салат айсберг, говядина, яйцо, сливочное масло, майонез, мед, горчица, соль, специи</t>
  </si>
  <si>
    <t>Морковный торт с белым шоколадом и вишней</t>
  </si>
  <si>
    <t>морковь, яйцо куриное, мука, корица, разрыхлитель, грецкий орех, имбирь, специи, сахар, апельсин, соль, сода, сливки 35%, сыр творожный, шоколад, вишня</t>
  </si>
  <si>
    <t>индейка, броколли, морковь, соль</t>
  </si>
  <si>
    <t>Блинчик с рыбой</t>
  </si>
  <si>
    <t>мука, молоко, яйца, сливочное масло, красная рыба, лук, оливковое масло, соль, специи</t>
  </si>
  <si>
    <t>Свёкла с рукколой и грецким орехом</t>
  </si>
  <si>
    <t>свекла, руккола, уксус бальзамический, специи, грецкий орех,мед, соль, специи</t>
  </si>
  <si>
    <t>баклажаны, паприка, шампиньоны, цукини, лук, гранат, грецкий орех, растительное масло, кинза, соль, специи</t>
  </si>
  <si>
    <t>Картофельный салат</t>
  </si>
  <si>
    <t>картофель, лук маринованный, огурцы маринованные, зеленый горошек, оливковое масло, горчица, соль, сахар, специи</t>
  </si>
  <si>
    <t>Облепиховый лёд с малиной</t>
  </si>
  <si>
    <t>облепиха, малина, сахар, вода</t>
  </si>
  <si>
    <t>рис, нори, треска, кунжут, арахис, кинза, масаго, лук, огурцы, имбирь, соевый соус, рыбный соус, лаймы, соус рисовый мирин, гуакамоле, ореховый соус, кунжутное масло, салат, сливки</t>
  </si>
  <si>
    <t>Ролл с треской</t>
  </si>
  <si>
    <t>тортилья, треска, яйцо, огурцы, маринованные огурцы, сливочный сыр, майонез, лимоны, тимьян, китайская капуста</t>
  </si>
  <si>
    <t>Паштет из тофу</t>
  </si>
  <si>
    <t>Салат из овощей на гриле</t>
  </si>
  <si>
    <t>цукини, шампиньоны, баклажаны, паприка, чеснок, тимьян, розмарин, оливковое масло, уксус бальзамический, лук</t>
  </si>
  <si>
    <t>Сациви из баклажанов</t>
  </si>
  <si>
    <t>баклажаны, грецкие орехи, кинза, чеснок, гранат, специи, соль</t>
  </si>
  <si>
    <t>Гуакомоле</t>
  </si>
  <si>
    <t>авокадо, оливковое масло, чеснок, лаймы, соль, петрушка, огурцы, паприка, огурцы, сельдерей, семена льна, семена подсолнуха, арахис, кинза, соль, специи</t>
  </si>
  <si>
    <t>Домашний йогурт с гранолой</t>
  </si>
  <si>
    <t>морковь, яйцо, мука, корица, грецкий орех, имбирь, сахар, апельсин, сода, сливки, сыр творожный, вишня, шоколад</t>
  </si>
  <si>
    <t>кускус, лук, кинза, цукини, тыква, томаты, огурцы, петрушка, оливковое масло, лимоны, соль</t>
  </si>
  <si>
    <t>Табуле из кускуса с домашним сыром</t>
  </si>
  <si>
    <t>кускус, адыгейский сыр, лук, кинза, цукини, тыква, томаты, огурцы, петрушка, оливковое масло, лимоны, соль</t>
  </si>
  <si>
    <t>Табуле из кускуса с фетой</t>
  </si>
  <si>
    <t>кускус, фета, лук, кинза, цукини, тыква, томаты, огурцы, петрушка, оливковое масло, лимоны, соль</t>
  </si>
  <si>
    <t>Табуле из кускуса со сливочным сыром</t>
  </si>
  <si>
    <t>кускус, сливочный сыр, лук, кинза, цукини, тыква, томаты, огурцы, петрушка, оливковое масло, лимоны, соль</t>
  </si>
  <si>
    <t>Хумус</t>
  </si>
  <si>
    <t>нут, лимон, чеснок, зира, кунжутное масло, семечки, специи, соль</t>
  </si>
  <si>
    <t>Цезарь v 2.0</t>
  </si>
  <si>
    <t>листья салата, помидоры, курица, пармезан, майонез, сливки, чеснок, пшеничная гренка, рыбный соус, соль, специи</t>
  </si>
  <si>
    <t>Поке с лососем и креветками</t>
  </si>
  <si>
    <t>лосось, креветки, рис, нори, кунжут, арахис, кинза, лук, икра масаго, огурцы, имбирь, горошек, соевый соус, лимон, уксус, соль</t>
  </si>
  <si>
    <t>индейка, брокколи, морковь, соль, специи</t>
  </si>
  <si>
    <t>нут, лимон, оливковое масло, кунжутное масло, чеснок, пита, огурцы, морковь, лук, соль, специи</t>
  </si>
  <si>
    <t>Черешня</t>
  </si>
  <si>
    <t>Зелёный горох</t>
  </si>
  <si>
    <t>зеленый горох</t>
  </si>
  <si>
    <t>Круассан с индейкой и яйцом</t>
  </si>
  <si>
    <t>круассан, индейка, яйцо куриное, огурцы, майонез, листья салата, соль, специи</t>
  </si>
  <si>
    <t>нектарин</t>
  </si>
  <si>
    <t>Пита с фалафелем и баклажанами</t>
  </si>
  <si>
    <t>сметана, пита, сыр творожный, мята, тархун, сахар, лайм, капуста, огурцы, томаты, морковь, лук, кинза, петрушка, перец чили, сельдерей, мука, нут, баклажаны, соль, специи</t>
  </si>
  <si>
    <t>Салат к комплексному обеду</t>
  </si>
  <si>
    <t>Арбуз, 300гр</t>
  </si>
  <si>
    <t>арбуз</t>
  </si>
  <si>
    <t>Арбуз, 150гр</t>
  </si>
  <si>
    <t>Дыня, 300гр</t>
  </si>
  <si>
    <t>дыня</t>
  </si>
  <si>
    <t>Дыня, 150гр</t>
  </si>
  <si>
    <t>печень, лук, морковь, тимьян, сливочное масло, чеснок, сахар, яблоко, молоко, утка, огурцы, соль, специи</t>
  </si>
  <si>
    <t>томаты</t>
  </si>
  <si>
    <t>Морковь Ким-Чи</t>
  </si>
  <si>
    <t>морковь, лук, перец, капуста, имбирь, чеснок, уксус рисовый, соевый соус, кунжутное масло, соль, специи</t>
  </si>
  <si>
    <t>Тыквенный хумус с овощными палочками</t>
  </si>
  <si>
    <t>нут, лимон, чеснок, зира, кунжутное масло, тыква, огурцы, морковь, лук, тыква, соль, специи</t>
  </si>
  <si>
    <t>Нисуаз салат с белой рыбой</t>
  </si>
  <si>
    <t>Английский сэндвич с яйцом, сыром чеддер и салатом</t>
  </si>
  <si>
    <t>тостовый хлеб, яйцо куриное, сливки, петрушка, моцарелла, листья салата, огурцы, сыр плавленый, соль, специи</t>
  </si>
  <si>
    <t>миндаль, грецкий орех, кешью, арахис</t>
  </si>
  <si>
    <t>Креветки, 8 шт</t>
  </si>
  <si>
    <t>креветки, чеснок, тимьян, лимон, соевый соус, оливковое масло</t>
  </si>
  <si>
    <t>Филе миньон</t>
  </si>
  <si>
    <t>говядина, шампиньоны, цукини, тимьян, розмарин, томаты, редис, баклажаны, паприка, мини зелень, соль, специи</t>
  </si>
  <si>
    <t>Печенье "Орешек"</t>
  </si>
  <si>
    <t xml:space="preserve">мука, яйцо куриное, молоко, сахар, соль, сиропы, ароматизаторы, эмульгаторы, </t>
  </si>
  <si>
    <t>Паштель-Де-Ната</t>
  </si>
  <si>
    <t>Вишневый "Витин" пирог</t>
  </si>
  <si>
    <t>яйца, сахар, сливочное масло, сметана, картофельный крахмал, разрыхлитель, мука, ваниль, вишня</t>
  </si>
  <si>
    <t>Имбирно-морковный пирог</t>
  </si>
  <si>
    <t>мука, разрыхлитель, имбирь, яйца, морковь, грецкие орехи, апельсины, сахар, оливковое масло, соль, специи</t>
  </si>
  <si>
    <t xml:space="preserve">Шарлотка с яблоком, грушей и мороженым </t>
  </si>
  <si>
    <t>Малиновый лед с розмарином</t>
  </si>
  <si>
    <t>малина, розмарин, сахар, вода</t>
  </si>
  <si>
    <t>мука, сахар, яйцо куриное, сливки, сливочное масло, какао, кофе, ароматизаторы, эмульгаторы</t>
  </si>
  <si>
    <t>Чиа пудинг с киви</t>
  </si>
  <si>
    <t>киви, молоко, сливки, мед, семена чиа</t>
  </si>
  <si>
    <t>Чиа пудинг с малиной и манго</t>
  </si>
  <si>
    <t>молоко, манго, малина, семена чиа, мед, сливки</t>
  </si>
  <si>
    <t>манго, семена чиа, кокосовое молоко, соевое молоко, сахар ваниль</t>
  </si>
  <si>
    <t>мука, сливочное масло, яйцо куриное, сахар, молоко, сыр творожный сливочный, ароматизаторы, эмульгаторы</t>
  </si>
  <si>
    <t>шоколад, мука, сахар, сливочное масло, яйца, творожный сыр, сливки, ваниль</t>
  </si>
  <si>
    <t>Эклер</t>
  </si>
  <si>
    <t>Пудинг с ягодами, цедрой и чиа</t>
  </si>
  <si>
    <t>Панна-кота с лавандой</t>
  </si>
  <si>
    <t>сливки, молоко, вишня, сахар, желатин</t>
  </si>
  <si>
    <t xml:space="preserve">Пломбирное суфле с домашним печеньем </t>
  </si>
  <si>
    <t>ваниль, желатин, молоко, сахар, сливки, сметана, кофе, мука, сахар, шоколад, яйцо, разрыхлитель, какао</t>
  </si>
  <si>
    <t xml:space="preserve">    </t>
  </si>
  <si>
    <t>мука пшеничная, дрожжи, соль, специи</t>
  </si>
  <si>
    <t>Пирожок</t>
  </si>
  <si>
    <t>Красный бархат</t>
  </si>
  <si>
    <t>Буше</t>
  </si>
  <si>
    <t>сахар, масло сливочное, мука, сливки, молоко, какао, ароматизаторы, эмульгаторы</t>
  </si>
  <si>
    <t>Ягодная корзинка</t>
  </si>
  <si>
    <t>сахар, ягоды, молоко, сливочное масло, мука, яйцо, сахар, ароматизаторы, эмульгаторы</t>
  </si>
  <si>
    <t>Блинный пирог c творогом</t>
  </si>
  <si>
    <t>творог, сыр творожный сливочный, сгущенное молоко, яблоки, сахар, сливки, ванильный сахар, молоко, мука, яйцо куриное</t>
  </si>
  <si>
    <t>Круассан с миндальным кремом</t>
  </si>
  <si>
    <t>мука, сахар, молоко, миндаль, яйцо куриное, соль, масло сливочное, ароматизоторы, эмульгаторы</t>
  </si>
  <si>
    <t>мука, сахар, фундук, какао, молоко, миндаль, яйцо куриное, шоколад, соль, масло сливочное, ароматизоторы, эмульгаторы</t>
  </si>
  <si>
    <t xml:space="preserve">Печенье овсяное </t>
  </si>
  <si>
    <t>мука пшеничная, мука овсяная, сахар, соль, виноград, молоко, ароматизаторы, эмульгаторы</t>
  </si>
  <si>
    <t>Печенье с семечками</t>
  </si>
  <si>
    <t>мука, сахар, яйцо куриное, молоко, соль, ароматизаторы, эмульгаторы</t>
  </si>
  <si>
    <t>Печенье сахарное</t>
  </si>
  <si>
    <t>мука, семена подсолнуха, сахар, яйцо куриное, молоко, соль, ароматизаторы, эмульгаторы</t>
  </si>
  <si>
    <t>Клубничная печенька с мятой и лаймом</t>
  </si>
  <si>
    <t>печенье, сливки, сыр творожный, клубника, сахар, лайм, лимон, мята, желатин, шоколад</t>
  </si>
  <si>
    <t>Панакота с лавандой</t>
  </si>
  <si>
    <t>молоко, сливки, желатин, сахар, вода, ягоды, ароматизаторы, эмульгаторы</t>
  </si>
  <si>
    <t>Круассан с вареной сгущёнкой</t>
  </si>
  <si>
    <t>мука, сахар, молоко, яйцо куриное, соль, масло сливочное, вареная сгущенка, грецкий орех, ароматизаторы, эмульгаторы</t>
  </si>
  <si>
    <t>Датская слойка</t>
  </si>
  <si>
    <t>Колбаска пражская с сыром</t>
  </si>
  <si>
    <t>свинина, соль, специи</t>
  </si>
  <si>
    <t>Жареные пельмени</t>
  </si>
  <si>
    <t>мука, говядина, лук, майонез, огурцы маринованные, яйцо куриное, петрушка, лук зеленый</t>
  </si>
  <si>
    <t>Киш с овощами, ветчиной и сыром</t>
  </si>
  <si>
    <t>песочное тесто, яйцо куриное, мука, сливки, сыр гауда, томаты, зеленый лук, петрушка, ветчина, кабачки</t>
  </si>
  <si>
    <t>Киш со шпинатом и сыром</t>
  </si>
  <si>
    <t>мука, растительное масло, яйца, сыр, шпинат, сливки, томаты, лук, петрушка, соль, специи</t>
  </si>
  <si>
    <t>круассан, бекон, яйцо, огурцы, салат, сливки, майонез, сыр, лимоны, специи, соль</t>
  </si>
  <si>
    <t>Овощная шаверма</t>
  </si>
  <si>
    <t>тортилья, огурцы, томаты, маринованный лук, айсберг, баклажаны, майонез, сметана, кинза, чеснок, чили перец, специи</t>
  </si>
  <si>
    <t>Оладьи, 2 шт.</t>
  </si>
  <si>
    <t>мука, молочная сыворотка, сахар, яйцо, масло растительное, соль, сода</t>
  </si>
  <si>
    <t>Хашбраун, 3 шт</t>
  </si>
  <si>
    <t>картофель, подсолнечное масло, сушёный лук, белый перец, соль, специи</t>
  </si>
  <si>
    <t>Пицца пирог с пеперони</t>
  </si>
  <si>
    <t>тесто слоеное дрожжевое, томаты, лук зеленый, петрушка, брокколи, сыр гауда, соус наполи, пеперони</t>
  </si>
  <si>
    <t>Пицца·пирог</t>
  </si>
  <si>
    <t>мука, растительное масло, яйца, томаты, лук, чеснок, сыр, соль, специи</t>
  </si>
  <si>
    <t>Ризотто с цыплёнком, пармой и тыквой</t>
  </si>
  <si>
    <t>рис, сливочное масло, сливки, курица, хамон, тыква, лук, чеснок, томаты черри, руккола, тимьян, пармезан</t>
  </si>
  <si>
    <t>Сырники, 2 шт.</t>
  </si>
  <si>
    <t>творог, сахар, мука, яйцо, масло подсолнечное, соль, ванилин</t>
  </si>
  <si>
    <t>Хашбраун, 2 шт</t>
  </si>
  <si>
    <t>Хот-дог</t>
  </si>
  <si>
    <t>булочка, куриная колбаска, кетчуп, горчица, плавленый сыр, маринованные огурцы, жареный лук</t>
  </si>
  <si>
    <t xml:space="preserve">Баранья колбаска </t>
  </si>
  <si>
    <t>Блинчики, 3 шт.</t>
  </si>
  <si>
    <t>Голубцы с говядиной, 2 шт</t>
  </si>
  <si>
    <t>говядина, капуста, рис, лук, яйцо куриное, томаты, цыпленок, сливочное масло, специи, соль</t>
  </si>
  <si>
    <t>Фаршированные баклажаны, 1 шт</t>
  </si>
  <si>
    <t>говядина, сливки, томаты, рис, сливочное масло, лук, яйца, паприка, специи, соль</t>
  </si>
  <si>
    <t>Цыплёнок с лемонграссом</t>
  </si>
  <si>
    <t>цыпленок, специи, соевый соус, чеснок, чили, имбирь, соль</t>
  </si>
  <si>
    <t>Утиная ножка</t>
  </si>
  <si>
    <t>утка, демиглас, вино, лук, морковь, сельдерей, мед, розмарин, тимьян, сливочное масло, чеснок, горчица, яблоко, оливковое масло, соль, специи</t>
  </si>
  <si>
    <t>капуста, говядина, лук, рис, петрушка, паприка, томаты, сметана, шпинат, соль, специи</t>
  </si>
  <si>
    <t>Цыпленок корнишон</t>
  </si>
  <si>
    <t>цыпленок, оливковое масло, лимоны, шалфей, тимьян, смородина, сахар, чеснок, мёд, горчица, розмарин, соль, специи</t>
  </si>
  <si>
    <t>Лангет из говядины</t>
  </si>
  <si>
    <t>говядина, мука, тимьян, розмарин, капуста, капуста, паприка, морковь, огурцы, апельсины, сахар, уксус винный, кунжутное масло, оливковое масло, сметана, майонез, горошек, вино, демиглас, соль, специи</t>
  </si>
  <si>
    <t>Кура-гриль (корнишон)</t>
  </si>
  <si>
    <t>цыпленок, чеснок, оливковое масло, лимон, лук, томаты, паприка, перец чили, кинза, лаваш, лук, уксус столовый, сахар, томаты, соль, специи</t>
  </si>
  <si>
    <t>Jerk Chicken (хрустящие куриные ножки), 2 шт</t>
  </si>
  <si>
    <t>цыпленок, паприка, чеснок, лук, тимьян, перец чили, сахар, лайм, уксус винный, оливковое масло, яйцо, мука, сухари панировочные, начос, кетчуп, мёд, яблоко, говядина, морковь, сельдерей, петрушка, соль, специи</t>
  </si>
  <si>
    <t>Говядина Веллингтон</t>
  </si>
  <si>
    <t>Голубцы с говядиной, 1 шт</t>
  </si>
  <si>
    <t>куриное филе, томаты, халапеньо, чеснок, лук, кинза, сахар, соль, специи</t>
  </si>
  <si>
    <t>цыпленок, кетчуп, уксус винный, яблоко, сахар, чеснок, говядина, морковь, лук, сельдерей, петрушка, тимьян, соль, специи</t>
  </si>
  <si>
    <t>Цыпленок в яблоках</t>
  </si>
  <si>
    <t>цыпленок, тимьян, сливки, вино, лук, сельдерей, яблоки, соль, специи</t>
  </si>
  <si>
    <t>Капама из трех видов мяса</t>
  </si>
  <si>
    <t>говядина, свинина, цыпленок, капуста квашенная, капуста свежая, рис, вино, бекон, петрушка, соль, специи</t>
  </si>
  <si>
    <t>Пинаколада (безалкогольная)</t>
  </si>
  <si>
    <t>кокосовое молоко, ананасовый сок, ванильный сироп</t>
  </si>
  <si>
    <t>Цитрусовый лёд с мятой</t>
  </si>
  <si>
    <t>апельсин, лимон, сахар, мята</t>
  </si>
  <si>
    <t>Ягодный лёд с тархуном</t>
  </si>
  <si>
    <t>облепиха, малина, тархун, сахар, вода</t>
  </si>
  <si>
    <t>Молочный коктейль</t>
  </si>
  <si>
    <t>молоко, пломбир, бананы</t>
  </si>
  <si>
    <t>Молочный коктейль банановый</t>
  </si>
  <si>
    <t>мороженое, молоко, банан</t>
  </si>
  <si>
    <t>Молочный коктейль клубничный</t>
  </si>
  <si>
    <t>мороженое, молоко, клубника, банан</t>
  </si>
  <si>
    <t>Молочный коктейль шоколадный</t>
  </si>
  <si>
    <t>мороженое, молоко, банан, какао</t>
  </si>
  <si>
    <t>Смузи с дыней, манго и ананасом</t>
  </si>
  <si>
    <t>дыня, манго, ананас</t>
  </si>
  <si>
    <t>Арбузный смузи с бананом и мятой</t>
  </si>
  <si>
    <t>арбуз, банан, мята</t>
  </si>
  <si>
    <t>Арбузный смузи</t>
  </si>
  <si>
    <t>Итальянский салат с пастой и копчёным цыплёнком</t>
  </si>
  <si>
    <t>паста, цыпленок, паприка, томаты, фасоль, пармезан, базилик, петрушка, грецкий орех, мёд, чеснок, оливковое масло, руккола, тыква, морковь, капуста, редис, листья салата, яйцо куриное, лимон, горчица, соль, специи</t>
  </si>
  <si>
    <t>Кол-слоу с майонезом</t>
  </si>
  <si>
    <t>капуста, огурцы, паприка, морковь, семена льна, семена подсолнуха, майонез, соль, специи</t>
  </si>
  <si>
    <t>Салат с булгуром и брынзой</t>
  </si>
  <si>
    <t>булгур, томаты, огурцы, лимон, оливковое масло, листья салата, тыква, морковь, капуста, маслины, редис, петрушка, соус соевый, брынза, соль, специи</t>
  </si>
  <si>
    <t>Пшеничный ролл с фалафелем</t>
  </si>
  <si>
    <t>тортилья, листья салата, томаты, огурцы, морковь, лук, кинза, петрушка, мята, перец чили, сельдерей, мука, нут, майонез, чеснок, сметана, соль, специи</t>
  </si>
  <si>
    <t>Морковь по-корейски</t>
  </si>
  <si>
    <t>морковь, чеснок, оливковое масло, сахар, винный уксус, соль, специи</t>
  </si>
  <si>
    <t>Домашние котлеты с грибным соусом, 2 шт</t>
  </si>
  <si>
    <t>говядина, свинина, яйцо, сухари, сливочное масло, лук, чеснок, соль, специи</t>
  </si>
  <si>
    <t>Капустный пирог</t>
  </si>
  <si>
    <t>мука, картофель, семена подсолнуха, капуста, яйцо, лук, сливочное масло, петрушка, соль, специи</t>
  </si>
  <si>
    <t>Кесадилья с цыплёнком.</t>
  </si>
  <si>
    <t>тортилья, паприка, лук, цукини, кукуруза, томаты, халапеньо, чеснок, кинза, сахар, сыр, цыпленок, соевый соус, мёд, соль, специи</t>
  </si>
  <si>
    <t>Морковь кимчи</t>
  </si>
  <si>
    <t>морковь, лук, перец чили, капуста, имбирь, чеснок, уксус рисовый, креветочная соя, табаджан, кунжутное масло, соль, специи</t>
  </si>
  <si>
    <t>фалафель, морковь, редис, листья салата, паприка, капуста, сметана, сыр творожный, мята, тархун, сахар, лайм, соль, специи</t>
  </si>
  <si>
    <t>Яичный салат с кукурузой</t>
  </si>
  <si>
    <t>яйцо, лук, петрушка, кукуруза, майонез, соль, специи</t>
  </si>
  <si>
    <t>Салат из помидоров и огурцов</t>
  </si>
  <si>
    <t>огурцы, томаты, капуста, сметана, оливковое масло, петрушка, лук, соль, специи</t>
  </si>
  <si>
    <t>Салат из свёклы с грецким орехом</t>
  </si>
  <si>
    <t>свёкла, оливковое масло, чеснок, грецкий орех, соль, специи</t>
  </si>
  <si>
    <t>Салат "Харбинский"</t>
  </si>
  <si>
    <t>говядина, картофель, свекла, помидоры, чеснок, сметана, петрушка, уксус, лимоны, соль, сахар, специи</t>
  </si>
  <si>
    <t>томаты, паприка, огурцы, лук, брынза, маслины, оливковое масло, лимон, петрушка, соль, специи</t>
  </si>
  <si>
    <t>булгур, капуста, кабачки, томаты, огурцы, петрушка, тархун, мята, лимон, фета, соль, специи</t>
  </si>
  <si>
    <t>Салат из свеклы с грецким орехом и майонезом</t>
  </si>
  <si>
    <t>свекла, оливковое масло, чеснок, грецкий орех, соль, специи</t>
  </si>
  <si>
    <t>Булочка с изюмом</t>
  </si>
  <si>
    <t>молоко, мука, яйцо, сахар, дрожжи, сливочное масло, изюм, корица, ароматизаторы, эмульгаторы</t>
  </si>
  <si>
    <t>огурцы, укроп, чеснок, соль, специи</t>
  </si>
  <si>
    <t>Пицца-пирог с цыпленком</t>
  </si>
  <si>
    <t>яйцо куриное, мука, сметана, сахар, творог, сыр творожный, манная крупа, паприка, лук, цыпленок, чеснок, соевый соус, мёд, томаты, моцарелла, морковь, базилик, соль, специи</t>
  </si>
  <si>
    <t>Салат со свеклой и сыром фета, 100гр</t>
  </si>
  <si>
    <t>свекла, чеснок, фета, оливковое масло, уксус бальзамический, лимоны, петрушка, соль, специи</t>
  </si>
  <si>
    <t>Лапша с лососем терияки</t>
  </si>
  <si>
    <t>лапша, лосось, цукини, лук, морковь, паприка, брокколи, арахис, имбирь, чили, чеснок, соевый соус, сахар, соль, специи</t>
  </si>
  <si>
    <t>Пад Тай с курицей</t>
  </si>
  <si>
    <t>лапша, курица, цукини, лук, морковь, паприка, брокколи, арахис, имбирь, чеснок, чили, соевый соус, сахар, соль, специи</t>
  </si>
  <si>
    <t>Паста с ветчиной и сливками</t>
  </si>
  <si>
    <t>паста, ветчина, сливки, сыр, руккола, лук, чеснок, соль, специи</t>
  </si>
  <si>
    <t>Паста с лососем и сливочным соусом</t>
  </si>
  <si>
    <t>паста, лосось, сливки, сыр, лук, чеснок, соль, специи</t>
  </si>
  <si>
    <t>Лапша с цыпленком в кисло-сладком соусе</t>
  </si>
  <si>
    <t>лапша, цыпленок, чеснок, соевый соус, имбирь, мёд, морковь, брокколи, фасоль, цукини, лук, ананас, кунжутное масло, кинза, арахис, перец чили, капуста, апельсины, белое вино, соль, специи</t>
  </si>
  <si>
    <t>лисички, спагетти, сливки, лук, сыр, соль, специи</t>
  </si>
  <si>
    <t>Вок с креветками</t>
  </si>
  <si>
    <t>паприка, кабачки, морковь, кукуруза, тыква, фасоль, лук, брокколи, креветки, устричный соус, ростки, кунжут, чили перец</t>
  </si>
  <si>
    <t>говядина, стручковая фасоль, лук репчатый, паприка, шампиньоны, морковь, кабачки, оливковое масло, кунжут, кинза, соевый соус, апельсины, имбирь, чеснок</t>
  </si>
  <si>
    <t>Говяжья котлета с грибным соусом, 1 шт</t>
  </si>
  <si>
    <t>говядина, грибы, лук, яйцо, сливки, молоко, корень сельдерея, морковь, мед, розмарин, тимьян, петрушка, соль, оливковое масло, вино</t>
  </si>
  <si>
    <t>Домашняя котлета (говядина+свинина), 1 шт</t>
  </si>
  <si>
    <t>говядина, свинина, молоко, лук, яйцо, сухари панировочные, зелень, соль, специи</t>
  </si>
  <si>
    <t>Драники с лососем</t>
  </si>
  <si>
    <t>картофель, лосось, сливки, лук, оливковое масло, соль, специи</t>
  </si>
  <si>
    <t>Жареный цыплёнок</t>
  </si>
  <si>
    <t>цыпленок, соевый соус, кинза, соль, оливковое масло, специи</t>
  </si>
  <si>
    <t>Запеканка с ветчиной</t>
  </si>
  <si>
    <t>ветчина, картофель, сливочное масло, яйца, лук, честно, соль, специи</t>
  </si>
  <si>
    <t>Запеканка с говядиной</t>
  </si>
  <si>
    <t>говядина, картофель, сливочное масло, яйца, лук, чеснок, соль, специи</t>
  </si>
  <si>
    <t>Зразы с ветчиной и сыром</t>
  </si>
  <si>
    <t>говядина, молоко, сухари панировочные, яйцо, сыр, ветчина, майонез, оливковое масло, соль, специи</t>
  </si>
  <si>
    <t>Колбаска Нюрнбергская, 1 шт</t>
  </si>
  <si>
    <t>Котлеты из говядины,  2 шт</t>
  </si>
  <si>
    <t>говядина, яйцо, оливковое масло, сухари, специи, соль</t>
  </si>
  <si>
    <t>Куриная грудка на косточке</t>
  </si>
  <si>
    <t>цыпленок, соль, специи</t>
  </si>
  <si>
    <t>Куриные зразы с беконом, 1 шт</t>
  </si>
  <si>
    <t>цыпленок, сыр, бекон, майонез, сухари</t>
  </si>
  <si>
    <t>Свинина по-строгановски</t>
  </si>
  <si>
    <t>свинина, шампиньоны, лук репчатый, маринованные огурцы, сметана, сливки, петрушка, оливковое масло, специи</t>
  </si>
  <si>
    <t>тортилья, курица, огурцы, томаты, айсберг, маринованный лук, майонез, сметана, кинза, чили перец, чеснок, соль, специи</t>
  </si>
  <si>
    <t xml:space="preserve">Пицца с пепперони </t>
  </si>
  <si>
    <t>мука, молоко, дрожжи, соль, сахар, оливковое масло, томаты, лук, морковь, базилик, сыр, колбаса, каперсы, петрушка, оливки, соль, специи</t>
  </si>
  <si>
    <t>Пицца с морепродуктами</t>
  </si>
  <si>
    <t>мука, молоко, дрожжи, соль, сахар, оливковое масло, сливочное масло, креветки, мидии, оливки, пармезан, руккола, кета, соль, специи</t>
  </si>
  <si>
    <t>Пицца "Маргарита"</t>
  </si>
  <si>
    <t>мука, молоко, дрожжи, сахар, оливковое масло, томаты, сыр, пармезан, сахар, соль, специи</t>
  </si>
  <si>
    <t>Пицца "Капричоза"</t>
  </si>
  <si>
    <t>мука, молоко, дрожжи, сахар, оливковое масло, томаты, сыр, корейка, шампиньоны, томаты черри, лук, маслины, пармезан, руккола, соль, специи</t>
  </si>
  <si>
    <t>Лазанья с лососем</t>
  </si>
  <si>
    <t>паста, красная рыба, томаты, лук, сыр, морковь, оливковое масло, шпинат, специи, сливки, соль</t>
  </si>
  <si>
    <t>Белая рыба в зеленой панировке</t>
  </si>
  <si>
    <t>сайда, сельдерей, морковь, лук, оливковое масло, сухари панировочные, чеснок, соус тар-тар, чеснок, соль специи</t>
  </si>
  <si>
    <t>Котлеты из красной и белой рыбы, 2 шт</t>
  </si>
  <si>
    <t>треска, горбуша, лук, панировочные сухари, масло сливочное, яйца, зелень, соль</t>
  </si>
  <si>
    <t>окунь, сельдерей, имбирь, чили перец, чеснок, паприка, зеленый лук, соевый соус, устричный соус</t>
  </si>
  <si>
    <t>Рыбные котлеты с польским соусом, 2 шт</t>
  </si>
  <si>
    <t>Рыбные котлеты с соусом голландез, 2 шт</t>
  </si>
  <si>
    <t>треска, горбуша, лук, панировочные сухари, масло сливочное, оливковое масло, яйца, зелень, соль</t>
  </si>
  <si>
    <t>Fish &amp; Chips.</t>
  </si>
  <si>
    <t>картофель, розмарин, чеснок, белая рыба, сухари панировочные, огурцы, укроп, соль, специи</t>
  </si>
  <si>
    <t>Куриный суп с фрикадельками</t>
  </si>
  <si>
    <t>цыпленок, морковь, цукини, фрикадельки лук репчатый, петрушка, соль</t>
  </si>
  <si>
    <t>Лагман из говядины</t>
  </si>
  <si>
    <t>говядина, рисовая лапша, морковь, лук репчатый, лук порей, корень сельдерея, паприка, томаты, чили перец, чеснок, кинза, специи, соль</t>
  </si>
  <si>
    <t>Шурпа из говядины и баранины</t>
  </si>
  <si>
    <t>говядина, баранина, лук, морковь, паприка, томаты, картофель, кинза, петрушка, соль, специи</t>
  </si>
  <si>
    <t>Суп из бычьих хвостов с красным вином</t>
  </si>
  <si>
    <t>говядина, лук, сельдерей, морковь, чеснок, петрушка, тимьян, оливковое масло, красное вино, мёд, розмарин, сливочное масло, картофель, томаты, сахар, соль, специи</t>
  </si>
  <si>
    <t>Крем-суп из цукини с брезаолой</t>
  </si>
  <si>
    <t>спаржа, лук, вино, цукини, сливки, петрушка, шпинат, горошек, сливочное масло, балык говяжий, хлеб, сыр, соль, специи</t>
  </si>
  <si>
    <t>тыква, оливковое масло, ворчестер, сахар, лук, кинза, томаты, тыквенные семечки, ростбиф, уксус винный, сыр адыгейский, зелень, соль, специи</t>
  </si>
  <si>
    <t>Азиатский салат с говядиной</t>
  </si>
  <si>
    <t>говядина, огурцы, паприка, дайкон, кунжут, арахис, кинза, салат айсберг, черри, оливковое масло, соевый соус, имбирь</t>
  </si>
  <si>
    <t>Бабагануш с овощами и питой</t>
  </si>
  <si>
    <t>огурцы, сельдерей, паприка, семена льна, семена подсолнуха, арахис, кинза, пита, баклажаны, лимоны, оливковое масло, кунжутное масло, чеснок, соль, специи</t>
  </si>
  <si>
    <t>Итальянский салат с пастой и копчёными томатами</t>
  </si>
  <si>
    <t>Немецкий салат с колбасками</t>
  </si>
  <si>
    <t>картофель, огурцы, горошек, горчица, уксус, лук, ароматное масло, оливковое масло, соль, специи, зелень, колбаски (свинина)</t>
  </si>
  <si>
    <t>Оливье с морепродуктами</t>
  </si>
  <si>
    <t>креветки, мидии, кальмары, картофель, морковь, огурцы, огурцы маринованные, горошек, оливковое масло, петрушка, яйцо, соль, специи</t>
  </si>
  <si>
    <t>Салат из трески с картофелем</t>
  </si>
  <si>
    <t>картофель, треска, лук маринованный, огурцы маринованные, зеленый горошек, оливковое масло, горчица, соль, сахар, специи</t>
  </si>
  <si>
    <t>Салат с киноа и индейкой</t>
  </si>
  <si>
    <t>индейка, киноа, цукини, тыква, томаты, огурцы, петрушка, тархун, мята, лук, оливковое масло, лимон, соль, специи</t>
  </si>
  <si>
    <t>кускус, индейка, цукини, томаты, тыква, огурцы, оливковое масло, мята, лимоны, зелень, соль, специи</t>
  </si>
  <si>
    <t>Салат с кускусом и сыром на гриле</t>
  </si>
  <si>
    <t>кускус, цукини, тыква, огурцы, оливковое масло, сыр, томаты, паприка, бальзамический уксус, капуста, чеснок, редис, зелень, соль, специи</t>
  </si>
  <si>
    <t>салат айсберг, паприка, томаты, огурцы, апельсины, кинза, морковь, говядина, фунчоза, оливковое масло, кунжутное масло, соевый соус, соль, специи</t>
  </si>
  <si>
    <t>паста, тунец, паприка, томаты, фасоль, лук, сыр, оливки, оливковое масло, майонез, сливки, специи, соль</t>
  </si>
  <si>
    <t>Будда боул</t>
  </si>
  <si>
    <t>брокколи, картофель батат, лисички, полба, фасоль, шпинат, авокадо, листья салата, капуста, гуакамоле, песто, пармезан, соль, специи</t>
  </si>
  <si>
    <t>тыква, морковь, капуста, паприка, редис, арахис, мята, цыпленок, лаймы, сливки, мука, соль, яйцо, сухари панировочные, крахмал, фунчоза, лимоны, лаймы, апельсины, соус соевый, оливковое масло, кунжутное масло, имбирь, перец чили, кинза, соль, специи</t>
  </si>
  <si>
    <t>Говяжьи щёчки с перечным соусом</t>
  </si>
  <si>
    <t>говядина, лук, чеснок, перец, крахмал, морковь, тыква, оливковое масло, соль, специи</t>
  </si>
  <si>
    <t>Свиная рулька в медовой глазури</t>
  </si>
  <si>
    <t>говядина, морковь, лук, вино, морковь, сельдерей, тыква, шампиньоны, специи, соль</t>
  </si>
  <si>
    <t>Фахитас из говядины</t>
  </si>
  <si>
    <t>тортилья, кинза, перец чили, говядина, томатный сок, чеснок, лук, фасоль, паприка, сыр, томаты, халапеньо, сахар, капуста, уксус винный, кукуруза, томатная паста, соль, специи</t>
  </si>
  <si>
    <t>Фрикаделька из индейки, 1 шт</t>
  </si>
  <si>
    <t>свинина, чеснок, горчица, тмин, перец чили, майоран, смородина, сахар, соль, специи</t>
  </si>
  <si>
    <t>Долма из говядины и баранины</t>
  </si>
  <si>
    <t>говядина, рис, сливочное масло, лук, кинза, мята, баранина, виноградные листья, соль, специи</t>
  </si>
  <si>
    <t>Колбаски «Нюрнбергские» с яблочной горчицей, 2 шт</t>
  </si>
  <si>
    <t>Колбаски «Тюрингские», 2 шт</t>
  </si>
  <si>
    <t>Котлеты из индейки, 2 шт</t>
  </si>
  <si>
    <t>индейка, яйцо, петрушка, лук, сливочное масло, сухари панировочные, цыпленок, черри, соль, специи</t>
  </si>
  <si>
    <t>Куриные котлеты с беконом, 2 шт</t>
  </si>
  <si>
    <t>цыпленок, свинина, яйца, сливочное масло, зелень, сухари, брусника, сахар, соль, специи</t>
  </si>
  <si>
    <t>Куриные котлеты с брусничным соусом, 2 шт</t>
  </si>
  <si>
    <t>цыпленок, яйцо, петрушка, сливочное масло, лук, сухари панировочные, сахар, брусника, тимьян, розмарин, соль, специи</t>
  </si>
  <si>
    <t>Куриные оладьи с яблочным соусом, 2 шт</t>
  </si>
  <si>
    <t>цыпленок, яйцо, сметана, мука, крахмал, лук, майонез, яблоки, сахар, соль, специи</t>
  </si>
  <si>
    <t>Спринг-роллы с курицей, 2 шт</t>
  </si>
  <si>
    <t>цыпленок, мука, растительное масло, имбирь, кунжутное масло, ореховый соус, устричный соус, рыбный соус, морковь, паприка, капуста, зелень, соль, специи</t>
  </si>
  <si>
    <t>Спринг-роллы с уткой, 2 шт</t>
  </si>
  <si>
    <t>Цепелины с говядиной и свининой, 2 шт</t>
  </si>
  <si>
    <t>Цепелины с говядиной и свининой, 1 шт</t>
  </si>
  <si>
    <t>392 кк</t>
  </si>
  <si>
    <t>Döner Kebab</t>
  </si>
  <si>
    <t>тортилья, майонез, сметана, чеснок, огурцы, томаты, лук, уксус, сахар, яйцо, сливочное масло, говядина, соль, специи</t>
  </si>
  <si>
    <t>Irish Stew — жаркое из говядины</t>
  </si>
  <si>
    <t>говядина, пиво, соус демиглас, лук репчатый, чеснок, розмарин, тимьян, ворчестер соус, томаты, соль, сахар, специи</t>
  </si>
  <si>
    <t>Mac’n’Cheese Маргарита</t>
  </si>
  <si>
    <t>паста, томаты, моцарелла, сахар, базилик, пармезан, сливки, соль, специи</t>
  </si>
  <si>
    <t>говядина, цыпленок, паприка, сливки, яйцо, томаты, горошек, демиглас, белое вино, лук, сельдерей, морковь, розмарин, тимьян, чеснок, сливочное масло, петрушка, горчица, соль, специи</t>
  </si>
  <si>
    <t xml:space="preserve">Meatloaf — Мясной хлеб из говядины и курицы </t>
  </si>
  <si>
    <t>Авокадо свежий</t>
  </si>
  <si>
    <t>Американский яичный салат, 100 гр</t>
  </si>
  <si>
    <t>яйцо куриное, сельдерей, петрушка, лук, горчица, майонез, перец чили, соль, специи</t>
  </si>
  <si>
    <t xml:space="preserve">Арбуз </t>
  </si>
  <si>
    <t>Баклажановая икра с овощными палочками, 100 гр</t>
  </si>
  <si>
    <t>баклажановая икра, пита, огурцы, морковь, лук, соль, специи</t>
  </si>
  <si>
    <t>Блин с рийетом из лосося, 1 шт</t>
  </si>
  <si>
    <t>мука, молоко, яйца, сливочное масло, творог, карамель, сахар, соль, специи</t>
  </si>
  <si>
    <t>Блины Сюзетт, 2 шт</t>
  </si>
  <si>
    <t>Болтунья с беконом</t>
  </si>
  <si>
    <t>яйцо куриное, сливки, сыр, петрушка, лук, бекон, цукини, мука, соль, специи</t>
  </si>
  <si>
    <t>Болтунья с ветчиной</t>
  </si>
  <si>
    <t>яйцо куриное, сливки, сыр, ветчина, лук, цукини, мука, соль, специи</t>
  </si>
  <si>
    <t>Болтунья с индейкой</t>
  </si>
  <si>
    <t>яйцо куриное, сливки, сыр, петрушка, лук, индейка, цукини, мука, соль, специи</t>
  </si>
  <si>
    <t>Болтунья с пеперони</t>
  </si>
  <si>
    <t>яйцо куриное, сливки, сыр, петрушка, лук, пепперони, цукини, мука, соль, специи</t>
  </si>
  <si>
    <t>Болтунья с цыпленком</t>
  </si>
  <si>
    <t>яйцо куриное, сливки, сыр, петрушка, лук, цыпленок, цукини, мука, соль, специи</t>
  </si>
  <si>
    <t>Буррито с индейкой</t>
  </si>
  <si>
    <t xml:space="preserve">тортилья, паприка, томаты, фасоль, кинза, сыр плавленный, кукуруза, какао, томатная паста, лук, чеснок, халапеньо, индейка, рис, соль, специи </t>
  </si>
  <si>
    <t>Бутерброды с килькой</t>
  </si>
  <si>
    <t>сахар, масло сливочное, мука, сливки, молоко, какао, яйцо куриное, ароматизаторы, эмульгаторы</t>
  </si>
  <si>
    <t>Веллингтон с цыплёнком</t>
  </si>
  <si>
    <t>цыпленок, яйцо куриное, петрушка, сливочное масло, лук репчатый, сухари панировочные, шампиньоны, белые грибы, трюфельное масло, мука, сахар, горчица, шпинат, соль, специи</t>
  </si>
  <si>
    <t xml:space="preserve">Венгерский гуляш из окорока с беконом </t>
  </si>
  <si>
    <t>Венская вафля, 1 шт</t>
  </si>
  <si>
    <t>мука, сахар, сливочное масло, молоко, яйцо куриное, ванилин</t>
  </si>
  <si>
    <t>Винегрет с рижскими шпротами</t>
  </si>
  <si>
    <t>картофель, свекла, морковь, горошек, шпроты, горчица, огурцы маринован</t>
  </si>
  <si>
    <t>Гёдза с цыпленком и креветкой</t>
  </si>
  <si>
    <t>цыпленок, креветки, соус устричный, лук, имбирь, соевый соус, кинза, капуста китайская, соус рыбный, кунжутное масло, рисовая бумага, соус сладкий чили, соль, специи</t>
  </si>
  <si>
    <t>Глазунья с зеленым горошком</t>
  </si>
  <si>
    <t>яйцо куриное, зелёный горошек, соль, специи</t>
  </si>
  <si>
    <t>Глазунья с помидорами</t>
  </si>
  <si>
    <t>яйцо куриное, томаты, соль, специи</t>
  </si>
  <si>
    <t>Говяжий язык</t>
  </si>
  <si>
    <t>язык, перец чили, сметана, лук, лимон, хрен, сахар, зелень, соль, специи</t>
  </si>
  <si>
    <t>Гранатовый сок</t>
  </si>
  <si>
    <t>Гранатовый шорли</t>
  </si>
  <si>
    <t>гранатовый сок, грейпфрут, вода</t>
  </si>
  <si>
    <t>Греческий салат с сыром фета, 150 гр</t>
  </si>
  <si>
    <t>листья салата, томаты, огурцы, маслины, оливковое масло, сыр фета, паприка, шпинат, уксус бальзамический, оливковое масло, соль, специи</t>
  </si>
  <si>
    <t>Гречневая каша с тушенкой</t>
  </si>
  <si>
    <t>греча, говядина, сливочное масло, соус демиглас, соль, специи</t>
  </si>
  <si>
    <t xml:space="preserve">Гречневая каша с шампиньонами и пармезаном  </t>
  </si>
  <si>
    <t>греча, шампиньоны, лук, петрушка, пармезан, сливочное масло, нерафинированное масло, соль, специи</t>
  </si>
  <si>
    <t>шампиньоны, белые грибы, картофель, лук, сливки, соль, специи</t>
  </si>
  <si>
    <t xml:space="preserve">Грибной крем-суп </t>
  </si>
  <si>
    <t xml:space="preserve">Греческое Стифадо из говядины и курицы </t>
  </si>
  <si>
    <t>Домашняя ветчина с апельсиновым джемом</t>
  </si>
  <si>
    <t>свинина, оливковое масло, чеснок, апельсины, сахар, специи, соль</t>
  </si>
  <si>
    <t xml:space="preserve">Домашняя ветчина с горчичным демигласом </t>
  </si>
  <si>
    <t>Домашняя гранола с йогуртом</t>
  </si>
  <si>
    <t>овсяные хлопья, грецкий орех, мёд, кунжут, миндаль, фундук, яблоко, сахар, йогурт</t>
  </si>
  <si>
    <t xml:space="preserve">Дыня </t>
  </si>
  <si>
    <t xml:space="preserve">Запечённый окорок с кисло-сладким соусом </t>
  </si>
  <si>
    <t>Зернистый творог</t>
  </si>
  <si>
    <t>творог, сливки</t>
  </si>
  <si>
    <t>Индейка с вермондским картофельным пюре и клюквенным соусом</t>
  </si>
  <si>
    <t>индейка, апельсины, яблоки, ворчестер, кленовый сироп, мёд, тимьян, клюква, сахар, соль, специи</t>
  </si>
  <si>
    <t>паста, паприка, томаты, фасоль, пармезан, базилик, петрушка, грецкий орех, мёд, чеснок, оливковое масло, руккола, тыква, морковь, капуста, редис, листья салата, яйцо куриное, лимон, горчица, соль, специи</t>
  </si>
  <si>
    <t>Итальянский салат с пастой и копчеными томатами, 100 гр</t>
  </si>
  <si>
    <t>паста, томаты, паприка, фасоль, сыр, базилик, петрушка, растительное масло, грецкий орех, мёд, чеснок, руккола, маслины, капуста, редис, паприка, айсберг, яйцо куриное, лимоны, горчица, соль, специи</t>
  </si>
  <si>
    <t>Йогуртовое суфле с малиной</t>
  </si>
  <si>
    <t>йогурт, молоко, малина, желатин, сахар</t>
  </si>
  <si>
    <t>Кальцоне с моцареллой и томатами</t>
  </si>
  <si>
    <t>мука, молоко, дрозжи, моцарелла, томаты, оливковое масло, маслины, орегано, соль, специи</t>
  </si>
  <si>
    <t>Каннеллони со спаржей</t>
  </si>
  <si>
    <t>паста, спаржа, сыр творожный сливочный, шпинат, томаты, сливочное масло, молоко, мука, моцарелла, пармезан, лук, морковь, чеснок, базилик, сахар, соль, специи</t>
  </si>
  <si>
    <t>Картофельная тортилья</t>
  </si>
  <si>
    <t>картофель, лук, томаты, петрушка, сыр, яйцо куриное, сливки, тимьян, чеснок, минизелень, морковь, горошек, соль, специи</t>
  </si>
  <si>
    <t>Картофельная тортилья с грибами</t>
  </si>
  <si>
    <t>картофель, слив масло, шампиньоны, лук репчатый, яйцо куриное, моцарелла, соль, специи</t>
  </si>
  <si>
    <t>Картофельная тортилья с помидорами</t>
  </si>
  <si>
    <t>Картофельные самосы с соусом карри</t>
  </si>
  <si>
    <t>тесто, картофель, имбирь, кинза, чеснок, перец чили, сыр, лук, сливочное масло, соевый соус, соль, специи</t>
  </si>
  <si>
    <t>Кебаб из говядины и баранины, 1 шт</t>
  </si>
  <si>
    <t>баранина, говядина, яйцо, сливочное масло, лук, помидоры, кинза, сухари, специи, соль</t>
  </si>
  <si>
    <t>Клубника сезонная</t>
  </si>
  <si>
    <t>Кокос</t>
  </si>
  <si>
    <t xml:space="preserve">кокос </t>
  </si>
  <si>
    <t>Крем суп из потусторонней тыквы</t>
  </si>
  <si>
    <t>картофель, лук, морковь, сливки, тыква, вино, паприка, имбирь, картофельные хлопья, хлеб, соль, специи</t>
  </si>
  <si>
    <t>Куриный бульон с кнейдлах</t>
  </si>
  <si>
    <t>куриный бульон, картофель, мука, морковь, горошек, рис, соль</t>
  </si>
  <si>
    <t>Куриный паштет с овощными палочками, 100 гр</t>
  </si>
  <si>
    <t>Куриный суп с гриль цыпленком и киноа</t>
  </si>
  <si>
    <t>цыпленок, морковь, брокколи, киноа, соль, специи</t>
  </si>
  <si>
    <t>Куриный суп с клёцками и песто</t>
  </si>
  <si>
    <t>цыпленок, морковь, лук репчатый, паприка, томаты, картофель, мука пшеничная, яйцо куриное, сливочное масло, базилик, петрушка, чеснок, соль, специи</t>
  </si>
  <si>
    <t>Лазанья с красной рыбой и шпинатом</t>
  </si>
  <si>
    <t>Лазанья с курицей и беконом</t>
  </si>
  <si>
    <t>лук, моцарелла, сливочное масло, паста, чеснок, молоко, мука, кабачки, сливки, цыпленок, горошек, тимьян, шампиньоны, бекон, томаты, морковь, базилик, сахар, соль, специи</t>
  </si>
  <si>
    <t>Лапша вок с фишболами</t>
  </si>
  <si>
    <t>лапша, белая рыба, кета, яйцо куриное, сухари панировочные, кинза, кальмар, соус соевый, имбирь, лук, морковь, капуста, томаты, базилик, паприка, цукини, соль, специи</t>
  </si>
  <si>
    <t>Мацони с гранолой</t>
  </si>
  <si>
    <t>молоко, овсяные хлопья, оливковое масло, мёд, орехи, кунжут, семена подсолнуха, яблочный сок, свежие ягоды</t>
  </si>
  <si>
    <t>Овощной фреш ролл</t>
  </si>
  <si>
    <t>рисовая бумага, морковь, паприка, капуста китайская, имбирь маринованный, огурцы, соус сладкий чили, кунжут, перец чили, нори, фунчоза, редис, соевый соус, апельсины, имбирь, сахар, соль, специи</t>
  </si>
  <si>
    <t>сливочное масло, яйцо куриное, сметана, сахар, мука пшеничная, творог, сыр творожный, манная крупа, шпинат, лук, цыпленок, чеснок, соус соевый, мёд, томаты, сыр гауда, соль, специи</t>
  </si>
  <si>
    <t>Португальская запеканка с белой рыбой</t>
  </si>
  <si>
    <t>треска, картофель, чеснок, сливки, специи, лук, сыр, оливки, оливковое масло, петрушка, соль</t>
  </si>
  <si>
    <t>Пряный суп с цыпленком и рисом</t>
  </si>
  <si>
    <t>цыпленок, рис, куриный бульон, перец чили, имбирь, чеснок, морковь, цукини, шампиньоны, тыква, кокосовое молоко, кинза, ростки сои, соль, специи</t>
  </si>
  <si>
    <t>Ризотто из пшена с сулугуни</t>
  </si>
  <si>
    <t>пшено, молоко, сливочное масло, сахар, тыква, сулугуни, тыквенные семечки, соль, специи</t>
  </si>
  <si>
    <t>Салат Вальдорф</t>
  </si>
  <si>
    <t>виноград, сельдерей, йогурт, оливковое масло, тархун, грецкий орех, горчица, яблоки, салат айсберг, соль, специи</t>
  </si>
  <si>
    <t>сыр, цукини, шампиньоны, баклажаны, паприка, чеснок, оливковое масло, уксус бальзамический, лук, сыр, соль, специи, зелень</t>
  </si>
  <si>
    <t>Салат Нисуаз с белой рыбой, 150 гр</t>
  </si>
  <si>
    <t>Салат Нисуаз с тунцом, 150 гр</t>
  </si>
  <si>
    <t>тунец, каперсы, оливки, яйцо куриное, картофель, томаты черри, стручковая фасоль, базилик, салат айсберг, лимоны, паприка, оливковое масло</t>
  </si>
  <si>
    <t>Салат с индейкой и гуакамоле, 150 гр</t>
  </si>
  <si>
    <t>Салат с морковью, сельдереем и петрушкой, 100 гр</t>
  </si>
  <si>
    <t>морковь, сельдерей стебли, огурцы, редис, петрушка, лимоны, растительное масло, специи, соль</t>
  </si>
  <si>
    <t>Салат с морскими водорослями, 100 гр</t>
  </si>
  <si>
    <t>Салат чукка с битыми огурцами</t>
  </si>
  <si>
    <t>чукка, паприка, листья салата, огурцы, соус ореховый, кунжут, арахис, кинза, имбирь, кунжутное масло, капуста, соль, специи</t>
  </si>
  <si>
    <t>Сациви из курицы</t>
  </si>
  <si>
    <t>цыпленок, гранат, грецкий орех, оливковое масло, шпинат, специи, чеснок, соль</t>
  </si>
  <si>
    <t>индейка, молоко, яйцо куриное, соль, специи</t>
  </si>
  <si>
    <t>Творожный рожок</t>
  </si>
  <si>
    <t>Томленая говядина Бёф бургиньон</t>
  </si>
  <si>
    <t>говядина, морковь, лук, демиглас, тыква, шампиньоны, фасоль стручковая, брокколи, паприка, лук порей, горошек, шпинат, соль, специи</t>
  </si>
  <si>
    <t>Томленый окорок в сливочном соусе с гречневой кашей</t>
  </si>
  <si>
    <t xml:space="preserve">свинина, лук репчатый, шампиньоны, сметана, сливки, петрушка, огурцы маринованные, соус демиглас, гречневая каша, соль, специи </t>
  </si>
  <si>
    <t>Украинский борщ с грудинкой и салом</t>
  </si>
  <si>
    <t>картофель, морковь, свекла, лук, томатная паста, оливковое масло, капуста, томаты, уксус винный, перец чили, цыпленок, чеснок, грудинка, петрушка, сало, соль, специи</t>
  </si>
  <si>
    <t>Улитка с маком/корицей</t>
  </si>
  <si>
    <t xml:space="preserve">мука, молоко, яйцо куриное, сахар, мак/корица, ароматизаторы, эмульгаторы,  </t>
  </si>
  <si>
    <t>Утка в пекинском стиле</t>
  </si>
  <si>
    <t xml:space="preserve">утка, рис, огурцы, морковь, сельдерей стебель, тортилья, лук, соевый соус, имбирь, уксус рисовый, кунжут, сахар, соль, специи </t>
  </si>
  <si>
    <t>индейка, цыпленок, бекон, яйцо куриное, горошек, морковь, огурцы маринованные, горчица, лук, паприка, сахар, уксус, уроп, петрушка, сливочное масло, сухари панировочные, соль, специи</t>
  </si>
  <si>
    <t xml:space="preserve">Фальшивый заяц из индейки </t>
  </si>
  <si>
    <t>Хумус с овощными палочками, 100 гр</t>
  </si>
  <si>
    <t>Хурма, 100 гр</t>
  </si>
  <si>
    <t>Цезарь, 150 гр</t>
  </si>
  <si>
    <t>листья салата,  помидоры, цыпленок, имбирь, чеснок, соус соевый, мёд, майонез, пармезан, сливки, лимон, соус рыбный, хлеб, соль, специи</t>
  </si>
  <si>
    <t>Чорба - суп из потрошков</t>
  </si>
  <si>
    <t>морковь, паприка, лук, томаты, перец чили, чеснок, сельдерей, лапша, субпродукты, петрушка, укроп, лимоны, соль, специи</t>
  </si>
  <si>
    <t xml:space="preserve">Шаверма со свининой </t>
  </si>
  <si>
    <t>Шампиньоны по-корейски</t>
  </si>
  <si>
    <t>шампиньоны, морковь, огурцы, чеснок, соус соевый, лимоны, редис, кинза, кунжут, оливковое масло, перец чили, паприка, фунчоза, соль, специи</t>
  </si>
  <si>
    <t>Шведские фрикадельки с красной смородиной, 10 шт</t>
  </si>
  <si>
    <t>говядина, свинина, лук, чеснок, сухари панировочные, яйцо, красная смородина, сахар, соль, специи</t>
  </si>
  <si>
    <t>Эмпанадас — испанский пирожок с цыпленком</t>
  </si>
  <si>
    <t>цыпленок, мука пшеничная, яйцо куриное, лук, чеснок, баклажаны, томаты, сыр, перец халапеньо, перец чили, кинза, сахар, соль, специи</t>
  </si>
  <si>
    <t>Яйца мимоза</t>
  </si>
  <si>
    <t>Яйцо с японским майонезом и бобами эдамаме</t>
  </si>
  <si>
    <t>яйцо куриное, бобы эдамаме, оливковое масло, васаби, соевый соус, кунжут, нори, соль, специи</t>
  </si>
  <si>
    <t>Японские снэки тако-самурай</t>
  </si>
  <si>
    <t>бобы, арахис, соя, кунжут, водоросли, рисовая мука, кукурузный крахмал, кокосовое масло, васаби, морская соль, специи</t>
  </si>
  <si>
    <t xml:space="preserve">Свёкла со сметаной и шпинатом </t>
  </si>
  <si>
    <t>рис басмати, рис венере, рис арборио цыпленок,  морковь, лук репчатый, паприка, кунжутное масло, растительное масло, чеснок, кинза, перец чили, мята, курага, арахис, нут, соль, специи</t>
  </si>
  <si>
    <t>говядина, цыпленок, картофель, свекла, помидоры, чеснок, сметана, петрушка, уксус, лимоны, соль, сахар, специи</t>
  </si>
  <si>
    <t>Блины с заварным кремом и вишней Сюзетт , 2 шт</t>
  </si>
  <si>
    <t>Блины с рийетом из лосося, 1 шт</t>
  </si>
  <si>
    <t>Блины с творожной начинкой, зеленью и чесноком, 1 шт</t>
  </si>
  <si>
    <t>Блины с паштетом из курицы с грибами, 1 шт</t>
  </si>
  <si>
    <t>десерт</t>
  </si>
  <si>
    <t>ревень, красная смородина, вода, сахар</t>
  </si>
  <si>
    <t>черная смородина, клубника, облепиха, сахар, вода</t>
  </si>
  <si>
    <t>Сморреброд с пармой</t>
  </si>
  <si>
    <t>Сэндвич с индейкой и яйцом</t>
  </si>
  <si>
    <t xml:space="preserve">Груша, киви, ананас </t>
  </si>
  <si>
    <t>паста, брокколи, тимьян, лук, шампиньоны, сливки, вино, пармезан, базилик, петрушка, чеснок, соль, специи</t>
  </si>
  <si>
    <t xml:space="preserve">Морс с облепихи, меда и имбиря </t>
  </si>
  <si>
    <t>облепиха, мёд, имбирь свежий, сахар, вода</t>
  </si>
  <si>
    <t>хлеб, парма, листья салата, вяленые томаты, цукини, сыр творожный, зелень, специи, масло растительное</t>
  </si>
  <si>
    <t>груша, киви, ананас</t>
  </si>
  <si>
    <t>мука, свинина, лук, яйцо куриное, перец, сливочное масло, чеснок, соль, специи</t>
  </si>
  <si>
    <t>вишня, сахар, вода</t>
  </si>
  <si>
    <t>Морс из черной смородины, клубники и облепихи</t>
  </si>
  <si>
    <t>Компот из черники, черноплодной рябины и крыжовника</t>
  </si>
  <si>
    <t>Компот из сливы</t>
  </si>
  <si>
    <t>Пибимпаб с говядиной</t>
  </si>
  <si>
    <t xml:space="preserve">облепиха, розмарин, сахар, вода </t>
  </si>
  <si>
    <t>черноплодная рябина, крыжовник, черника, сахар, вода</t>
  </si>
  <si>
    <t>слива, сахар, вода</t>
  </si>
  <si>
    <t>красная смородина, клюква, крыжовник, сахар, вода</t>
  </si>
  <si>
    <t>Морс из красной смородины, клюквы и крыжовника</t>
  </si>
  <si>
    <t>говядина, рис для суши (уксус рисовый, соус рисовый мирин, сахар), салат чука, морковь, кабачки, кинза, кунжут, яйцо куриное, соус терияки, грибы вешенки</t>
  </si>
  <si>
    <t>Блинчик с черешней</t>
  </si>
  <si>
    <t>пшеничная мука, сахар, молоко, соль, яйцо куриное, растительное масло, черешня</t>
  </si>
  <si>
    <t>Гриль тосты</t>
  </si>
  <si>
    <t>Тост с тунцом</t>
  </si>
  <si>
    <t>хлеб (вода, пшеничная мука, мука цельнозерновая, закваска ржаная, соль, солод, сахар, чеснок, тимьян), соус (сливочное масло, сыр творожный, чеснок, петрушка, перец халапеньо), тунец (тунец, каффирский лайм, лемонграс, апельсин, тимьян, соль сахар), яйцо куриное, авокадо, томаты, кинза</t>
  </si>
  <si>
    <t>говядина, яйцо куриное, сливочное масло, соль, специи</t>
  </si>
  <si>
    <t>сливочное масло, сыр творожный, сливки 22%, чернослив, грецкий орех, ванильный экстракт, яйцо куриное, сметана, сахар, вишня</t>
  </si>
  <si>
    <t>пита, огурцы, томаты, лук, салат айсберг, свинина, йогурт, огурцы, соус сальса, чеснок, зелень, соль, специи, картофель</t>
  </si>
  <si>
    <t>цыплёнок, яйца, сливочное масло, зелень, сухари, сливочное масло, молоко, мука пшеничная, соль, специи</t>
  </si>
  <si>
    <t>Азиатская лапша с белой рыбой</t>
  </si>
  <si>
    <t>Смузи слива-яблоко</t>
  </si>
  <si>
    <t>Дыня в стаканчике</t>
  </si>
  <si>
    <t>Арбуз в стаканчике</t>
  </si>
  <si>
    <t>яблоко, слива, лимон, мята</t>
  </si>
  <si>
    <t xml:space="preserve">Смузи клубника и банан </t>
  </si>
  <si>
    <t>картофель, огурцы, петрушка, лук, горошек, оливковое масло, горчица, уксус винный, уксус столовый, сахар, треска, вино, соль, специи</t>
  </si>
  <si>
    <t>цыплёнок, фасоль красная, картофель, паприка, огурцы, свежие, огурцы маринованные, кукуруза, петрушка, подсолнечное масло, сыр пармезан, халапеньо</t>
  </si>
  <si>
    <t>Молочный коктейль (клубника)</t>
  </si>
  <si>
    <t>молоко, мороженое, банан, клубника</t>
  </si>
  <si>
    <t>Домашняя ветчина с луковым соусом</t>
  </si>
  <si>
    <t>Салат с кальмаром и фунчозой</t>
  </si>
  <si>
    <t>Крабовый салат</t>
  </si>
  <si>
    <t>мука цельнозерновая, солод, мука пшеничная, томаты, салат айсберг, говядина, яйцо, сливочное масло, майонез, мед, горчица, соль, специи</t>
  </si>
  <si>
    <t>Летние фрукты</t>
  </si>
  <si>
    <t>дыня, арбуз, персик, ананас, нектарин, слива</t>
  </si>
  <si>
    <t>паста, цыплёнок, томаты, морковь, лук репчатый, масло растительное, орегано, сахар, базилик, чеснок, сыр гауда, маслины, кабачки, сыр пармезан, соль</t>
  </si>
  <si>
    <t>хлеб, ветчина, брусника, айсберг, маринованные огурцы, огурцы, сыр гауда, тимьян, розмарин, специи, майонез, лимоны</t>
  </si>
  <si>
    <t>тортилья (мука пшеничная, подсолнечное масло, сахар, разрыхлитель), соль, паприка свежая, томаты, фасоль красная, кинза, сыр гауда, кукуруза консервированная, какао, томатная паста, лук репчатый, чеснок, филе индейки, куркума, тимьян, розмарин</t>
  </si>
  <si>
    <t xml:space="preserve">заварная булочка (мука пшеничная, молоко, яйцо куриное, сахарный песок, соль), кокосовый крем (сливки 35%, кокосовые сливки) </t>
  </si>
  <si>
    <t>тостовый хлеб (мука пшеничная, мука соевая, яйцо куриное, молоко, дрожжи, подсолнечное масло, лимонная кислота, соль), буженина (свинина, чеснок, соус соевый, тимьян, розмарин, паприка), салат айсберг, томаты, огурцы маринованные, соус (горчица зерновая, сыр творожный, хрен)</t>
  </si>
  <si>
    <t>Куриная котлета с соусом из красной смородины</t>
  </si>
  <si>
    <t>Японский рис с кунжутом</t>
  </si>
  <si>
    <t>Крем-суп из корня сельдерея</t>
  </si>
  <si>
    <t>Салат с цыплёнком и лисичками</t>
  </si>
  <si>
    <t>Боул с авокадо и лисичками</t>
  </si>
  <si>
    <t>брокколи, батат, лисички, полба, фасоль красная, шпинат, авокадо, томаты, капуста краснокочанная, капуста китайская, салат айсберг, гуакамоле, сыр пармезан, соус песто (базилик, петрушка, оливковое масло, чеснок, лимон, сахар, соль)</t>
  </si>
  <si>
    <t>Куриная грудка су-вид с паровыми овощами</t>
  </si>
  <si>
    <t>Суши рис</t>
  </si>
  <si>
    <t>паста, индейка, баклажаны, маслины, морковь, сахар, орегано, базилик, сыр, пармезан, томаты, лук, чеснок, специи, соль</t>
  </si>
  <si>
    <t>суши-рис, сливочное масло, соль</t>
  </si>
  <si>
    <t>Ризотто из булгура с лисичками</t>
  </si>
  <si>
    <t xml:space="preserve">Сморреброд с лисичками и паштетом из тофу </t>
  </si>
  <si>
    <t>Овощной салат с зеленой фасолью и яйцом</t>
  </si>
  <si>
    <t>Салат-боул с брынзой и овощами</t>
  </si>
  <si>
    <t>сыр брынза, томаты, огурцы, перец болгарский, уксус бальзамический, масло растительное, листья салата, свёкла, фасоль стручковая, маслины</t>
  </si>
  <si>
    <t>Салат с булгуром и цыплёнком</t>
  </si>
  <si>
    <t>бананы, сливки 22%, мука пшеничная, маргарин, яйцо куриное, сахар, соль, сахар, сливочное масло, ванильный экстракт, коньяк, топпинг карамель</t>
  </si>
  <si>
    <t>хлеб, цукини, шпинат, сыр тофу, соус ворчестер, вяленые томаты, трюфельное масло, тыквенные семечки, шампиньоны, лисички, соус песто, соль, специи</t>
  </si>
  <si>
    <t>лимоны, сироп мохито, вода, сахар</t>
  </si>
  <si>
    <t>булгур, лисички, лук, белое вино, сливочное масло, пармезан, сливки, чеснок, тимьян, шпинат, соль, специи</t>
  </si>
  <si>
    <t>Митболы в сливочном соусе, 1шт</t>
  </si>
  <si>
    <t>Панакота малина — пломбир</t>
  </si>
  <si>
    <t>Пирог с ревенем и сливочным кремом</t>
  </si>
  <si>
    <t>пшеничная мука, яйцо куриное, сливочное масло, соль, сахар, молоко, ревень, красная смородина, картофельный крахмал, ванильный соус (сливки 33%, сметана, экстракт ванили)</t>
  </si>
  <si>
    <t>ванильное мороженое (молоко, сливочное масло, сгущённое молоко, сахар, экстракт ванили), пектин, малина, мята, молоко</t>
  </si>
  <si>
    <t>Боул с тыквой, гуакамоле и говядиной</t>
  </si>
  <si>
    <t>ростбиф, салат, томаты, огурцы, тыква, морковь, капуста красная, масло подсолнечное, гуакомоле (авокадо, перец халапеньо, томаты, кинза, чеснок, соль, сок лайма</t>
  </si>
  <si>
    <t>Блинчик с картофелем и лисичками</t>
  </si>
  <si>
    <t>блинчик (мука пшеничная, молоко, сахар, соль, яйцо куриное, подсолнечное масло), картофель, лисички</t>
  </si>
  <si>
    <t>Смузи с кокосом, каффирским лаймом и манго</t>
  </si>
  <si>
    <t>Венская вафля</t>
  </si>
  <si>
    <t>рисовая бумага, морковь, перец болгарский, капуста китайская, соус терияки, имбирь, огурцы, соус сладкий чили, кунжут, перец чили, салат айсберг, нори, фунчоза, редис, соль, специи</t>
  </si>
  <si>
    <t>Куриная котлета с горчичным соусом</t>
  </si>
  <si>
    <t>фарш</t>
  </si>
  <si>
    <t>цыплёнок, яйцо, петрушка, сливочное масло, лук, сухари панировочные, сахар, соус демиглясс, горчица зернистая</t>
  </si>
  <si>
    <t>Азиатская лапша с курицей, имбирем и грибами</t>
  </si>
  <si>
    <t>Смузи дыня-манго-ананас</t>
  </si>
  <si>
    <t>Котлета Валленберг, 1 шт</t>
  </si>
  <si>
    <t>ростбиф (говядина), горчица, листья салата, морковь, капуста красная, огурцы, томаты, груши, картофель, соль, специи, уксус, лимонный сок</t>
  </si>
  <si>
    <t>базилик, томаты, пармезан, баклажаны, лук, морковь, чеснок, соль, специи</t>
  </si>
  <si>
    <t>Овощной салат с цветной капустой</t>
  </si>
  <si>
    <t>Ананасовый смузи</t>
  </si>
  <si>
    <t>ананас, банан, яблоко, лимонный сок</t>
  </si>
  <si>
    <t>капуста китайская, морковь, редис, огурцы, томаты, шпинат, индейка, соус ворчестер, соус гуакамоле, фасоль стручковая, масло растительное, лимонный сок</t>
  </si>
  <si>
    <t>треска, томаты, огурцы, листья салата, капуста китайская, морковь, редис, фасоль стручковая, маслины, капуста брокколи, соус ореховый, сливки, кускус</t>
  </si>
  <si>
    <t>гриль гарнир</t>
  </si>
  <si>
    <t>Японский рис с кунжутом гриль</t>
  </si>
  <si>
    <t>цветная капуста, капуста китайская, огурцы, морковь, масло растительное, соль, специи</t>
  </si>
  <si>
    <t>картофель фри, соль, специи</t>
  </si>
  <si>
    <t>говядина, свинина, лук репчатый, яйцо куриное, растительное масло, сухари панировочные, специи, соль, брусника, клюква, сахар, тимьян, розмарин</t>
  </si>
  <si>
    <t>говядина, морковь, картофель, сельдерей, томаты, лук репчатый, чеснок, перец чили, кинза, оливковое масло, вино красное, сахар, соль, специи</t>
  </si>
  <si>
    <t xml:space="preserve">кефир, молоко, ананас, пектин, творог, ванилин, кокосовое молоко, кокосовая стружка </t>
  </si>
  <si>
    <t>Круассан с тамбовским окороком</t>
  </si>
  <si>
    <t>Пшеничный ролл с овощами на гриле</t>
  </si>
  <si>
    <t>Сэндвич с паштетом из куриной печени</t>
  </si>
  <si>
    <t>Свекольный салат с кунжутным соусом и тофу</t>
  </si>
  <si>
    <t>свёкла, стручковая фасоль, сыр тофу, кунжутное масло, кунжут, соус соевый, соль, специи</t>
  </si>
  <si>
    <t>хлеб тостовый, салат айсберг, огурцы маринованные, тыква, сыр, печень куриная, филе утки, лук, морковь, тимьян, сливочное масло, яблоки, соль, специи</t>
  </si>
  <si>
    <t>тортилья пшеничная, огурцы, шампиньоны, сыр, салат айсберг, петрушка, чеснок, масло растительное, кабачки, перец болгарский тимьян, томаты</t>
  </si>
  <si>
    <t>булгур, свекла, цукини, тыква, вино, сливочное масло, сыр горгонзола, сливки, чеснок, тимьян, сыр творожный, соль, специи</t>
  </si>
  <si>
    <t>круассан (мука пшеничная, дрожжи, масло сливочное, вода), окорок свиной, соус (сыр творожный, перец халапеньо, сливочное масло, петрушка, чеснок), салат айсберг, томаты, огурцы маринованные</t>
  </si>
  <si>
    <t>ростбиф, розмарин, тимьян, соус ворчестер, огурцы, паприка, редис, кунжут, арахис, кинза, базилик, салат айсберг, соус устричный, шпинат, имбирь маринованный, растительное масло, специи, соль</t>
  </si>
  <si>
    <t>картофель, свекла, уксус рисовый, сахар, томатная паста, чеснок, сыр горгонзола, сыр творожный, соль, специи</t>
  </si>
  <si>
    <t>Ячневая каша</t>
  </si>
  <si>
    <t>рис, тунец,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t>
  </si>
  <si>
    <t>ячневая крупа, молоко, масло сливочное, соль, сахар</t>
  </si>
  <si>
    <t>имбирь, каперсы, капуста, кунжут, нори, огурцы, рис, сахар, уксус рисовый, мирин, яблоки, соус ореховый, соус соевый, тунец, соль, специи</t>
  </si>
  <si>
    <t>Овсяная каша на банановом молоке</t>
  </si>
  <si>
    <t>Панакота из ряженки с манго и маракуйей</t>
  </si>
  <si>
    <t>Нормандский яблочный пирог</t>
  </si>
  <si>
    <t>креветки, бобы эдамаме, мед, оливковое масло, соус кимчи, соус соевый, имбирь маринованный, капуста красная, кинза, кунжут, морковь, нори, огурцы, редис, сахар тростниковый, уксус рисовый, яблоко, рис, салат айсберг, соус ореховый, томаты</t>
  </si>
  <si>
    <t>ряженка, мед, экстракт манго, ванилин, манго, пектин, пюре маракуйи</t>
  </si>
  <si>
    <t>Фалафель с йогуртовым соусом</t>
  </si>
  <si>
    <t>Карри суп с белой рыбой</t>
  </si>
  <si>
    <t>Бефстроганов из говядины с вешенками</t>
  </si>
  <si>
    <t>треска, лапша пшеничная, рыбный бульон, перец чили, имбирь, чеснок, морковь, цукини, грибы шиитаке, тыква, кокосовое молоко, кинза, ростки сои, соль, специи</t>
  </si>
  <si>
    <t>филе щуки, филе трески, яйцо, лук, сливочное масло, сухари, укроп, белое вино, сливки, шпинат, соль, специи</t>
  </si>
  <si>
    <t>Сморреброд с ростбифом и вешенками</t>
  </si>
  <si>
    <t>хлеб, говядина, горчица, творожный сыр, сметана, грибы вешенки, чеснок, редис, рукола, соль, специи</t>
  </si>
  <si>
    <t>говядина, лук репчатый, грибы вешенки, сливки, сливочное масло, оливковое масло, петрушка, специи соль</t>
  </si>
  <si>
    <t>торилья, треска, мука пшеничная, фасоль красная, яйцо куриное, паприка, капуста, картофель, лук, кинза, молоко, сметана, томаты</t>
  </si>
  <si>
    <t>корж (тыква, яйцо куриное, пшеничная мука, корица, разрыхлитель, имбирь, сахар, апельсины, соль, подсолнечное масло), крем (яйцо куриное, сливки 33%, сахар, творог), тыквенный джем (тыква, сахар, апельсины, специи)</t>
  </si>
  <si>
    <t>куриный бульон (цыпленок, лук репчатый, петрушка, укроп, морковь), цыплёнок, картофель, мука пшеничная, сливочное масло, яйцо куриное, лук, морковь, соль, специи</t>
  </si>
  <si>
    <t>Шарлотка с грушей и горгонзолой</t>
  </si>
  <si>
    <t xml:space="preserve">Салат со свёклой, черносливом и орехами </t>
  </si>
  <si>
    <t>пшеничная мука, яйцо куриное, груши, разрыхлитель, экстракт груши, сода пищевая, сыр творожный, сыр горгонзола, сливки 10%, соль, сахар</t>
  </si>
  <si>
    <t>свекла, чернослив, грецкий орех, масло рафинированное, чеснок</t>
  </si>
  <si>
    <t xml:space="preserve">творог, сливки 35%, молоко, сметана, пектин, овсяные хлопья, подсолнечное масло, мед, грецкий орех, кунжут, миндаль, фундук, сок яблочный, экстракт "Миндаль", вишня </t>
  </si>
  <si>
    <t>картофель, пшеничная мука, яйцо куриное, лук репчатый, тимьян, розмарин, соль, специи, сыр горгонзола, сыр творожный, сыр гауда, сливки 22%</t>
  </si>
  <si>
    <t>сулугуни, баклажаны, базилик, томаты, лук, морковь, чеснок, соль, специи</t>
  </si>
  <si>
    <t>капуста, яйцо куриное, кунжут, сливочное масло, лук, морковь, молоко, дрожжи, мука пшеничная, растительное масло, сахар</t>
  </si>
  <si>
    <t>паста, сливки, молоко, цыплёнок, сыр, мука пшеничная, сливочное масло, соль, соль, специи</t>
  </si>
  <si>
    <t>Гуляш с цыпленком и колбасками</t>
  </si>
  <si>
    <t>мидии, кальмары, горбуша, паприка, рис, томаты, маслины, лук,  стручковая фасоль, соль, специи</t>
  </si>
  <si>
    <t>хлеб зерновой (мука пшеничная, мука ржаная обдирная, вода питьевая, резаное ржаное зерно, сахар, семена кунжута, льна, подсолнечника, солод, дрожжи, соль), сыр творожный, салат ромейн, огурцы маринованные, яйцо куриное, грудинка говяжья, розмарин, тимьян, соус ворчестер, соль, подсолнечное масло, горчица зернистая, клюква</t>
  </si>
  <si>
    <t>круассан (мука пшеничная, дрожжи, масло сливочное, вода), бекон, сыр творожный, огурцы, томаты, салат айсберг, горчица зерновая, яйцо куриное</t>
  </si>
  <si>
    <t xml:space="preserve">листья салата, картофель, томаты, соус (сметана, майонез, горчица зернистая, огурцы маринованные, сливки 22%), филе кеты, яйцо куриное, огурцы,  тимьян, сливочное масло, лимоны, чеснок, соус рыбный, соль, петрушка </t>
  </si>
  <si>
    <t>рис, филе бедра курицы,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t>
  </si>
  <si>
    <t>цыплёнок, цукини, лук, морковь, шампиньоны, паприка, брокколи, арахис, имбирь, чеснок, чили, соевый соус, сахар, соль, специи</t>
  </si>
  <si>
    <t>Овсяная каша на миндальном молоке</t>
  </si>
  <si>
    <t>Плов с баклажанами и грибами</t>
  </si>
  <si>
    <t>Бейгл с лососем и сливочным сыром</t>
  </si>
  <si>
    <t>булочка (мука пшеничная, дрожжи, молоко, соль, сахар, яйцо куриное, орегано, базилик, смесь перцев, кунжут, льняное семя, семена подсолнуха, арахис), салат айсберг, огурцы, лосось слабой соли, сыр творожный сливочный, горчица зернистая, сливки 22%, укроп, петрушка, сельдерей</t>
  </si>
  <si>
    <t>мука пшеничная, яйцо куриное, сливочное масло, молоко, лук репчатый, белое вино, пармезан, сыр гауда, ветчина, томаты, горчица зернистая, соль, специи</t>
  </si>
  <si>
    <t>корень сельдерея, картофель, лук репчатый, тимьян, сливки, чеснок, оливковое масло, белое вино, соль</t>
  </si>
  <si>
    <t>овсяные хлопья, миндальное молоко, соль, сахар</t>
  </si>
  <si>
    <t>Говяжий язык со сливочным хреном</t>
  </si>
  <si>
    <t>язык говяжий, сметана, сливки, хрен, соль, специи</t>
  </si>
  <si>
    <t>Панини с копченым цыплёнком</t>
  </si>
  <si>
    <t>хлеб чиабатта, листья салата, куриная грудка, томаты, сыр творожный, специи</t>
  </si>
  <si>
    <t>молоко, пшеничная мука, яйцо куриное, масло сливочное, сахар, соль, дрожжи, кардамон, яблоки, грецкий орех, сливочный сыр, сливки 10%</t>
  </si>
  <si>
    <t>Бриошь с яблоком и грецким орехом</t>
  </si>
  <si>
    <t>цыплёнок, яйцо куриное, шампиньоны, сливочное масло,  лук, морковь, молоко, дрожжи, мука пшеничная, растительное масло, сахар</t>
  </si>
  <si>
    <t>филе трески, тортилья, листья салата, майонез, картофель фри, сметана, лимон, мука пшеничная, лук, укроп, горчица, лимоны, сухари панировочные, огурцы, сыр, томаты, соль, специи</t>
  </si>
  <si>
    <t>свинина, капуста, булгур, лук, цветная капуста, томаты, сливочное масло, тимьян, чеснок, морковь, капуста, творог, сметана, петрушка, соль, специи</t>
  </si>
  <si>
    <t>фасоль, паприка, лук порей, кунжут, кунжутное масло, уксус винный, специи, соль</t>
  </si>
  <si>
    <t>белая рыба, мидии, кальмар, шалфей, лук порей, морковь, корень сельдерея, белое вино, сливочное масло, яйцо куриное, сливки, специи, картофель, лимон</t>
  </si>
  <si>
    <t>свинина, фасоль, паприка, колбаски, демиглас, картофель, морковь, петрушка, лук, тыква, томаты, соль, специи</t>
  </si>
  <si>
    <t>куриная печень, сливки, сметана, шампиньоны, маринованные огурцы, мука пшеничная, сливочное масло, лук, оливковое масло, соль, специи</t>
  </si>
  <si>
    <t>булочка для бургера, листья салата, майонез, огурцы, лук, укроп, горчица, лимоны, филе трески, сухари панировочные, сыр, томаты, чеснок, кинза, халапеньо, томатная паста, капуста, морковь, огурцы, уксус винный, кунжутное масло, соль, специи</t>
  </si>
  <si>
    <t>Белая рыба со шпинатом в сливках</t>
  </si>
  <si>
    <t>треска, тимьян, соль, сливочное масло, капуста цветная, кабачки, морковь, сливки 22%, шпинат, белое вино, мука пшеничная</t>
  </si>
  <si>
    <t>говядина, лук, морковь, томаты, паприка, перец чили, оливковое масло, кинза, петрушка, рис, чеснок, грецкий орех, специи, соль</t>
  </si>
  <si>
    <t xml:space="preserve">тортилья (мука пшеничная, вода, дрожжи, соль), перец свежий, рис басмати, подсолнечное масло, лук, сливки, говядина, фасоль красная, сыр гауда, кинза, кумин, орегано, какао, соевый соус, томаты, перец халапеньо </t>
  </si>
  <si>
    <t>кускус, сливочное масло, сливки, цукини, паприка, соевый соус, чеснок, имбирь, перец чили, лук, сыр адыгейский, кинза, зелень, соль, специи</t>
  </si>
  <si>
    <t>Слойка творожная Датская</t>
  </si>
  <si>
    <t>молоко, мука, яйцо, сахар, дрожжи, маргарин, уксус, лимонная кислота, сахар, соль, сгущенное молоко вареное</t>
  </si>
  <si>
    <t xml:space="preserve">тыква, яйцо куриное, лук, чеснок, мука пшеничная, масло растительное, перец болгарский, сыр творожный, томаты вяленые, соус табаско, томаты, соль, специи </t>
  </si>
  <si>
    <t>Драники из тыквы с соусом ромеско, 1 шт.</t>
  </si>
  <si>
    <t>вег.блюдо</t>
  </si>
  <si>
    <t>индейка, морковь, лук, чеснок, сухофрукты, груша, тыква, картофель, лимон, масло растительное, мука пшеничная, масло растительное, соль, специи</t>
  </si>
  <si>
    <t>хлеб, говядина, горчица, творожный сыр, сметана, горчица зернистая, тыква, мёд, чеснок, редис, листья сельдерея, вяленые томаты, соль, специи</t>
  </si>
  <si>
    <t>белая рыба, кета, яйцо куриное, сухари панировочные, кинза, капуста китайская, соевый соус, имбирь, зеленый лук, морковь, кунжутное масло, кальмар, соус устричный, соль, специи</t>
  </si>
  <si>
    <t>белая рыба, кунжут, лайм, устричный соус, цукини, цветная капуста, перец болгарский, кукуруза, лук, соль, специи</t>
  </si>
  <si>
    <t xml:space="preserve">рис басмати, перец болгарский, фасоль стручковая, лук репчатый, чеснок, томаты, лимоны, маслины, сливочное масло, чернила каракатицы, креветки, кальмар, треска, мидии
</t>
  </si>
  <si>
    <t>черная паста, филе бедра цыпленка, сыр пармезан, лук, сливочное масло, пепперони (свинина, перец чили, тмин, экстракт паприки, сахар, соль), соус табаско (перец чили, уксус, соль), соус (томаты, морковь, чеснок, базилик, подсолнечное масло, соль, сахар)</t>
  </si>
  <si>
    <t>индейка, картофель, демиглас, чеснок, лук, паприка, оливковое масло, томаты, петрушка, морковь, колбаски, соль, специи</t>
  </si>
  <si>
    <t>цыплёнок, паприка, лук, томаты, чеснок, петрушка, морковь, тимьян, розмарин, картофель, мука пшеничная, сливочное масло, сахар, паприка, соль, специи</t>
  </si>
  <si>
    <t>Индейка с тыквой, сухофруктами и грушей</t>
  </si>
  <si>
    <t>тесто (мука пшеничная, сливочное масло, соль, яйцо куриное, молоко), индейка (апельсины, соль, специи, соус ворчестер (специи, уксус), паприка сухая, куркума), брокколи, лук, томаты, сыр пармезан, яйцо, сливки 22%</t>
  </si>
  <si>
    <t>Сморреброд с запечённой тыквой и ростбифом</t>
  </si>
  <si>
    <t>паста, томаты, лук, морковь, чеснок, базилик, сахар, пармезан, рукола, шпинат, кальмар, мидии, треска, кета,  соль, специи</t>
  </si>
  <si>
    <t>Блинчик с яблоком и корицей, 1 шт</t>
  </si>
  <si>
    <t>рис, лосось, огурцы, сыр творожный, имбирь маринованный, кунжут, нори, сахар, уксус рисовый, мирин, яблоки, соус ореховый, соус соевый, соль, специи</t>
  </si>
  <si>
    <t>свекла, уксус бальзамический, сливочный сыр, листья сельдерея, шпинат, специи, мед, соль, специи</t>
  </si>
  <si>
    <t>Бретцель дог</t>
  </si>
  <si>
    <t>сосиска, пшеничная мука, молоко, яйцо куриное, сливочное масло, подсолнечное масло, сахар, дрожжи, орегано, кунжут, соль, специи</t>
  </si>
  <si>
    <t>Бёф бургиньон — говядина, тушённая в вине</t>
  </si>
  <si>
    <t>огурцы, кабачки, листья салата, морковь, тыква, капуста белокачанная, редис, капуста китайская,перец болгарский, грибы, кускус, кунжут, тофу, кинза, авокадо, арахис, соевый соус, винный уксус, чеснок</t>
  </si>
  <si>
    <t>Шведские фрикадельки с ягодным соусом</t>
  </si>
  <si>
    <t>пшеничная мука, сахар, молоко, подсолнечное масло, яйцо куриное, какао, сметана, пектин, пюре маракуйи, ананас консервированный, шоколад молочный, сливочное масло</t>
  </si>
  <si>
    <t>курица, яйцо куриное, кабачки, шампиньоны, картофель, тыква, морковь, капуста, оливки, редис, паприка, томаты, огурцы, салат айсберг, оливковое масло, лимонный сок, соль, специи</t>
  </si>
  <si>
    <t>ряженка, экстракт лайма, папайя, бананы, пектин</t>
  </si>
  <si>
    <t>цветная капуста, шампиньоны, лук репчатый, чеснок, тимьян, сливочное масло, молоко, мука пшеничная, мускатный орех, сыр, соль, специи</t>
  </si>
  <si>
    <t>молоко, мука, яйцо куриное, соль, сахар, яблоки, корица, сливочное масло, соль, специи</t>
  </si>
  <si>
    <t>мука ржаная, вода, пшеничная мука, цельнозерновая мука, соль, солод, сахар, чеснок, тимьян</t>
  </si>
  <si>
    <t>Белая рыба в горшочке</t>
  </si>
  <si>
    <t>Кукурузный суп с беконом</t>
  </si>
  <si>
    <t>картофель, сливочное масло, сыр, сливки, яйцо куриное, соль, специи</t>
  </si>
  <si>
    <t>Лапша долголетия с цыплёнком</t>
  </si>
  <si>
    <t>кукуруза, лук репчатый, чеснок, сливки, бекон, масло подсолнечное, сливочное масло, соль, специи</t>
  </si>
  <si>
    <t>Индейка с клюквой и соусом грэви, 1 шт</t>
  </si>
  <si>
    <t>Пикатта из цыплёнка с лимонным соусом, 1 шт</t>
  </si>
  <si>
    <t>филе грудки курицы, чеснок, лук репчатый, масло подсолнечное, сахар, сливки, сливочное масло, мука пшеничная, лимоны, каперсы, соль, специи</t>
  </si>
  <si>
    <t>Запеченый окорок с соусом из черноплодки, 1 шт</t>
  </si>
  <si>
    <t>Буррито с ветчиной</t>
  </si>
  <si>
    <t>говядина, пшеничная лапша, морковь, лук репчатый, паприка, томаты, томатная паста, чили перец, чеснок, кинза, специи, соль</t>
  </si>
  <si>
    <t>капуста, яйцо куриное, сыр фета, соль, специи, сливочное масло, чеснок, петрушка</t>
  </si>
  <si>
    <t>бекон, спагетти, яйцо куриное, сливки, пармезан, сыр гауда, соль, чеснок, мука пшеничная, специи, сливочное масло</t>
  </si>
  <si>
    <t>цыплёнок, сухари, яйцо, лимон, соль, специи, мёд, горчица, подсолнечное масло</t>
  </si>
  <si>
    <t>свинина, говядина, лук, чеснок, сухари панировочные, паприка, бекон, сливки, сыр, специи, соль, яйцо куриное</t>
  </si>
  <si>
    <t>цыплёнок, яйцо, петрушка, сливочное масло, лук репчатый, сухари панировочные, сахар, брусника, тимьян, розмарин, соль, специи, бекон</t>
  </si>
  <si>
    <t>рис, филе говядины, филе цыплёнка, морковь, лук репчатый, подсолнечное масло, барбарис, кинза, чеснок, соль, специи, кунжутное масло</t>
  </si>
  <si>
    <t>демиглас, вино, индейка, лук, морковь, розмарин, тимьян, тыква, шампиньоны, шпинат, соль, специи, чеснок</t>
  </si>
  <si>
    <t>Пирог с брусникой</t>
  </si>
  <si>
    <t>тортилья, йогурт, майонез, петрушка, укроп, кинза, яйцо куриное, чеснок, огурцы маринованные, огурцы свежие, томаты, лук, сахар, капуста, нут, морковь, лук, мята, перец чили, сельдерей, картофель, розмарин, соль, специи</t>
  </si>
  <si>
    <t>лапша пшеничная, филе бедра курицы, соус ворчестер, соевый соус, кориандр, имбирь, китайская капуста, древесный гриб, зеленый лук, уксус рисовый, картофельный крахмал, чили, кунжутное масло, подсолнечное масло, перец болгарский, лук репчатый, фасоль стручковая, ростки сои, морские водоросли, соус терияки.</t>
  </si>
  <si>
    <t>окорок свиной, чеснок, тимьян, розмарин, можжевельник, вино красное сухое, соус демиглас, сливки, сахар, горчица, апельсины, черноплодная рябина</t>
  </si>
  <si>
    <t>тортилья пшеничная, салат айсберг, томаты, огурцы, морковь, лук, кинза, петрушка, мята, чили, сельдерей, нут, соль, специи, майонез, сметана, чеснок</t>
  </si>
  <si>
    <t>шампиньоны, морковь, огурец, чеснок, соевый соус, лимоны, кунжутное семя, редис, кинза, специи, подсолнечное масло, чили, соус сладкий чили, болгарский перец, фунчоза</t>
  </si>
  <si>
    <t>тортилья, соль, перец болгарский, томаты, фасоль красная, кинза, сыр, кукуруза консервированная, какао, лук, чеснок, корейка домашняя, куркума, тимьян, розмарин, какао, специи, подсолнечное масло</t>
  </si>
  <si>
    <t>грибы белые, маслята, подосиновики, моховики, подберезовики, перловая крупа, картофель, лук, морковь, тимьян, душистый перец, соль</t>
  </si>
  <si>
    <t>Вермонтский картофель с сыром</t>
  </si>
  <si>
    <t>филе цыплёнка, паста, сливки, кабачки, лук репчатый, сыр пармезан, сыр гауда, базилик</t>
  </si>
  <si>
    <t>филе кеты, паста, сливки, кабачки, сыр гауда, белое вино, чеснок, базилик</t>
  </si>
  <si>
    <t>филе бедра курицы, филе грудки курицы, яйцо куриное, сухари панировочные, лук, чеснок, мука, вино белое сухое, сливочное масло, сливки, специи, соль</t>
  </si>
  <si>
    <t>филе грудки индейки, подсолнечное масло, тимьян, соус ворчестер, клюква, сахар, крахмал, розмарин, корица, сливочное масло, соус демигляс, мука пшеничная, вино красное, соль, специи</t>
  </si>
  <si>
    <t>пшеничная мука, яйцо куриное, сливочное масло, соль, сахар, молоко, клубника, брусника, картофельный крахмал, ванильный соус (сливки 33%, сметана, экстракт ванили)</t>
  </si>
  <si>
    <t>индейка, тимьян, розмарин, сухари панировочные, яйцо куриное, сливки, лимоны, горчица, мёд, соль, специи, подсолнечное масло</t>
  </si>
  <si>
    <t>говядина, лук, чеснок, имбирь, соевый соус, лайм, морковь, соус рыбный, лапша, кинза, базилик, мята, ростки сои, перец чили, редис, лайм, соль, специи, лапша пшеничная</t>
  </si>
  <si>
    <t>цыплёнок, лук, шампиньоны, сметана, сливки, мука пшеничная, сливочное масло, петрушка, огурцы маринованные, демиглас, томаты, куриные сердечки, соль, специи, подсолнечное масло</t>
  </si>
  <si>
    <t>яйцо куриное, масло сливочное, лук репчатый, сухари панировочные, окорок свиной, цыплёнок, соль, специи, шпинат</t>
  </si>
  <si>
    <t>цветная капуста, сахар, сухари панировочные, мука, сливочное масло, молоко, яйцо куриное, соль, специи, мука пшеничная, подсолнечное масло</t>
  </si>
  <si>
    <t>кета, треска, картофель, лук репчатый, морковь, тимьян, сливки, соль, специи</t>
  </si>
  <si>
    <t>свинина, сливочное масло, чеснок, демиглас, горчица, сахар, специи, соль, тимьян, лавровый лист, душистый перец</t>
  </si>
  <si>
    <t>рис, морковь, лук, кунжутное масло, кинза, чеснок, перец чили, имбирь, лимоны, мята, арахис, перец болгарский, курага, нут, соль, специи, фасоль стручковая</t>
  </si>
  <si>
    <t>картофель, сливочное масло, яйцо куриное, пармезан, говядина, морковь, кабачок, горошек, демиглас, томатная паста, петрушка, мука, лук, чеснок, соль, специи, пшеничная мука, подсолнечное масло, сыр, листья сельдерея</t>
  </si>
  <si>
    <t>рис, паприка, фасоль, лук, томаты, тимьян, цыплёнок, лимон, сельдерей, маслины, петрушка, чеснок, пепперони, соль, специи, подсолнечное масло</t>
  </si>
  <si>
    <t>говядина, фасоль стручковая, лук репчатый, паприка, шампиньоны, морковь, цукини, кунжут, имбирь, кинза, брокколи, соевый соус, чеснок, соус терияки, соль, специи</t>
  </si>
  <si>
    <t>свинина, бекон, картофель, томаты, чеснок, лук репчатый, перец болгарский, специи, подсолнечное масло, тыква, морковь, соль, демиглас</t>
  </si>
  <si>
    <t>мука пшеничная, говядина, лук, яйцо куриное, перец, сливочное масло, чеснок, соль, специи, подсолнечное масло</t>
  </si>
  <si>
    <t>капуста, картофель, морковь, петрушка, лук, томаты, горошек, чеснок, перец болгарский, цыплёнок, петрушка, соль, специи</t>
  </si>
  <si>
    <t>говядина, сливки, томаты, рис, сливочное масло, лук, яйца, специи, соль, сметана, подсолнечное масло</t>
  </si>
  <si>
    <t>капуста брокколи, сливки, сыр, соль, пшеничная мука, сливочное масло</t>
  </si>
  <si>
    <t>Клубнично-банановый ласси</t>
  </si>
  <si>
    <t>кефир, манго</t>
  </si>
  <si>
    <t>клубника, банан, лимон, базилик</t>
  </si>
  <si>
    <t>Панини цезарь</t>
  </si>
  <si>
    <t>Бейгл с тунцом и сливочным сыром</t>
  </si>
  <si>
    <t>Яичный салат с копчёной индейкой</t>
  </si>
  <si>
    <t>картофель, огурец маринованный, петрушка, огурец, томаты, яйцо куриное, майонез, горчица, сметана, сыр, индейка, специи</t>
  </si>
  <si>
    <t>Онигири с авокадо</t>
  </si>
  <si>
    <t>говядина,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t>
  </si>
  <si>
    <t>Овощной перекус</t>
  </si>
  <si>
    <t>огурцы, сельдерей, морковь, редис, перец болгарский, капуста красная, томаты черри</t>
  </si>
  <si>
    <t>цыплёнок, яйцо, петрушка, сливочное масло, лук, сухари панировочные, сахар, красная смородина, соль, специи, крахмал картофельный, подсолнечное масло</t>
  </si>
  <si>
    <t>курица, сливки, специи, сыр, соль, сухари панировочные, корейка, картофельный крахмал, подсолнечное масло, молоко</t>
  </si>
  <si>
    <t>свинина, ананас, лук, кинза, арахис, морковь, перец болгарский, соус кисло-сладкий, томатная паста, лук зеленый, чеснок, имбирь, соль, специи</t>
  </si>
  <si>
    <t>рис, индейка, яйцо куриное, лук, морковь, перец болгарский, имбирь, чеснок, чили, соевый соус, соль, специи, соус терияки, шампиньоны, подсолнечное масло, стручковая фасоль</t>
  </si>
  <si>
    <t>Боул с ростбифом и соусом Тоннато</t>
  </si>
  <si>
    <t>хлеб чиабатта, салат айсберг, томаты, филе цыпленка, сухари панировочные, яйцо куриное, картофельный крахмал, пшеничная мука, сливки, специи, подсолнечное масло, майонез, лайм, сыр, соевый соус</t>
  </si>
  <si>
    <t>рис, уксус рисовый, сахар, тунец, огурцы, яйцо, капуста, имбирь, кунжут, нори, соевый соус, сметана, паста кимчи, огурцы, соль, специи</t>
  </si>
  <si>
    <t>клубника, кефир, банан</t>
  </si>
  <si>
    <t>бейгл, салат айсберг, огурец, тунец, сыр рикотта, петрушка, сыр творожный, сливки</t>
  </si>
  <si>
    <t>ряженка, пектин, корица, экстракт ванили, сахар, брусника</t>
  </si>
  <si>
    <t>пита, цыпленок, соевый соус, соус ворчестер, огурцы, томаты, картофель фри, соус сальса томатный, йогурт, салат айсберг, лук маринованный, петрушка, чеснок, соль, специи</t>
  </si>
  <si>
    <t>лук, тимьян, вино белое, сыр, сливочное масло, подсолнечное масло, мука пшеничная, соль, специи, соус демиглас</t>
  </si>
  <si>
    <t>паста, базилик, петрушка, подсолнечное масло, соль, чеснок, сыр, соль, маслины, томаты вяленые, томаты, лимон, сахар</t>
  </si>
  <si>
    <t>картофель, цветная капуста, морковь, лук, сливки, специи, соль, белое вино, перец болгарский, подсолнечное масло</t>
  </si>
  <si>
    <t>цыплёнок, огурцы, капуста китайская, салат лола бионда, кукуруза, фасоль, перец болгарский, чипсы начос, перец халапеньо, лук зеленый, петрушка, кинза, растительное масло, соль, специи</t>
  </si>
  <si>
    <t>цыплёнок, бекон, сливочный сыр, шпинат, перец болгарский, лук, чеснок, соль, специи, подсолнечное масло</t>
  </si>
  <si>
    <t>паста, говядина, томаты, лук, морковь, подсолнечное масло, сельдерей, томатная паста, сыр, сливочное масло, молоко, мука пшеничная, чеснок, базилик, соль, специи</t>
  </si>
  <si>
    <t>тыква, картофель, лук, морковь, сливки, вино, тимьян, кокосовое молоко, картофель, тыквенные семечки, имбирь, соль, специи</t>
  </si>
  <si>
    <t>Белорусское рагу— тушёный окорок с колбасками и капустой</t>
  </si>
  <si>
    <t>белая рыба, кальмар, картофель, лук, тимьян, петрушка, укроп, подсолнечное масло, томаты, лук порей, чеснок, зелень, соль, специи</t>
  </si>
  <si>
    <t>Ласси с вишней</t>
  </si>
  <si>
    <t>кефир, бананы, вишня</t>
  </si>
  <si>
    <t>Ласси с черникой и мятой</t>
  </si>
  <si>
    <t>кефир, черника, банан, мята</t>
  </si>
  <si>
    <t>баклажан, перец болгарский, лук, чеснок, томаты, сельдерей, морковь, тыква, чечевица, оливки, базилик, подсолнечное масло, соль, сахар, уксус бальзамический</t>
  </si>
  <si>
    <t>зеленый горошек, морковь, кабачки, тыква, кинза, тортилья, сыр, тимьян, розмарин, специи, подсолнечное масло</t>
  </si>
  <si>
    <t>Куриный паштет</t>
  </si>
  <si>
    <t>Круассан с шоколадом</t>
  </si>
  <si>
    <t>Курник с шампиньонами</t>
  </si>
  <si>
    <t>Пирожок с говядиной</t>
  </si>
  <si>
    <t>Пирожок со шпинатом и рикоттой</t>
  </si>
  <si>
    <t>Сицилийская капоната с чечевицей</t>
  </si>
  <si>
    <t xml:space="preserve">молоко, пшеничная мука, яйцо куриное, сливочное масло, сахар, соль, дрожжи, лук репчатый, филе курицы, лук репчатый, шампиньоны, грибы подосиновики, сливки 22%, соль, специи, орехи
</t>
  </si>
  <si>
    <t>молоко, пшеничная мука, яйцо куриное, сливочное масло, сахар, соль, дрожжи, говядина, лук репчатый, петрушка, чеснок</t>
  </si>
  <si>
    <t xml:space="preserve">молоко, пшеничная мука, яйцо куриное, сливочное масло, сахар, соль, дрожжи, лук репчатый, шпинат, сыр рикотта, сыр гауда, петрушка, орехи
</t>
  </si>
  <si>
    <t>Азу из говядины</t>
  </si>
  <si>
    <t>Карри с тунцом</t>
  </si>
  <si>
    <t>филе тунца, кабачки, морковь, капуста брокколи, тыква, фасоль стручковая, шампиньоны, лук, перец болгарский, сливки, кокосовое молоко, соус соевый, листья лайма, лемонграсс, апельсин, имбирь, чеснок, чили, карри, соль специи</t>
  </si>
  <si>
    <t>Треска под маринадом</t>
  </si>
  <si>
    <t>говядина, огурцы соленые, морковь, лук, томатная паста, томаты, масло подсолнечное, масло сливочное, мука пшеничная, соль, специи</t>
  </si>
  <si>
    <t>булгур, томаты, кабачки, тыква, вино, пармезан, сливки, сливочное масло, сыр, тимьян, чеснок, соль, специи</t>
  </si>
  <si>
    <t>цыплёнок, чеснок, подсолнечное масло, лук, гранат, специи, соль</t>
  </si>
  <si>
    <t>говядина, морковь, перец болгарский, цукини, подсолнечное масло, стручковая фасоль, кунжут, кинза, лапша, соевый соус, имбирь, чеснок, лимоны, апельсины, сахар, белое вино, картофельный крахмал, соль, специи</t>
  </si>
  <si>
    <t>картофель, перец болгарский, лук, подсолнечное масло, сливки, соль, специи, творожный сыр, листья сельдерея</t>
  </si>
  <si>
    <t>абрикосы, яблоки сушеные, груши сушеные, вишня сушеная, изюм, сахар, вода</t>
  </si>
  <si>
    <t xml:space="preserve">салат айсберг, салат ромейн, капуста красная, морковь, тыква, томаты, артишоки маринованные, томаты вяленые, огурцы, свекла, базилик, горчица, уксус винный </t>
  </si>
  <si>
    <t>говядина, фасоль, кукуруза, лук, перец болгарский, томаты, халапеньо, чеснок, подсолнечное масло, какао, чипсы начос, специи, кинза, соль</t>
  </si>
  <si>
    <t>мука, сливочное масло, дрожжи, сахар, соль, яйцо куриное, сахар, какао, ароматизаторы</t>
  </si>
  <si>
    <t>Бейгл с цыплёнком и сливочным сыром</t>
  </si>
  <si>
    <t>Ласси клубника-малина-банан</t>
  </si>
  <si>
    <t>кефир, пюре из маракуйи, ананасовый сок, сахар</t>
  </si>
  <si>
    <t>булочка бейгл, листья салата, копченая куриная грудка, огурцы маринованные, томаты, сыр творожный, сливки</t>
  </si>
  <si>
    <t>баклажаны, кабачки, перец болгарский, лимон, подсолнечное масло, кунжутное масло, чеснок, паприка молотая, гранат, томаты, кинза, петрушка, зеленый лук, сыр, тортилья</t>
  </si>
  <si>
    <t>паста, говядина, свинина, томаты, морковь, сельдерей, лук, яйцо куриное, сыр, соль, специи</t>
  </si>
  <si>
    <t>Салат с овощами, адыгейским сыром и красной фасолью</t>
  </si>
  <si>
    <t>листья салата, сыр кавказский, соус песто, сметана, томаты, фасоль красная, чеснок, соль</t>
  </si>
  <si>
    <t>Наггетс с соусом блючиз, 2 шт</t>
  </si>
  <si>
    <t>Сэндвич с куриным бифштексом</t>
  </si>
  <si>
    <t>Блин с брынзой и зеленью, 1 шт</t>
  </si>
  <si>
    <t>кефир, черная смородина</t>
  </si>
  <si>
    <t>Ласси черная смородина</t>
  </si>
  <si>
    <t>Ласси малина</t>
  </si>
  <si>
    <t>кефир, малина</t>
  </si>
  <si>
    <t>хлеб, листья салата, филе курицы, яйцо, соль, специи, огурцы маринованные, сыр творожный</t>
  </si>
  <si>
    <t>салат-боулы</t>
  </si>
  <si>
    <t>ананасовый сок, чёрный чай, лимон, сахар</t>
  </si>
  <si>
    <t>Блин с риетом из копчёного лосося</t>
  </si>
  <si>
    <t>Салат 1000 островов с морепродуктами</t>
  </si>
  <si>
    <t>Компот из фейхоа</t>
  </si>
  <si>
    <t>листья салата, огурец, томаты, яйцо куриное, креветки, мидии, кальмар, треска, майонез, кетчуп, огурец маринованный, лук, перец болгарский, оливки, специи</t>
  </si>
  <si>
    <t>фейхоа, сахар, лимон, вода</t>
  </si>
  <si>
    <t>Цепелины с говядиной, 2 шт</t>
  </si>
  <si>
    <t>листья салата, мука пшеничная, молоко, яйцо куриное, сахар, соль, огурец, красная рыба, петрушка</t>
  </si>
  <si>
    <t>Панакота с вареньем из еловых шишек</t>
  </si>
  <si>
    <t>Бутерброд с килькой</t>
  </si>
  <si>
    <t xml:space="preserve">цукини, перец болгарский, лук, брокколи, томаты, сельдерей, горошек, морковь, подсолнечное масло, баклажаны, чеснок, базилик, соль, специи, картофель </t>
  </si>
  <si>
    <t>Рулетик с авокадо и лососем</t>
  </si>
  <si>
    <t>голубой огонек</t>
  </si>
  <si>
    <t>Жульен с куриным филе и грибами</t>
  </si>
  <si>
    <t>Мимоза морковка</t>
  </si>
  <si>
    <t>Оливье с говядиной голубой огонек</t>
  </si>
  <si>
    <t>Салат оливье голубой огонек</t>
  </si>
  <si>
    <t>Салат оливье с индейкой голубой огонек</t>
  </si>
  <si>
    <t>Селёдка Я</t>
  </si>
  <si>
    <t>Бутерброд с селёдочным маслом</t>
  </si>
  <si>
    <t>Салат Рождественский Венок</t>
  </si>
  <si>
    <t>Салат Новогодняя Ёлочка</t>
  </si>
  <si>
    <t>ряженка, пектин, мед, ванильный экстракт, варенье из сосновых шишек</t>
  </si>
  <si>
    <t>свекла, арахис, гранат, грецкий орех, кинза, чеснок, уксус винный, соль, специи хмели-сунели</t>
  </si>
  <si>
    <t>цыплёнок, шампиньоны, лук, томаты, сливочное масло, молоко, мука пшеничная, мускатный орех, моцарелла, соль, специи, петрушка, подсолнечное масло, сыр, соус песто</t>
  </si>
  <si>
    <t>листья салата, огурцы маринованные, картофель, маслины, томаты, горчица, треска, оливковое масло, тимьян, соль, специи</t>
  </si>
  <si>
    <t>Жюльен из цветной капусты с грибами</t>
  </si>
  <si>
    <t xml:space="preserve">тортилья (мука пшеничная, вода, подсолнечное масло, сахар, разрыхлитель, соль), салат айсберг, томаты, огурцы, соус (майонез, сметана, чеснок, огурцы, соль, специи карри), лук маринованный (лук красный, уксус столовый, сахар), фрикадельки (говядина, свинина, лук репчатый, сухари пшеничные, соль, яйцо куриное) </t>
  </si>
  <si>
    <t>Митболы из цыплёнка в сырном соусе</t>
  </si>
  <si>
    <t>тесто песочное (мука пшеничная, сливочное масло, сахар, соль, молоко), яблоки, ванильный сахар, коньяк</t>
  </si>
  <si>
    <t>рис, сыр творожный, имбирь маринованный, кунжут, нори, огурцы, сахар, уксус рисовый мирин, соус ореховый, соус соевый, лосось, апельсин, соль, специи</t>
  </si>
  <si>
    <t>мука пшеничная, сахар, какао порошок, мед, масло сливочное, молоко, яйцо куриное, клубника, сливки, сыр творожный сливочный</t>
  </si>
  <si>
    <t>Куриные наггетсы</t>
  </si>
  <si>
    <t>Тост в котором много сыра</t>
  </si>
  <si>
    <t>Яйца пашот с тунцом</t>
  </si>
  <si>
    <t>яйцо куриное, томаты, салат айсберг, картофель, мука пшеничная, филе лосося, лемонграсс, листья лайма, апельсины, укроп, сливочное масло, винный уксус, сахар, соль, специи</t>
  </si>
  <si>
    <t>яйцо куриное, томаты, салат айсберг, картофель, мука пшеничная, филе тунца, лемонграсс, листья лайма, апельсины, укроп, сливочное масло, винный уксус, сахар, соль, специи</t>
  </si>
  <si>
    <t>Яйца пашот с лососем</t>
  </si>
  <si>
    <t xml:space="preserve">Авокадо тост </t>
  </si>
  <si>
    <t>Авокадо тост с тунцом</t>
  </si>
  <si>
    <t>тост (мука пшеничная, молоко, подсолнечное масло, дрожжи, соль, сахар), филе тунца,лемонграсс, листья лайма, апельсины,  авокадо, томаты, оливковое масло, кинза, паприка, сыр сливочный, табаско, чеснок, соль, специи</t>
  </si>
  <si>
    <t>лосось, подсолнечное масло, соль, специи, лимоны</t>
  </si>
  <si>
    <t xml:space="preserve">говядина, подсолнечное масло, тимьян, розмарин, соль, специи </t>
  </si>
  <si>
    <t>креветки, подсолнечное масло, тимьян, лемонграсс, соль, специи</t>
  </si>
  <si>
    <t>Крем-суп из красной рыбы</t>
  </si>
  <si>
    <t>Клубничный трайфл</t>
  </si>
  <si>
    <t>Кальмары с овощами в пряном соусе</t>
  </si>
  <si>
    <t>Пряные баклажаны со свининой по-сычуаньски</t>
  </si>
  <si>
    <t>Пекинский кисло-сладкий суп с уткой</t>
  </si>
  <si>
    <t>Паровая рыба по-кантонски</t>
  </si>
  <si>
    <t>Китайские яичные рулетики с цыплёнком</t>
  </si>
  <si>
    <t>Тематические блюда</t>
  </si>
  <si>
    <t>свинина, перец болгарский, лук красный, ананас, томат, соевый соус, сахар, уксус рисовый</t>
  </si>
  <si>
    <t>рисовое тесто, цыплёнок, яйцо куриное, морковь, перец болгарский, капуста китайская, сладкий чили соус, кунжут, кинза</t>
  </si>
  <si>
    <t>«Ю-шен» Салат счастья, богатства и удачи</t>
  </si>
  <si>
    <t>лосось, капуста красная, морковь, редис, томаты, салат айсберг, кукуруза, имбирь маринованный, кунжутное семя, соус ореховый, сливки, кинза, специи, соус ким чи, масло подсолнечное</t>
  </si>
  <si>
    <t>цыплёнок, яйцо, сливочное масло, лук, сухари панировочные, сахар, брусника, тимьян, розмарин, соль, специи</t>
  </si>
  <si>
    <t>китайская капуста, гречневая лапша, вешенки, имбирь, бадьян, корица, чеснок, лук зеленый, кунжут, морские водоросли, цыплёнок, утка, соевый соус, сахар</t>
  </si>
  <si>
    <t>свинина, баклажан, фасоль стручковая, грибы шиитаке, имбирь, чеснок, соевый соус, кунжутное масло, сахар, зеленый лук</t>
  </si>
  <si>
    <t>треска, лук порей, шпинат, имбирь, соевый соус, лук зеленый, морские водросли</t>
  </si>
  <si>
    <t>кальмар, фасоль стручковая, капуста брокколи, перец болгарский, лук красный, морковь, томат, соус хойсин, сахар, специи</t>
  </si>
  <si>
    <t>лосось, авокадо, перец болгарский, морковь, огурец, грейпфрут, капуста китайская, салат чукка, арахис, кунжут, имбирь маринованный, подсолнечное масло, лимон, перец чили, лук зеленый</t>
  </si>
  <si>
    <t>ряженка, мандарины, пектин, ванилин, мед</t>
  </si>
  <si>
    <t>Габаджоу — свинина в кисло-сладком соусе</t>
  </si>
  <si>
    <t>Баттер чикен</t>
  </si>
  <si>
    <t>булочка для хот-дога пшеничная, цыпленок, свиной шпик, сахар, соль, специи, огурцы маринованные, лук, чеснок, горчица, томатная паста, уксус белый винный, яйцо куриное, подсолнечное масло</t>
  </si>
  <si>
    <t>яйцо куриное, мука пшеничная, молоко, масло подсолнечное, томаты, корейка домашняя, сыр гауда, лук зеленый, соль, специи</t>
  </si>
  <si>
    <t>мука пшеничная, молоко, яйцо куриное, капуста белокочанная, лук зеленый, масло сливочное, соль, специи</t>
  </si>
  <si>
    <t>Тыквенный крем-суп с имбирём</t>
  </si>
  <si>
    <t xml:space="preserve">яйцо куриное, сливочное масло, сахар, подсолнечное масло, ванильный экстракт, какао, разрыхлитель, соль, молоко, краситель, пшеничная мука, клубника, лимоны, сыр сливочный, сливки 33%, роза </t>
  </si>
  <si>
    <t>вода, сахар, квасное сусло, ароматизаторы</t>
  </si>
  <si>
    <t>мука, яйцо, говядина, лук, петрушка, укроп, йогурт, огурцы, майонез, томаты, соль, специи</t>
  </si>
  <si>
    <t>молоко, мука, яйцо, сахар, бананы, мёд, карамель, корица, сливочное масло, соль, специи</t>
  </si>
  <si>
    <t>свиные ребрышки, соевый соус, уксус рисовый, кунжутное масло, апельсины, чеснок, сахар</t>
  </si>
  <si>
    <t>Лобио из красной фасоли</t>
  </si>
  <si>
    <t>Паста с цыплёнком и соусом песто</t>
  </si>
  <si>
    <t>рис для суши, треска, огурцы, капуста китайская, имбирь маринованный, кунжут, водоросли нори, соевый соус, соус ореховый, сыр творожный, уксус рисовый, мицукан, сахар, соль, специи</t>
  </si>
  <si>
    <t>Блинчик с пармой, моцареллой и песто</t>
  </si>
  <si>
    <t>Блинчик с грушей и миндальным кремом</t>
  </si>
  <si>
    <t>Блинчик с бужениной и сливочным хреном</t>
  </si>
  <si>
    <t>Блинчик с курицей, грибами и соусом тартар</t>
  </si>
  <si>
    <t>Блинчик с лимонным курдом</t>
  </si>
  <si>
    <t>индейка, апельсины, чеснок, лук, паприка сухая, куркума, тимьян, розмарин, гвоздика, корица, соус (яблоки, сельдерей, уксус винный, горчица)</t>
  </si>
  <si>
    <t>цыплёнок, спагетти, сливки, корейка, шампиньоны, пармезан, вино, сыр, соль, специи, лук</t>
  </si>
  <si>
    <t>цыплёнок, морковь, лук, картофельные хлопья, шпинат, хлеб, соль, специи</t>
  </si>
  <si>
    <t>морковь, лук, перец болгарский, томаты, перец чили, чеснок, петрушка, кинза, баклажаны, сельдерей стебель, картофель, лапша пшеничная, тыква, сахар, соль, специи</t>
  </si>
  <si>
    <t>мисо паста, цыплёнок, лук, морковь, соус соевый, перец чили, шампиньоны, сыр тофу, нори, яйцо куриное, лук зеленый, кинза, соль, специи</t>
  </si>
  <si>
    <t>цыплёнок, яйцо куриное, лук, сливочное масло, сухари панировочные, сыр гауда, сыр пармезан, сыр плавленый, зеленый горошек, сливки, соль, специи</t>
  </si>
  <si>
    <t>судак, цукини, морковь, фасоль стручковая, лук, шампиньоны, брокколи, чеснок, лимон, тимьян, соль, специи</t>
  </si>
  <si>
    <t>кефир, клубника, малина, банан, сахар</t>
  </si>
  <si>
    <t>пшеничная тортилья, говядина, соевый соус, лук, морковь, сливочное масло, сыр творожный, майонез, огурцы маринованные, морковь, капуста китайская, фасоль красная, соль, розмарин, тимьян, чеснок</t>
  </si>
  <si>
    <t>пшеничная мука, молоко, сахар, соль, яйцо, подсолнечное масло, парма, сыр моцарелла, салат айсберг, базилик, петрушка, чеснок, пармезан, соль, сахар, лимоны, молоко, мука, сливочное масло, тимьян</t>
  </si>
  <si>
    <t>пшеничная мука, молоко, сахар, соль, яйцо, подсолнечное масло, форель, сыр творожный, сливки, авокадо, огурец, салат айсберг</t>
  </si>
  <si>
    <t>пшеничная мука, молоко, сахар, соль, яйцо, подсолнечное масло, сливочное масло, лимон, имбирь</t>
  </si>
  <si>
    <t>пшеничная мука, молоко, сахар, соль, яйцо, подсолнечное масло, сливки, сыр творожный, миндальный сироп, груша, миндаль, мёд</t>
  </si>
  <si>
    <t>пшеничная мука, молоко, сахар, соль, яйцо, подсолнечное масло, брынза, шпинат, петрушка, кинза, лук репчатый</t>
  </si>
  <si>
    <t>пшеничная мука, молоко, сахар, соль, яйцо, подсолнечное масло, свинина, специи, тимьян, розмарин, чеснок, огурец маринованный, сливки, хрен столовый, шалфей</t>
  </si>
  <si>
    <t>пшеничная мука, молоко, сахар, соль, яйцо, подсолнечное масло, куриная грудка, соевый соус, мёд, чеснок, салат айсберг, грибы подосиновики, шампиньоны, лук репчатый, сливки, майонез, огурец маринованный, сметана, горчица зерновая, укроп, лимон, специи</t>
  </si>
  <si>
    <t>салат айсберг, листья салата, говядина, розмарин, тимьян, картофель, огурцы, томаты, морковь, шампиньоны, подсолнечное масло, уксус винный</t>
  </si>
  <si>
    <t>адыгейский сыр, баклажаны, морковь, огурцы, томаты, капуста красная, салат айсберг, соевый соус, подсолнечное масло, бальзамический крем, гранат</t>
  </si>
  <si>
    <t>Блинчик с копчёной форелью и авокадо</t>
  </si>
  <si>
    <t>Блинчик со шпинатом, сыром фета и яйцом</t>
  </si>
  <si>
    <t>свинина, подсолнечное масло, чеснок, лук, вино белое, демиглас, сахар, специи, соль, тимьян</t>
  </si>
  <si>
    <t>цыплёнок, тимьян, белое вино, лук, сельдерей, морковь, цукини, брокколи, сливки, соль, специи, подсолнечное масло, пшеничная мука, сливочное масло, чеснок</t>
  </si>
  <si>
    <t>паста, говядина, помидоры, базилик, морковь, лук, сыр, чеснок, соль, специи, подсолнечное масло</t>
  </si>
  <si>
    <t>яблоки, груши, сахар, вода</t>
  </si>
  <si>
    <t>томаты, бекон, цукини, морковь, базилик, паприка, лук, специи, соль</t>
  </si>
  <si>
    <t>свекла, картофель, морковь, лук, томаты, капуста, фасоль, грибы, уксус, подсолнечное масло, специи, соль, грибы сушеные, петрушка</t>
  </si>
  <si>
    <t>цыплёнок, говядина, яйцо куриное, сливочное масло, сухари панировочные, специи, соль</t>
  </si>
  <si>
    <t>треска, мука пшеничная, огурцы маринованные, майонез, сметана, лук зеленый, горчица, укроп, картофель, лимон, соль, специи</t>
  </si>
  <si>
    <t>индейка, яйцо куриное, лук, сухари панировочные, цыплёнок, петрушка, горчица, демиглас, сливочное масло, соль, специи</t>
  </si>
  <si>
    <t>горбуша, лук порей, лук репчатый, паприка, сливки, сливочное масло, картофель, белое вино, подсолнечное масло</t>
  </si>
  <si>
    <t>цыплёнок, яйцо, сливочное масло, петрушка, хлеб, молоко, соль, специи</t>
  </si>
  <si>
    <t>паста, индейка, кабачки, сливки, мука пшеничная, сливочное масло, базилик, сыр, чеснок, соль, специи, подсолнечное масло</t>
  </si>
  <si>
    <t>свиные ребрышки, томатная паста, кинза, оливковое масло, тимьян, чеснок, паприка, соус барбекю, соль, специи</t>
  </si>
  <si>
    <t>кинза, томаты, лук, петрушка, свинина, чеснок, соль, специи, аджика, мука, сливочное масло</t>
  </si>
  <si>
    <t>паста, баклажаны, паприка, шампиньоны, белые грибы, лук, цукини, сливки, соль, специи, базилик, эстрагон</t>
  </si>
  <si>
    <t>свинина, соевый соус, перец чили, сахар, кинза, чеснок, лапша, кинза, паста тамаринда, яйцо, лайм, апельсины, сахар, вино, крахмал картофельный, арахис, тофу, капуста пекинская, морковь, соль, специи</t>
  </si>
  <si>
    <t>чечевица, картофель, морковь, лук, томаты, паприка, сахар, вяленые томаты, соль, специи</t>
  </si>
  <si>
    <t>говядина, зеленый горошек, лук, сливки, молоко, сухари панировочные, сливочное масло, цыпленок, специи, чеснок, яйцо куриное, соус демигляс</t>
  </si>
  <si>
    <t>фасоль красная, лук, чеснок, томатная, сахар, специи, сыр сулугуни, тортилья (мука пшеничная, вода, подсолнечное масло, сахар, разрыхлитель, соль), грецкий орех, кинза, подсолнечное масло</t>
  </si>
  <si>
    <t>творог, сыр творожный, сахар, манная крупа, яйцо куриное, ваниль, сливки, вишня, апельсин, картофельный крахмал</t>
  </si>
  <si>
    <t>мука пшеничная, молоко, яйца, сливочное масло, говядина, лук, подсолнечное масло, соль, специи</t>
  </si>
  <si>
    <t>пшеничная мука, яйцо куриное, молоко, сахар, соль, подсолнечное масло, творог, брынза, чеснок, базилик, петрушка, тимьян, сыр</t>
  </si>
  <si>
    <t>молоко, мука, яйцо куриное, соль, сахар, сыр творожный, красная рыба, листья салата, огурцы, соль, специи</t>
  </si>
  <si>
    <t xml:space="preserve">круассан (мука пшеничная, соль, сахар, вода, дрожжи, сливочное масло, растительное масло, мука ржаная, яйцо, мед), листья салата, огурцы, паштет (печень куриная, лук, морковь, тимьян, сливочное масло, соль, чеснок, сахар, яблоки, молоко, утка, мускатный орех, корица, соус из красной смородины (красная смородина, сахар, картофельный крахмал), пармезан </t>
  </si>
  <si>
    <t>хлеб, яйцо, огурцы, огурец маринованный, тунец, майонез, сыр творожный сливочный, листья салата, соль, специи</t>
  </si>
  <si>
    <t>тортилья, белая рыба, яйцо, огурец, огурец маринованный, майонез, сыр творожный, капуста китайская, соль, специи</t>
  </si>
  <si>
    <t>тортилья, огурцы, корейка, капуста, томаты, майонез, петрушка, лимоны, базилик, соль, специи</t>
  </si>
  <si>
    <t>филе индейки, пшеничная тортилья, перец болгарский, огурцы, майонез, соус песто, кабачки, томаты</t>
  </si>
  <si>
    <t xml:space="preserve">пшеничная тортилья, филе бедра курицы, огурцы, томаты, сыр творожный, сельдерей, капуста пекинская, соус (грецкий орех, сванская соль, уксус винный красный, чеснок, кинза, мука пшеничная, куркума) 
</t>
  </si>
  <si>
    <t>картофель, индейка, огурцы маринованные, зеленый горошек, подсолнечное масло, горчица, соль, сахар, специи</t>
  </si>
  <si>
    <t>корейка, цыплёнок, петрушка, салат ромейн, томаты, яйцо куриное, капуста китайская, сыр, масло подсолнечное, горчица, уксус винный, соль, специи</t>
  </si>
  <si>
    <t>листья салата, морковь, огурцы, редис, капуста китайская, тыква, кинза, кунжут, арахис, томаты, фасоль стручковая, яйцо, горчица, уксус винный, масло подсолнечное, апельсин</t>
  </si>
  <si>
    <t>картофель, свекла, морковь, огурцы, горошек, подсолнечное масло, ароматное масло, горчица, уксус винный, соль, специи</t>
  </si>
  <si>
    <t>листья салата, капуста китайская, морковь, огурцы, редис, петрушка, томаты, горчица, лимон, арахис, кунжут, семена льна, семена подсолнечника, яйцо, сыр кавказский, масло подсолнечное, соль, специи</t>
  </si>
  <si>
    <t>кунжут, кинза, фунчоза, лук зеленый, морковь, огурцы, перец болгарский, редис, сельдерей, кальмар, имбирь, соус соевый, соус унаги, фасоль, листья салата, шпинат</t>
  </si>
  <si>
    <t>говядина, цыплёнок, картофель, яйцо куриное, морковь, огурцы, огурцы маринованные, горошек зеленый, майонез, сметана, хрен столовый, соль, куркума, тимьян, розмарин, подсолнечное масло, соль, петрушка</t>
  </si>
  <si>
    <t>свекла, картофель, сельдь, морковь, яйцо куриное, майонез, петрушка, сметана, соль, специи</t>
  </si>
  <si>
    <t>икра баклажановая, лук, лук зеленый, ароматное масло, подсолнечное масло, огурцы, морковь, перец болгарский, хлеб</t>
  </si>
  <si>
    <t>печень куриная, лук, морковь, тимьян, сливочное масло, чеснок, сахар, яблоко, молоко, утка, огурцы, хлеб, сельдерей, морковь, соль, специи</t>
  </si>
  <si>
    <t>нут, чеснок, базилик, растительное масло, кунжутное масло, лимон, розмарин, мята, петрушка, кинза, арахис, семена льна, кунжут, огурцы, перец болгарский, морковь, хлеб, соль, специи</t>
  </si>
  <si>
    <t>авокадо, томаты, перец халапеньо, подсолнечное масло, кинза, яйцо, перец болгарский, тыква, листья салата, соль, розмарин</t>
  </si>
  <si>
    <t>мука пшеничная, молоко, яйца, сливочное масло, цыплёнок, шампиньоны, лук, подсолнечное масло, соль, специи</t>
  </si>
  <si>
    <t>цыплёнок, цукини, морковь, паприка, тыква, шампиньоны, брокколи, перец болгарский, имбирь, чеснок, сливки, карри паста, кокосовое молоко, сливочное масло, мука пшеничная, соевый соус, специи, соль, подсолнечное масло, фасоль стручковая</t>
  </si>
  <si>
    <t>тофу, булгур, арахис, лук, томаты, чеснок, имбирь, соус соевый, сахар, цукини, морковь, тыква, шампиньоны, лук, брокколи, фасоль, паприка, перец чили, соль, специи, подсолнечное масло, карри паста</t>
  </si>
  <si>
    <t>рис, морковь, лук, барбарис, перец болгарский, кинза, чеснок, баклажаны, нут, кунжутное масло, шампиньоны, подосиновики, соль, специи</t>
  </si>
  <si>
    <t>рыба, томаты, сельдерей, мидии, кальмар, специи, лук, чеснок, подсолнечное масло, базилик, соль, вино, тимьян</t>
  </si>
  <si>
    <t>индейка, чипсы начос, фасоль красная, лук, томаты, кинза, чеснок, кукуруза, апельсиновый сок, авокадо, чеснок, тыква, морковь, капуста пекинская, редис, болгарский перец, томаты, салат айсберг, перец халапеньо, соль, специи</t>
  </si>
  <si>
    <t>огурцы, редис, укроп, подсолнечное масло, соль, специи</t>
  </si>
  <si>
    <t>хлеб тостовый, салат айсберг, корейка, томаты, яйцо, сыр, горчица, огурцы маринованные, сливочное масло, сыр творожный, петрушка, халапеньо</t>
  </si>
  <si>
    <t>паста, тунец, томаты, перец болгарский, фасоль стручковая, сыр, базилик, петрушка, сливки, подсолнечное масло, чеснок, листья салата, маслины, капуста, лук, лимоны, горчица, соль, специи, майонез, сельдерей</t>
  </si>
  <si>
    <t>цыплёнок, лук, чеснок, уксус, соль, специи, пшеничная тортилья, соус сальса, томаты, перец халапеньо, лук, кинза, соль, чеснок</t>
  </si>
  <si>
    <t>говядина, картофель, томаты, демиглас, чеснок, лук, паприка, петрушка, морковь, колбаски охотничьи, соль, специи, пшеничная мука</t>
  </si>
  <si>
    <t>Запеканка с говядиной «Пастуший пирог»</t>
  </si>
  <si>
    <t>мука пшеничная, яйцо куриное, сахар, сливочное масло, сметана, крахмал картофельный, ванилин, слива, разрыхлитель теста, крем (сливки 33%, сметана, сахар, ванилин), черная смородина, миндаль</t>
  </si>
  <si>
    <t>Баскский чизкейк</t>
  </si>
  <si>
    <t>куриные крылья, томаты, петрушка, перец чили, соевый соус, кисло-сладкий соус, соль, специи</t>
  </si>
  <si>
    <t>Горчичный деми-гляс</t>
  </si>
  <si>
    <t xml:space="preserve">домашний сыр, томаты, соус песто (базилик, петрушка, чеснок, масло подсолнечное, сыр пармезан), листья салата </t>
  </si>
  <si>
    <t>яйцо куриное, молоко, мука пшеничная, сыр, подсолнечное масло, колбаски, шпинат, лук репчатый, томаты, петрушка, сахар, соль, специи</t>
  </si>
  <si>
    <t>киви, виноград, груша, апельсины, ананас, яблоки, мята</t>
  </si>
  <si>
    <t>хумус (нут, лимоны, подсолнечное масло, кунжутное масло, чеснок, соль, специи, свекла), кабачки, перец болгарский, тыква, морковь, соль, тимьян, розмарин, хлеб, сахар, специи, кинза, кунжут, семена подсолнуха, семена льна, тыквенные семечки, арахис</t>
  </si>
  <si>
    <t>яйцо куриное, томаты, пармезан, молоко, подсолнечное масло, соль, специи</t>
  </si>
  <si>
    <t>цыплёнок, фасоль, лук, перец болгарский, шампиньоны, морковь, цукини, подсолнечное масло, кунжут, кинза, лапша, соевый соус, имбирь, чеснок, сахар, лимоны, апельсины, белое вино, картофельный крахмал, соль, специи</t>
  </si>
  <si>
    <t>куриный бульон, цыплёнок, лемонграсс, каффир-лайм, лайм, кокосовое молоко, кинза, сахар, подсолнечное масло, шампиньоны, томаты, баклажаны, сливки, соус рыбный, лапша удон, имбирь, чеснок, перец чили, паста том кха, соль, специи</t>
  </si>
  <si>
    <t>помидоры, баклажаны, морковь, базилик, лук, подсолнечное масло, перец болгарский, специи, соль</t>
  </si>
  <si>
    <t>свинина, лук, шампиньоны, сметана, сливки, петрушка, огурцы маринованные, соус демиглас, соль, специи, пшеничная мука</t>
  </si>
  <si>
    <t>хлеб, ветчина, молоко, сыр, салат айсберг, томаты, лук репчатый, шампиньоны, майонез, горчица, соль, специи</t>
  </si>
  <si>
    <t>булочка для бургера, имбирь, цыплёнок, соевый соус, мёд, чеснок, майонез, мёд, горчица, листья салата, огурцы, кетчуп, уксус винный, сок яблочный, сахар, томаты, соль, специи</t>
  </si>
  <si>
    <t>булгур, томаты, огурцы, петрушка, мята, кинза, подсолнечное масло, лимоны, соль, специи, гранат</t>
  </si>
  <si>
    <t>яйцо, сыр творожный, сливки, ванильный сахар, крахмал картофельный, лимон</t>
  </si>
  <si>
    <t>сахар, красная смородина, клубника</t>
  </si>
  <si>
    <t>свинина, картофель, мука, яйцо, тимьян, подсолнечное масло, петрушка, шампиньоны, лук, сливки, демиглас, чеснок, томаты, шпинат, соль, специи</t>
  </si>
  <si>
    <t>тортилья, цыплёнок, огурцы, томаты, пекинская капуста, лук, уксус, сахар, майонез, сметана, кинза, чили перец, чеснок, соль, специи</t>
  </si>
  <si>
    <t>Рис Жасмин</t>
  </si>
  <si>
    <t>Постный морковный торт</t>
  </si>
  <si>
    <t>свёкла, мука нутовая, морковь, лук репчатый, картофель, тимьян, томаты, крем бальзамический, соль, сахар, специи</t>
  </si>
  <si>
    <t>белые грибы, соус песто, лесные грибы, шампиньоны, лук, полба, соль, специи</t>
  </si>
  <si>
    <t>баклажаны, лук, морковь, паприка, томаты, фасоль стручковая, чеснок, кинза, петрушка, базилик, подсолнечное масло, аджика, сахар, соль, специи</t>
  </si>
  <si>
    <t>белая рыба, сливки, сельдерей, кокосовое молоко, морковь, лук порей, специи, соль</t>
  </si>
  <si>
    <t>говядина, свинина, яйцо, сухари панировочные, шампиньоны, подосиновики, демиглас, сливки, сливочное масло, лук, чеснок, соль, специи</t>
  </si>
  <si>
    <t>Судак по-польски с корочкой из пармезана и отварным картофелем</t>
  </si>
  <si>
    <t>свинина, лук, морковь, чеснок, цукини, томатная паста, сахар, соевый соус, крахмал, подсолнечное масло, соль, специи</t>
  </si>
  <si>
    <t>Поркетта с овощами и травами, 1 шт</t>
  </si>
  <si>
    <t>свинина, тимьян розмарин, соль, специи, семена фенхеля, лук, бекон, лимон, петрушка, шпинат листовой</t>
  </si>
  <si>
    <t>морковь, пшеничная мука, апельсин, корица, кардамон, грецкий орех, имбирь, сода, разрыхлитель</t>
  </si>
  <si>
    <t>рис жасмин, соль, подсолнечное масло</t>
  </si>
  <si>
    <t>Рисовая каша с манго и кокосовыми хлопьями</t>
  </si>
  <si>
    <t>Гречневая миндальная каша с семечками</t>
  </si>
  <si>
    <t>каша без молока</t>
  </si>
  <si>
    <t>Рисовая каша на кокосовом молоке</t>
  </si>
  <si>
    <t>Пшенная каша на миндальном молоке</t>
  </si>
  <si>
    <t>лапша, кальмар, мидии, креветки, треска, паприка, брокколи, лук, морковь, шампиньоны, горошек, кинза, чеснок, кунжутное масло, подсолнечное масло, специи, соль</t>
  </si>
  <si>
    <t>кабачки, баклажаны, перец болгарский, сельдерей стебли, лук репчатый, томаты тепличные, морковь, подсолнечное масло, соль, сахар, специи</t>
  </si>
  <si>
    <t>кета, сайда, томатная паста, чеснок, лук, картофель, лимон, маслины, подсолнечное масло, соль, специи</t>
  </si>
  <si>
    <t>виноград, сельдерей, йогурт, подсолнечное масло, тархун, грецкий орех, горчица, яблоки, салат айсберг, цыплёнок, соль, специи</t>
  </si>
  <si>
    <t>яйца куриные, подсолнечное масло, соль, специи</t>
  </si>
  <si>
    <t>капуста, огурцы, морковь, паприка, редис, подсолнечное масло, кунжутное масло, апельсины, семечки, арахис, сахар, соль, специи</t>
  </si>
  <si>
    <t>капуста белокочанная, редис, огурцы, кукуруза, подсолнечное масло, семена подсолнуха, семена льна, кунжут, уксус винный, сахар, соль, специи</t>
  </si>
  <si>
    <t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подсолнечное масло, соус соевый) </t>
  </si>
  <si>
    <t>тортилья, сыр, салат айсберг, томаты, огурцы, бальзамик, цукини, подсолнечное масло</t>
  </si>
  <si>
    <t>тост (мука пшеничная, молоко, подсолнечное масло, дрожжи, соль, сахар), сыр гауда, подсолнечное масло</t>
  </si>
  <si>
    <t>томаты, огурцы, брынза, маслины, подсолнечное масло, лимон, петрушка, соль, специи</t>
  </si>
  <si>
    <t>моцарелла, томаты, базилик, петрушка, чеснок, пармезан, рукола, шпинат, подсолнечное масло, крем бальзамический, соль</t>
  </si>
  <si>
    <t>индейка, томаты, огурцы, айсберг, морковь, паприка, капуста красная, редис, майонез, лайм, пармезан, стручковая фасоль, брокколи, салат, водоросли чука, кускус</t>
  </si>
  <si>
    <t>овсяная каша, банановое молоко, сахар, соль, специи, банан</t>
  </si>
  <si>
    <t>томаты, кабачки, перец болгарский, фасоль, морковь, лук, подсолнечное масло, специи, соль,</t>
  </si>
  <si>
    <t>тортилья, огурцы, томаты, лук, уксус, сахар, свинина, майонез, сметана, огурцы, соус сальса, чеснок, зелень, соль, специи</t>
  </si>
  <si>
    <t>говядина, картофель, свёкла, помидоры, чеснок, петрушка, уксус, лимоны, соль, сахар, специи</t>
  </si>
  <si>
    <t>свинина, колбаски охотничьи, капуста белокочанная, морковь, лук, яблоки, томатная паста, подсолнечное масло, специи, соль, петрушка</t>
  </si>
  <si>
    <t>тыква, морковь, капуста китайская, перец болгарский, редис, мята, лайм, арахис, цыплёнок, мука пшеничная, яйцо куриное, сухари панировочные, фунчоза, имбирь, соевый соус, кунжутное масло, перец чили, кинза, чеснок, специи</t>
  </si>
  <si>
    <t>капуста, перец болгарский, огурец, редис, морковь, тыква, подсолнечное масло, кунжутное масло, соевый соус, лайм, имбирь, чеснок, петрушка, соль, специи</t>
  </si>
  <si>
    <t>тунец, яйцо куриное, томаты, стручковая фасоль, салат айсберг, картофель, капуста краснокочанная, сок лайма, соевый соус, подсолнечное масло, мёд, тимьян, специи</t>
  </si>
  <si>
    <t>судак, тимьян, подсолнечное масло, чеснок, сыр, соус (сливочное масло, яйцо куриное, укроп, петрушка, лимон, петрушка, куркума), картофель, петрушка, соль, специи</t>
  </si>
  <si>
    <t>нори, рис, сыр творожный, огурец, авокадо, салат чука, имбирь маринованный, соевый соус, васаби, кунжут, кинза, уксус рисовый, мирин, сахар, соль, специи</t>
  </si>
  <si>
    <t>творог, сыр творожный, сахар, манная крупа, яйцо куриное, ваниль, сливки, абрикос</t>
  </si>
  <si>
    <t>картофель, лук, соль, специи</t>
  </si>
  <si>
    <t>нут, лимон, подсолнечное масло, кунжутное масло, чеснок, семена льна, семена подсолнуха, кинза, хлеб, огурцы, морковь, сельдерей, арахис, лук, соль, специи</t>
  </si>
  <si>
    <t>Онигири с чукой</t>
  </si>
  <si>
    <t>гречневая каша, миндальное молоко, соль, сахар, вяленная клюква, миндаль, кунжут, семена подсолнуха, семена льна, арахис, тыквенные семечки</t>
  </si>
  <si>
    <t>рис, кокосовое молоко, соль сахар</t>
  </si>
  <si>
    <t>пшено, миндальное молоко, сахар, соль</t>
  </si>
  <si>
    <t>да</t>
  </si>
  <si>
    <t>новый ценник?</t>
  </si>
  <si>
    <t>яйца куриные, колбаска, драник, бекон, лобио, соль</t>
  </si>
  <si>
    <t>свинина, рис, цыплёнок, сливочное масло, лук, яйцо куриное, соль, специи, томаты, морковь, чеснок, специи, сливки</t>
  </si>
  <si>
    <t>индейка, соль, специи, подсолнечное масло</t>
  </si>
  <si>
    <t>капуста, картофель, лук, томаты, горошек, морковь, подсолнечное масло, специи, соль</t>
  </si>
  <si>
    <t>картофель, лук, морковь, растительные сливки, тыква, вино, паприка, имбирь, мёд, картофельные хлопья, соль, специи</t>
  </si>
  <si>
    <t>куриная печень, утка, лук, морковь, чеснок, сливочное масло, молоко, перец болгарский, цукини, хлеб тартин, брусника, сахар, картофельный крахмал</t>
  </si>
  <si>
    <t>мука, говядина, курица, свинина, лук, яйцо, сливочное масло, перец, чеснок, соль, специи</t>
  </si>
  <si>
    <t>треска, яйцо куриное, панировочные сухари, морковь, брокколи, кукуруза, соевый соус, петрушка, соль, специи</t>
  </si>
  <si>
    <t>свинина, сливки, хрен столовый, соль, подсолнечное масло, чеснок, тимьян, розмарин, соль, специи, тыква, морковь, зеленый горошек</t>
  </si>
  <si>
    <t>горбуша, шпинат, сливки, вино, морковь, лук, соль, специи</t>
  </si>
  <si>
    <t>рис, лук красный, болгарский перец, фасоль стручковая, морковь, кунжутное масло, подсолнечное масло, сыр тофу, соевый соус, кинза, соль</t>
  </si>
  <si>
    <t>рис, цыплёнок, стручковая фасоль, лук, морковь, паприка, имбирь, чеснок, чили, соевый соус, соль, специи</t>
  </si>
  <si>
    <t>горошек, картофель, лук, растительные сливки, мята, специи, соль</t>
  </si>
  <si>
    <t>цыплёнок, лук, розмарин, тимьян, подсолнечное масло, томаты, халапеньо, чеснок, лук, кинза, соль, специи</t>
  </si>
  <si>
    <t>свинина, лук, уксус, мед, горчица, подсолнечное масло, специи, соль</t>
  </si>
  <si>
    <t>тортилья, цыплёнок, соевый соус, лимон, перец болгарский, капуста китайская, томаты, соус гуакамоле, сыр, маринованный лук, кинза, лук, халапеньо, чеснок, сахар, соль</t>
  </si>
  <si>
    <t>Пшенная каша на овсяном молоке с мёдом и яблоком</t>
  </si>
  <si>
    <t>пшено, растительное молоко, яблоки, мёд, сахар</t>
  </si>
  <si>
    <t>творог, сыр творожный, сахар, манная крупа, яйцо куриное, ванильный сахар, крыжовник, крахмал картофельный</t>
  </si>
  <si>
    <t>Кобб салат с цыплёнком</t>
  </si>
  <si>
    <t>говядина, лук, шампиньоны, сметана, пшеничная мука, сливки, сливочное масло, петрушка, огурцы маринованные, демиглас, соль, специи</t>
  </si>
  <si>
    <t>чечевица, грибы подосиновики, соус песто (базилик, сыр пармезан, чеснок, орехи, растительное масло), шампиньоны</t>
  </si>
  <si>
    <t>филе трески, морковь, лук, томатная паста, лимон, белое вино, соль, сахар, специи</t>
  </si>
  <si>
    <t>лук, петрушка, индейка, яйцо куриное, сухари панировочные, томаты, цыплёнок, соевый соус, чеснок, имбирь, перец чили, кинза, зелень, соль, специи</t>
  </si>
  <si>
    <t>спагетти (мука пшеничная, вода питьевая), свинина маринованная (соль, чеснок, соус соевый, имбирь, мед), морковь, брокколи, фасоль стручковая, кабачки, лук красный, ананас консервированный, подсолнечное масло, соус кисло-сладкий (сахар, пюре абрикосовое, уксус, сок ананасовый, крахмал кукурузный, соус ворчестер, паприка красная, имбирь, экстракт паприки), кунжутное масло, кинза, арахис</t>
  </si>
  <si>
    <t>рис, уксус рисовый, соус рисовый мирин, сахар, соль, авокадо, лайм, соль, чили перец, огурцы, нори, кунжут, соус соевый, кунжутное масло, кинза, имбирь маринованный, салат чука, сыр творожный, соус терияки (соус соевый, чеснок, апельсины, сахар, вино, крахмал картофельный), филе цыплёнка, кориандр, подсолнечное масло, кинза</t>
  </si>
  <si>
    <t>индейка, помидоры, паприка, лук, чеснок, растительное масло, сливочное масло, кинза, соль, специи</t>
  </si>
  <si>
    <t>шпинат свежий, морковь, салат айсберг, капуста красная, томаты, огурцы, цыплёнок, бекон, яйцо куриное, кукуруза, сыр горгонзола, соус кобб (майонез, лайм, пармезан, сливки, соевый соус)</t>
  </si>
  <si>
    <t>Пирожное Картошка</t>
  </si>
  <si>
    <t>Панини с овощами на гриле и хумусом</t>
  </si>
  <si>
    <t>Пита с пармой и овощами на гриле</t>
  </si>
  <si>
    <t>Боул из овощей на гриле с чечевицей и песто</t>
  </si>
  <si>
    <t>Салат из свежей тыквы с клюквенно‑апельсиновой заправкой и имбирём</t>
  </si>
  <si>
    <t>тыква, клюква, апельсин, имбирь, соль, специи, пекинская капуста, морковь, огурец, редис, томаты, зелень</t>
  </si>
  <si>
    <t>овощной салат</t>
  </si>
  <si>
    <t>Отварной картофель</t>
  </si>
  <si>
    <t>картофель, подсолнечное масло, соль</t>
  </si>
  <si>
    <t>тортилья, перец болгарский, лук, цукини, томаты, халапеньо, чеснок, кинза, сахар, сыр, цыплёнок, соевый соус, соль, специи</t>
  </si>
  <si>
    <t>хлеб, огурцы, морковь, тофу, вяленные томаты, шампиньоны, ворчестер, тыквенные семечки, соль, специи</t>
  </si>
  <si>
    <t>Паста Маринара с томатами и баклажанами</t>
  </si>
  <si>
    <t>Фаршированый цыплёнок</t>
  </si>
  <si>
    <t>цыплёнок, арахис, изюм, лук, сливочное масло, бекон, петрушка, чеснок</t>
  </si>
  <si>
    <t>Ужин</t>
  </si>
  <si>
    <t>индейка, лук, шампиньоны, сливки, мука пшеничная, сливочное масло, петрушка, огурцы маринованные, демиглас, томаты, соль, специи, чеснок</t>
  </si>
  <si>
    <t>белая рыба, красная рыба, яйцо куриное, лук, сливочное масло, сухари панировочные, белое вино, соль, специи</t>
  </si>
  <si>
    <t>корень сельдерея, картофель, лук, тимьян, чеснок, подсолнечное масло, сливки, белое вино, соль</t>
  </si>
  <si>
    <t>куриное филе, томаты, халапеньо, кинза, лук, соль, специи</t>
  </si>
  <si>
    <t>баклажаны, кабачки, перец болгарский, томаты, кетчуп, лук, чеснок, ананас, уксус винный, сахар, петрушка, соль, специи</t>
  </si>
  <si>
    <t>картофель, говядина, лук, яйцо, петрушка, сливочное масло, соль, специи, мука пшеничная, масло растительное</t>
  </si>
  <si>
    <t>индейка, пшеничная мука, яйцо куриное, молоко, сахар, подсолнечное масло, лук, петрушка, сливочное масло, сыр, соль, специи</t>
  </si>
  <si>
    <t>паста, красная рыба, белая рыба, томаты, лук порей, сыр, морковь, зеленый горошек, лук репчатый, подсолнечное масло, шпинат, специи, молоко, сливочное масло, мука пшеничная, соль</t>
  </si>
  <si>
    <t>капуста, говядина, лук, рис, петрушка, паприка, томаты, сахар, соль, специи</t>
  </si>
  <si>
    <t>индейка, тимьян, розмарин, соль, специи, кабачок</t>
  </si>
  <si>
    <t>щавель, шпинат, картофель, яйцо куриное, морковь, лук репчатый, лук-порей, петрушка, укроп, подсолнечное масло, специи, соль</t>
  </si>
  <si>
    <t>хлеб, сливки, листья салата, сыр брынза, томаты, лук, уксус, сахар, подсолнечное масло, маслины, соль, специи</t>
  </si>
  <si>
    <t>цыплёнок, говядина, яйцо куриное, сливки, панировочные сухари, соль, петрушка, розмарин, сливочное масло, красная смородина, сахар, крахмал картофельный</t>
  </si>
  <si>
    <t>Картофельная запеканка с говядиной и цыплёнком</t>
  </si>
  <si>
    <t>картофель, говядина, цыплёнок, сливки, чеснок, лук репчатый, сыр, масло подсолнечное, тимьян, петрушка, молоко, специи</t>
  </si>
  <si>
    <t>хлеб, индейка, айсберг, маринованные огурцы, томаты, дижонская горчица, мед, подсолнечное масло</t>
  </si>
  <si>
    <t>говядина, курица, томаты, лук, уксус, вино, подсолнечное масло, картофель, зелень, соль, специи</t>
  </si>
  <si>
    <t>треска, зеленый лук, петрушка, лимонный сок, стручковая фасоль, тыква, морковь, капуста, оливки, редис, паприка, яйцо куриное, картофель, подсолнечное масло, кунжутное масло, помидоры, айсберг, соль, специи</t>
  </si>
  <si>
    <t>бульон рыбный, рыба, картофель, лук, тимьян, петрушка, укроп, подсолнечное масло, морковь, специи, соль</t>
  </si>
  <si>
    <t>картофель, огурцы, петрушка, лук, горошек, подсолнечное масло, горчица, уксус винный, уксус столовый, сахар, корейка, вино, соль, специи</t>
  </si>
  <si>
    <t>листья салата, капуста красная, морковь, томат, огурец, кукуруза консервированная, бобы эдамаме, филе цыплёнка, кунжут, соус терияки, кунжут, специи, имбирь маринованный</t>
  </si>
  <si>
    <t>паста, баклажаны, шампиньоны, капуста брокколи, рукола, растительные сливки, соус маринара (томаты, лук, чеснок, базилик, сахар, соль, белое вино)</t>
  </si>
  <si>
    <t>чечевица, соус песто (базилик, петрушка, подсолнечное масло, пармезан), базилик, петрушка, подсолнечное масло, соль, лимоны, сыр, томаты, огурцы, кукуруза, листья салата, тыквенный хумус, соус винегрет (апельсин, горчица, уксус винный, подсолнечное масло)</t>
  </si>
  <si>
    <t>пита, листья салата, огурец, томаты, парма, цукини, перец болгарский, подсолнечное масло, соус ранч (майонез, лук зеленый, петрушка, лимоны, базилик)</t>
  </si>
  <si>
    <t>чиабатта, листья салата, томаты, баклажаны, шампиньоны, подсолнечное масло, соус сальса (томаты, кинза, чеснок, лук, перец халапеньо, соль, сахар)</t>
  </si>
  <si>
    <t>кета, сливочный сыр, яйцо куриное, перец болгарский, морковь, кабачки, соль, розмарин</t>
  </si>
  <si>
    <t>нет</t>
  </si>
  <si>
    <t>кбжу</t>
  </si>
  <si>
    <t>Бейгл с индейкой и сыром</t>
  </si>
  <si>
    <t>Цезарь ролл с креветками</t>
  </si>
  <si>
    <t>Пита с индейкой и песто</t>
  </si>
  <si>
    <t>Салат из красной капусты с огурцами и кукурузой</t>
  </si>
  <si>
    <t>капуста, лук, морковь, картофель, сливки, цукини, соль, специи</t>
  </si>
  <si>
    <t>Гирос со свининой</t>
  </si>
  <si>
    <t>ужин</t>
  </si>
  <si>
    <t>греча, лук, шампиньоны, соль, специи, подсолнечное масло</t>
  </si>
  <si>
    <t>паста, куриное филе, соль, сухари панировочные, яйцо куриное, сливки, мука пшеничная, картофельный крахмал, сыр, томаты, лук, чеснок, базилик, уксус винный, сливочное масло, подсолнечное масло</t>
  </si>
  <si>
    <t xml:space="preserve">филе сайды, рис для суши (рис, уксус рисовый, мирин, сахар, соль), огурцы, имбирь, черри, салат чука, салат фриллис, кукуруза, манго, нори, кунжут, соус (майонез, базилик, петрушка, чеснок, лаймы) </t>
  </si>
  <si>
    <t>листья салата, помидоры, цыплёнок, имбирь, чеснок, соус соевый, мёд, майонез, пармезан, сливки, лимон, соус рыбный, хлеб, соль, специи</t>
  </si>
  <si>
    <t>цыплёнок, петрушка, лук, майонез, томаты, шампиньоны, сыр, соль, специи, подсолнечное масло</t>
  </si>
  <si>
    <t>пита, салат айсберг, томаты, огурцы маринованные, кабачки, индейка, подсолнечное масло, творожный сыр, майонез, горчица, мёд, соус песто (базилик, петрушка, подсолнечное масло, пармезан)</t>
  </si>
  <si>
    <t>капуста краснокочанная, огурец, кукуруза, соль, уксус, сахар, подсолнечное масло</t>
  </si>
  <si>
    <t>пшеничная тортилья, айсберг, пекинская капуста, шпинат, креветки, пармезан, томаты, красный лук, анчоусы, майонез</t>
  </si>
  <si>
    <t>булочка бейгл, листья салата, лук зеленый, майонез, петрушка, укроп, базилик, огурец маринованный, сыр, индейка, томаты, подсолнечное масло</t>
  </si>
  <si>
    <t>сливки 10%, семена чиа, молоко, смородина черная, экстракт бузины, пектин</t>
  </si>
  <si>
    <t>Пита с копчёным цыпленком и яйцом</t>
  </si>
  <si>
    <t>Острая тортилья с курицей</t>
  </si>
  <si>
    <t>пшеничная тортилья, цыплёнок, подсолнечное масло, капуста пекинская, огурец, томаты, майонез, том-ям паста, кинза, холопеньо</t>
  </si>
  <si>
    <t>листья салата, томаты, цыплёнок, майонез, анчоусы, лук красный, сыр, шпинат</t>
  </si>
  <si>
    <t>Ананасовый ласси</t>
  </si>
  <si>
    <t>кефир, ананас</t>
  </si>
  <si>
    <t>сытный салат</t>
  </si>
  <si>
    <t>булгур, томаты, огурец, лимон, подсолнечное масло, соль, салат ромейн, цыплёнок, петрушка, соевый соус, капуста пекинская, морковь, капуста красная, редис</t>
  </si>
  <si>
    <t>Мангово-мятный смузи</t>
  </si>
  <si>
    <t>манго, мята, вода</t>
  </si>
  <si>
    <t>Гирос с цыплёнком в пите</t>
  </si>
  <si>
    <t>Свекольный салат с здамаме и кунжутным соусом</t>
  </si>
  <si>
    <t>свекла, эдамаме, стручковая фасоль, ореховый соус, кунжутное масло, майонез, специи, арахис, кинза</t>
  </si>
  <si>
    <t>хлеб тартин, соус (сыр творожный, перец халапеньо, сливочное масло, петрушка, чеснок), копчёная индейка (филе индейки, соль, куркума, тимьян, розмарин, подсолнечное масло), яйцо, томаты, огурцы маринованные, листья салата</t>
  </si>
  <si>
    <t>индейка, рисовое тесто, имбирь, кунжутное масло, подсолнечное масло, морковь, лук, перец болгарский, пекинская капуста, кинза, соль, специи, фунчоза</t>
  </si>
  <si>
    <t>филе трески, томаты, лук, морковь, перец болгарский, маслины, томатная паста, сахар, уксус винный, подсолнечное масло, соль, специи, картофель</t>
  </si>
  <si>
    <t>крыжовник, клубника, сахар, вода</t>
  </si>
  <si>
    <t>кукуруза, сливки, масло сливочное, морковь, лук, подсолнечное масло</t>
  </si>
  <si>
    <t>цыплёнок, сливочное масло, петрушка, мята, базилик, чеснок, уксус винный, мед, апельсины, подсолнечное масло, соль, специи</t>
  </si>
  <si>
    <t>макароны, говядина, лук, морковь, томаты, подсолнечное масло, специи, соль</t>
  </si>
  <si>
    <t>имбирь, чеснок, каффир-лайм, лемонграсс, карри паста, сливки, кокосовое молоко, сахар, соус соевый, соус рыбный, подсолнечное масло, кунжутное масло, кальмар, мидии, лапша пшеничная, лаймы, соль, специи</t>
  </si>
  <si>
    <t>индейка, апельсины, чеснок, тимьян, розмарин, подсолнечное масло, мёд, горчица, соль, специи</t>
  </si>
  <si>
    <t>говяжий бульон, курица, свинина, томатная паста, морковь, лук, картофель, лимон, оливки, подсолнечное масло, соль, специи</t>
  </si>
  <si>
    <t>белая рыба, лапша пшеничная, стручковая фасоль, лук репчатый, перец болгарский, шампиньоны, морковь, цукини, кунжут, кинза, брокколи, соевый соус, чеснок, сахар, крахмал, соль, специи</t>
  </si>
  <si>
    <t>тортилья, перец болгарский, лук, индейка, тимьян, розмарин, сыр, сливки, томаты, халапеньо, чеснок, сахар, перец чили, капуста пекинская, кукуруза, фасоль, рис, кинза, соль, специи</t>
  </si>
  <si>
    <t>перец чили, имбирь, чеснок, соус соевый, цукини, брокколи, тыква, морковь, шампиньоны, лук, перец болгарский, кокосовое молоко, сливки, соль, специи</t>
  </si>
  <si>
    <t>перец чили, имбирь, чеснок, соус соевый, цукини, морковь, брокколи, тыква, фасоль, шампиньоны, лук, перец болгарский, индейка, сливки, кокосовое молоко, мука пшеничная, сливочное масло, кинза, соль, специи</t>
  </si>
  <si>
    <t>булгур, цукини, перец болгарский, соевый соус, лимонный сок, соль, специи</t>
  </si>
  <si>
    <t>говядина, цыплёнок, фасоль стручковая, брокколи, лук, перец болгарский, шампиньоны, морковь, цукини, подсолнечное масло, кунжут, кинза, пшеничная лапша, соевый соус, имбирь, чеснок, сахар, лимоны, апельсины, белое вино, картофельный крахмал, соль, специи</t>
  </si>
  <si>
    <t>цукини, перец болгарский, картофель, лук, брокколи, томаты, сельдерей, горошек, морковь, базилик, специи, соль</t>
  </si>
  <si>
    <t>свинина, тыква, перец болгарский, лук, морковь, грибы шиитаке, фасоль стручковая, соус соевый, сливки, карри паста, мука пшеничная, сливочное масло, перец, имбирь, чеснок, подсолнечное масло, чеснок, соль, специи</t>
  </si>
  <si>
    <t>цыплёнок, тыква, морковь, капуста, оливки, редис, перец болгарский, листья салата, зеленый лук, картофель, томаты, маринованные огурцы, майонез, специи, соль</t>
  </si>
  <si>
    <t>перец болгарский, цукини, томаты, баклажаны, лук красный, соль, тимьян, розмарин, специи</t>
  </si>
  <si>
    <t>картофель, морковь, перец болгарский, шампиньоны, цукини, баклажаны, тимьян, розмарин, томаты, соль, специи</t>
  </si>
  <si>
    <t>яйцо, сыр, томаты, перец болгарский, брокколи, сливки, соль, специи</t>
  </si>
  <si>
    <t>тост (мука пшеничная, молоко, подсолнечное масло, дрожжи, соль, сахар), авокадо, томаты, подсолнечное масло, кинза, перец болгарский, сыр сливочный, табаско, чеснок, соль, специи</t>
  </si>
  <si>
    <t>листья салата, морковь, капуста, редис, перец болгарский, огурцы, томаты, подсолнечное масло, соль, специи</t>
  </si>
  <si>
    <t>рис, уксус рисовый, мирин, сахар, водоросли чука, перец болгарский, огурцы, нори, кунжут, соевый соус, имбирь, сыр творожный, кунжутное масло, кинза, соль, специи</t>
  </si>
  <si>
    <t>филе грудки индейки, лук репчатый, соль, подсолнечное масло, сок томатный, перец болгарский молотая, перец болгарский, цукини, соус (ежевика, перец болгарский, кинза, петрушка, чеснок, перец чили, сахар, кориандр, куркума)</t>
  </si>
  <si>
    <t>тостовый хлеб (мука пшеничная, яйцо куриное, молоко, дрожжи, подсолнечное масло, лимонная кислота, сахар, соль), соус бешамель (сливочное масло, молоко, мука пшеничная, соль, лук репчатый, белое вино), ветчина, сыр гауда, филе цыплёнка, томаты, огурцы маринованные</t>
  </si>
  <si>
    <t>не нужен</t>
  </si>
  <si>
    <t>лосось филе, апельсин, укроп, соль, томаты, тыква, морковь, капуста, редис, болгарский перец, китайская капуста, фасоль стручковая, огурец, капуста брокколи, салат айсберг, шпинат свежий, соус песто, пармезан, сметана, кускус, сахар, чеснок, лимон, водоросли чука</t>
  </si>
  <si>
    <t>яйцо куриное, подсолнечное масло, соль, мука пшеничная, молоко, филе цыплёнка, чеснок, соус соевый, томаты, кабачки, сыр гауда, базилик, петрушка, сыр пармезан</t>
  </si>
  <si>
    <t>Кулич и пасха</t>
  </si>
  <si>
    <t>Бейгл с ветчиной и рикоттой</t>
  </si>
  <si>
    <t>Овсяная каша с вяленой клюквой, мёдом и корицей</t>
  </si>
  <si>
    <t>овсяные хлопья, молоко, сливочное масло, мёд, соль, сахар, клюква вяленая, корица</t>
  </si>
  <si>
    <t>рис, молоко, соль, сахар, манго, кокосовая стружка</t>
  </si>
  <si>
    <t>Овсяная каша с сухофруктами</t>
  </si>
  <si>
    <t>каша на молоке</t>
  </si>
  <si>
    <t>филе бедра цыпленка, лук, капуста брокколи, томаты, перец болгарский, чеснок, имбирь, соус соевый, сливки, апельсины, масло подсолнечное, специи, орехи, кинза</t>
  </si>
  <si>
    <t>Шведский картофель "Искушение Янсона"</t>
  </si>
  <si>
    <t>Пасхальный окорок с картофелем "Искушение Янсона"</t>
  </si>
  <si>
    <t>картофель, огурец маринованный, лук, сливочное масло, сливки, петрушка, сыр копченый</t>
  </si>
  <si>
    <t>Яйца кокот</t>
  </si>
  <si>
    <t>яйцо куриное, томаты, сыр, молоко, соль, сметана, корейка</t>
  </si>
  <si>
    <t>Мраморные яйца с соусом беарнез</t>
  </si>
  <si>
    <t>яйцо куриное, сливочное масло, уксус винный белый, тархун, белое вино, лук репчатый, соль</t>
  </si>
  <si>
    <t>Яичный салат с кукурузой и сыром</t>
  </si>
  <si>
    <t>треска, пшеничная мука, картофельный крахмал, разрыхлитель, картофель, розмарин, тимьян, чеснок, соус тартар (майонез, сметана, огурцы, лук зелень, горчица, куркума, лимон), соль, специи</t>
  </si>
  <si>
    <t>филе куриное, подсолнечное масло, тимьян, соль, специи, капуста белокочанная, морковь, капуста красная</t>
  </si>
  <si>
    <t>бейгл, майонез, горчица, мёд, салат айсберг, огурец маринованный, сыр российский, корейка, томаты, творог, сметана, соль, петрушка, сыр творожный</t>
  </si>
  <si>
    <t>мука пшеничная, сахар, дрожжи, яйцо, апельсин, подсолнечное масло, ванильный сахар, цукаты, изюм, курага, кешью, сливки, сметана, лимоны, вишня, голубика, груша, миндаль лепестки</t>
  </si>
  <si>
    <t>яйцо куриное, огурец, сельдерей, кукуруза, майонез, горчица, куркума, сыр</t>
  </si>
  <si>
    <t>свинина, специи, вино красное, розмарин, соль, можжевельник, демиглас, горчица, гвоздика, апельсин, черная рябина, картофель, огурец маринованный, лук, сливочное масло, сливки, петрушка, сыр копченый</t>
  </si>
  <si>
    <t>баклажаны, томатная паста, соль, перец, укроп, лук репчатый, нерафинированное подсолнечное масло, сахар, тортилья (вода, мука пшеничная, соль, сахар), сыр пармезан, морковь, болгарский перец, цукини, кинза</t>
  </si>
  <si>
    <t xml:space="preserve">креветки, рисовая бумага, огурцы, перец сладкий, цукини, соус сладкий чили (сахар, перец чили, соль, чеснок, кукурузный крахмал, уксус яблочный, камедь), кунжутное масло, манго, кунжут </t>
  </si>
  <si>
    <t>овсяные хлопья, молоко, сливочное масло, сахар, соль, изюм, курага, чернослив</t>
  </si>
  <si>
    <t>Суши-ролл с авокадо и огурцом</t>
  </si>
  <si>
    <t>рис, сыр творожный, имбирь маринованный, кунжут, нори, огурцы, сахар, уксус рисовый мирин, соус ореховый, соус соевый, авокадо, соль</t>
  </si>
  <si>
    <t>кальмар, сливки, масло сливочное, соус устричный, кунжутное масло, соль, специи</t>
  </si>
  <si>
    <t>говядина, куриное филе, помидоры, кинза, сливочное масло, яйцо куриное, сухари панировочные, чеснок, перец халапеньо</t>
  </si>
  <si>
    <t>Куриное филе Кордон Блю</t>
  </si>
  <si>
    <t>картофель, говядина, лук, куркума, сливочное масло, подсолнечное масло, яйцо куриное, петрушка, укроп</t>
  </si>
  <si>
    <t>картофель, яйцо куриное, крахмал картофельный, мука пшеничная, соль, специи, подсолнечное масло, чеснок, петрушка, лук, фасоль, кинза, томаты, сахар, томаты</t>
  </si>
  <si>
    <t>говядина, цыплёнок, морковь, чеснок, тимьян, розмарин, петрушка, лук, демиглас, тыква, соль, специи, чеснок</t>
  </si>
  <si>
    <t>картофель, лук, шампиньоны, чеснок, петрушка, подосиновики, тимьян, розмарин, сливки, соль, специи</t>
  </si>
  <si>
    <t>Биточек из цыплёнка с овощами на пару</t>
  </si>
  <si>
    <t>Перловка с овощами</t>
  </si>
  <si>
    <t>СПЭШЛ</t>
  </si>
  <si>
    <t>перловая крупа, морковь, кабачки, перец болгарский, сливочное масло, соевый соус, соль</t>
  </si>
  <si>
    <t>филе цыплёнка, яйцо куриное, петрушка, морковь, капуста брокколи, фасоль стручковая, соль</t>
  </si>
  <si>
    <t>Салат боул с цыплёнком терияки</t>
  </si>
  <si>
    <t>цыплёнок, сухари панировочные, лук, шампиньоны, сливки, демиглас, укроп, петрушка, сливочное масло, соль, специи</t>
  </si>
  <si>
    <t>яйцо куриное, брынза, помидоры, перец болгарский, лук, чеснок, соль, специи</t>
  </si>
  <si>
    <t>мука пшеничная, молоко, яйцо куриное, масло сливочное, картофель, шампиньоны, соль, специи</t>
  </si>
  <si>
    <t>говядина, китайская капуста, рукола, морковь, капуста красная, огурцы, томаты, виноград, картофель, масло растительное, специи, горчица зернистая, апельсины, уксус белый винный</t>
  </si>
  <si>
    <t>Стейк лосося</t>
  </si>
  <si>
    <t>Корюшка с соусом тартар</t>
  </si>
  <si>
    <t>корюшка, мука, огурцы маринованные, лимон, сметана, горчица, майонез, лук зеленый, укроп</t>
  </si>
  <si>
    <t>свинина, кисло-сладкий соус, болгарский перец, морковь, тыква, шампиньоны, фасоль стручковая, уксус винный, чеснок, кинза, лаймы, соевый соус, специи, подсолнечное масло</t>
  </si>
  <si>
    <t>Боул с индейкой и соусом Тоннато</t>
  </si>
  <si>
    <t>индейка,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t>
  </si>
  <si>
    <t>филе кальмара, фасоль стручковая, капуста брокколи, перец болгарский, лук, морковь, сахар, чеснок, тимьян, соус чимичурри (петрушка, мята, базилик, соль, мёд, уксус винный, подсолнечное масло)</t>
  </si>
  <si>
    <t>Шварцвальдский вишнёвый торт «Чёрный лес»</t>
  </si>
  <si>
    <t>Цезарь ролл с цыплёнком</t>
  </si>
  <si>
    <t>лапша удон, цыплёнок, капуста китайская, имбирь, грибы шиитаке, древесный гриб, лук зеленый, уксус рисовый, соевый соус, крахмал, чили, кунжутное масло, подсолнечное масло, перец болгарский, лук репчатый, фасоль стручковая, ростки сои, вакаме, соус терияки</t>
  </si>
  <si>
    <t>кальмар, мидии, картофель, огурцы, лук, петрушка, сельдерей, маслины, огурец маринованный, базилик, подсолнечное масло, соль, специи</t>
  </si>
  <si>
    <t>говядина, листья салата, перец болгарский, томаты, огурцы, апельсины, морковь, кинза, фунчоза, подсолнечное масло, кунжутное масло, соус соевый</t>
  </si>
  <si>
    <t>вишня, яйцо куриное, сахар, молоко, подсолнечное масло, пшеничная мука, разрыхлитель, какао, сливки, творожный сыр, растительные сливки, шоколад горький</t>
  </si>
  <si>
    <t>Малазийский суп с морепродуктами</t>
  </si>
  <si>
    <t>цыплёнок, подсолнечное масло, соль, тимьян,  специи</t>
  </si>
  <si>
    <t>Блины, оладьи</t>
  </si>
  <si>
    <t>Блюда из яиц</t>
  </si>
  <si>
    <t>Колбаски, драники, бекон</t>
  </si>
  <si>
    <t>Мясной суп</t>
  </si>
  <si>
    <t>Омлет, блюда из яиц</t>
  </si>
  <si>
    <t>Блины</t>
  </si>
  <si>
    <t>Оладьи</t>
  </si>
  <si>
    <t>Сырники</t>
  </si>
  <si>
    <t>Творог</t>
  </si>
  <si>
    <t>Вареники</t>
  </si>
  <si>
    <t>Гарнир картофель</t>
  </si>
  <si>
    <t>Гарнир макароны</t>
  </si>
  <si>
    <t>Гарнир крупы</t>
  </si>
  <si>
    <t>Гарнир овощи</t>
  </si>
  <si>
    <t>Кофе</t>
  </si>
  <si>
    <t>Торт</t>
  </si>
  <si>
    <t>Пирожное</t>
  </si>
  <si>
    <t>Стаканчик</t>
  </si>
  <si>
    <t>Пирог</t>
  </si>
  <si>
    <t>Диетическое блюдо рыба</t>
  </si>
  <si>
    <t>Диетическое блюдо кура</t>
  </si>
  <si>
    <t>Диетическое блюдо индейка</t>
  </si>
  <si>
    <t>Драники</t>
  </si>
  <si>
    <t>Бейгл, панини, круассан</t>
  </si>
  <si>
    <t>Бейгл</t>
  </si>
  <si>
    <t>Панини</t>
  </si>
  <si>
    <t>Холодный напиток на разлив</t>
  </si>
  <si>
    <t>Холодный напиток в стекле</t>
  </si>
  <si>
    <t>Морс, компот</t>
  </si>
  <si>
    <t>Онигири</t>
  </si>
  <si>
    <t>Суши-ролл</t>
  </si>
  <si>
    <t>Спринг ролл</t>
  </si>
  <si>
    <t>Смузи</t>
  </si>
  <si>
    <t>Кисломолочка</t>
  </si>
  <si>
    <t>Ласси, йогурт</t>
  </si>
  <si>
    <t>Сладкий блинчик</t>
  </si>
  <si>
    <t>Масленица</t>
  </si>
  <si>
    <t>Пасха</t>
  </si>
  <si>
    <t>Хэллоуин</t>
  </si>
  <si>
    <t>Лисички</t>
  </si>
  <si>
    <t>Вафля</t>
  </si>
  <si>
    <t>Сладкие блины</t>
  </si>
  <si>
    <t>Китайский НГ</t>
  </si>
  <si>
    <t>День Благодарения</t>
  </si>
  <si>
    <t>категория 1 уровня</t>
  </si>
  <si>
    <t>категория 2 уровня</t>
  </si>
  <si>
    <t>Рыбный суп</t>
  </si>
  <si>
    <t>Салат-боул</t>
  </si>
  <si>
    <t>Гриль (топпинг)</t>
  </si>
  <si>
    <t>Категория</t>
  </si>
  <si>
    <t>ср руб</t>
  </si>
  <si>
    <t>%% СБ</t>
  </si>
  <si>
    <t>кол-во</t>
  </si>
  <si>
    <t>СБ/КГ</t>
  </si>
  <si>
    <t>Пита</t>
  </si>
  <si>
    <t>Бургер</t>
  </si>
  <si>
    <t>Капуста со шпинатом, яйцом и брынзой</t>
  </si>
  <si>
    <t>гарнир</t>
  </si>
  <si>
    <t>Капуста жареная</t>
  </si>
  <si>
    <t xml:space="preserve">Куриные фрикадельки на пару с овощами </t>
  </si>
  <si>
    <t>курица, перец болгарский, морковь, свекла, горошек</t>
  </si>
  <si>
    <t>Биточек из белой рыбы на пару с овощами и рисом</t>
  </si>
  <si>
    <t>Смузи овсянка банан</t>
  </si>
  <si>
    <t>овсяные хлопья, молоко, бананы, мёд</t>
  </si>
  <si>
    <t>говядина, морковь, лук, капуста, картофель, томаты, горошек зеленый, специи, соль</t>
  </si>
  <si>
    <t>цыплёнок, мука, растительное масло, имбирь, кунжутное масло, соус сладкий чили, рыбный соус, морковь, паприка, капуста, фунчоза, зелень, соль, специи</t>
  </si>
  <si>
    <t>цыплёнок, яйцо куриное, лук, сливочное масло, сухари панировочные, томаты, морковь, чеснок, базилик, сахар, соль, специи, говядина,</t>
  </si>
  <si>
    <t>пита, салат айсберг, цыплёнок, томаты, огурец, яйцо куриное, соус дзадзики (йогурт натуральный, огурец, петрушка, укроп, чеснок, специи, майонез)</t>
  </si>
  <si>
    <t>свинина, перец болгарский, кабачки, соль, специи, соус сальса (томаты, лук, халапеньо, кинза, соль, сахар)</t>
  </si>
  <si>
    <t>капуста белокачанная, петрушка, лук репчатый, лук зеленый, яйцо куриное, соль, сливочное масло, подсолнечное масло, шпинат, брынза</t>
  </si>
  <si>
    <t>рис, морковь, лук, стручковая фасоль, перец болгарский, специи, соль, подсолнечное масло</t>
  </si>
  <si>
    <t>кускус, соевый соус, соль, карри, тыква, морковь, кабачки, перец болгарский, подсолнечное масло</t>
  </si>
  <si>
    <t>капуста белокочанная, соль, подсолнечное масло</t>
  </si>
  <si>
    <t>яйцо куриное, треска, сухари, морковь, свёкла, петрушка, фасоль стручковая, лук зеленый, рис, кабачки, цветная капуста, брокколи, соль, тимьян</t>
  </si>
  <si>
    <t>Жареный рис с овощами</t>
  </si>
  <si>
    <t>Домашний куриный суп лапшой</t>
  </si>
  <si>
    <t>Куриный суп со шпинатом</t>
  </si>
  <si>
    <t>суп</t>
  </si>
  <si>
    <t>Суп куриный</t>
  </si>
  <si>
    <t>цыплёнок, лук, морковь, пшеничная лапша, подсолнечное масло, соль, специи</t>
  </si>
  <si>
    <t>цыплёнок, лук, морковь, горошек, подсолнечное масло, соль, специи</t>
  </si>
  <si>
    <t>цыплёнок, лук, морковь, шпинат, подсолнечное масло, специи, соль</t>
  </si>
  <si>
    <t>куриный бульон, пельмени, морковь, лук, соль, подсолнечное масло, специи</t>
  </si>
  <si>
    <t>картофель, морковь, свекла, лук, подсолнечное масло, капуста, томаты, уксус, цыплёнок, бекон, зелень, сало, соль, сахар, специи</t>
  </si>
  <si>
    <t>Ласси вишня и миндаль</t>
  </si>
  <si>
    <t>напитки</t>
  </si>
  <si>
    <t>смузи</t>
  </si>
  <si>
    <t>кефир, вишня, миндальный сироп</t>
  </si>
  <si>
    <t>Куриный суп с клёцками</t>
  </si>
  <si>
    <t>овощной микс, огурцы, цукини, салат ромейн, шпинат, чука, имбирь, сыр тофу, кунжут, кинза, соус соевый, сахар, перец чили, имбирь, уксус винный, кунжутное масло, чеснок, соль, специи</t>
  </si>
  <si>
    <t>лук, петрушка, индейка, яйцо куриное, сухари панировочные, томаты, цыплёнок, смородина, сахар, соль, специи, сливочное масло</t>
  </si>
  <si>
    <t>мука пшеничная, яйцо куриное, сливочное масло, молоко, лук репчатый, белое вино, пармезан, сыр, ветчина, томаты, горчица зернистая, соль, специи</t>
  </si>
  <si>
    <t>судак, яйцо куриное, сухари панировочные, лук репчатый, сливочное масло, петрушка, шпинат, подсолнечное масло, соль, специи</t>
  </si>
  <si>
    <t>цыплёнок, картофель стоун, помидоры, перец болгарский, лук, чеснок, подсолнечное масло, соль, специи, кинза, сливочное масло</t>
  </si>
  <si>
    <t>говядина, мука, лук, мука пшеничная, соль, специи, яйцо куриное</t>
  </si>
  <si>
    <t>куриный бульон, свинина, колбаски охотничьи, картофель, горох, морковь, лук, сельдерей , соль, специи</t>
  </si>
  <si>
    <t>Эмпанадас Маргарита с оливками</t>
  </si>
  <si>
    <t>Слойка с малиной</t>
  </si>
  <si>
    <t>капуста белокачанная, колбаски охотничьи, лук, морковь, томатная паста, соль, специи, петрушка, сосиски молочные</t>
  </si>
  <si>
    <t>Бигус с колбасками и капустой</t>
  </si>
  <si>
    <t>мука пшеничная, сливочное масло, яйцо куриное, малина, сахар, молоко, коньяк, ванильный сахар</t>
  </si>
  <si>
    <t>мука пшеничная, сыр, томаты, лук, морковь, базилик, чеснок, соль, специи, сахар, белое вино, оливки, яйцо, молоко, сливочное масло</t>
  </si>
  <si>
    <t>мидии, креветки, кальмары, кинза, кардамон, имбирь, чили, помидоры, лаймы, вешенки, каффир-лайм, кокосовое молоко, сливки</t>
  </si>
  <si>
    <t>Клубника со взбитыми сливками</t>
  </si>
  <si>
    <t>Шу с клубникой</t>
  </si>
  <si>
    <t>Клубничный лимонад с каффирским лаймом</t>
  </si>
  <si>
    <t>Клубника с бальзамиком</t>
  </si>
  <si>
    <t>Клубника в стаканчике</t>
  </si>
  <si>
    <t>мясное блюдо</t>
  </si>
  <si>
    <t>Говядина, свинина, яйцо, лук, томаты, соль, кинза, сухари паноровочные, специи, соус сальса ( томаты, кинза, лук, холопеньо, соль, специи )</t>
  </si>
  <si>
    <t>Напиток</t>
  </si>
  <si>
    <t>Десерт Павлова с клубникой</t>
  </si>
  <si>
    <t>булгур, томаты, тыква, белое вино, сливочное масло, пармезан, сливки, чеснок, тимьян, шпинат, соль, специи</t>
  </si>
  <si>
    <t>Пицца с пепперони</t>
  </si>
  <si>
    <t>Пицца маргарита</t>
  </si>
  <si>
    <t>Пицца Капричиоза</t>
  </si>
  <si>
    <t>Пицца</t>
  </si>
  <si>
    <t>закуски</t>
  </si>
  <si>
    <t>Пицца Маргарита</t>
  </si>
  <si>
    <t>Пицца с Пепперони</t>
  </si>
  <si>
    <t>Салат с ростбифом и клубникой</t>
  </si>
  <si>
    <t>Б</t>
  </si>
  <si>
    <t>Название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</si>
</sst>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117" x14ac:knownFonts="1">
    <font>
      <sz val="11"/>
      <color theme="1"/>
      <name val="Calibri"/>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4"/>
      <color theme="1"/>
      <name val="Calibri"/>
      <family val="2"/>
      <charset val="204"/>
      <scheme val="minor"/>
    </font>
    <font>
      <b/>
      <i/>
      <sz val="14"/>
      <color theme="1"/>
      <name val="Calibri"/>
      <family val="2"/>
      <charset val="204"/>
      <scheme val="minor"/>
    </font>
    <font>
      <b/>
      <sz val="12"/>
      <color theme="1"/>
      <name val="Calibri"/>
      <family val="2"/>
      <charset val="204"/>
      <scheme val="minor"/>
    </font>
    <font>
      <b/>
      <i/>
      <sz val="12"/>
      <color theme="1"/>
      <name val="Calibri"/>
      <family val="2"/>
      <charset val="204"/>
      <scheme val="minor"/>
    </font>
    <font>
      <sz val="12"/>
      <color theme="1"/>
      <name val="Calibri"/>
      <family val="2"/>
      <charset val="204"/>
      <scheme val="minor"/>
    </font>
    <font>
      <sz val="11"/>
      <color rgb="FF232323"/>
      <name val="Calibri"/>
      <family val="2"/>
      <charset val="204"/>
      <scheme val="minor"/>
    </font>
    <font>
      <sz val="11"/>
      <name val="Calibri"/>
      <family val="2"/>
      <charset val="204"/>
      <scheme val="minor"/>
    </font>
    <font>
      <b/>
      <i/>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000000"/>
      <name val="Calibri"/>
      <family val="2"/>
      <charset val="204"/>
      <scheme val="minor"/>
    </font>
    <font>
      <sz val="11"/>
      <color rgb="FFFF0000"/>
      <name val="Calibri"/>
      <family val="2"/>
      <charset val="204"/>
      <scheme val="minor"/>
    </font>
    <font>
      <i/>
      <sz val="12"/>
      <color theme="1"/>
      <name val="Calibri"/>
      <family val="2"/>
      <charset val="204"/>
      <scheme val="minor"/>
    </font>
    <font>
      <b/>
      <sz val="16"/>
      <color theme="1"/>
      <name val="Calibri"/>
      <family val="2"/>
      <charset val="204"/>
      <scheme val="minor"/>
    </font>
  </fonts>
  <fills count="52">
    <fill>
      <patternFill patternType="none"/>
    </fill>
    <fill>
      <patternFill patternType="gray125"/>
    </fill>
    <fill>
      <patternFill patternType="solid">
        <fgColor theme="5" tint="0.39997558519241921"/>
        <bgColor theme="5" tint="0.39997558519241921"/>
      </patternFill>
    </fill>
    <fill>
      <patternFill patternType="solid">
        <fgColor theme="4" tint="0.39997558519241921"/>
        <bgColor theme="4" tint="0.39997558519241921"/>
      </patternFill>
    </fill>
    <fill>
      <patternFill patternType="solid">
        <fgColor rgb="FF92D050"/>
        <bgColor rgb="FF92D050"/>
      </patternFill>
    </fill>
    <fill>
      <patternFill patternType="solid">
        <fgColor theme="0"/>
        <bgColor theme="0"/>
      </patternFill>
    </fill>
    <fill>
      <patternFill patternType="solid">
        <fgColor indexed="26"/>
        <bgColor indexed="26"/>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7" tint="0.59999389629810485"/>
        <bgColor theme="7" tint="0.59999389629810485"/>
      </patternFill>
    </fill>
    <fill>
      <patternFill patternType="solid">
        <fgColor theme="0" tint="-4.9989318521683403E-2"/>
        <bgColor theme="0" tint="-4.9989318521683403E-2"/>
      </patternFill>
    </fill>
    <fill>
      <patternFill patternType="solid">
        <fgColor rgb="FFFFE1E1"/>
        <bgColor rgb="FFFFE1E1"/>
      </patternFill>
    </fill>
    <fill>
      <patternFill patternType="solid">
        <fgColor theme="7" tint="0.79998168889431442"/>
        <bgColor theme="7" tint="0.79998168889431442"/>
      </patternFill>
    </fill>
    <fill>
      <patternFill patternType="solid">
        <fgColor indexed="5"/>
        <bgColor indexed="5"/>
      </patternFill>
    </fill>
    <fill>
      <patternFill patternType="solid">
        <fgColor theme="9" tint="0.39997558519241921"/>
        <bgColor theme="9" tint="0.39997558519241921"/>
      </patternFill>
    </fill>
    <fill>
      <patternFill patternType="solid">
        <fgColor theme="9" tint="0.59999389629810485"/>
        <bgColor theme="9" tint="0.59999389629810485"/>
      </patternFill>
    </fill>
    <fill>
      <patternFill patternType="solid">
        <fgColor theme="4" tint="0.59999389629810485"/>
        <bgColor theme="4" tint="0.59999389629810485"/>
      </patternFill>
    </fill>
    <fill>
      <patternFill patternType="solid">
        <fgColor theme="7"/>
        <bgColor theme="7"/>
      </patternFill>
    </fill>
    <fill>
      <patternFill patternType="solid">
        <fgColor rgb="FFFFFF00"/>
        <bgColor indexed="64"/>
      </patternFill>
    </fill>
    <fill>
      <patternFill patternType="solid">
        <fgColor theme="0"/>
        <bgColor indexed="5"/>
      </patternFill>
    </fill>
    <fill>
      <patternFill patternType="solid">
        <fgColor theme="0"/>
        <bgColor indexed="64"/>
      </patternFill>
    </fill>
    <fill>
      <patternFill patternType="solid">
        <fgColor rgb="FFFFFF00"/>
        <bgColor indexed="5"/>
      </patternFill>
    </fill>
    <fill>
      <patternFill patternType="solid">
        <fgColor theme="0"/>
        <bgColor indexed="26"/>
      </patternFill>
    </fill>
    <fill>
      <patternFill patternType="solid">
        <fgColor rgb="FF92D050"/>
        <bgColor indexed="64"/>
      </patternFill>
    </fill>
    <fill>
      <patternFill patternType="solid">
        <fgColor theme="4" tint="0.39997558519241921"/>
        <bgColor indexed="64"/>
      </patternFill>
    </fill>
    <fill>
      <patternFill patternType="solid">
        <fgColor rgb="FFFFFF00"/>
        <bgColor theme="0"/>
      </patternFill>
    </fill>
    <fill>
      <patternFill patternType="solid">
        <fgColor rgb="FF00B050"/>
        <bgColor indexed="64"/>
      </patternFill>
    </fill>
    <fill>
      <patternFill patternType="solid">
        <fgColor theme="0"/>
        <bgColor rgb="FF92D050"/>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theme="0" tint="-4.9989318521683403E-2"/>
      </patternFill>
    </fill>
    <fill>
      <patternFill patternType="solid">
        <fgColor rgb="FFFFCCCC"/>
        <bgColor indexed="64"/>
      </patternFill>
    </fill>
    <fill>
      <patternFill patternType="solid">
        <fgColor rgb="FFFFCCCC"/>
        <bgColor rgb="FFFFE1E1"/>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79998168889431442"/>
        <bgColor theme="9" tint="0.59999389629810485"/>
      </patternFill>
    </fill>
    <fill>
      <patternFill patternType="solid">
        <fgColor theme="7" tint="0.59999389629810485"/>
        <bgColor indexed="26"/>
      </patternFill>
    </fill>
    <fill>
      <patternFill patternType="solid">
        <fgColor theme="5" tint="0.59999389629810485"/>
        <bgColor theme="5" tint="0.79998168889431442"/>
      </patternFill>
    </fill>
    <fill>
      <patternFill patternType="solid">
        <fgColor theme="9" tint="0.39997558519241921"/>
        <bgColor indexed="26"/>
      </patternFill>
    </fill>
    <fill>
      <patternFill patternType="solid">
        <fgColor theme="9" tint="0.39997558519241921"/>
        <bgColor theme="9" tint="0.79998168889431442"/>
      </patternFill>
    </fill>
    <fill>
      <patternFill patternType="solid">
        <fgColor theme="8" tint="0.59999389629810485"/>
        <bgColor theme="7" tint="0.79998168889431442"/>
      </patternFill>
    </fill>
    <fill>
      <patternFill patternType="solid">
        <fgColor rgb="FF00B0F0"/>
        <bgColor indexed="64"/>
      </patternFill>
    </fill>
    <fill>
      <patternFill patternType="solid">
        <fgColor rgb="FF00B0F0"/>
        <bgColor indexed="26"/>
      </patternFill>
    </fill>
    <fill>
      <patternFill patternType="solid">
        <fgColor theme="9" tint="0.59999389629810485"/>
        <bgColor theme="9" tint="0.79998168889431442"/>
      </patternFill>
    </fill>
    <fill>
      <patternFill patternType="solid">
        <fgColor theme="4" tint="0.39997558519241921"/>
        <bgColor theme="4" tint="0.79998168889431442"/>
      </patternFill>
    </fill>
    <fill>
      <patternFill patternType="solid">
        <fgColor rgb="FFFFC000"/>
        <bgColor indexed="64"/>
      </patternFill>
    </fill>
    <fill>
      <patternFill patternType="solid">
        <fgColor rgb="FFFFFF00"/>
        <bgColor indexed="26"/>
      </patternFill>
    </fill>
    <fill>
      <patternFill patternType="solid">
        <fgColor theme="5"/>
        <bgColor indexed="64"/>
      </patternFill>
    </fill>
    <fill>
      <patternFill patternType="solid">
        <fgColor theme="0"/>
        <bgColor theme="0" tint="-4.9989318521683403E-2"/>
      </patternFill>
    </fill>
    <fill>
      <patternFill patternType="solid">
        <fgColor rgb="FFFFFF00"/>
        <bgColor theme="5"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90">
    <xf numFmtId="0" fontId="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9" fontId="110" fillId="0" borderId="0" applyFont="0" applyFill="0" applyBorder="0" applyProtection="0"/>
    <xf numFmtId="0" fontId="99" fillId="0" borderId="0"/>
    <xf numFmtId="164" fontId="112" fillId="0" borderId="0" applyFont="0" applyFill="0" applyBorder="0" applyAlignment="0" applyProtection="0"/>
    <xf numFmtId="0" fontId="37" fillId="0" borderId="0"/>
  </cellStyleXfs>
  <cellXfs count="519">
    <xf numFmtId="0" fontId="0" fillId="0" borderId="0" xfId="0"/>
    <xf numFmtId="0" fontId="0" fillId="0" borderId="1" xfId="0" applyBorder="1" applyAlignment="1">
      <alignment vertical="center"/>
    </xf>
    <xf numFmtId="0" fontId="100" fillId="0" borderId="1" xfId="0" applyFont="1" applyBorder="1" applyAlignment="1">
      <alignment vertical="center"/>
    </xf>
    <xf numFmtId="0" fontId="0" fillId="0" borderId="1" xfId="0" applyBorder="1" applyAlignment="1">
      <alignment horizontal="center" vertical="center"/>
    </xf>
    <xf numFmtId="0" fontId="100" fillId="0" borderId="1" xfId="0" applyFont="1" applyBorder="1" applyAlignment="1">
      <alignment horizontal="center" vertical="center"/>
    </xf>
    <xf numFmtId="0" fontId="101" fillId="0" borderId="1" xfId="0" applyFont="1" applyBorder="1" applyAlignment="1">
      <alignment horizontal="center" vertical="center"/>
    </xf>
    <xf numFmtId="9" fontId="0" fillId="0" borderId="1" xfId="86" applyFont="1" applyBorder="1" applyAlignment="1">
      <alignment horizontal="center" vertical="center"/>
    </xf>
    <xf numFmtId="0" fontId="102" fillId="2" borderId="1" xfId="0" applyFont="1" applyFill="1" applyBorder="1" applyAlignment="1">
      <alignment vertical="center"/>
    </xf>
    <xf numFmtId="0" fontId="102" fillId="2" borderId="1" xfId="0" applyFont="1" applyFill="1" applyBorder="1" applyAlignment="1">
      <alignment horizontal="right" vertical="center"/>
    </xf>
    <xf numFmtId="0" fontId="102" fillId="2" borderId="1" xfId="0" applyFont="1" applyFill="1" applyBorder="1" applyAlignment="1">
      <alignment horizontal="left" vertical="center"/>
    </xf>
    <xf numFmtId="14" fontId="102" fillId="2" borderId="1" xfId="0" applyNumberFormat="1" applyFont="1" applyFill="1" applyBorder="1" applyAlignment="1">
      <alignment horizontal="left" vertical="center"/>
    </xf>
    <xf numFmtId="0" fontId="102" fillId="2" borderId="1" xfId="0" applyFont="1" applyFill="1" applyBorder="1" applyAlignment="1">
      <alignment horizontal="center" vertical="center"/>
    </xf>
    <xf numFmtId="0" fontId="103" fillId="2" borderId="1" xfId="0" applyFont="1" applyFill="1" applyBorder="1" applyAlignment="1">
      <alignment horizontal="center" vertical="center"/>
    </xf>
    <xf numFmtId="9" fontId="102" fillId="2" borderId="1" xfId="86" applyFont="1" applyFill="1" applyBorder="1" applyAlignment="1">
      <alignment horizontal="center" vertical="center"/>
    </xf>
    <xf numFmtId="0" fontId="104" fillId="3" borderId="1" xfId="0" applyFont="1" applyFill="1" applyBorder="1" applyAlignment="1">
      <alignment vertical="center"/>
    </xf>
    <xf numFmtId="0" fontId="104" fillId="3" borderId="1" xfId="0" applyFont="1" applyFill="1" applyBorder="1" applyAlignment="1">
      <alignment horizontal="center" vertical="center"/>
    </xf>
    <xf numFmtId="0" fontId="105" fillId="3" borderId="1" xfId="0" applyFont="1" applyFill="1" applyBorder="1" applyAlignment="1">
      <alignment horizontal="center" vertical="center"/>
    </xf>
    <xf numFmtId="9" fontId="104" fillId="3" borderId="1" xfId="86" applyFont="1" applyFill="1" applyBorder="1" applyAlignment="1">
      <alignment horizontal="center" vertical="center"/>
    </xf>
    <xf numFmtId="0" fontId="104" fillId="4" borderId="1" xfId="0" applyFont="1" applyFill="1" applyBorder="1" applyAlignment="1">
      <alignment vertical="center"/>
    </xf>
    <xf numFmtId="0" fontId="104" fillId="4" borderId="1" xfId="0" applyFont="1" applyFill="1" applyBorder="1" applyAlignment="1">
      <alignment horizontal="center" vertical="center"/>
    </xf>
    <xf numFmtId="0" fontId="105" fillId="4" borderId="1" xfId="0" applyFont="1" applyFill="1" applyBorder="1" applyAlignment="1">
      <alignment horizontal="center" vertical="center"/>
    </xf>
    <xf numFmtId="9" fontId="104" fillId="4" borderId="1" xfId="86" applyFont="1" applyFill="1" applyBorder="1" applyAlignment="1">
      <alignment horizontal="center" vertical="center"/>
    </xf>
    <xf numFmtId="0" fontId="0" fillId="0" borderId="1" xfId="0" applyBorder="1"/>
    <xf numFmtId="0" fontId="0" fillId="5" borderId="1" xfId="0" applyFill="1" applyBorder="1"/>
    <xf numFmtId="14" fontId="0" fillId="0" borderId="1" xfId="0" applyNumberFormat="1" applyBorder="1" applyAlignment="1">
      <alignment horizontal="left" vertical="center" wrapText="1"/>
    </xf>
    <xf numFmtId="14" fontId="0" fillId="5" borderId="1" xfId="0" applyNumberFormat="1" applyFill="1" applyBorder="1" applyAlignment="1">
      <alignment horizontal="left" vertical="center" wrapText="1"/>
    </xf>
    <xf numFmtId="0" fontId="0" fillId="0" borderId="1" xfId="0" applyBorder="1" applyAlignment="1">
      <alignment horizontal="left" vertical="center"/>
    </xf>
    <xf numFmtId="0" fontId="0" fillId="6" borderId="1" xfId="0" applyFill="1" applyBorder="1"/>
    <xf numFmtId="0" fontId="0" fillId="0" borderId="0" xfId="0" applyAlignment="1">
      <alignment horizontal="center"/>
    </xf>
    <xf numFmtId="9" fontId="0" fillId="0" borderId="0" xfId="86" applyFont="1" applyAlignment="1">
      <alignment horizontal="center"/>
    </xf>
    <xf numFmtId="0" fontId="0" fillId="0" borderId="0" xfId="0" applyAlignment="1">
      <alignment wrapText="1"/>
    </xf>
    <xf numFmtId="0" fontId="0" fillId="5" borderId="0" xfId="0" applyFill="1" applyAlignment="1">
      <alignment horizontal="center"/>
    </xf>
    <xf numFmtId="0" fontId="107"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xf>
    <xf numFmtId="1" fontId="0" fillId="0" borderId="0" xfId="0" applyNumberFormat="1" applyAlignment="1">
      <alignment horizontal="center" vertical="center"/>
    </xf>
    <xf numFmtId="0" fontId="0" fillId="4" borderId="1" xfId="0" applyFill="1" applyBorder="1"/>
    <xf numFmtId="0" fontId="0" fillId="15" borderId="0" xfId="0" applyFill="1"/>
    <xf numFmtId="0" fontId="0" fillId="16" borderId="0" xfId="0" applyFill="1"/>
    <xf numFmtId="0" fontId="100" fillId="0" borderId="1" xfId="0" applyFont="1" applyBorder="1" applyAlignment="1">
      <alignment horizontal="center"/>
    </xf>
    <xf numFmtId="0" fontId="101" fillId="0" borderId="1" xfId="0" applyFont="1" applyBorder="1" applyAlignment="1">
      <alignment horizontal="center"/>
    </xf>
    <xf numFmtId="0" fontId="0" fillId="0" borderId="1" xfId="0" applyBorder="1" applyAlignment="1">
      <alignment horizontal="center"/>
    </xf>
    <xf numFmtId="0" fontId="104" fillId="17" borderId="1" xfId="0" applyFont="1" applyFill="1" applyBorder="1"/>
    <xf numFmtId="14" fontId="104" fillId="17" borderId="1" xfId="0" applyNumberFormat="1" applyFont="1" applyFill="1" applyBorder="1" applyAlignment="1">
      <alignment horizontal="left"/>
    </xf>
    <xf numFmtId="0" fontId="104" fillId="17" borderId="1" xfId="0" applyFont="1" applyFill="1" applyBorder="1" applyAlignment="1">
      <alignment horizontal="center"/>
    </xf>
    <xf numFmtId="0" fontId="105" fillId="17" borderId="1" xfId="0" applyFont="1" applyFill="1" applyBorder="1" applyAlignment="1">
      <alignment horizontal="center"/>
    </xf>
    <xf numFmtId="0" fontId="100" fillId="17" borderId="1" xfId="0" applyFont="1" applyFill="1" applyBorder="1"/>
    <xf numFmtId="0" fontId="100" fillId="17" borderId="1" xfId="0" applyFont="1" applyFill="1" applyBorder="1" applyAlignment="1">
      <alignment horizontal="center"/>
    </xf>
    <xf numFmtId="0" fontId="109" fillId="17" borderId="1" xfId="0" applyFont="1" applyFill="1" applyBorder="1" applyAlignment="1">
      <alignment horizontal="center"/>
    </xf>
    <xf numFmtId="0" fontId="100" fillId="4" borderId="1" xfId="0" applyFont="1" applyFill="1" applyBorder="1" applyAlignment="1">
      <alignment vertical="center"/>
    </xf>
    <xf numFmtId="0" fontId="100" fillId="4" borderId="1" xfId="0" applyFont="1" applyFill="1" applyBorder="1" applyAlignment="1">
      <alignment horizontal="center" vertical="center"/>
    </xf>
    <xf numFmtId="0" fontId="109" fillId="4" borderId="1" xfId="0" applyFont="1" applyFill="1" applyBorder="1" applyAlignment="1">
      <alignment horizontal="center" vertical="center"/>
    </xf>
    <xf numFmtId="0" fontId="0" fillId="7" borderId="1" xfId="0" applyFill="1" applyBorder="1"/>
    <xf numFmtId="0" fontId="0" fillId="8" borderId="1" xfId="0" applyFill="1" applyBorder="1"/>
    <xf numFmtId="0" fontId="0" fillId="9" borderId="1" xfId="0" applyFill="1" applyBorder="1"/>
    <xf numFmtId="14" fontId="100" fillId="17" borderId="1" xfId="0" applyNumberFormat="1" applyFont="1" applyFill="1" applyBorder="1" applyAlignment="1">
      <alignment horizontal="left"/>
    </xf>
    <xf numFmtId="0" fontId="100" fillId="4" borderId="1" xfId="0" applyFont="1" applyFill="1" applyBorder="1"/>
    <xf numFmtId="0" fontId="100" fillId="4" borderId="1" xfId="0" applyFont="1" applyFill="1" applyBorder="1" applyAlignment="1">
      <alignment horizontal="center"/>
    </xf>
    <xf numFmtId="0" fontId="109" fillId="4" borderId="1" xfId="0" applyFont="1" applyFill="1" applyBorder="1" applyAlignment="1">
      <alignment horizontal="center"/>
    </xf>
    <xf numFmtId="0" fontId="0" fillId="18" borderId="1" xfId="0" applyFill="1" applyBorder="1"/>
    <xf numFmtId="0" fontId="0" fillId="11" borderId="1" xfId="0" applyFill="1" applyBorder="1"/>
    <xf numFmtId="0" fontId="0" fillId="12" borderId="1" xfId="0" applyFill="1" applyBorder="1"/>
    <xf numFmtId="0" fontId="0" fillId="13" borderId="1" xfId="0" applyFill="1" applyBorder="1"/>
    <xf numFmtId="0" fontId="0" fillId="20" borderId="0" xfId="0" applyFill="1" applyAlignment="1">
      <alignment horizontal="center"/>
    </xf>
    <xf numFmtId="0" fontId="0" fillId="19" borderId="0" xfId="0" applyFill="1" applyAlignment="1">
      <alignment horizontal="center"/>
    </xf>
    <xf numFmtId="9" fontId="0" fillId="0" borderId="0" xfId="86" applyFont="1" applyFill="1" applyAlignment="1">
      <alignment horizontal="center"/>
    </xf>
    <xf numFmtId="0" fontId="0" fillId="21" borderId="1" xfId="0" applyFill="1" applyBorder="1"/>
    <xf numFmtId="0" fontId="0" fillId="20" borderId="1" xfId="0" applyFill="1" applyBorder="1"/>
    <xf numFmtId="0" fontId="0" fillId="21" borderId="0" xfId="0" applyFill="1" applyAlignment="1">
      <alignment horizontal="center"/>
    </xf>
    <xf numFmtId="0" fontId="0" fillId="22" borderId="0" xfId="0" applyFill="1" applyAlignment="1">
      <alignment horizontal="center"/>
    </xf>
    <xf numFmtId="0" fontId="0" fillId="21" borderId="1" xfId="0" applyFill="1" applyBorder="1" applyAlignment="1">
      <alignment vertical="center"/>
    </xf>
    <xf numFmtId="0" fontId="98" fillId="0" borderId="1" xfId="0" applyFont="1" applyBorder="1" applyAlignment="1">
      <alignment wrapText="1"/>
    </xf>
    <xf numFmtId="0" fontId="97" fillId="0" borderId="0" xfId="0" applyFont="1" applyAlignment="1">
      <alignment vertical="center" wrapText="1"/>
    </xf>
    <xf numFmtId="0" fontId="0" fillId="23" borderId="1" xfId="0" applyFill="1" applyBorder="1"/>
    <xf numFmtId="0" fontId="0" fillId="23" borderId="0" xfId="0" applyFill="1" applyAlignment="1">
      <alignment horizontal="center"/>
    </xf>
    <xf numFmtId="14" fontId="0" fillId="23" borderId="1" xfId="0" applyNumberFormat="1" applyFill="1" applyBorder="1" applyAlignment="1">
      <alignment horizontal="left" vertical="center" wrapText="1"/>
    </xf>
    <xf numFmtId="1" fontId="0" fillId="0" borderId="0" xfId="0" applyNumberFormat="1" applyAlignment="1">
      <alignment vertical="center"/>
    </xf>
    <xf numFmtId="0" fontId="113" fillId="0" borderId="0" xfId="0" applyFont="1" applyAlignment="1">
      <alignment vertical="center" wrapText="1"/>
    </xf>
    <xf numFmtId="0" fontId="0" fillId="0" borderId="0" xfId="0" applyAlignment="1">
      <alignment vertical="center" wrapText="1"/>
    </xf>
    <xf numFmtId="165" fontId="96" fillId="0" borderId="0" xfId="88" applyNumberFormat="1" applyFont="1" applyFill="1" applyBorder="1" applyAlignment="1" applyProtection="1">
      <alignment horizontal="center" vertical="center"/>
    </xf>
    <xf numFmtId="0" fontId="95" fillId="0" borderId="0" xfId="0" applyFont="1"/>
    <xf numFmtId="0" fontId="95" fillId="0" borderId="0" xfId="0" applyFont="1" applyAlignment="1">
      <alignment wrapText="1"/>
    </xf>
    <xf numFmtId="0" fontId="95" fillId="0" borderId="0" xfId="0" applyFont="1" applyAlignment="1">
      <alignment vertical="center" wrapText="1"/>
    </xf>
    <xf numFmtId="0" fontId="94" fillId="0" borderId="1" xfId="0" applyFont="1" applyBorder="1"/>
    <xf numFmtId="0" fontId="94" fillId="20" borderId="1" xfId="0" applyFont="1" applyFill="1" applyBorder="1"/>
    <xf numFmtId="0" fontId="94" fillId="0" borderId="0" xfId="0" applyFont="1" applyAlignment="1">
      <alignment horizontal="left" wrapText="1"/>
    </xf>
    <xf numFmtId="0" fontId="94" fillId="0" borderId="0" xfId="0" applyFont="1" applyAlignment="1">
      <alignment wrapText="1"/>
    </xf>
    <xf numFmtId="0" fontId="93" fillId="0" borderId="1" xfId="0" applyFont="1" applyBorder="1" applyAlignment="1">
      <alignment horizontal="left" vertical="center"/>
    </xf>
    <xf numFmtId="165" fontId="92" fillId="0" borderId="0" xfId="88" applyNumberFormat="1" applyFont="1" applyFill="1" applyBorder="1" applyAlignment="1" applyProtection="1">
      <alignment horizontal="center" vertical="center"/>
    </xf>
    <xf numFmtId="1" fontId="92" fillId="0" borderId="0" xfId="0" applyNumberFormat="1" applyFont="1" applyAlignment="1">
      <alignment horizontal="center" vertical="center"/>
    </xf>
    <xf numFmtId="0" fontId="91" fillId="0" borderId="0" xfId="0" applyFont="1" applyAlignment="1">
      <alignment wrapText="1"/>
    </xf>
    <xf numFmtId="0" fontId="91" fillId="0" borderId="0" xfId="0" applyFont="1"/>
    <xf numFmtId="0" fontId="90" fillId="0" borderId="0" xfId="0" applyFont="1"/>
    <xf numFmtId="0" fontId="90" fillId="0" borderId="0" xfId="0" applyFont="1" applyAlignment="1">
      <alignment wrapText="1"/>
    </xf>
    <xf numFmtId="0" fontId="89" fillId="0" borderId="0" xfId="0" applyFont="1" applyAlignment="1">
      <alignment wrapText="1"/>
    </xf>
    <xf numFmtId="0" fontId="90" fillId="0" borderId="1" xfId="0" applyFont="1" applyBorder="1"/>
    <xf numFmtId="0" fontId="0" fillId="0" borderId="1" xfId="0" applyBorder="1" applyAlignment="1">
      <alignment vertical="center" wrapText="1"/>
    </xf>
    <xf numFmtId="0" fontId="88" fillId="0" borderId="0" xfId="0" applyFont="1" applyAlignment="1">
      <alignment wrapText="1"/>
    </xf>
    <xf numFmtId="0" fontId="87" fillId="0" borderId="1" xfId="0" applyFont="1" applyBorder="1"/>
    <xf numFmtId="0" fontId="86" fillId="0" borderId="0" xfId="0" applyFont="1"/>
    <xf numFmtId="0" fontId="85" fillId="0" borderId="0" xfId="0" applyFont="1"/>
    <xf numFmtId="0" fontId="84" fillId="0" borderId="1" xfId="0" applyFont="1" applyBorder="1"/>
    <xf numFmtId="0" fontId="84" fillId="0" borderId="0" xfId="0" applyFont="1" applyAlignment="1">
      <alignment wrapText="1"/>
    </xf>
    <xf numFmtId="0" fontId="83" fillId="0" borderId="0" xfId="0" applyFont="1" applyAlignment="1">
      <alignment wrapText="1"/>
    </xf>
    <xf numFmtId="0" fontId="83" fillId="0" borderId="0" xfId="0" applyFont="1"/>
    <xf numFmtId="0" fontId="86" fillId="0" borderId="1" xfId="0" applyFont="1" applyBorder="1"/>
    <xf numFmtId="0" fontId="0" fillId="0" borderId="0" xfId="0" applyAlignment="1">
      <alignment horizontal="left" wrapText="1"/>
    </xf>
    <xf numFmtId="0" fontId="82" fillId="0" borderId="1" xfId="0" applyFont="1" applyBorder="1" applyAlignment="1">
      <alignment vertical="center"/>
    </xf>
    <xf numFmtId="0" fontId="82" fillId="0" borderId="1" xfId="0" applyFont="1" applyBorder="1" applyAlignment="1">
      <alignment horizontal="center" vertical="center"/>
    </xf>
    <xf numFmtId="9" fontId="82" fillId="0" borderId="1" xfId="86" applyFont="1" applyBorder="1" applyAlignment="1">
      <alignment horizontal="center" vertical="center"/>
    </xf>
    <xf numFmtId="14" fontId="82" fillId="0" borderId="1" xfId="0" applyNumberFormat="1" applyFont="1" applyBorder="1" applyAlignment="1">
      <alignment horizontal="left" vertical="center" wrapText="1"/>
    </xf>
    <xf numFmtId="0" fontId="82" fillId="0" borderId="0" xfId="0" applyFont="1" applyAlignment="1">
      <alignment wrapText="1"/>
    </xf>
    <xf numFmtId="0" fontId="82" fillId="0" borderId="0" xfId="0" applyFont="1"/>
    <xf numFmtId="0" fontId="82" fillId="23" borderId="1" xfId="0" applyFont="1" applyFill="1" applyBorder="1"/>
    <xf numFmtId="0" fontId="81" fillId="0" borderId="0" xfId="0" applyFont="1"/>
    <xf numFmtId="0" fontId="81" fillId="0" borderId="0" xfId="0" applyFont="1" applyAlignment="1">
      <alignment wrapText="1"/>
    </xf>
    <xf numFmtId="0" fontId="80" fillId="0" borderId="0" xfId="0" applyFont="1" applyAlignment="1">
      <alignment wrapText="1"/>
    </xf>
    <xf numFmtId="0" fontId="79" fillId="0" borderId="0" xfId="0" applyFont="1"/>
    <xf numFmtId="0" fontId="77" fillId="0" borderId="0" xfId="0" applyFont="1"/>
    <xf numFmtId="0" fontId="76" fillId="0" borderId="1" xfId="0" applyFont="1" applyBorder="1"/>
    <xf numFmtId="0" fontId="76" fillId="0" borderId="0" xfId="0" applyFont="1"/>
    <xf numFmtId="0" fontId="73" fillId="0" borderId="0" xfId="0" applyFont="1"/>
    <xf numFmtId="0" fontId="72" fillId="0" borderId="0" xfId="0" applyFont="1"/>
    <xf numFmtId="0" fontId="71" fillId="0" borderId="0" xfId="0" applyFont="1" applyAlignment="1">
      <alignment wrapText="1"/>
    </xf>
    <xf numFmtId="0" fontId="0" fillId="25" borderId="0" xfId="0" applyFill="1" applyAlignment="1">
      <alignment horizontal="center"/>
    </xf>
    <xf numFmtId="0" fontId="0" fillId="25" borderId="1" xfId="0" applyFill="1" applyBorder="1"/>
    <xf numFmtId="0" fontId="70" fillId="0" borderId="0" xfId="0" applyFont="1" applyAlignment="1">
      <alignment wrapText="1"/>
    </xf>
    <xf numFmtId="0" fontId="69" fillId="5" borderId="1" xfId="0" applyFont="1" applyFill="1" applyBorder="1"/>
    <xf numFmtId="0" fontId="68" fillId="0" borderId="0" xfId="0" applyFont="1"/>
    <xf numFmtId="0" fontId="67" fillId="0" borderId="1" xfId="0" applyFont="1" applyBorder="1"/>
    <xf numFmtId="0" fontId="67" fillId="0" borderId="0" xfId="0" applyFont="1" applyAlignment="1">
      <alignment horizontal="left" vertical="center" wrapText="1"/>
    </xf>
    <xf numFmtId="0" fontId="66" fillId="0" borderId="1" xfId="0" applyFont="1" applyBorder="1"/>
    <xf numFmtId="0" fontId="66" fillId="0" borderId="0" xfId="0" applyFont="1" applyAlignment="1">
      <alignment wrapText="1"/>
    </xf>
    <xf numFmtId="0" fontId="66" fillId="0" borderId="0" xfId="0" applyFont="1"/>
    <xf numFmtId="0" fontId="66" fillId="0" borderId="1" xfId="0" applyFont="1" applyBorder="1" applyAlignment="1">
      <alignment vertical="center"/>
    </xf>
    <xf numFmtId="0" fontId="66" fillId="0" borderId="0" xfId="0" applyFont="1" applyAlignment="1">
      <alignment horizontal="left" vertical="center" wrapText="1"/>
    </xf>
    <xf numFmtId="14" fontId="74" fillId="21" borderId="1" xfId="0" applyNumberFormat="1" applyFont="1" applyFill="1" applyBorder="1" applyAlignment="1">
      <alignment horizontal="left" vertical="center" wrapText="1"/>
    </xf>
    <xf numFmtId="0" fontId="64" fillId="0" borderId="1" xfId="0" applyFont="1" applyBorder="1"/>
    <xf numFmtId="0" fontId="63" fillId="0" borderId="0" xfId="0" applyFont="1"/>
    <xf numFmtId="0" fontId="62" fillId="0" borderId="0" xfId="0" applyFont="1"/>
    <xf numFmtId="0" fontId="61" fillId="0" borderId="0" xfId="0" applyFont="1"/>
    <xf numFmtId="0" fontId="61" fillId="23" borderId="1" xfId="0" applyFont="1" applyFill="1" applyBorder="1"/>
    <xf numFmtId="0" fontId="60" fillId="0" borderId="0" xfId="0" applyFont="1"/>
    <xf numFmtId="0" fontId="108" fillId="0" borderId="0" xfId="0" applyFont="1"/>
    <xf numFmtId="0" fontId="0" fillId="26" borderId="0" xfId="0" applyFill="1" applyAlignment="1">
      <alignment horizontal="center"/>
    </xf>
    <xf numFmtId="0" fontId="108" fillId="21" borderId="1" xfId="0" applyFont="1" applyFill="1" applyBorder="1"/>
    <xf numFmtId="0" fontId="57" fillId="0" borderId="1" xfId="0" applyFont="1" applyBorder="1"/>
    <xf numFmtId="0" fontId="100" fillId="27" borderId="1" xfId="0" applyFont="1" applyFill="1" applyBorder="1" applyAlignment="1">
      <alignment vertical="center"/>
    </xf>
    <xf numFmtId="0" fontId="55" fillId="0" borderId="0" xfId="0" applyFont="1" applyAlignment="1">
      <alignment wrapText="1"/>
    </xf>
    <xf numFmtId="0" fontId="0" fillId="0" borderId="0" xfId="0" applyAlignment="1">
      <alignment horizontal="left" vertical="center"/>
    </xf>
    <xf numFmtId="14" fontId="54" fillId="0" borderId="1" xfId="0" applyNumberFormat="1" applyFont="1" applyBorder="1" applyAlignment="1">
      <alignment horizontal="left" vertical="center" wrapText="1"/>
    </xf>
    <xf numFmtId="0" fontId="54" fillId="0" borderId="0" xfId="0" applyFont="1" applyAlignment="1">
      <alignment wrapText="1"/>
    </xf>
    <xf numFmtId="0" fontId="54" fillId="0" borderId="0" xfId="0" applyFont="1"/>
    <xf numFmtId="0" fontId="111" fillId="0" borderId="0" xfId="0" applyFont="1"/>
    <xf numFmtId="0" fontId="53" fillId="0" borderId="1" xfId="0" applyFont="1" applyBorder="1"/>
    <xf numFmtId="0" fontId="53" fillId="0" borderId="0" xfId="0" applyFont="1"/>
    <xf numFmtId="0" fontId="53" fillId="0" borderId="0" xfId="0" applyFont="1" applyAlignment="1">
      <alignment wrapText="1"/>
    </xf>
    <xf numFmtId="0" fontId="52" fillId="0" borderId="0" xfId="0" applyFont="1" applyAlignment="1">
      <alignment wrapText="1"/>
    </xf>
    <xf numFmtId="0" fontId="52" fillId="0" borderId="0" xfId="0" applyFont="1"/>
    <xf numFmtId="0" fontId="51" fillId="0" borderId="1" xfId="0" applyFont="1" applyBorder="1"/>
    <xf numFmtId="0" fontId="87" fillId="21" borderId="1" xfId="0" applyFont="1" applyFill="1" applyBorder="1"/>
    <xf numFmtId="0" fontId="0" fillId="21" borderId="1" xfId="0" applyFill="1" applyBorder="1" applyAlignment="1">
      <alignment vertical="center" wrapText="1"/>
    </xf>
    <xf numFmtId="0" fontId="66" fillId="21" borderId="1" xfId="0" applyFont="1" applyFill="1" applyBorder="1"/>
    <xf numFmtId="0" fontId="66" fillId="21" borderId="1" xfId="0" applyFont="1" applyFill="1" applyBorder="1" applyAlignment="1">
      <alignment vertical="center"/>
    </xf>
    <xf numFmtId="0" fontId="0" fillId="21" borderId="1" xfId="0" applyFill="1" applyBorder="1" applyAlignment="1">
      <alignment horizontal="center" vertical="center"/>
    </xf>
    <xf numFmtId="0" fontId="100" fillId="21" borderId="1" xfId="0" applyFont="1" applyFill="1" applyBorder="1" applyAlignment="1">
      <alignment horizontal="center" vertical="center"/>
    </xf>
    <xf numFmtId="0" fontId="101" fillId="21" borderId="1" xfId="0" applyFont="1" applyFill="1" applyBorder="1" applyAlignment="1">
      <alignment horizontal="center" vertical="center"/>
    </xf>
    <xf numFmtId="9" fontId="0" fillId="21" borderId="1" xfId="86" applyFont="1" applyFill="1" applyBorder="1" applyAlignment="1">
      <alignment horizontal="center" vertical="center"/>
    </xf>
    <xf numFmtId="0" fontId="82" fillId="21" borderId="1" xfId="0" applyFont="1" applyFill="1" applyBorder="1" applyAlignment="1">
      <alignment horizontal="center" vertical="center"/>
    </xf>
    <xf numFmtId="9" fontId="82" fillId="21" borderId="1" xfId="86" applyFont="1" applyFill="1" applyBorder="1" applyAlignment="1">
      <alignment horizontal="center" vertical="center"/>
    </xf>
    <xf numFmtId="0" fontId="50" fillId="0" borderId="0" xfId="0" applyFont="1" applyAlignment="1">
      <alignment wrapText="1"/>
    </xf>
    <xf numFmtId="0" fontId="50" fillId="0" borderId="0" xfId="0" applyFont="1"/>
    <xf numFmtId="0" fontId="49" fillId="0" borderId="0" xfId="0" applyFont="1" applyAlignment="1">
      <alignment wrapText="1"/>
    </xf>
    <xf numFmtId="0" fontId="48" fillId="0" borderId="0" xfId="0" applyFont="1"/>
    <xf numFmtId="0" fontId="100" fillId="27" borderId="1" xfId="0" applyFont="1" applyFill="1" applyBorder="1" applyAlignment="1">
      <alignment horizontal="center" vertical="center"/>
    </xf>
    <xf numFmtId="0" fontId="101" fillId="27" borderId="1" xfId="0" applyFont="1" applyFill="1" applyBorder="1" applyAlignment="1">
      <alignment horizontal="center" vertical="center"/>
    </xf>
    <xf numFmtId="0" fontId="100" fillId="28" borderId="1" xfId="0" applyFont="1" applyFill="1" applyBorder="1"/>
    <xf numFmtId="0" fontId="47" fillId="0" borderId="0" xfId="0" applyFont="1"/>
    <xf numFmtId="0" fontId="47" fillId="0" borderId="0" xfId="0" applyFont="1" applyAlignment="1">
      <alignment wrapText="1"/>
    </xf>
    <xf numFmtId="0" fontId="46" fillId="0" borderId="0" xfId="0" applyFont="1" applyAlignment="1">
      <alignment wrapText="1"/>
    </xf>
    <xf numFmtId="0" fontId="46" fillId="0" borderId="0" xfId="0" applyFont="1"/>
    <xf numFmtId="0" fontId="46" fillId="0" borderId="1" xfId="0" applyFont="1" applyBorder="1"/>
    <xf numFmtId="0" fontId="0" fillId="34" borderId="0" xfId="0" applyFill="1"/>
    <xf numFmtId="0" fontId="0" fillId="35" borderId="0" xfId="0" applyFill="1"/>
    <xf numFmtId="0" fontId="0" fillId="36" borderId="0" xfId="0" applyFill="1"/>
    <xf numFmtId="0" fontId="0" fillId="37" borderId="0" xfId="0" applyFill="1"/>
    <xf numFmtId="0" fontId="100" fillId="13" borderId="0" xfId="0" applyFont="1" applyFill="1" applyAlignment="1">
      <alignment horizontal="left" wrapText="1"/>
    </xf>
    <xf numFmtId="0" fontId="0" fillId="13" borderId="0" xfId="0" applyFill="1" applyAlignment="1">
      <alignment horizontal="center"/>
    </xf>
    <xf numFmtId="0" fontId="108" fillId="19" borderId="0" xfId="0" applyFont="1" applyFill="1" applyAlignment="1">
      <alignment horizontal="center"/>
    </xf>
    <xf numFmtId="0" fontId="58" fillId="0" borderId="0" xfId="0" applyFont="1"/>
    <xf numFmtId="0" fontId="100" fillId="0" borderId="0" xfId="0" applyFont="1" applyAlignment="1">
      <alignment horizontal="left" vertical="center"/>
    </xf>
    <xf numFmtId="0" fontId="94" fillId="0" borderId="0" xfId="0" applyFont="1"/>
    <xf numFmtId="0" fontId="75" fillId="0" borderId="0" xfId="0" applyFont="1"/>
    <xf numFmtId="0" fontId="84" fillId="0" borderId="0" xfId="0" applyFont="1"/>
    <xf numFmtId="0" fontId="56" fillId="0" borderId="0" xfId="0" applyFont="1"/>
    <xf numFmtId="0" fontId="108" fillId="21" borderId="0" xfId="0" applyFont="1" applyFill="1" applyAlignment="1">
      <alignment horizontal="center"/>
    </xf>
    <xf numFmtId="0" fontId="0" fillId="14" borderId="0" xfId="0" applyFill="1" applyAlignment="1">
      <alignment horizontal="center"/>
    </xf>
    <xf numFmtId="0" fontId="78" fillId="0" borderId="0" xfId="0" applyFont="1"/>
    <xf numFmtId="0" fontId="87" fillId="0" borderId="0" xfId="0" applyFont="1"/>
    <xf numFmtId="0" fontId="53" fillId="0" borderId="0" xfId="0" applyFont="1" applyAlignment="1">
      <alignment horizontal="left" vertical="center"/>
    </xf>
    <xf numFmtId="0" fontId="0" fillId="21" borderId="0" xfId="0" applyFill="1"/>
    <xf numFmtId="0" fontId="100" fillId="0" borderId="0" xfId="0" applyFont="1" applyAlignment="1">
      <alignment vertical="center"/>
    </xf>
    <xf numFmtId="0" fontId="71" fillId="0" borderId="0" xfId="0" applyFont="1"/>
    <xf numFmtId="0" fontId="46" fillId="5" borderId="1" xfId="0" applyFont="1" applyFill="1" applyBorder="1"/>
    <xf numFmtId="0" fontId="45" fillId="0" borderId="0" xfId="0" applyFont="1"/>
    <xf numFmtId="0" fontId="46" fillId="21" borderId="1" xfId="0" applyFont="1" applyFill="1" applyBorder="1"/>
    <xf numFmtId="0" fontId="88" fillId="21" borderId="1" xfId="0" applyFont="1" applyFill="1" applyBorder="1"/>
    <xf numFmtId="0" fontId="46" fillId="21" borderId="1" xfId="0" applyFont="1" applyFill="1" applyBorder="1" applyAlignment="1">
      <alignment vertical="center"/>
    </xf>
    <xf numFmtId="0" fontId="46" fillId="21" borderId="1" xfId="0" applyFont="1" applyFill="1" applyBorder="1" applyAlignment="1">
      <alignment vertical="center" wrapText="1"/>
    </xf>
    <xf numFmtId="0" fontId="0" fillId="21" borderId="1" xfId="0" applyFill="1" applyBorder="1" applyAlignment="1">
      <alignment horizontal="left" vertical="center"/>
    </xf>
    <xf numFmtId="0" fontId="44" fillId="0" borderId="0" xfId="0" applyFont="1"/>
    <xf numFmtId="0" fontId="43" fillId="0" borderId="0" xfId="0" applyFont="1"/>
    <xf numFmtId="0" fontId="43" fillId="0" borderId="0" xfId="0" applyFont="1" applyAlignment="1">
      <alignment wrapText="1"/>
    </xf>
    <xf numFmtId="0" fontId="0" fillId="27" borderId="0" xfId="0" applyFill="1"/>
    <xf numFmtId="0" fontId="42" fillId="0" borderId="0" xfId="0" applyFont="1"/>
    <xf numFmtId="0" fontId="42" fillId="0" borderId="0" xfId="0" applyFont="1" applyAlignment="1">
      <alignment wrapText="1"/>
    </xf>
    <xf numFmtId="0" fontId="42" fillId="21" borderId="1" xfId="0" applyFont="1" applyFill="1" applyBorder="1"/>
    <xf numFmtId="0" fontId="41" fillId="0" borderId="0" xfId="0" applyFont="1" applyAlignment="1">
      <alignment wrapText="1"/>
    </xf>
    <xf numFmtId="0" fontId="41" fillId="0" borderId="0" xfId="0" applyFont="1"/>
    <xf numFmtId="0" fontId="0" fillId="0" borderId="0" xfId="0" applyAlignment="1">
      <alignment horizontal="center" vertical="center" wrapText="1"/>
    </xf>
    <xf numFmtId="0" fontId="0" fillId="0" borderId="0" xfId="0" applyAlignment="1">
      <alignment horizontal="center" wrapText="1"/>
    </xf>
    <xf numFmtId="0" fontId="41" fillId="21" borderId="1" xfId="0" applyFont="1" applyFill="1" applyBorder="1"/>
    <xf numFmtId="0" fontId="41" fillId="0" borderId="1" xfId="0" applyFont="1" applyBorder="1"/>
    <xf numFmtId="0" fontId="100" fillId="21" borderId="0" xfId="0" applyFont="1" applyFill="1" applyAlignment="1">
      <alignment horizontal="center" wrapText="1"/>
    </xf>
    <xf numFmtId="0" fontId="40" fillId="0" borderId="0" xfId="0" applyFont="1" applyAlignment="1">
      <alignment wrapText="1"/>
    </xf>
    <xf numFmtId="0" fontId="40" fillId="0" borderId="0" xfId="0" applyFont="1"/>
    <xf numFmtId="0" fontId="108" fillId="0" borderId="0" xfId="0" applyFont="1" applyAlignment="1">
      <alignment horizontal="left" vertical="center" wrapText="1"/>
    </xf>
    <xf numFmtId="0" fontId="39" fillId="0" borderId="0" xfId="0" applyFont="1"/>
    <xf numFmtId="0" fontId="114" fillId="0" borderId="1" xfId="0" applyFont="1" applyBorder="1" applyAlignment="1">
      <alignment vertical="center"/>
    </xf>
    <xf numFmtId="0" fontId="114" fillId="23" borderId="1" xfId="0" applyFont="1" applyFill="1" applyBorder="1"/>
    <xf numFmtId="0" fontId="38" fillId="0" borderId="0" xfId="0" applyFont="1"/>
    <xf numFmtId="0" fontId="38" fillId="0" borderId="0" xfId="0" applyFont="1" applyAlignment="1">
      <alignment wrapText="1"/>
    </xf>
    <xf numFmtId="0" fontId="100" fillId="30" borderId="1" xfId="0" applyFont="1" applyFill="1" applyBorder="1" applyAlignment="1">
      <alignment horizontal="center" vertical="center"/>
    </xf>
    <xf numFmtId="0" fontId="101" fillId="30" borderId="1" xfId="0" applyFont="1" applyFill="1" applyBorder="1" applyAlignment="1">
      <alignment horizontal="center" vertical="center"/>
    </xf>
    <xf numFmtId="0" fontId="37" fillId="0" borderId="0" xfId="0" applyFont="1"/>
    <xf numFmtId="0" fontId="37" fillId="0" borderId="0" xfId="0" applyFont="1" applyAlignment="1">
      <alignment wrapText="1"/>
    </xf>
    <xf numFmtId="0" fontId="36" fillId="0" borderId="0" xfId="0" applyFont="1"/>
    <xf numFmtId="0" fontId="36" fillId="0" borderId="0" xfId="0" applyFont="1" applyAlignment="1">
      <alignment horizontal="left" vertical="center" wrapText="1"/>
    </xf>
    <xf numFmtId="0" fontId="36" fillId="0" borderId="0" xfId="0" applyFont="1" applyAlignment="1">
      <alignment wrapText="1"/>
    </xf>
    <xf numFmtId="0" fontId="100" fillId="43" borderId="0" xfId="0" applyFont="1" applyFill="1" applyAlignment="1">
      <alignment vertical="center"/>
    </xf>
    <xf numFmtId="0" fontId="0" fillId="19" borderId="1" xfId="0" applyFill="1" applyBorder="1"/>
    <xf numFmtId="0" fontId="0" fillId="26" borderId="1" xfId="0" applyFill="1" applyBorder="1"/>
    <xf numFmtId="0" fontId="46" fillId="19" borderId="1" xfId="0" applyFont="1" applyFill="1" applyBorder="1"/>
    <xf numFmtId="0" fontId="35" fillId="0" borderId="1" xfId="0" applyFont="1" applyBorder="1"/>
    <xf numFmtId="0" fontId="34" fillId="0" borderId="0" xfId="0" applyFont="1" applyAlignment="1">
      <alignment wrapText="1"/>
    </xf>
    <xf numFmtId="0" fontId="76" fillId="21" borderId="0" xfId="0" applyFont="1" applyFill="1" applyAlignment="1">
      <alignment horizontal="center"/>
    </xf>
    <xf numFmtId="0" fontId="33" fillId="0" borderId="0" xfId="0" applyFont="1"/>
    <xf numFmtId="0" fontId="33" fillId="0" borderId="0" xfId="0" applyFont="1" applyAlignment="1">
      <alignment wrapText="1"/>
    </xf>
    <xf numFmtId="0" fontId="32" fillId="0" borderId="0" xfId="0" applyFont="1" applyAlignment="1">
      <alignment wrapText="1"/>
    </xf>
    <xf numFmtId="0" fontId="31" fillId="0" borderId="0" xfId="0" applyFont="1"/>
    <xf numFmtId="0" fontId="31" fillId="21" borderId="1" xfId="0" applyFont="1" applyFill="1" applyBorder="1"/>
    <xf numFmtId="0" fontId="94" fillId="21" borderId="1" xfId="0" applyFont="1" applyFill="1" applyBorder="1"/>
    <xf numFmtId="0" fontId="76" fillId="21" borderId="1" xfId="0" applyFont="1" applyFill="1" applyBorder="1"/>
    <xf numFmtId="14" fontId="46" fillId="23" borderId="1" xfId="0" applyNumberFormat="1" applyFont="1" applyFill="1" applyBorder="1" applyAlignment="1">
      <alignment horizontal="left" vertical="center" wrapText="1"/>
    </xf>
    <xf numFmtId="0" fontId="42" fillId="21" borderId="1" xfId="0" applyFont="1" applyFill="1" applyBorder="1" applyAlignment="1">
      <alignment vertical="center"/>
    </xf>
    <xf numFmtId="0" fontId="30" fillId="0" borderId="0" xfId="0" applyFont="1"/>
    <xf numFmtId="0" fontId="100" fillId="21" borderId="1" xfId="0" applyFont="1" applyFill="1" applyBorder="1"/>
    <xf numFmtId="0" fontId="29" fillId="0" borderId="0" xfId="0" applyFont="1"/>
    <xf numFmtId="0" fontId="29" fillId="0" borderId="0" xfId="0" applyFont="1" applyAlignment="1">
      <alignment wrapText="1"/>
    </xf>
    <xf numFmtId="0" fontId="29" fillId="0" borderId="1" xfId="0" applyFont="1" applyBorder="1"/>
    <xf numFmtId="0" fontId="59" fillId="21" borderId="0" xfId="0" applyFont="1" applyFill="1" applyAlignment="1">
      <alignment horizontal="center"/>
    </xf>
    <xf numFmtId="0" fontId="29" fillId="0" borderId="1" xfId="0" applyFont="1" applyBorder="1" applyAlignment="1">
      <alignment vertical="center"/>
    </xf>
    <xf numFmtId="0" fontId="29" fillId="21" borderId="1" xfId="0" applyFont="1" applyFill="1" applyBorder="1"/>
    <xf numFmtId="0" fontId="29" fillId="42" borderId="1" xfId="0" applyFont="1" applyFill="1" applyBorder="1" applyAlignment="1">
      <alignment horizontal="left"/>
    </xf>
    <xf numFmtId="0" fontId="29" fillId="13" borderId="1" xfId="0" applyFont="1" applyFill="1" applyBorder="1" applyAlignment="1">
      <alignment horizontal="left"/>
    </xf>
    <xf numFmtId="0" fontId="29" fillId="0" borderId="1" xfId="0" applyFont="1" applyBorder="1" applyAlignment="1">
      <alignment horizontal="center" vertical="center"/>
    </xf>
    <xf numFmtId="9" fontId="29" fillId="0" borderId="1" xfId="86" applyFont="1" applyBorder="1" applyAlignment="1">
      <alignment horizontal="center" vertical="center"/>
    </xf>
    <xf numFmtId="0" fontId="29" fillId="21" borderId="1" xfId="0" applyFont="1" applyFill="1" applyBorder="1" applyAlignment="1">
      <alignment vertical="center"/>
    </xf>
    <xf numFmtId="0" fontId="29" fillId="21" borderId="1" xfId="0" applyFont="1" applyFill="1" applyBorder="1" applyAlignment="1">
      <alignment horizontal="center" vertical="center"/>
    </xf>
    <xf numFmtId="9" fontId="29" fillId="21" borderId="1" xfId="86" applyFont="1" applyFill="1" applyBorder="1" applyAlignment="1">
      <alignment horizontal="center" vertical="center"/>
    </xf>
    <xf numFmtId="0" fontId="29" fillId="0" borderId="1" xfId="78" applyFont="1" applyBorder="1"/>
    <xf numFmtId="0" fontId="29" fillId="27" borderId="1" xfId="0" applyFont="1" applyFill="1" applyBorder="1" applyAlignment="1">
      <alignment vertical="center"/>
    </xf>
    <xf numFmtId="0" fontId="29" fillId="27" borderId="1" xfId="0" applyFont="1" applyFill="1" applyBorder="1" applyAlignment="1">
      <alignment horizontal="center" vertical="center"/>
    </xf>
    <xf numFmtId="0" fontId="29" fillId="30" borderId="1" xfId="0" applyFont="1" applyFill="1" applyBorder="1" applyAlignment="1">
      <alignment vertical="center"/>
    </xf>
    <xf numFmtId="0" fontId="29" fillId="30" borderId="1" xfId="78" applyFont="1" applyFill="1" applyBorder="1"/>
    <xf numFmtId="0" fontId="29" fillId="30" borderId="1" xfId="0" applyFont="1" applyFill="1" applyBorder="1" applyAlignment="1">
      <alignment horizontal="center" vertical="center"/>
    </xf>
    <xf numFmtId="0" fontId="29" fillId="13" borderId="1" xfId="0" applyFont="1" applyFill="1" applyBorder="1" applyAlignment="1">
      <alignment horizontal="center"/>
    </xf>
    <xf numFmtId="0" fontId="29" fillId="42" borderId="1" xfId="0" applyFont="1" applyFill="1" applyBorder="1" applyAlignment="1">
      <alignment horizontal="center"/>
    </xf>
    <xf numFmtId="0" fontId="29" fillId="4" borderId="1" xfId="0" applyFont="1" applyFill="1" applyBorder="1" applyAlignment="1">
      <alignment horizontal="left"/>
    </xf>
    <xf numFmtId="0" fontId="29" fillId="4" borderId="1" xfId="0" applyFont="1" applyFill="1" applyBorder="1" applyAlignment="1">
      <alignment horizontal="center"/>
    </xf>
    <xf numFmtId="0" fontId="29" fillId="0" borderId="1" xfId="0" applyFont="1" applyBorder="1" applyAlignment="1">
      <alignment horizontal="center"/>
    </xf>
    <xf numFmtId="0" fontId="29" fillId="24" borderId="1" xfId="0" applyFont="1" applyFill="1" applyBorder="1"/>
    <xf numFmtId="9" fontId="100" fillId="4" borderId="1" xfId="86" applyFont="1" applyFill="1" applyBorder="1" applyAlignment="1">
      <alignment horizontal="center" vertical="center"/>
    </xf>
    <xf numFmtId="0" fontId="100" fillId="47" borderId="1" xfId="0" applyFont="1" applyFill="1" applyBorder="1" applyAlignment="1">
      <alignment horizontal="center" vertical="center"/>
    </xf>
    <xf numFmtId="0" fontId="100" fillId="47" borderId="1" xfId="0" applyFont="1" applyFill="1" applyBorder="1" applyAlignment="1">
      <alignment horizontal="center"/>
    </xf>
    <xf numFmtId="0" fontId="109" fillId="47" borderId="1" xfId="0" applyFont="1" applyFill="1" applyBorder="1" applyAlignment="1">
      <alignment horizontal="center" vertical="center"/>
    </xf>
    <xf numFmtId="9" fontId="100" fillId="47" borderId="1" xfId="86" applyFont="1" applyFill="1" applyBorder="1" applyAlignment="1">
      <alignment horizontal="center" vertical="center"/>
    </xf>
    <xf numFmtId="9" fontId="100" fillId="47" borderId="1" xfId="86" applyFont="1" applyFill="1" applyBorder="1" applyAlignment="1">
      <alignment horizontal="center"/>
    </xf>
    <xf numFmtId="0" fontId="28" fillId="0" borderId="0" xfId="0" applyFont="1" applyAlignment="1">
      <alignment wrapText="1"/>
    </xf>
    <xf numFmtId="0" fontId="28" fillId="0" borderId="0" xfId="0" applyFont="1"/>
    <xf numFmtId="0" fontId="28" fillId="0" borderId="0" xfId="0" applyFont="1" applyAlignment="1">
      <alignment horizontal="left" vertical="center" wrapText="1"/>
    </xf>
    <xf numFmtId="0" fontId="94" fillId="19" borderId="1" xfId="0" applyFont="1" applyFill="1" applyBorder="1"/>
    <xf numFmtId="0" fontId="82" fillId="26" borderId="1" xfId="0" applyFont="1" applyFill="1" applyBorder="1"/>
    <xf numFmtId="0" fontId="29" fillId="19" borderId="1" xfId="0" applyFont="1" applyFill="1" applyBorder="1"/>
    <xf numFmtId="0" fontId="0" fillId="48" borderId="1" xfId="0" applyFill="1" applyBorder="1"/>
    <xf numFmtId="0" fontId="0" fillId="19" borderId="1" xfId="0" applyFill="1" applyBorder="1" applyAlignment="1">
      <alignment horizontal="left" vertical="center"/>
    </xf>
    <xf numFmtId="14" fontId="102" fillId="19" borderId="1" xfId="0" applyNumberFormat="1" applyFont="1" applyFill="1" applyBorder="1" applyAlignment="1">
      <alignment horizontal="left" vertical="center" wrapText="1"/>
    </xf>
    <xf numFmtId="0" fontId="54" fillId="21" borderId="1" xfId="0" applyFont="1" applyFill="1" applyBorder="1"/>
    <xf numFmtId="0" fontId="35" fillId="21" borderId="1" xfId="0" applyFont="1" applyFill="1" applyBorder="1"/>
    <xf numFmtId="0" fontId="26" fillId="0" borderId="0" xfId="0" applyFont="1" applyAlignment="1">
      <alignment wrapText="1"/>
    </xf>
    <xf numFmtId="0" fontId="26" fillId="21" borderId="1" xfId="0" applyFont="1" applyFill="1" applyBorder="1"/>
    <xf numFmtId="0" fontId="25" fillId="0" borderId="0" xfId="0" applyFont="1" applyAlignment="1">
      <alignment wrapText="1"/>
    </xf>
    <xf numFmtId="0" fontId="24" fillId="0" borderId="0" xfId="0" applyFont="1"/>
    <xf numFmtId="0" fontId="24" fillId="0" borderId="0" xfId="0" applyFont="1" applyAlignment="1">
      <alignment wrapText="1"/>
    </xf>
    <xf numFmtId="0" fontId="23" fillId="0" borderId="0" xfId="0" applyFont="1" applyAlignment="1">
      <alignment wrapText="1"/>
    </xf>
    <xf numFmtId="0" fontId="23" fillId="0" borderId="0" xfId="0" applyFont="1"/>
    <xf numFmtId="0" fontId="23" fillId="0" borderId="0" xfId="0" applyFont="1" applyAlignment="1">
      <alignment horizontal="left" vertical="center" wrapText="1"/>
    </xf>
    <xf numFmtId="0" fontId="22" fillId="21" borderId="1" xfId="0" applyFont="1" applyFill="1" applyBorder="1"/>
    <xf numFmtId="0" fontId="22" fillId="0" borderId="0" xfId="0" applyFont="1"/>
    <xf numFmtId="0" fontId="95" fillId="21" borderId="1" xfId="0" applyFont="1" applyFill="1" applyBorder="1"/>
    <xf numFmtId="0" fontId="22" fillId="0" borderId="0" xfId="0" applyFont="1" applyAlignment="1">
      <alignment wrapText="1"/>
    </xf>
    <xf numFmtId="0" fontId="0" fillId="24" borderId="1" xfId="0" applyFill="1" applyBorder="1"/>
    <xf numFmtId="0" fontId="20" fillId="0" borderId="0" xfId="0" applyFont="1"/>
    <xf numFmtId="0" fontId="20" fillId="0" borderId="0" xfId="0" applyFont="1" applyAlignment="1">
      <alignment horizontal="center"/>
    </xf>
    <xf numFmtId="0" fontId="19" fillId="0" borderId="0" xfId="0" applyFont="1" applyAlignment="1">
      <alignment horizontal="center"/>
    </xf>
    <xf numFmtId="0" fontId="36" fillId="0" borderId="0" xfId="0" applyFont="1" applyAlignment="1">
      <alignment horizontal="center"/>
    </xf>
    <xf numFmtId="0" fontId="24" fillId="0" borderId="0" xfId="0" applyFont="1" applyAlignment="1">
      <alignment horizontal="center"/>
    </xf>
    <xf numFmtId="0" fontId="31" fillId="0" borderId="0" xfId="0" applyFont="1" applyAlignment="1">
      <alignment horizontal="center"/>
    </xf>
    <xf numFmtId="0" fontId="28" fillId="0" borderId="0" xfId="0" applyFont="1" applyAlignment="1">
      <alignment horizontal="center"/>
    </xf>
    <xf numFmtId="0" fontId="19" fillId="0" borderId="0" xfId="0" applyFont="1" applyAlignment="1">
      <alignment wrapText="1"/>
    </xf>
    <xf numFmtId="0" fontId="31" fillId="0" borderId="1" xfId="0" applyFont="1" applyBorder="1"/>
    <xf numFmtId="0" fontId="66" fillId="21" borderId="0" xfId="0" applyFont="1" applyFill="1" applyAlignment="1">
      <alignment horizontal="center"/>
    </xf>
    <xf numFmtId="0" fontId="83" fillId="21" borderId="0" xfId="0" applyFont="1" applyFill="1" applyAlignment="1">
      <alignment horizontal="center"/>
    </xf>
    <xf numFmtId="0" fontId="18" fillId="0" borderId="0" xfId="0" applyFont="1" applyAlignment="1">
      <alignment wrapText="1"/>
    </xf>
    <xf numFmtId="0" fontId="18" fillId="0" borderId="1" xfId="0" applyFont="1" applyBorder="1"/>
    <xf numFmtId="0" fontId="18" fillId="21" borderId="1" xfId="0" applyFont="1" applyFill="1" applyBorder="1"/>
    <xf numFmtId="0" fontId="18" fillId="0" borderId="0" xfId="0" applyFont="1"/>
    <xf numFmtId="0" fontId="17" fillId="0" borderId="1" xfId="0" applyFont="1" applyBorder="1"/>
    <xf numFmtId="0" fontId="17" fillId="0" borderId="0" xfId="0" applyFont="1"/>
    <xf numFmtId="0" fontId="17" fillId="0" borderId="0" xfId="0" applyFont="1" applyAlignment="1">
      <alignment wrapText="1"/>
    </xf>
    <xf numFmtId="0" fontId="29" fillId="21" borderId="1" xfId="78" applyFont="1" applyFill="1" applyBorder="1"/>
    <xf numFmtId="0" fontId="29" fillId="21" borderId="1" xfId="0" applyFont="1" applyFill="1" applyBorder="1" applyAlignment="1">
      <alignment horizontal="center"/>
    </xf>
    <xf numFmtId="0" fontId="0" fillId="50" borderId="1" xfId="0" applyFill="1" applyBorder="1" applyAlignment="1">
      <alignment vertical="center"/>
    </xf>
    <xf numFmtId="14" fontId="102" fillId="2" borderId="1" xfId="0" applyNumberFormat="1" applyFont="1" applyFill="1" applyBorder="1" applyAlignment="1">
      <alignment vertical="center"/>
    </xf>
    <xf numFmtId="0" fontId="104" fillId="0" borderId="1" xfId="0" applyFont="1" applyBorder="1" applyAlignment="1">
      <alignment vertical="center"/>
    </xf>
    <xf numFmtId="0" fontId="106" fillId="0" borderId="1" xfId="0" applyFont="1" applyBorder="1" applyAlignment="1">
      <alignment vertical="center"/>
    </xf>
    <xf numFmtId="0" fontId="104" fillId="21" borderId="1" xfId="0" applyFont="1" applyFill="1" applyBorder="1" applyAlignment="1">
      <alignment horizontal="center" vertical="center"/>
    </xf>
    <xf numFmtId="0" fontId="115" fillId="21" borderId="1" xfId="0" applyFont="1" applyFill="1" applyBorder="1" applyAlignment="1">
      <alignment horizontal="center" vertical="center"/>
    </xf>
    <xf numFmtId="0" fontId="106" fillId="21" borderId="1" xfId="0" applyFont="1" applyFill="1" applyBorder="1" applyAlignment="1">
      <alignment horizontal="center" vertical="center"/>
    </xf>
    <xf numFmtId="9" fontId="106" fillId="21" borderId="1" xfId="86" applyFont="1" applyFill="1" applyBorder="1" applyAlignment="1">
      <alignment horizontal="center" vertical="center"/>
    </xf>
    <xf numFmtId="0" fontId="104" fillId="0" borderId="1" xfId="0" applyFont="1" applyBorder="1" applyAlignment="1">
      <alignment horizontal="center" vertical="center"/>
    </xf>
    <xf numFmtId="0" fontId="115" fillId="0" borderId="1" xfId="0" applyFont="1" applyBorder="1" applyAlignment="1">
      <alignment horizontal="center" vertical="center"/>
    </xf>
    <xf numFmtId="0" fontId="106" fillId="0" borderId="1" xfId="0" applyFont="1" applyBorder="1" applyAlignment="1">
      <alignment horizontal="center" vertical="center"/>
    </xf>
    <xf numFmtId="9" fontId="106" fillId="0" borderId="1" xfId="86" applyFont="1" applyBorder="1" applyAlignment="1">
      <alignment horizontal="center" vertical="center"/>
    </xf>
    <xf numFmtId="0" fontId="106" fillId="21" borderId="1" xfId="0" applyFont="1" applyFill="1" applyBorder="1" applyAlignment="1">
      <alignment vertical="center" wrapText="1"/>
    </xf>
    <xf numFmtId="0" fontId="104" fillId="21" borderId="1" xfId="0" applyFont="1" applyFill="1" applyBorder="1" applyAlignment="1">
      <alignment horizontal="center" vertical="center" wrapText="1"/>
    </xf>
    <xf numFmtId="0" fontId="115" fillId="21" borderId="1" xfId="0" applyFont="1" applyFill="1" applyBorder="1" applyAlignment="1">
      <alignment horizontal="center" vertical="center" wrapText="1"/>
    </xf>
    <xf numFmtId="0" fontId="106" fillId="21" borderId="1" xfId="0" applyFont="1" applyFill="1" applyBorder="1" applyAlignment="1">
      <alignment horizontal="center" vertical="center" wrapText="1"/>
    </xf>
    <xf numFmtId="9" fontId="106" fillId="21" borderId="1" xfId="86" applyFont="1" applyFill="1" applyBorder="1" applyAlignment="1">
      <alignment horizontal="center" vertical="center" wrapText="1"/>
    </xf>
    <xf numFmtId="0" fontId="104" fillId="0" borderId="1" xfId="0" applyFont="1" applyBorder="1" applyAlignment="1">
      <alignment horizontal="center" vertical="center" wrapText="1"/>
    </xf>
    <xf numFmtId="0" fontId="115" fillId="0" borderId="1" xfId="0" applyFont="1" applyBorder="1" applyAlignment="1">
      <alignment horizontal="center" vertical="center" wrapText="1"/>
    </xf>
    <xf numFmtId="0" fontId="106" fillId="0" borderId="1" xfId="0" applyFont="1" applyBorder="1" applyAlignment="1">
      <alignment horizontal="center" vertical="center" wrapText="1"/>
    </xf>
    <xf numFmtId="9" fontId="106" fillId="0" borderId="1" xfId="86" applyFont="1" applyBorder="1" applyAlignment="1">
      <alignment horizontal="center" vertical="center" wrapText="1"/>
    </xf>
    <xf numFmtId="0" fontId="106" fillId="0" borderId="1" xfId="0" applyFont="1" applyBorder="1" applyAlignment="1">
      <alignment vertical="center" wrapText="1"/>
    </xf>
    <xf numFmtId="0" fontId="106" fillId="0" borderId="1" xfId="0" applyFont="1" applyBorder="1" applyAlignment="1">
      <alignment wrapText="1"/>
    </xf>
    <xf numFmtId="0" fontId="104" fillId="43" borderId="1" xfId="0" applyFont="1" applyFill="1" applyBorder="1" applyAlignment="1">
      <alignment vertical="center"/>
    </xf>
    <xf numFmtId="0" fontId="106" fillId="43" borderId="1" xfId="0" applyFont="1" applyFill="1" applyBorder="1" applyAlignment="1">
      <alignment vertical="center"/>
    </xf>
    <xf numFmtId="0" fontId="106" fillId="44" borderId="1" xfId="0" applyFont="1" applyFill="1" applyBorder="1" applyAlignment="1">
      <alignment horizontal="center" wrapText="1"/>
    </xf>
    <xf numFmtId="0" fontId="104" fillId="43" borderId="1" xfId="0" applyFont="1" applyFill="1" applyBorder="1" applyAlignment="1">
      <alignment horizontal="center" vertical="center" wrapText="1"/>
    </xf>
    <xf numFmtId="0" fontId="115" fillId="43" borderId="1" xfId="0" applyFont="1" applyFill="1" applyBorder="1" applyAlignment="1">
      <alignment horizontal="center" vertical="center" wrapText="1"/>
    </xf>
    <xf numFmtId="0" fontId="106" fillId="43" borderId="1" xfId="0" applyFont="1" applyFill="1" applyBorder="1" applyAlignment="1">
      <alignment horizontal="center" vertical="center" wrapText="1"/>
    </xf>
    <xf numFmtId="0" fontId="106" fillId="43" borderId="1" xfId="0" applyFont="1" applyFill="1" applyBorder="1" applyAlignment="1">
      <alignment horizontal="center" vertical="center"/>
    </xf>
    <xf numFmtId="0" fontId="106" fillId="44" borderId="1" xfId="0" applyFont="1" applyFill="1" applyBorder="1" applyAlignment="1">
      <alignment horizontal="left"/>
    </xf>
    <xf numFmtId="0" fontId="104" fillId="44" borderId="1" xfId="0" applyFont="1" applyFill="1" applyBorder="1" applyAlignment="1">
      <alignment horizontal="left" wrapText="1"/>
    </xf>
    <xf numFmtId="0" fontId="115" fillId="44" borderId="1" xfId="0" applyFont="1" applyFill="1" applyBorder="1" applyAlignment="1">
      <alignment horizontal="left" wrapText="1"/>
    </xf>
    <xf numFmtId="0" fontId="106" fillId="44" borderId="1" xfId="0" applyFont="1" applyFill="1" applyBorder="1" applyAlignment="1">
      <alignment horizontal="left" wrapText="1"/>
    </xf>
    <xf numFmtId="0" fontId="106" fillId="44" borderId="1" xfId="0" applyFont="1" applyFill="1" applyBorder="1" applyAlignment="1">
      <alignment horizontal="center"/>
    </xf>
    <xf numFmtId="0" fontId="104" fillId="29" borderId="1" xfId="0" applyFont="1" applyFill="1" applyBorder="1" applyAlignment="1">
      <alignment vertical="center"/>
    </xf>
    <xf numFmtId="0" fontId="106" fillId="38" borderId="1" xfId="0" applyFont="1" applyFill="1" applyBorder="1" applyAlignment="1">
      <alignment horizontal="left"/>
    </xf>
    <xf numFmtId="0" fontId="104" fillId="29" borderId="1" xfId="0" applyFont="1" applyFill="1" applyBorder="1" applyAlignment="1">
      <alignment horizontal="center" vertical="center" wrapText="1"/>
    </xf>
    <xf numFmtId="0" fontId="104" fillId="38" borderId="1" xfId="0" applyFont="1" applyFill="1" applyBorder="1" applyAlignment="1">
      <alignment horizontal="left" wrapText="1"/>
    </xf>
    <xf numFmtId="0" fontId="115" fillId="38" borderId="1" xfId="0" applyFont="1" applyFill="1" applyBorder="1" applyAlignment="1">
      <alignment horizontal="left" wrapText="1"/>
    </xf>
    <xf numFmtId="0" fontId="106" fillId="38" borderId="1" xfId="0" applyFont="1" applyFill="1" applyBorder="1" applyAlignment="1">
      <alignment horizontal="left" wrapText="1"/>
    </xf>
    <xf numFmtId="0" fontId="106" fillId="38" borderId="1" xfId="0" applyFont="1" applyFill="1" applyBorder="1" applyAlignment="1">
      <alignment horizontal="center" wrapText="1"/>
    </xf>
    <xf numFmtId="0" fontId="106" fillId="38" borderId="1" xfId="0" applyFont="1" applyFill="1" applyBorder="1" applyAlignment="1">
      <alignment horizontal="center"/>
    </xf>
    <xf numFmtId="0" fontId="106" fillId="0" borderId="1" xfId="0" applyFont="1" applyBorder="1"/>
    <xf numFmtId="0" fontId="104" fillId="39" borderId="1" xfId="0" applyFont="1" applyFill="1" applyBorder="1" applyAlignment="1">
      <alignment horizontal="left"/>
    </xf>
    <xf numFmtId="0" fontId="106" fillId="39" borderId="1" xfId="0" applyFont="1" applyFill="1" applyBorder="1" applyAlignment="1">
      <alignment horizontal="left"/>
    </xf>
    <xf numFmtId="0" fontId="106" fillId="39" borderId="1" xfId="0" applyFont="1" applyFill="1" applyBorder="1" applyAlignment="1">
      <alignment horizontal="center" wrapText="1"/>
    </xf>
    <xf numFmtId="0" fontId="104" fillId="39" borderId="1" xfId="0" applyFont="1" applyFill="1" applyBorder="1" applyAlignment="1">
      <alignment horizontal="left" wrapText="1"/>
    </xf>
    <xf numFmtId="0" fontId="115" fillId="39" borderId="1" xfId="0" applyFont="1" applyFill="1" applyBorder="1" applyAlignment="1">
      <alignment horizontal="left" wrapText="1"/>
    </xf>
    <xf numFmtId="0" fontId="106" fillId="39" borderId="1" xfId="0" applyFont="1" applyFill="1" applyBorder="1" applyAlignment="1">
      <alignment horizontal="left" wrapText="1"/>
    </xf>
    <xf numFmtId="0" fontId="106" fillId="39" borderId="1" xfId="0" applyFont="1" applyFill="1" applyBorder="1" applyAlignment="1">
      <alignment horizontal="center"/>
    </xf>
    <xf numFmtId="0" fontId="104" fillId="45" borderId="1" xfId="0" applyFont="1" applyFill="1" applyBorder="1" applyAlignment="1">
      <alignment horizontal="left"/>
    </xf>
    <xf numFmtId="0" fontId="106" fillId="45" borderId="1" xfId="0" applyFont="1" applyFill="1" applyBorder="1" applyAlignment="1">
      <alignment horizontal="left"/>
    </xf>
    <xf numFmtId="0" fontId="104" fillId="34" borderId="1" xfId="0" applyFont="1" applyFill="1" applyBorder="1" applyAlignment="1">
      <alignment horizontal="center" vertical="center" wrapText="1"/>
    </xf>
    <xf numFmtId="0" fontId="104" fillId="45" borderId="1" xfId="0" applyFont="1" applyFill="1" applyBorder="1" applyAlignment="1">
      <alignment horizontal="left" wrapText="1"/>
    </xf>
    <xf numFmtId="0" fontId="115" fillId="45" borderId="1" xfId="0" applyFont="1" applyFill="1" applyBorder="1" applyAlignment="1">
      <alignment horizontal="left" wrapText="1"/>
    </xf>
    <xf numFmtId="0" fontId="106" fillId="45" borderId="1" xfId="0" applyFont="1" applyFill="1" applyBorder="1" applyAlignment="1">
      <alignment horizontal="left" wrapText="1"/>
    </xf>
    <xf numFmtId="0" fontId="106" fillId="45" borderId="1" xfId="0" applyFont="1" applyFill="1" applyBorder="1" applyAlignment="1">
      <alignment horizontal="center" wrapText="1"/>
    </xf>
    <xf numFmtId="0" fontId="106" fillId="45" borderId="1" xfId="0" applyFont="1" applyFill="1" applyBorder="1" applyAlignment="1">
      <alignment horizontal="center"/>
    </xf>
    <xf numFmtId="0" fontId="104" fillId="38" borderId="1" xfId="0" applyFont="1" applyFill="1" applyBorder="1" applyAlignment="1">
      <alignment horizontal="left"/>
    </xf>
    <xf numFmtId="0" fontId="106" fillId="46" borderId="1" xfId="0" applyFont="1" applyFill="1" applyBorder="1" applyAlignment="1">
      <alignment horizontal="center"/>
    </xf>
    <xf numFmtId="0" fontId="104" fillId="25" borderId="1" xfId="0" applyFont="1" applyFill="1" applyBorder="1" applyAlignment="1">
      <alignment horizontal="center" vertical="center" wrapText="1"/>
    </xf>
    <xf numFmtId="0" fontId="104" fillId="46" borderId="1" xfId="0" applyFont="1" applyFill="1" applyBorder="1" applyAlignment="1">
      <alignment horizontal="left" wrapText="1"/>
    </xf>
    <xf numFmtId="0" fontId="115" fillId="46" borderId="1" xfId="0" applyFont="1" applyFill="1" applyBorder="1" applyAlignment="1">
      <alignment horizontal="left" wrapText="1"/>
    </xf>
    <xf numFmtId="0" fontId="106" fillId="46" borderId="1" xfId="0" applyFont="1" applyFill="1" applyBorder="1" applyAlignment="1">
      <alignment horizontal="left" wrapText="1"/>
    </xf>
    <xf numFmtId="0" fontId="106" fillId="46" borderId="1" xfId="0" applyFont="1" applyFill="1" applyBorder="1" applyAlignment="1">
      <alignment horizontal="center" wrapText="1"/>
    </xf>
    <xf numFmtId="0" fontId="106" fillId="46" borderId="1" xfId="0" applyFont="1" applyFill="1" applyBorder="1" applyAlignment="1">
      <alignment horizontal="left"/>
    </xf>
    <xf numFmtId="0" fontId="106" fillId="40" borderId="1" xfId="0" applyFont="1" applyFill="1" applyBorder="1" applyAlignment="1">
      <alignment horizontal="center"/>
    </xf>
    <xf numFmtId="0" fontId="104" fillId="35" borderId="1" xfId="0" applyFont="1" applyFill="1" applyBorder="1" applyAlignment="1">
      <alignment horizontal="center" vertical="center" wrapText="1"/>
    </xf>
    <xf numFmtId="0" fontId="104" fillId="40" borderId="1" xfId="0" applyFont="1" applyFill="1" applyBorder="1" applyAlignment="1">
      <alignment horizontal="left" wrapText="1"/>
    </xf>
    <xf numFmtId="0" fontId="115" fillId="40" borderId="1" xfId="0" applyFont="1" applyFill="1" applyBorder="1" applyAlignment="1">
      <alignment horizontal="left" wrapText="1"/>
    </xf>
    <xf numFmtId="0" fontId="106" fillId="40" borderId="1" xfId="0" applyFont="1" applyFill="1" applyBorder="1" applyAlignment="1">
      <alignment horizontal="left" wrapText="1"/>
    </xf>
    <xf numFmtId="0" fontId="106" fillId="40" borderId="1" xfId="0" applyFont="1" applyFill="1" applyBorder="1" applyAlignment="1">
      <alignment horizontal="center" wrapText="1"/>
    </xf>
    <xf numFmtId="0" fontId="106" fillId="40" borderId="1" xfId="0" applyFont="1" applyFill="1" applyBorder="1" applyAlignment="1">
      <alignment horizontal="left"/>
    </xf>
    <xf numFmtId="0" fontId="106" fillId="41" borderId="1" xfId="0" applyFont="1" applyFill="1" applyBorder="1" applyAlignment="1">
      <alignment horizontal="left"/>
    </xf>
    <xf numFmtId="0" fontId="104" fillId="49" borderId="1" xfId="0" applyFont="1" applyFill="1" applyBorder="1" applyAlignment="1">
      <alignment horizontal="center"/>
    </xf>
    <xf numFmtId="0" fontId="106" fillId="49" borderId="1" xfId="0" applyFont="1" applyFill="1" applyBorder="1" applyAlignment="1">
      <alignment horizontal="left"/>
    </xf>
    <xf numFmtId="0" fontId="106" fillId="10" borderId="1" xfId="0" applyFont="1" applyFill="1" applyBorder="1" applyAlignment="1">
      <alignment horizontal="left"/>
    </xf>
    <xf numFmtId="0" fontId="104" fillId="10" borderId="1" xfId="0" applyFont="1" applyFill="1" applyBorder="1" applyAlignment="1">
      <alignment horizontal="left"/>
    </xf>
    <xf numFmtId="0" fontId="115" fillId="10" borderId="1" xfId="0" applyFont="1" applyFill="1" applyBorder="1" applyAlignment="1">
      <alignment horizontal="left"/>
    </xf>
    <xf numFmtId="0" fontId="106" fillId="10" borderId="1" xfId="0" applyFont="1" applyFill="1" applyBorder="1" applyAlignment="1">
      <alignment horizontal="center"/>
    </xf>
    <xf numFmtId="0" fontId="106" fillId="11" borderId="1" xfId="0" applyFont="1" applyFill="1" applyBorder="1" applyAlignment="1">
      <alignment horizontal="left"/>
    </xf>
    <xf numFmtId="0" fontId="106" fillId="50" borderId="1" xfId="0" applyFont="1" applyFill="1" applyBorder="1" applyAlignment="1">
      <alignment horizontal="left"/>
    </xf>
    <xf numFmtId="0" fontId="115" fillId="50" borderId="1" xfId="0" applyFont="1" applyFill="1" applyBorder="1" applyAlignment="1">
      <alignment horizontal="left"/>
    </xf>
    <xf numFmtId="0" fontId="106" fillId="50" borderId="1" xfId="0" applyFont="1" applyFill="1" applyBorder="1" applyAlignment="1">
      <alignment horizontal="center"/>
    </xf>
    <xf numFmtId="0" fontId="104" fillId="50" borderId="1" xfId="0" applyFont="1" applyFill="1" applyBorder="1" applyAlignment="1">
      <alignment horizontal="left"/>
    </xf>
    <xf numFmtId="0" fontId="106" fillId="0" borderId="1" xfId="78" applyFont="1" applyBorder="1"/>
    <xf numFmtId="0" fontId="104" fillId="11" borderId="1" xfId="0" applyFont="1" applyFill="1" applyBorder="1" applyAlignment="1">
      <alignment horizontal="left"/>
    </xf>
    <xf numFmtId="0" fontId="115" fillId="11" borderId="1" xfId="0" applyFont="1" applyFill="1" applyBorder="1" applyAlignment="1">
      <alignment horizontal="left"/>
    </xf>
    <xf numFmtId="0" fontId="106" fillId="11" borderId="1" xfId="0" applyFont="1" applyFill="1" applyBorder="1" applyAlignment="1">
      <alignment horizontal="center"/>
    </xf>
    <xf numFmtId="0" fontId="106" fillId="31" borderId="1" xfId="0" applyFont="1" applyFill="1" applyBorder="1" applyAlignment="1">
      <alignment horizontal="left"/>
    </xf>
    <xf numFmtId="0" fontId="106" fillId="31" borderId="1" xfId="0" applyFont="1" applyFill="1" applyBorder="1" applyAlignment="1">
      <alignment horizontal="center"/>
    </xf>
    <xf numFmtId="0" fontId="106" fillId="33" borderId="1" xfId="0" applyFont="1" applyFill="1" applyBorder="1" applyAlignment="1">
      <alignment horizontal="left"/>
    </xf>
    <xf numFmtId="0" fontId="106" fillId="32" borderId="1" xfId="78" applyFont="1" applyFill="1" applyBorder="1"/>
    <xf numFmtId="0" fontId="104" fillId="33" borderId="1" xfId="0" applyFont="1" applyFill="1" applyBorder="1" applyAlignment="1">
      <alignment horizontal="left"/>
    </xf>
    <xf numFmtId="0" fontId="115" fillId="33" borderId="1" xfId="0" applyFont="1" applyFill="1" applyBorder="1" applyAlignment="1">
      <alignment horizontal="left"/>
    </xf>
    <xf numFmtId="0" fontId="106" fillId="33" borderId="1" xfId="0" applyFont="1" applyFill="1" applyBorder="1" applyAlignment="1">
      <alignment horizontal="center"/>
    </xf>
    <xf numFmtId="0" fontId="106" fillId="12" borderId="1" xfId="0" applyFont="1" applyFill="1" applyBorder="1" applyAlignment="1">
      <alignment horizontal="left"/>
    </xf>
    <xf numFmtId="0" fontId="106" fillId="0" borderId="1" xfId="0" applyFont="1" applyBorder="1" applyAlignment="1">
      <alignment horizontal="left" vertical="center"/>
    </xf>
    <xf numFmtId="0" fontId="104" fillId="39" borderId="1" xfId="0" applyFont="1" applyFill="1" applyBorder="1" applyAlignment="1">
      <alignment horizontal="center" vertical="center"/>
    </xf>
    <xf numFmtId="0" fontId="16" fillId="0" borderId="0" xfId="0" applyFont="1"/>
    <xf numFmtId="0" fontId="16" fillId="0" borderId="1" xfId="0" applyFont="1" applyBorder="1"/>
    <xf numFmtId="0" fontId="16" fillId="21" borderId="1" xfId="0" applyFont="1" applyFill="1" applyBorder="1"/>
    <xf numFmtId="0" fontId="16" fillId="0" borderId="0" xfId="0" applyFont="1" applyAlignment="1">
      <alignment wrapText="1"/>
    </xf>
    <xf numFmtId="0" fontId="16" fillId="21" borderId="0" xfId="0" applyFont="1" applyFill="1" applyAlignment="1">
      <alignment horizontal="center"/>
    </xf>
    <xf numFmtId="0" fontId="15" fillId="0" borderId="0" xfId="0" applyFont="1"/>
    <xf numFmtId="0" fontId="15" fillId="0" borderId="0" xfId="0" applyFont="1" applyAlignment="1">
      <alignment horizontal="center"/>
    </xf>
    <xf numFmtId="0" fontId="15" fillId="21" borderId="1" xfId="0" applyFont="1" applyFill="1" applyBorder="1"/>
    <xf numFmtId="0" fontId="15" fillId="0" borderId="0" xfId="0" applyFont="1" applyAlignment="1">
      <alignment wrapText="1"/>
    </xf>
    <xf numFmtId="0" fontId="14" fillId="0" borderId="0" xfId="0" applyFont="1"/>
    <xf numFmtId="0" fontId="14" fillId="0" borderId="0" xfId="0" applyFont="1" applyAlignment="1">
      <alignment vertical="center"/>
    </xf>
    <xf numFmtId="0" fontId="14" fillId="21" borderId="0" xfId="0" applyFont="1" applyFill="1"/>
    <xf numFmtId="0" fontId="14" fillId="0" borderId="1" xfId="0" applyFont="1" applyBorder="1"/>
    <xf numFmtId="0" fontId="13" fillId="0" borderId="0" xfId="0" applyFont="1"/>
    <xf numFmtId="0" fontId="13" fillId="0" borderId="1" xfId="0" applyFont="1" applyBorder="1"/>
    <xf numFmtId="0" fontId="100" fillId="34" borderId="0" xfId="0" applyFont="1" applyFill="1" applyAlignment="1">
      <alignment vertical="top"/>
    </xf>
    <xf numFmtId="165" fontId="100" fillId="34" borderId="0" xfId="88" applyNumberFormat="1" applyFont="1" applyFill="1" applyBorder="1" applyAlignment="1">
      <alignment vertical="top"/>
    </xf>
    <xf numFmtId="0" fontId="100" fillId="0" borderId="0" xfId="0" applyFont="1"/>
    <xf numFmtId="1" fontId="0" fillId="0" borderId="0" xfId="0" applyNumberFormat="1"/>
    <xf numFmtId="1" fontId="0" fillId="0" borderId="0" xfId="0" applyNumberFormat="1" applyAlignment="1">
      <alignment horizontal="center"/>
    </xf>
    <xf numFmtId="9" fontId="100" fillId="34" borderId="0" xfId="0" applyNumberFormat="1" applyFont="1" applyFill="1" applyAlignment="1">
      <alignment vertical="top"/>
    </xf>
    <xf numFmtId="9" fontId="0" fillId="0" borderId="0" xfId="0" applyNumberFormat="1" applyAlignment="1">
      <alignment horizontal="center"/>
    </xf>
    <xf numFmtId="9" fontId="0" fillId="0" borderId="0" xfId="0" applyNumberFormat="1"/>
    <xf numFmtId="1" fontId="100" fillId="34" borderId="0" xfId="88" applyNumberFormat="1" applyFont="1" applyFill="1" applyBorder="1" applyAlignment="1">
      <alignment vertical="top"/>
    </xf>
    <xf numFmtId="1" fontId="100" fillId="34" borderId="0" xfId="88" applyNumberFormat="1" applyFont="1" applyFill="1" applyBorder="1" applyAlignment="1">
      <alignment horizontal="center" vertical="top"/>
    </xf>
    <xf numFmtId="0" fontId="12" fillId="0" borderId="0" xfId="0" applyFont="1"/>
    <xf numFmtId="0" fontId="106" fillId="43" borderId="1" xfId="0" applyFont="1" applyFill="1" applyBorder="1" applyAlignment="1">
      <alignment horizontal="left" vertical="center"/>
    </xf>
    <xf numFmtId="9" fontId="106" fillId="21" borderId="1" xfId="86" applyFont="1" applyFill="1" applyBorder="1" applyAlignment="1">
      <alignment horizontal="left" vertical="center" wrapText="1"/>
    </xf>
    <xf numFmtId="0" fontId="102" fillId="0" borderId="1" xfId="0" applyFont="1" applyBorder="1"/>
    <xf numFmtId="0" fontId="116" fillId="0" borderId="1" xfId="0" applyFont="1" applyBorder="1"/>
    <xf numFmtId="0" fontId="106" fillId="5" borderId="1" xfId="0" applyFont="1" applyFill="1" applyBorder="1" applyAlignment="1">
      <alignment wrapText="1"/>
    </xf>
    <xf numFmtId="0" fontId="106" fillId="21" borderId="1" xfId="0" applyFont="1" applyFill="1" applyBorder="1" applyAlignment="1">
      <alignment wrapText="1"/>
    </xf>
    <xf numFmtId="9" fontId="0" fillId="21" borderId="1" xfId="86" applyFont="1" applyFill="1" applyBorder="1" applyAlignment="1">
      <alignment horizontal="left" vertical="center"/>
    </xf>
    <xf numFmtId="0" fontId="116" fillId="21" borderId="1" xfId="0" applyFont="1" applyFill="1" applyBorder="1" applyAlignment="1">
      <alignment vertical="center" wrapText="1"/>
    </xf>
    <xf numFmtId="0" fontId="108" fillId="0" borderId="1" xfId="0" applyFont="1" applyBorder="1"/>
    <xf numFmtId="0" fontId="108" fillId="0" borderId="0" xfId="0" applyFont="1" applyAlignment="1">
      <alignment horizontal="center"/>
    </xf>
    <xf numFmtId="0" fontId="11" fillId="0" borderId="0" xfId="0" applyFont="1"/>
    <xf numFmtId="0" fontId="65" fillId="21" borderId="1" xfId="0" applyFont="1" applyFill="1" applyBorder="1"/>
    <xf numFmtId="0" fontId="10" fillId="0" borderId="0" xfId="0" applyFont="1" applyAlignment="1">
      <alignment wrapText="1"/>
    </xf>
    <xf numFmtId="0" fontId="10" fillId="0" borderId="0" xfId="0" applyFont="1"/>
    <xf numFmtId="0" fontId="82" fillId="0" borderId="1" xfId="0" applyFont="1" applyBorder="1"/>
    <xf numFmtId="0" fontId="10" fillId="0" borderId="1" xfId="0" applyFont="1" applyBorder="1"/>
    <xf numFmtId="0" fontId="85" fillId="0" borderId="1" xfId="0" applyFont="1" applyBorder="1"/>
    <xf numFmtId="0" fontId="42" fillId="0" borderId="1" xfId="0" applyFont="1" applyBorder="1" applyAlignment="1">
      <alignment vertical="center"/>
    </xf>
    <xf numFmtId="0" fontId="106" fillId="0" borderId="1" xfId="0" applyFont="1" applyBorder="1" applyAlignment="1">
      <alignment horizontal="center"/>
    </xf>
    <xf numFmtId="0" fontId="106" fillId="19" borderId="1" xfId="0" applyFont="1" applyFill="1" applyBorder="1" applyAlignment="1">
      <alignment vertical="center"/>
    </xf>
    <xf numFmtId="0" fontId="104" fillId="19" borderId="1" xfId="0" applyFont="1" applyFill="1" applyBorder="1" applyAlignment="1">
      <alignment horizontal="center" vertical="center"/>
    </xf>
    <xf numFmtId="0" fontId="115" fillId="19" borderId="1" xfId="0" applyFont="1" applyFill="1" applyBorder="1" applyAlignment="1">
      <alignment horizontal="center" vertical="center"/>
    </xf>
    <xf numFmtId="0" fontId="106" fillId="19" borderId="1" xfId="0" applyFont="1" applyFill="1" applyBorder="1" applyAlignment="1">
      <alignment horizontal="center" vertical="center"/>
    </xf>
    <xf numFmtId="0" fontId="104" fillId="21" borderId="1" xfId="0" applyFont="1" applyFill="1" applyBorder="1" applyAlignment="1">
      <alignment vertical="center"/>
    </xf>
    <xf numFmtId="0" fontId="106" fillId="21" borderId="1" xfId="0" applyFont="1" applyFill="1" applyBorder="1" applyAlignment="1">
      <alignment vertical="center"/>
    </xf>
    <xf numFmtId="0" fontId="104" fillId="51" borderId="1" xfId="0" applyFont="1" applyFill="1" applyBorder="1" applyAlignment="1">
      <alignment horizontal="left"/>
    </xf>
    <xf numFmtId="0" fontId="106" fillId="51" borderId="1" xfId="0" applyFont="1" applyFill="1" applyBorder="1" applyAlignment="1">
      <alignment horizontal="left"/>
    </xf>
    <xf numFmtId="0" fontId="106" fillId="19" borderId="1" xfId="0" applyFont="1" applyFill="1" applyBorder="1"/>
    <xf numFmtId="0" fontId="106" fillId="19" borderId="1" xfId="0" applyFont="1" applyFill="1" applyBorder="1" applyAlignment="1">
      <alignment horizontal="center"/>
    </xf>
    <xf numFmtId="0" fontId="9" fillId="0" borderId="0" xfId="0" applyFont="1"/>
    <xf numFmtId="0" fontId="8" fillId="21" borderId="1" xfId="0" applyFont="1" applyFill="1" applyBorder="1"/>
    <xf numFmtId="0" fontId="8" fillId="0" borderId="1" xfId="0" applyFont="1" applyBorder="1"/>
    <xf numFmtId="0" fontId="8" fillId="0" borderId="0" xfId="0" applyFont="1"/>
    <xf numFmtId="0" fontId="7" fillId="0" borderId="1" xfId="0" applyFont="1" applyBorder="1"/>
    <xf numFmtId="0" fontId="7" fillId="0" borderId="0" xfId="0" applyFont="1" applyAlignment="1">
      <alignment wrapText="1"/>
    </xf>
    <xf numFmtId="0" fontId="7" fillId="0" borderId="0" xfId="0" applyFont="1"/>
    <xf numFmtId="0" fontId="6" fillId="0" borderId="0" xfId="0" applyFont="1"/>
    <xf numFmtId="0" fontId="79" fillId="0" borderId="1" xfId="0" applyFont="1" applyBorder="1"/>
    <xf numFmtId="0" fontId="27" fillId="0" borderId="1" xfId="0" applyFont="1" applyBorder="1" applyAlignment="1">
      <alignment vertical="center"/>
    </xf>
    <xf numFmtId="0" fontId="106" fillId="0" borderId="1" xfId="0" applyFont="1" applyBorder="1" applyAlignment="1">
      <alignment horizontal="left"/>
    </xf>
    <xf numFmtId="0" fontId="106" fillId="43" borderId="1" xfId="0" applyFont="1" applyFill="1" applyBorder="1" applyAlignment="1">
      <alignment horizontal="left" vertical="center" wrapText="1"/>
    </xf>
    <xf numFmtId="0" fontId="104" fillId="49" borderId="1" xfId="0" applyFont="1" applyFill="1" applyBorder="1" applyAlignment="1">
      <alignment horizontal="left"/>
    </xf>
    <xf numFmtId="0" fontId="102" fillId="21" borderId="1" xfId="0" applyFont="1" applyFill="1" applyBorder="1"/>
    <xf numFmtId="0" fontId="84" fillId="21" borderId="1" xfId="0" applyFont="1" applyFill="1" applyBorder="1"/>
    <xf numFmtId="0" fontId="19" fillId="21" borderId="1" xfId="0" applyFont="1" applyFill="1" applyBorder="1"/>
    <xf numFmtId="0" fontId="60" fillId="21" borderId="1" xfId="0" applyFont="1" applyFill="1" applyBorder="1"/>
    <xf numFmtId="0" fontId="12" fillId="21" borderId="1" xfId="0" applyFont="1" applyFill="1" applyBorder="1"/>
    <xf numFmtId="0" fontId="38" fillId="21" borderId="1" xfId="0" applyFont="1" applyFill="1" applyBorder="1"/>
    <xf numFmtId="0" fontId="5" fillId="0" borderId="0" xfId="0" applyFont="1"/>
    <xf numFmtId="0" fontId="5" fillId="0" borderId="0" xfId="0" applyFont="1" applyAlignment="1">
      <alignment wrapText="1"/>
    </xf>
    <xf numFmtId="0" fontId="4" fillId="0" borderId="0" xfId="0" applyFont="1"/>
    <xf numFmtId="0" fontId="3" fillId="0" borderId="0" xfId="0" applyFont="1"/>
    <xf numFmtId="0" fontId="0" fillId="0" borderId="2" xfId="0" applyBorder="1"/>
    <xf numFmtId="0" fontId="2" fillId="0" borderId="0" xfId="0" applyFont="1"/>
    <xf numFmtId="0" fontId="21" fillId="0" borderId="1" xfId="0" applyFont="1" applyBorder="1"/>
    <xf numFmtId="0" fontId="42" fillId="0" borderId="1" xfId="0" applyFont="1" applyBorder="1"/>
    <xf numFmtId="0" fontId="1" fillId="0" borderId="0" xfId="0" applyFont="1"/>
    <xf numFmtId="0" fontId="1" fillId="30" borderId="1" xfId="0" applyFont="1" applyFill="1" applyBorder="1" applyAlignment="1">
      <alignment vertical="center"/>
    </xf>
    <xf numFmtId="0" fontId="1" fillId="0" borderId="1" xfId="0" applyFont="1" applyBorder="1" applyAlignment="1">
      <alignment vertical="center"/>
    </xf>
    <xf numFmtId="0" fontId="1" fillId="42" borderId="1" xfId="0" applyFont="1" applyFill="1" applyBorder="1" applyAlignment="1">
      <alignment horizontal="left"/>
    </xf>
    <xf numFmtId="0" fontId="1" fillId="13" borderId="1" xfId="0" applyFont="1" applyFill="1" applyBorder="1" applyAlignment="1">
      <alignment horizontal="left"/>
    </xf>
  </cellXfs>
  <cellStyles count="90">
    <cellStyle name="Comma" xfId="88" builtinId="3"/>
    <cellStyle name="Normal" xfId="0" builtinId="0"/>
    <cellStyle name="Percent" xfId="86" builtinId="5"/>
    <cellStyle name="Обычный 10" xfId="1" xr:uid="{00000000-0005-0000-0000-000001000000}"/>
    <cellStyle name="Обычный 11" xfId="2" xr:uid="{00000000-0005-0000-0000-000002000000}"/>
    <cellStyle name="Обычный 12" xfId="3" xr:uid="{00000000-0005-0000-0000-000003000000}"/>
    <cellStyle name="Обычный 13" xfId="4" xr:uid="{00000000-0005-0000-0000-000004000000}"/>
    <cellStyle name="Обычный 14" xfId="5" xr:uid="{00000000-0005-0000-0000-000005000000}"/>
    <cellStyle name="Обычный 15" xfId="6" xr:uid="{00000000-0005-0000-0000-000006000000}"/>
    <cellStyle name="Обычный 16" xfId="7" xr:uid="{00000000-0005-0000-0000-000007000000}"/>
    <cellStyle name="Обычный 17" xfId="8" xr:uid="{00000000-0005-0000-0000-000008000000}"/>
    <cellStyle name="Обычный 18" xfId="9" xr:uid="{00000000-0005-0000-0000-000009000000}"/>
    <cellStyle name="Обычный 19" xfId="10" xr:uid="{00000000-0005-0000-0000-00000A000000}"/>
    <cellStyle name="Обычный 2" xfId="11" xr:uid="{00000000-0005-0000-0000-00000B000000}"/>
    <cellStyle name="Обычный 2 10" xfId="12" xr:uid="{00000000-0005-0000-0000-00000C000000}"/>
    <cellStyle name="Обычный 2 11" xfId="13" xr:uid="{00000000-0005-0000-0000-00000D000000}"/>
    <cellStyle name="Обычный 2 12" xfId="14" xr:uid="{00000000-0005-0000-0000-00000E000000}"/>
    <cellStyle name="Обычный 2 13" xfId="15" xr:uid="{00000000-0005-0000-0000-00000F000000}"/>
    <cellStyle name="Обычный 2 14" xfId="16" xr:uid="{00000000-0005-0000-0000-000010000000}"/>
    <cellStyle name="Обычный 2 15" xfId="17" xr:uid="{00000000-0005-0000-0000-000011000000}"/>
    <cellStyle name="Обычный 2 16" xfId="18" xr:uid="{00000000-0005-0000-0000-000012000000}"/>
    <cellStyle name="Обычный 2 17" xfId="19" xr:uid="{00000000-0005-0000-0000-000013000000}"/>
    <cellStyle name="Обычный 2 18" xfId="20" xr:uid="{00000000-0005-0000-0000-000014000000}"/>
    <cellStyle name="Обычный 2 19" xfId="21" xr:uid="{00000000-0005-0000-0000-000015000000}"/>
    <cellStyle name="Обычный 2 2" xfId="22" xr:uid="{00000000-0005-0000-0000-000016000000}"/>
    <cellStyle name="Обычный 2 20" xfId="23" xr:uid="{00000000-0005-0000-0000-000017000000}"/>
    <cellStyle name="Обычный 2 21" xfId="24" xr:uid="{00000000-0005-0000-0000-000018000000}"/>
    <cellStyle name="Обычный 2 22" xfId="25" xr:uid="{00000000-0005-0000-0000-000019000000}"/>
    <cellStyle name="Обычный 2 23" xfId="26" xr:uid="{00000000-0005-0000-0000-00001A000000}"/>
    <cellStyle name="Обычный 2 24" xfId="27" xr:uid="{00000000-0005-0000-0000-00001B000000}"/>
    <cellStyle name="Обычный 2 25" xfId="28" xr:uid="{00000000-0005-0000-0000-00001C000000}"/>
    <cellStyle name="Обычный 2 26" xfId="29" xr:uid="{00000000-0005-0000-0000-00001D000000}"/>
    <cellStyle name="Обычный 2 27" xfId="30" xr:uid="{00000000-0005-0000-0000-00001E000000}"/>
    <cellStyle name="Обычный 2 28" xfId="31" xr:uid="{00000000-0005-0000-0000-00001F000000}"/>
    <cellStyle name="Обычный 2 29" xfId="32" xr:uid="{00000000-0005-0000-0000-000020000000}"/>
    <cellStyle name="Обычный 2 3" xfId="33" xr:uid="{00000000-0005-0000-0000-000021000000}"/>
    <cellStyle name="Обычный 2 30" xfId="34" xr:uid="{00000000-0005-0000-0000-000022000000}"/>
    <cellStyle name="Обычный 2 31" xfId="35" xr:uid="{00000000-0005-0000-0000-000023000000}"/>
    <cellStyle name="Обычный 2 32" xfId="36" xr:uid="{00000000-0005-0000-0000-000024000000}"/>
    <cellStyle name="Обычный 2 33" xfId="37" xr:uid="{00000000-0005-0000-0000-000025000000}"/>
    <cellStyle name="Обычный 2 34" xfId="38" xr:uid="{00000000-0005-0000-0000-000026000000}"/>
    <cellStyle name="Обычный 2 35" xfId="39" xr:uid="{00000000-0005-0000-0000-000027000000}"/>
    <cellStyle name="Обычный 2 36" xfId="40" xr:uid="{00000000-0005-0000-0000-000028000000}"/>
    <cellStyle name="Обычный 2 37" xfId="41" xr:uid="{00000000-0005-0000-0000-000029000000}"/>
    <cellStyle name="Обычный 2 38" xfId="42" xr:uid="{00000000-0005-0000-0000-00002A000000}"/>
    <cellStyle name="Обычный 2 39" xfId="43" xr:uid="{00000000-0005-0000-0000-00002B000000}"/>
    <cellStyle name="Обычный 2 4" xfId="44" xr:uid="{00000000-0005-0000-0000-00002C000000}"/>
    <cellStyle name="Обычный 2 40" xfId="45" xr:uid="{00000000-0005-0000-0000-00002D000000}"/>
    <cellStyle name="Обычный 2 41" xfId="46" xr:uid="{00000000-0005-0000-0000-00002E000000}"/>
    <cellStyle name="Обычный 2 42" xfId="47" xr:uid="{00000000-0005-0000-0000-00002F000000}"/>
    <cellStyle name="Обычный 2 43" xfId="48" xr:uid="{00000000-0005-0000-0000-000030000000}"/>
    <cellStyle name="Обычный 2 44" xfId="49" xr:uid="{00000000-0005-0000-0000-000031000000}"/>
    <cellStyle name="Обычный 2 45" xfId="50" xr:uid="{00000000-0005-0000-0000-000032000000}"/>
    <cellStyle name="Обычный 2 46" xfId="51" xr:uid="{00000000-0005-0000-0000-000033000000}"/>
    <cellStyle name="Обычный 2 5" xfId="52" xr:uid="{00000000-0005-0000-0000-000034000000}"/>
    <cellStyle name="Обычный 2 6" xfId="53" xr:uid="{00000000-0005-0000-0000-000035000000}"/>
    <cellStyle name="Обычный 2 7" xfId="54" xr:uid="{00000000-0005-0000-0000-000036000000}"/>
    <cellStyle name="Обычный 2 8" xfId="55" xr:uid="{00000000-0005-0000-0000-000037000000}"/>
    <cellStyle name="Обычный 2 9" xfId="56" xr:uid="{00000000-0005-0000-0000-000038000000}"/>
    <cellStyle name="Обычный 20" xfId="57" xr:uid="{00000000-0005-0000-0000-000039000000}"/>
    <cellStyle name="Обычный 21" xfId="58" xr:uid="{00000000-0005-0000-0000-00003A000000}"/>
    <cellStyle name="Обычный 22" xfId="59" xr:uid="{00000000-0005-0000-0000-00003B000000}"/>
    <cellStyle name="Обычный 23" xfId="60" xr:uid="{00000000-0005-0000-0000-00003C000000}"/>
    <cellStyle name="Обычный 24" xfId="61" xr:uid="{00000000-0005-0000-0000-00003D000000}"/>
    <cellStyle name="Обычный 25" xfId="62" xr:uid="{00000000-0005-0000-0000-00003E000000}"/>
    <cellStyle name="Обычный 26" xfId="63" xr:uid="{00000000-0005-0000-0000-00003F000000}"/>
    <cellStyle name="Обычный 27" xfId="64" xr:uid="{00000000-0005-0000-0000-000040000000}"/>
    <cellStyle name="Обычный 28" xfId="65" xr:uid="{00000000-0005-0000-0000-000041000000}"/>
    <cellStyle name="Обычный 29" xfId="66" xr:uid="{00000000-0005-0000-0000-000042000000}"/>
    <cellStyle name="Обычный 3" xfId="67" xr:uid="{00000000-0005-0000-0000-000043000000}"/>
    <cellStyle name="Обычный 30" xfId="68" xr:uid="{00000000-0005-0000-0000-000044000000}"/>
    <cellStyle name="Обычный 31" xfId="69" xr:uid="{00000000-0005-0000-0000-000045000000}"/>
    <cellStyle name="Обычный 32" xfId="70" xr:uid="{00000000-0005-0000-0000-000046000000}"/>
    <cellStyle name="Обычный 33" xfId="71" xr:uid="{00000000-0005-0000-0000-000047000000}"/>
    <cellStyle name="Обычный 34" xfId="72" xr:uid="{00000000-0005-0000-0000-000048000000}"/>
    <cellStyle name="Обычный 35" xfId="73" xr:uid="{00000000-0005-0000-0000-000049000000}"/>
    <cellStyle name="Обычный 36" xfId="74" xr:uid="{00000000-0005-0000-0000-00004A000000}"/>
    <cellStyle name="Обычный 37" xfId="75" xr:uid="{00000000-0005-0000-0000-00004B000000}"/>
    <cellStyle name="Обычный 38" xfId="76" xr:uid="{00000000-0005-0000-0000-00004C000000}"/>
    <cellStyle name="Обычный 39" xfId="77" xr:uid="{00000000-0005-0000-0000-00004D000000}"/>
    <cellStyle name="Обычный 4" xfId="78" xr:uid="{00000000-0005-0000-0000-00004E000000}"/>
    <cellStyle name="Обычный 40" xfId="79" xr:uid="{00000000-0005-0000-0000-00004F000000}"/>
    <cellStyle name="Обычный 41" xfId="80" xr:uid="{00000000-0005-0000-0000-000050000000}"/>
    <cellStyle name="Обычный 42" xfId="87" xr:uid="{00000000-0005-0000-0000-000051000000}"/>
    <cellStyle name="Обычный 43" xfId="89" xr:uid="{00000000-0005-0000-0000-000052000000}"/>
    <cellStyle name="Обычный 5" xfId="81" xr:uid="{00000000-0005-0000-0000-000053000000}"/>
    <cellStyle name="Обычный 6" xfId="82" xr:uid="{00000000-0005-0000-0000-000054000000}"/>
    <cellStyle name="Обычный 7" xfId="83" xr:uid="{00000000-0005-0000-0000-000055000000}"/>
    <cellStyle name="Обычный 8" xfId="84" xr:uid="{00000000-0005-0000-0000-000056000000}"/>
    <cellStyle name="Обычный 9" xfId="85" xr:uid="{00000000-0005-0000-0000-000057000000}"/>
  </cellStyles>
  <dxfs count="24">
    <dxf>
      <font>
        <color rgb="FFFF0000"/>
      </font>
      <fill>
        <patternFill>
          <bgColor theme="5" tint="0.79998168889431442"/>
        </patternFill>
      </fill>
    </dxf>
    <dxf>
      <font>
        <color rgb="FF9C0006"/>
      </font>
      <fill>
        <patternFill patternType="solid">
          <fgColor rgb="FFFFC7CE"/>
          <bgColor rgb="FFFFC7CE"/>
        </patternFill>
      </fill>
    </dxf>
    <dxf>
      <font>
        <color rgb="FFC00000"/>
      </font>
      <fill>
        <patternFill patternType="solid">
          <fgColor rgb="FFFFCCCC"/>
          <bgColor rgb="FFFFCCCC"/>
        </patternFill>
      </fill>
    </dxf>
    <dxf>
      <font>
        <color rgb="FF9C0006"/>
      </font>
      <fill>
        <patternFill patternType="solid">
          <fgColor rgb="FFFFC7CE"/>
          <bgColor rgb="FFFFC7CE"/>
        </patternFill>
      </fill>
    </dxf>
    <dxf>
      <font>
        <color rgb="FFC00000"/>
      </font>
      <fill>
        <patternFill patternType="solid">
          <fgColor rgb="FFFFCCCC"/>
          <bgColor rgb="FFFFCCC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i val="0"/>
        <color indexed="2"/>
      </font>
      <fill>
        <patternFill patternType="solid">
          <fgColor theme="5" tint="0.79998168889431442"/>
          <bgColor theme="5" tint="0.79998168889431442"/>
        </patternFill>
      </fill>
    </dxf>
    <dxf>
      <font>
        <b/>
        <i val="0"/>
        <color indexed="2"/>
      </font>
      <fill>
        <patternFill patternType="solid">
          <fgColor theme="5" tint="0.79998168889431442"/>
          <bgColor theme="5" tint="0.79998168889431442"/>
        </patternFill>
      </fill>
    </dxf>
    <dxf>
      <font>
        <b/>
        <i val="0"/>
        <color indexed="2"/>
      </font>
      <fill>
        <patternFill patternType="solid">
          <fgColor theme="5" tint="0.79998168889431442"/>
          <bgColor theme="5" tint="0.79998168889431442"/>
        </patternFill>
      </fill>
    </dxf>
    <dxf>
      <font>
        <b/>
        <i val="0"/>
        <color rgb="FFFF0000"/>
      </font>
      <fill>
        <patternFill patternType="solid">
          <fgColor theme="5" tint="0.79998168889431442"/>
          <bgColor theme="5" tint="0.79998168889431442"/>
        </patternFill>
      </fill>
    </dxf>
    <dxf>
      <font>
        <color rgb="FFFF0000"/>
      </font>
      <fill>
        <patternFill>
          <bgColor theme="7" tint="0.79998168889431442"/>
        </patternFill>
      </fill>
    </dxf>
    <dxf>
      <font>
        <b/>
        <i val="0"/>
        <color rgb="FFFF0000"/>
      </font>
      <fill>
        <patternFill patternType="solid">
          <fgColor theme="5" tint="0.79998168889431442"/>
          <bgColor theme="5" tint="0.79998168889431442"/>
        </patternFill>
      </fill>
    </dxf>
    <dxf>
      <font>
        <color rgb="FFFF0000"/>
      </font>
      <fill>
        <patternFill>
          <bgColor theme="7" tint="0.7999816888943144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FF00"/>
          <bgColor rgb="FF00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ropbox\02%20KOTIKI%20CANTEEN\&#1041;&#1040;&#1047;&#1040;%20&#1071;&#1053;&#1044;&#1045;&#1050;&#1057;%20(&#1050;&#1086;&#1085;&#1092;&#1083;&#1080;&#1082;&#1090;&#1091;&#1102;&#1097;&#1072;&#1103;%20&#1082;&#1086;&#1087;&#1080;&#1103;%20&#1089;%20&#1082;&#1086;&#1084;&#1087;&#1100;&#1102;&#1090;&#1077;&#1088;&#1072;%20DESKTOP-0FC73II%202022-0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ЯНД НЕД"/>
      <sheetName val="БАЗА ЯНД"/>
      <sheetName val="В ПЕЧАТЬ ЯНД"/>
      <sheetName val="СНЕКИ"/>
      <sheetName val="НЕД"/>
      <sheetName val="ЯНД СВДН"/>
      <sheetName val="АРХИВ"/>
      <sheetName val="СТАТ СБ"/>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407"/>
  <sheetViews>
    <sheetView tabSelected="1" zoomScale="115" zoomScaleNormal="115" workbookViewId="0">
      <pane ySplit="1" topLeftCell="A1184" activePane="bottomLeft" state="frozen"/>
      <selection activeCell="N659" sqref="N659"/>
      <selection pane="bottomLeft" activeCell="E1190" sqref="E1190"/>
    </sheetView>
  </sheetViews>
  <sheetFormatPr defaultColWidth="8.7109375" defaultRowHeight="15" outlineLevelCol="1" x14ac:dyDescent="0.25"/>
  <cols>
    <col min="1" max="1" width="14.85546875" style="187" customWidth="1"/>
    <col min="2" max="2" width="11.42578125" style="68" customWidth="1"/>
    <col min="3" max="3" width="26.7109375" customWidth="1"/>
    <col min="4" max="4" width="24.42578125" customWidth="1"/>
    <col min="5" max="5" width="60.5703125" style="66" customWidth="1"/>
    <col min="6" max="6" width="12.7109375" style="68" customWidth="1" outlineLevel="1"/>
    <col min="7" max="7" width="7.28515625" style="28" customWidth="1" outlineLevel="1"/>
    <col min="8" max="8" width="5.7109375" style="29" customWidth="1" outlineLevel="1"/>
    <col min="9" max="9" width="11.28515625" style="28" customWidth="1" outlineLevel="1"/>
    <col min="10" max="10" width="5.7109375" style="28" customWidth="1" outlineLevel="1"/>
    <col min="11" max="11" width="8.140625" style="28" customWidth="1" outlineLevel="1"/>
    <col min="12" max="12" width="9.42578125" style="28" customWidth="1" outlineLevel="1"/>
    <col min="13" max="13" width="9.28515625" style="28" customWidth="1" outlineLevel="1"/>
    <col min="14" max="14" width="7.42578125" style="28" customWidth="1" outlineLevel="1"/>
    <col min="15" max="15" width="7" style="28" customWidth="1" outlineLevel="1"/>
    <col min="16" max="17" width="5.7109375" style="28" customWidth="1" outlineLevel="1"/>
    <col min="18" max="18" width="93.28515625" style="30" customWidth="1"/>
    <col min="24" max="24" width="10.85546875" bestFit="1" customWidth="1"/>
    <col min="25" max="25" width="8.7109375" style="213"/>
    <col min="26" max="26" width="9.85546875" style="28" customWidth="1"/>
    <col min="27" max="27" width="8.7109375" style="28"/>
  </cols>
  <sheetData>
    <row r="1" spans="1:27" ht="30" x14ac:dyDescent="0.25">
      <c r="A1" s="186" t="s">
        <v>302</v>
      </c>
      <c r="B1" s="223" t="s">
        <v>303</v>
      </c>
      <c r="C1" t="s">
        <v>3552</v>
      </c>
      <c r="D1" t="s">
        <v>3553</v>
      </c>
      <c r="E1" s="66" t="s">
        <v>3630</v>
      </c>
      <c r="F1" s="68" t="s">
        <v>304</v>
      </c>
      <c r="G1" s="28" t="s">
        <v>305</v>
      </c>
      <c r="H1" s="29" t="s">
        <v>10</v>
      </c>
      <c r="I1" s="28" t="s">
        <v>306</v>
      </c>
      <c r="J1" s="28" t="s">
        <v>307</v>
      </c>
      <c r="K1" s="28" t="s">
        <v>3629</v>
      </c>
      <c r="L1" s="28" t="s">
        <v>308</v>
      </c>
      <c r="M1" s="28" t="s">
        <v>309</v>
      </c>
      <c r="N1" s="28" t="s">
        <v>310</v>
      </c>
      <c r="O1" s="28" t="s">
        <v>311</v>
      </c>
      <c r="P1" s="28" t="s">
        <v>312</v>
      </c>
      <c r="Q1" s="28" t="s">
        <v>313</v>
      </c>
      <c r="R1" s="30" t="s">
        <v>314</v>
      </c>
      <c r="S1" t="s">
        <v>315</v>
      </c>
      <c r="T1" t="s">
        <v>316</v>
      </c>
      <c r="U1" t="s">
        <v>317</v>
      </c>
      <c r="V1" t="s">
        <v>305</v>
      </c>
      <c r="W1" t="s">
        <v>13</v>
      </c>
      <c r="Z1" s="28" t="s">
        <v>3317</v>
      </c>
      <c r="AA1" s="315" t="s">
        <v>3388</v>
      </c>
    </row>
    <row r="2" spans="1:27" ht="45" customHeight="1" x14ac:dyDescent="0.25">
      <c r="A2" s="187" t="e">
        <f>VLOOKUP(E2,НЕД!A:B,2,FALSE)</f>
        <v>#N/A</v>
      </c>
      <c r="B2" s="28">
        <v>0</v>
      </c>
      <c r="C2" s="441" t="s">
        <v>3535</v>
      </c>
      <c r="D2" s="441" t="s">
        <v>3542</v>
      </c>
      <c r="E2" s="22" t="s">
        <v>1465</v>
      </c>
      <c r="F2" s="28">
        <v>60</v>
      </c>
      <c r="G2" s="28">
        <v>15</v>
      </c>
      <c r="H2" s="29">
        <f t="shared" ref="H2:H4" si="0">G2/F2</f>
        <v>0.25</v>
      </c>
      <c r="I2" s="28">
        <v>250</v>
      </c>
      <c r="J2" s="28">
        <v>63</v>
      </c>
      <c r="K2" s="28">
        <v>3</v>
      </c>
      <c r="L2" s="28">
        <v>4</v>
      </c>
      <c r="M2" s="28">
        <v>4</v>
      </c>
      <c r="P2" s="28">
        <v>1</v>
      </c>
      <c r="R2" t="s">
        <v>1466</v>
      </c>
      <c r="S2" t="s">
        <v>533</v>
      </c>
      <c r="T2" t="s">
        <v>323</v>
      </c>
      <c r="U2" t="s">
        <v>1467</v>
      </c>
      <c r="V2">
        <v>15</v>
      </c>
      <c r="W2">
        <v>0</v>
      </c>
      <c r="Y2"/>
      <c r="Z2" s="236" t="s">
        <v>3316</v>
      </c>
      <c r="AA2" s="236" t="s">
        <v>3387</v>
      </c>
    </row>
    <row r="3" spans="1:27" ht="30" customHeight="1" x14ac:dyDescent="0.25">
      <c r="A3" s="187" t="e">
        <f>VLOOKUP(E3,НЕД!A:B,2,FALSE)</f>
        <v>#N/A</v>
      </c>
      <c r="B3" s="28">
        <v>20</v>
      </c>
      <c r="C3" s="441" t="s">
        <v>3534</v>
      </c>
      <c r="D3" s="441" t="s">
        <v>2091</v>
      </c>
      <c r="E3" s="22" t="s">
        <v>107</v>
      </c>
      <c r="F3" s="68">
        <v>60</v>
      </c>
      <c r="G3" s="28">
        <v>8</v>
      </c>
      <c r="H3" s="29">
        <f t="shared" si="0"/>
        <v>0.13333333333333333</v>
      </c>
      <c r="I3" s="28">
        <v>250</v>
      </c>
      <c r="J3" s="28">
        <v>38</v>
      </c>
      <c r="K3" s="28">
        <v>0</v>
      </c>
      <c r="L3" s="28">
        <v>0</v>
      </c>
      <c r="M3" s="28">
        <v>9</v>
      </c>
      <c r="N3" s="28">
        <v>1</v>
      </c>
      <c r="R3" s="120" t="s">
        <v>3093</v>
      </c>
      <c r="S3" t="s">
        <v>1229</v>
      </c>
      <c r="T3" t="s">
        <v>323</v>
      </c>
      <c r="U3" t="s">
        <v>1230</v>
      </c>
      <c r="W3">
        <v>20</v>
      </c>
      <c r="Z3" s="438" t="s">
        <v>3316</v>
      </c>
      <c r="AA3" s="315">
        <v>20</v>
      </c>
    </row>
    <row r="4" spans="1:27" ht="15" customHeight="1" x14ac:dyDescent="0.25">
      <c r="A4" s="187" t="e">
        <f>VLOOKUP(E4,НЕД!A:B,2,FALSE)</f>
        <v>#N/A</v>
      </c>
      <c r="B4" s="28">
        <v>20</v>
      </c>
      <c r="C4" s="441" t="s">
        <v>3534</v>
      </c>
      <c r="D4" s="441" t="s">
        <v>3536</v>
      </c>
      <c r="E4" s="22" t="s">
        <v>108</v>
      </c>
      <c r="F4" s="28">
        <v>45</v>
      </c>
      <c r="G4" s="28">
        <v>12</v>
      </c>
      <c r="H4" s="29">
        <f t="shared" si="0"/>
        <v>0.26666666666666666</v>
      </c>
      <c r="I4" s="28">
        <v>250</v>
      </c>
      <c r="J4" s="28">
        <v>91</v>
      </c>
      <c r="K4" s="28">
        <v>0</v>
      </c>
      <c r="L4" s="28">
        <v>0</v>
      </c>
      <c r="M4" s="28">
        <v>22</v>
      </c>
      <c r="N4" s="28">
        <v>1</v>
      </c>
      <c r="R4" t="s">
        <v>1170</v>
      </c>
      <c r="W4">
        <v>20</v>
      </c>
      <c r="Y4"/>
      <c r="Z4" s="438" t="s">
        <v>3316</v>
      </c>
      <c r="AA4" s="315">
        <v>20</v>
      </c>
    </row>
    <row r="5" spans="1:27" ht="15" customHeight="1" x14ac:dyDescent="0.25">
      <c r="A5" s="187" t="e">
        <f>VLOOKUP(E5,НЕД!A:B,2,FALSE)</f>
        <v>#N/A</v>
      </c>
      <c r="B5" s="64">
        <v>21</v>
      </c>
      <c r="C5" s="441" t="s">
        <v>121</v>
      </c>
      <c r="D5" s="34" t="s">
        <v>325</v>
      </c>
      <c r="E5" s="22" t="s">
        <v>1254</v>
      </c>
      <c r="F5" s="28">
        <v>130</v>
      </c>
      <c r="G5" s="28">
        <v>32</v>
      </c>
      <c r="H5" s="29">
        <f t="shared" ref="H5:H6" si="1">G5/F5</f>
        <v>0.24615384615384617</v>
      </c>
      <c r="I5" s="28">
        <v>100</v>
      </c>
      <c r="J5" s="28">
        <v>132</v>
      </c>
      <c r="K5" s="28">
        <v>18</v>
      </c>
      <c r="L5" s="28">
        <v>5</v>
      </c>
      <c r="M5" s="28">
        <v>4</v>
      </c>
      <c r="O5" s="28">
        <v>1</v>
      </c>
      <c r="P5" s="28">
        <v>1</v>
      </c>
      <c r="R5" t="s">
        <v>3574</v>
      </c>
      <c r="V5">
        <v>29</v>
      </c>
      <c r="W5">
        <v>13</v>
      </c>
      <c r="Y5"/>
      <c r="Z5" s="315" t="s">
        <v>3316</v>
      </c>
      <c r="AA5" s="236" t="s">
        <v>3387</v>
      </c>
    </row>
    <row r="6" spans="1:27" ht="15" customHeight="1" x14ac:dyDescent="0.25">
      <c r="A6" s="187" t="e">
        <f>VLOOKUP(E6,НЕД!A:B,2,FALSE)</f>
        <v>#N/A</v>
      </c>
      <c r="B6" s="64">
        <v>21</v>
      </c>
      <c r="C6" s="441" t="s">
        <v>3531</v>
      </c>
      <c r="D6" t="s">
        <v>189</v>
      </c>
      <c r="E6" s="22" t="s">
        <v>191</v>
      </c>
      <c r="F6" s="28">
        <v>160</v>
      </c>
      <c r="G6" s="28">
        <v>43</v>
      </c>
      <c r="H6" s="29">
        <f t="shared" si="1"/>
        <v>0.26874999999999999</v>
      </c>
      <c r="I6" s="28">
        <v>150</v>
      </c>
      <c r="J6" s="28">
        <v>270</v>
      </c>
      <c r="K6" s="28">
        <v>15</v>
      </c>
      <c r="L6" s="28">
        <v>13</v>
      </c>
      <c r="M6" s="28">
        <v>25</v>
      </c>
      <c r="O6" s="28">
        <v>1</v>
      </c>
      <c r="P6" s="28">
        <v>1</v>
      </c>
      <c r="R6" t="s">
        <v>1132</v>
      </c>
      <c r="W6">
        <v>11</v>
      </c>
      <c r="Y6"/>
      <c r="Z6" s="315" t="s">
        <v>3316</v>
      </c>
      <c r="AA6" s="236" t="s">
        <v>3387</v>
      </c>
    </row>
    <row r="7" spans="1:27" ht="30" customHeight="1" x14ac:dyDescent="0.25">
      <c r="A7" s="187" t="e">
        <f>VLOOKUP(E7,НЕД!A:B,2,FALSE)</f>
        <v>#N/A</v>
      </c>
      <c r="B7" s="68">
        <v>21</v>
      </c>
      <c r="C7" s="445" t="s">
        <v>3555</v>
      </c>
      <c r="D7" t="s">
        <v>238</v>
      </c>
      <c r="E7" s="22" t="s">
        <v>1041</v>
      </c>
      <c r="F7" s="68">
        <v>250</v>
      </c>
      <c r="G7" s="28">
        <v>64</v>
      </c>
      <c r="H7" s="29">
        <f t="shared" ref="H7:H32" si="2">G7/F7</f>
        <v>0.25600000000000001</v>
      </c>
      <c r="I7" s="28">
        <v>250</v>
      </c>
      <c r="J7" s="28">
        <v>380</v>
      </c>
      <c r="K7" s="28">
        <v>17</v>
      </c>
      <c r="L7" s="28">
        <v>31</v>
      </c>
      <c r="M7" s="28">
        <v>7</v>
      </c>
      <c r="P7" s="28">
        <v>1</v>
      </c>
      <c r="R7" s="30" t="s">
        <v>1454</v>
      </c>
      <c r="W7">
        <v>23</v>
      </c>
      <c r="Y7"/>
      <c r="Z7" s="315" t="s">
        <v>3316</v>
      </c>
      <c r="AA7" s="28">
        <v>23</v>
      </c>
    </row>
    <row r="8" spans="1:27" ht="15" customHeight="1" x14ac:dyDescent="0.25">
      <c r="A8" s="187" t="e">
        <f>VLOOKUP(E8,НЕД!A:B,2,FALSE)</f>
        <v>#N/A</v>
      </c>
      <c r="B8" s="68">
        <v>23</v>
      </c>
      <c r="C8" t="s">
        <v>258</v>
      </c>
      <c r="D8" s="441" t="s">
        <v>3528</v>
      </c>
      <c r="E8" s="261" t="s">
        <v>3483</v>
      </c>
      <c r="F8" s="28">
        <v>200</v>
      </c>
      <c r="G8" s="28">
        <v>55</v>
      </c>
      <c r="H8" s="29">
        <f t="shared" si="2"/>
        <v>0.27500000000000002</v>
      </c>
      <c r="I8" s="28">
        <v>220</v>
      </c>
      <c r="J8" s="28">
        <v>170</v>
      </c>
      <c r="K8" s="28">
        <v>31</v>
      </c>
      <c r="L8" s="28">
        <v>3</v>
      </c>
      <c r="M8" s="28">
        <v>5</v>
      </c>
      <c r="R8" s="308" t="s">
        <v>3487</v>
      </c>
      <c r="W8">
        <v>23</v>
      </c>
      <c r="Y8"/>
      <c r="Z8" s="315" t="s">
        <v>3316</v>
      </c>
      <c r="AA8" s="28">
        <v>23</v>
      </c>
    </row>
    <row r="9" spans="1:27" ht="15" customHeight="1" x14ac:dyDescent="0.25">
      <c r="A9" s="187" t="e">
        <f>VLOOKUP(E9,НЕД!A:B,2,FALSE)</f>
        <v>#N/A</v>
      </c>
      <c r="B9" s="68">
        <v>22</v>
      </c>
      <c r="C9" t="s">
        <v>328</v>
      </c>
      <c r="D9" t="s">
        <v>328</v>
      </c>
      <c r="E9" s="22" t="s">
        <v>976</v>
      </c>
      <c r="F9" s="28">
        <v>160</v>
      </c>
      <c r="G9" s="28">
        <v>35</v>
      </c>
      <c r="H9" s="29">
        <f t="shared" si="2"/>
        <v>0.21875</v>
      </c>
      <c r="I9" s="28">
        <v>200</v>
      </c>
      <c r="J9" s="28">
        <v>111</v>
      </c>
      <c r="K9" s="28">
        <v>5</v>
      </c>
      <c r="L9" s="28">
        <v>5</v>
      </c>
      <c r="M9" s="28">
        <v>10</v>
      </c>
      <c r="N9" s="28">
        <v>1</v>
      </c>
      <c r="O9" s="28">
        <v>1</v>
      </c>
      <c r="Q9" s="28">
        <v>1</v>
      </c>
      <c r="R9" s="494" t="s">
        <v>3597</v>
      </c>
      <c r="W9">
        <v>17</v>
      </c>
      <c r="Y9"/>
      <c r="Z9" s="315" t="s">
        <v>3316</v>
      </c>
      <c r="AA9" s="315">
        <v>22</v>
      </c>
    </row>
    <row r="10" spans="1:27" ht="15" customHeight="1" x14ac:dyDescent="0.25">
      <c r="A10" s="187" t="e">
        <f>VLOOKUP(E10,НЕД!A:B,2,FALSE)</f>
        <v>#N/A</v>
      </c>
      <c r="B10" s="28">
        <v>0</v>
      </c>
      <c r="C10" s="441" t="s">
        <v>121</v>
      </c>
      <c r="D10" t="s">
        <v>325</v>
      </c>
      <c r="E10" s="22" t="s">
        <v>1622</v>
      </c>
      <c r="F10" s="28">
        <v>110</v>
      </c>
      <c r="G10" s="28">
        <v>25</v>
      </c>
      <c r="H10" s="29">
        <f t="shared" si="2"/>
        <v>0.22727272727272727</v>
      </c>
      <c r="I10" s="28">
        <v>80</v>
      </c>
      <c r="J10" s="28">
        <v>167</v>
      </c>
      <c r="K10" s="28">
        <v>11</v>
      </c>
      <c r="L10" s="28">
        <v>11</v>
      </c>
      <c r="M10" s="28">
        <v>6</v>
      </c>
      <c r="O10" s="28">
        <v>1</v>
      </c>
      <c r="P10" s="28">
        <v>1</v>
      </c>
      <c r="R10" t="s">
        <v>1623</v>
      </c>
      <c r="V10">
        <v>25</v>
      </c>
      <c r="W10">
        <v>0</v>
      </c>
      <c r="Y10"/>
      <c r="Z10" s="289" t="s">
        <v>3316</v>
      </c>
      <c r="AA10"/>
    </row>
    <row r="11" spans="1:27" ht="15" customHeight="1" x14ac:dyDescent="0.25">
      <c r="A11" s="187" t="e">
        <f>VLOOKUP(E11,НЕД!A:B,2,FALSE)</f>
        <v>#N/A</v>
      </c>
      <c r="B11" s="28">
        <v>0</v>
      </c>
      <c r="C11" t="s">
        <v>2114</v>
      </c>
      <c r="D11" t="s">
        <v>2114</v>
      </c>
      <c r="E11" s="22" t="s">
        <v>911</v>
      </c>
      <c r="F11" s="28">
        <v>60</v>
      </c>
      <c r="G11" s="28">
        <v>17</v>
      </c>
      <c r="H11" s="29">
        <f t="shared" si="2"/>
        <v>0.28333333333333333</v>
      </c>
      <c r="I11" s="28">
        <v>70</v>
      </c>
      <c r="J11" s="28">
        <v>306</v>
      </c>
      <c r="K11" s="28">
        <v>15</v>
      </c>
      <c r="L11" s="28">
        <v>21</v>
      </c>
      <c r="M11" s="28">
        <v>16</v>
      </c>
      <c r="N11" s="28">
        <v>1</v>
      </c>
      <c r="O11" s="28">
        <v>1</v>
      </c>
      <c r="P11" s="28">
        <v>1</v>
      </c>
      <c r="R11" t="s">
        <v>912</v>
      </c>
      <c r="V11">
        <v>17</v>
      </c>
      <c r="W11">
        <v>0</v>
      </c>
      <c r="Y11"/>
      <c r="Z11" s="438" t="s">
        <v>3316</v>
      </c>
      <c r="AA11" s="315">
        <v>20</v>
      </c>
    </row>
    <row r="12" spans="1:27" ht="15" customHeight="1" x14ac:dyDescent="0.25">
      <c r="A12" s="187" t="e">
        <f>VLOOKUP(E12,НЕД!A:B,2,FALSE)</f>
        <v>#N/A</v>
      </c>
      <c r="B12" s="28">
        <v>0</v>
      </c>
      <c r="C12" t="s">
        <v>121</v>
      </c>
      <c r="D12" t="s">
        <v>121</v>
      </c>
      <c r="E12" s="22" t="s">
        <v>1176</v>
      </c>
      <c r="F12" s="28">
        <v>115</v>
      </c>
      <c r="G12" s="28">
        <v>31</v>
      </c>
      <c r="H12" s="29">
        <f t="shared" si="2"/>
        <v>0.26956521739130435</v>
      </c>
      <c r="I12" s="28">
        <v>90</v>
      </c>
      <c r="J12" s="28">
        <v>137</v>
      </c>
      <c r="K12" s="28">
        <v>19</v>
      </c>
      <c r="L12" s="28">
        <v>2</v>
      </c>
      <c r="M12" s="28">
        <v>10</v>
      </c>
      <c r="O12" s="28">
        <v>1</v>
      </c>
      <c r="P12" s="28">
        <v>1</v>
      </c>
      <c r="R12" s="30" t="s">
        <v>1177</v>
      </c>
      <c r="S12" t="str">
        <f>CONCATENATE(F12,".-")</f>
        <v>115.-</v>
      </c>
      <c r="T12" t="str">
        <f>CONCATENATE(I12," г")</f>
        <v>90 г</v>
      </c>
      <c r="U12" t="str">
        <f>CONCATENATE(ROUND(J12,0)," кк")</f>
        <v>137 кк</v>
      </c>
      <c r="V12">
        <v>21</v>
      </c>
      <c r="W12">
        <v>0</v>
      </c>
      <c r="Y12"/>
      <c r="Z12" s="249" t="s">
        <v>3316</v>
      </c>
      <c r="AA12"/>
    </row>
    <row r="13" spans="1:27" x14ac:dyDescent="0.25">
      <c r="A13" s="187" t="e">
        <f>VLOOKUP(E13,НЕД!A:B,2,FALSE)</f>
        <v>#N/A</v>
      </c>
      <c r="B13" s="68">
        <v>5</v>
      </c>
      <c r="C13" s="441" t="s">
        <v>121</v>
      </c>
      <c r="D13" s="34" t="s">
        <v>325</v>
      </c>
      <c r="E13" s="22" t="s">
        <v>1384</v>
      </c>
      <c r="F13" s="28">
        <v>130</v>
      </c>
      <c r="G13" s="28">
        <v>37</v>
      </c>
      <c r="H13" s="29">
        <f t="shared" si="2"/>
        <v>0.2846153846153846</v>
      </c>
      <c r="I13" s="28">
        <v>100</v>
      </c>
      <c r="J13" s="28">
        <v>120</v>
      </c>
      <c r="K13" s="28">
        <v>7</v>
      </c>
      <c r="L13" s="28">
        <v>2</v>
      </c>
      <c r="M13" s="28">
        <v>20</v>
      </c>
      <c r="O13" s="28">
        <v>1</v>
      </c>
      <c r="Q13" s="28">
        <v>1</v>
      </c>
      <c r="R13" t="s">
        <v>3573</v>
      </c>
      <c r="S13" t="s">
        <v>509</v>
      </c>
      <c r="T13" t="s">
        <v>459</v>
      </c>
      <c r="U13" t="s">
        <v>750</v>
      </c>
      <c r="V13">
        <v>25</v>
      </c>
      <c r="W13">
        <v>5</v>
      </c>
      <c r="Y13"/>
      <c r="Z13" s="438" t="s">
        <v>3316</v>
      </c>
      <c r="AA13" s="315">
        <v>20</v>
      </c>
    </row>
    <row r="14" spans="1:27" ht="15" customHeight="1" x14ac:dyDescent="0.25">
      <c r="A14" s="187" t="e">
        <f>VLOOKUP(E14,НЕД!A:B,2,FALSE)</f>
        <v>#N/A</v>
      </c>
      <c r="B14" s="28">
        <v>0</v>
      </c>
      <c r="C14" t="s">
        <v>151</v>
      </c>
      <c r="D14" s="441" t="s">
        <v>3526</v>
      </c>
      <c r="E14" s="22" t="s">
        <v>1891</v>
      </c>
      <c r="F14" s="28">
        <v>80</v>
      </c>
      <c r="G14" s="28">
        <v>34</v>
      </c>
      <c r="H14" s="29">
        <f t="shared" si="2"/>
        <v>0.42499999999999999</v>
      </c>
      <c r="R14"/>
      <c r="W14">
        <v>0</v>
      </c>
      <c r="Y14"/>
      <c r="Z14" s="249" t="s">
        <v>3316</v>
      </c>
      <c r="AA14">
        <v>13</v>
      </c>
    </row>
    <row r="15" spans="1:27" ht="15" customHeight="1" x14ac:dyDescent="0.25">
      <c r="A15" s="187" t="e">
        <f>VLOOKUP(E15,НЕД!A:B,2,FALSE)</f>
        <v>#N/A</v>
      </c>
      <c r="B15" s="64">
        <v>21</v>
      </c>
      <c r="C15" s="441" t="s">
        <v>3534</v>
      </c>
      <c r="D15" s="441" t="s">
        <v>3536</v>
      </c>
      <c r="E15" s="22" t="s">
        <v>1898</v>
      </c>
      <c r="F15" s="28">
        <v>45</v>
      </c>
      <c r="G15" s="28">
        <v>8</v>
      </c>
      <c r="H15" s="29">
        <f t="shared" si="2"/>
        <v>0.17777777777777778</v>
      </c>
      <c r="I15" s="28">
        <v>250</v>
      </c>
      <c r="J15" s="28">
        <v>84</v>
      </c>
      <c r="K15" s="28">
        <v>0</v>
      </c>
      <c r="L15" s="28">
        <v>0</v>
      </c>
      <c r="M15" s="28">
        <v>21</v>
      </c>
      <c r="N15" s="28">
        <v>1</v>
      </c>
      <c r="R15" s="30" t="s">
        <v>1899</v>
      </c>
      <c r="W15">
        <v>0</v>
      </c>
      <c r="Y15"/>
      <c r="Z15" s="315" t="s">
        <v>3316</v>
      </c>
      <c r="AA15"/>
    </row>
    <row r="16" spans="1:27" ht="15" customHeight="1" x14ac:dyDescent="0.25">
      <c r="A16" s="187" t="e">
        <f>VLOOKUP(E16,НЕД!A:B,2,FALSE)</f>
        <v>#N/A</v>
      </c>
      <c r="B16" s="68">
        <v>19</v>
      </c>
      <c r="C16" s="201" t="s">
        <v>3360</v>
      </c>
      <c r="D16" t="s">
        <v>3395</v>
      </c>
      <c r="E16" s="22" t="s">
        <v>3389</v>
      </c>
      <c r="F16" s="68">
        <v>230</v>
      </c>
      <c r="G16" s="28">
        <v>65</v>
      </c>
      <c r="H16" s="29">
        <f t="shared" si="2"/>
        <v>0.28260869565217389</v>
      </c>
      <c r="I16" s="28">
        <v>200</v>
      </c>
      <c r="J16" s="28">
        <v>435</v>
      </c>
      <c r="K16" s="28">
        <v>18</v>
      </c>
      <c r="L16" s="28">
        <v>26</v>
      </c>
      <c r="M16" s="28">
        <v>31</v>
      </c>
      <c r="O16" s="28">
        <v>1</v>
      </c>
      <c r="P16" s="28">
        <v>1</v>
      </c>
      <c r="R16" s="30" t="s">
        <v>3404</v>
      </c>
      <c r="W16">
        <v>19</v>
      </c>
      <c r="Z16" s="315" t="s">
        <v>3316</v>
      </c>
      <c r="AA16" s="315">
        <v>22</v>
      </c>
    </row>
    <row r="17" spans="1:27" ht="45" customHeight="1" x14ac:dyDescent="0.25">
      <c r="A17" s="187" t="e">
        <f>VLOOKUP(E17,НЕД!A:B,2,FALSE)</f>
        <v>#N/A</v>
      </c>
      <c r="B17" s="28">
        <v>0</v>
      </c>
      <c r="C17" s="445" t="s">
        <v>3555</v>
      </c>
      <c r="D17" t="s">
        <v>238</v>
      </c>
      <c r="E17" s="22" t="s">
        <v>1293</v>
      </c>
      <c r="F17" s="28">
        <v>140</v>
      </c>
      <c r="G17" s="28">
        <v>37</v>
      </c>
      <c r="H17" s="29">
        <f t="shared" si="2"/>
        <v>0.26428571428571429</v>
      </c>
      <c r="I17" s="28">
        <v>200</v>
      </c>
      <c r="J17" s="28">
        <v>100</v>
      </c>
      <c r="K17" s="28">
        <v>4</v>
      </c>
      <c r="L17" s="28">
        <v>5</v>
      </c>
      <c r="M17" s="28">
        <v>9</v>
      </c>
      <c r="N17" s="28">
        <v>1</v>
      </c>
      <c r="R17" t="s">
        <v>1294</v>
      </c>
      <c r="S17" t="s">
        <v>790</v>
      </c>
      <c r="T17" t="s">
        <v>343</v>
      </c>
      <c r="U17" t="s">
        <v>1295</v>
      </c>
      <c r="V17">
        <v>30</v>
      </c>
      <c r="W17">
        <v>0</v>
      </c>
      <c r="Y17"/>
      <c r="Z17" s="313" t="s">
        <v>3316</v>
      </c>
      <c r="AA17" s="28">
        <v>18</v>
      </c>
    </row>
    <row r="18" spans="1:27" ht="15" customHeight="1" x14ac:dyDescent="0.25">
      <c r="A18" s="187" t="e">
        <f>VLOOKUP(E18,НЕД!A:B,2,FALSE)</f>
        <v>#N/A</v>
      </c>
      <c r="B18" s="68">
        <v>10</v>
      </c>
      <c r="C18" s="441" t="s">
        <v>3510</v>
      </c>
      <c r="D18" s="441" t="s">
        <v>3530</v>
      </c>
      <c r="E18" s="22" t="s">
        <v>26</v>
      </c>
      <c r="F18" s="68">
        <v>45</v>
      </c>
      <c r="G18" s="28">
        <v>11</v>
      </c>
      <c r="H18" s="29">
        <f t="shared" si="2"/>
        <v>0.24444444444444444</v>
      </c>
      <c r="I18" s="28">
        <v>50</v>
      </c>
      <c r="J18" s="28">
        <v>70</v>
      </c>
      <c r="K18" s="28">
        <v>1</v>
      </c>
      <c r="L18" s="28">
        <v>2</v>
      </c>
      <c r="M18" s="28">
        <v>11</v>
      </c>
      <c r="N18" s="28">
        <v>1</v>
      </c>
      <c r="R18" t="s">
        <v>1621</v>
      </c>
      <c r="S18" t="str">
        <f>CONCATENATE(F18,".-")</f>
        <v>45.-</v>
      </c>
      <c r="T18" t="str">
        <f>CONCATENATE(I18," г")</f>
        <v>50 г</v>
      </c>
      <c r="U18" t="str">
        <f>CONCATENATE(ROUND(J18,0)," кк")</f>
        <v>70 кк</v>
      </c>
      <c r="V18">
        <v>11</v>
      </c>
      <c r="W18">
        <v>23</v>
      </c>
      <c r="Y18"/>
      <c r="Z18" s="236" t="s">
        <v>3316</v>
      </c>
      <c r="AA18">
        <v>13</v>
      </c>
    </row>
    <row r="19" spans="1:27" ht="15" customHeight="1" x14ac:dyDescent="0.25">
      <c r="A19" s="187">
        <f>VLOOKUP(E19,НЕД!A:B,2,FALSE)</f>
        <v>24</v>
      </c>
      <c r="B19" s="68">
        <v>22</v>
      </c>
      <c r="C19" s="192" t="s">
        <v>28</v>
      </c>
      <c r="D19" t="s">
        <v>28</v>
      </c>
      <c r="E19" s="22" t="s">
        <v>31</v>
      </c>
      <c r="F19" s="68">
        <v>130</v>
      </c>
      <c r="G19" s="28">
        <v>20</v>
      </c>
      <c r="H19" s="29">
        <f t="shared" si="2"/>
        <v>0.15384615384615385</v>
      </c>
      <c r="I19" s="28">
        <v>100</v>
      </c>
      <c r="J19" s="28">
        <v>238</v>
      </c>
      <c r="K19" s="28">
        <v>12</v>
      </c>
      <c r="L19" s="28">
        <v>14</v>
      </c>
      <c r="M19" s="28">
        <v>16</v>
      </c>
      <c r="O19" s="28">
        <v>1</v>
      </c>
      <c r="P19" s="28">
        <v>1</v>
      </c>
      <c r="R19" s="305" t="s">
        <v>1683</v>
      </c>
      <c r="S19" t="str">
        <f>CONCATENATE(F19,".-")</f>
        <v>130.-</v>
      </c>
      <c r="T19" t="str">
        <f>CONCATENATE(I19," г")</f>
        <v>100 г</v>
      </c>
      <c r="U19" t="str">
        <f>CONCATENATE(ROUND(J19,0)," кк")</f>
        <v>238 кк</v>
      </c>
      <c r="V19">
        <v>44</v>
      </c>
      <c r="W19">
        <v>23</v>
      </c>
      <c r="Y19"/>
      <c r="Z19" s="315" t="s">
        <v>3316</v>
      </c>
      <c r="AA19" s="28">
        <v>23</v>
      </c>
    </row>
    <row r="20" spans="1:27" ht="30" customHeight="1" x14ac:dyDescent="0.25">
      <c r="A20" s="187">
        <f>VLOOKUP(E20,НЕД!A:B,2,FALSE)</f>
        <v>24</v>
      </c>
      <c r="B20" s="68">
        <v>21</v>
      </c>
      <c r="C20" t="s">
        <v>244</v>
      </c>
      <c r="D20" t="s">
        <v>244</v>
      </c>
      <c r="E20" s="22" t="s">
        <v>219</v>
      </c>
      <c r="F20" s="68">
        <v>100</v>
      </c>
      <c r="G20" s="28">
        <v>26</v>
      </c>
      <c r="H20" s="29">
        <f t="shared" si="2"/>
        <v>0.26</v>
      </c>
      <c r="I20" s="28">
        <v>180</v>
      </c>
      <c r="J20" s="28">
        <v>244</v>
      </c>
      <c r="K20" s="28">
        <v>3</v>
      </c>
      <c r="L20" s="28">
        <v>19</v>
      </c>
      <c r="M20" s="28">
        <v>16</v>
      </c>
      <c r="N20" s="28">
        <v>1</v>
      </c>
      <c r="R20" s="173" t="s">
        <v>3227</v>
      </c>
      <c r="S20" t="str">
        <f>CONCATENATE(F20,".-")</f>
        <v>100.-</v>
      </c>
      <c r="T20" t="str">
        <f>CONCATENATE(I20," г")</f>
        <v>180 г</v>
      </c>
      <c r="U20" t="str">
        <f>CONCATENATE(ROUND(J20,0)," кк")</f>
        <v>244 кк</v>
      </c>
      <c r="V20">
        <v>62</v>
      </c>
      <c r="W20">
        <v>23</v>
      </c>
      <c r="Y20"/>
      <c r="Z20" s="315" t="s">
        <v>3316</v>
      </c>
      <c r="AA20" s="28">
        <v>23</v>
      </c>
    </row>
    <row r="21" spans="1:27" ht="15" customHeight="1" x14ac:dyDescent="0.25">
      <c r="A21" s="187" t="e">
        <f>VLOOKUP(E21,НЕД!A:B,2,FALSE)</f>
        <v>#N/A</v>
      </c>
      <c r="B21" s="64">
        <v>35</v>
      </c>
      <c r="C21" s="441" t="s">
        <v>194</v>
      </c>
      <c r="D21" t="s">
        <v>194</v>
      </c>
      <c r="E21" s="22" t="s">
        <v>2867</v>
      </c>
      <c r="F21" s="28">
        <v>110</v>
      </c>
      <c r="G21" s="28">
        <v>29</v>
      </c>
      <c r="H21" s="29">
        <f t="shared" si="2"/>
        <v>0.26363636363636361</v>
      </c>
      <c r="I21" s="28">
        <v>100</v>
      </c>
      <c r="J21" s="28">
        <v>183</v>
      </c>
      <c r="K21" s="28">
        <v>9</v>
      </c>
      <c r="L21" s="28">
        <v>10</v>
      </c>
      <c r="M21" s="28">
        <v>14</v>
      </c>
      <c r="O21" s="28">
        <v>1</v>
      </c>
      <c r="P21" s="28">
        <v>1</v>
      </c>
      <c r="R21" s="30" t="s">
        <v>2870</v>
      </c>
      <c r="W21">
        <v>0</v>
      </c>
      <c r="Y21"/>
      <c r="Z21"/>
      <c r="AA21"/>
    </row>
    <row r="22" spans="1:27" ht="15" customHeight="1" x14ac:dyDescent="0.25">
      <c r="A22" s="187" t="e">
        <f>VLOOKUP(E22,НЕД!A:B,2,FALSE)</f>
        <v>#N/A</v>
      </c>
      <c r="B22" s="64">
        <v>5</v>
      </c>
      <c r="C22" s="138" t="s">
        <v>3144</v>
      </c>
      <c r="D22" s="441" t="s">
        <v>3550</v>
      </c>
      <c r="E22" s="131" t="s">
        <v>3147</v>
      </c>
      <c r="F22" s="28">
        <v>270</v>
      </c>
      <c r="G22" s="28">
        <v>100</v>
      </c>
      <c r="H22" s="29">
        <f t="shared" si="2"/>
        <v>0.37037037037037035</v>
      </c>
      <c r="I22" s="28">
        <v>230</v>
      </c>
      <c r="J22" s="28">
        <v>282</v>
      </c>
      <c r="K22" s="28">
        <v>9</v>
      </c>
      <c r="L22" s="28">
        <v>22</v>
      </c>
      <c r="M22" s="28">
        <v>12</v>
      </c>
      <c r="Q22" s="28">
        <v>1</v>
      </c>
      <c r="R22" s="142" t="s">
        <v>3154</v>
      </c>
      <c r="W22">
        <v>0</v>
      </c>
      <c r="Y22"/>
      <c r="Z22"/>
      <c r="AA22"/>
    </row>
    <row r="23" spans="1:27" ht="15" customHeight="1" x14ac:dyDescent="0.25">
      <c r="A23" s="187" t="e">
        <f>VLOOKUP(E23,НЕД!A:B,2,FALSE)</f>
        <v>#N/A</v>
      </c>
      <c r="B23" s="28">
        <v>4</v>
      </c>
      <c r="C23" s="441" t="s">
        <v>121</v>
      </c>
      <c r="D23" t="s">
        <v>325</v>
      </c>
      <c r="E23" s="22" t="s">
        <v>475</v>
      </c>
      <c r="F23" s="31">
        <v>130</v>
      </c>
      <c r="G23" s="28">
        <v>36</v>
      </c>
      <c r="H23" s="29">
        <f t="shared" si="2"/>
        <v>0.27692307692307694</v>
      </c>
      <c r="I23" s="28">
        <v>90</v>
      </c>
      <c r="J23" s="28">
        <v>137</v>
      </c>
      <c r="K23" s="28">
        <v>11</v>
      </c>
      <c r="L23" s="28">
        <v>7</v>
      </c>
      <c r="M23" s="28">
        <v>8</v>
      </c>
      <c r="P23" s="28">
        <v>1</v>
      </c>
      <c r="R23" s="30" t="s">
        <v>476</v>
      </c>
      <c r="V23">
        <v>61</v>
      </c>
      <c r="W23">
        <v>0</v>
      </c>
      <c r="Y23"/>
      <c r="Z23" s="302" t="s">
        <v>3316</v>
      </c>
      <c r="AA23"/>
    </row>
    <row r="24" spans="1:27" ht="15" customHeight="1" x14ac:dyDescent="0.25">
      <c r="A24" s="187" t="e">
        <f>VLOOKUP(E24,НЕД!A:B,2,FALSE)</f>
        <v>#N/A</v>
      </c>
      <c r="B24" s="64">
        <v>21</v>
      </c>
      <c r="C24" s="441" t="s">
        <v>3534</v>
      </c>
      <c r="D24" s="441" t="s">
        <v>3536</v>
      </c>
      <c r="E24" s="22" t="s">
        <v>1340</v>
      </c>
      <c r="F24" s="31">
        <v>65</v>
      </c>
      <c r="G24" s="28">
        <v>17</v>
      </c>
      <c r="H24" s="29">
        <f t="shared" si="2"/>
        <v>0.26153846153846155</v>
      </c>
      <c r="I24" s="28">
        <v>250</v>
      </c>
      <c r="J24" s="28">
        <v>97</v>
      </c>
      <c r="K24" s="28">
        <v>0</v>
      </c>
      <c r="L24" s="28">
        <v>0</v>
      </c>
      <c r="M24" s="28">
        <v>24</v>
      </c>
      <c r="N24" s="28">
        <v>1</v>
      </c>
      <c r="R24" s="30" t="s">
        <v>1341</v>
      </c>
      <c r="W24">
        <v>0</v>
      </c>
      <c r="Y24"/>
      <c r="Z24" s="315" t="s">
        <v>3316</v>
      </c>
      <c r="AA24" s="315">
        <v>20</v>
      </c>
    </row>
    <row r="25" spans="1:27" ht="15" customHeight="1" x14ac:dyDescent="0.25">
      <c r="A25" s="187" t="e">
        <f>VLOOKUP(E25,НЕД!A:B,2,FALSE)</f>
        <v>#N/A</v>
      </c>
      <c r="B25" s="28">
        <v>44</v>
      </c>
      <c r="C25" t="s">
        <v>331</v>
      </c>
      <c r="D25" t="s">
        <v>2942</v>
      </c>
      <c r="E25" s="22" t="s">
        <v>2941</v>
      </c>
      <c r="F25" s="28">
        <v>60</v>
      </c>
      <c r="G25" s="28">
        <v>14</v>
      </c>
      <c r="H25" s="29">
        <f t="shared" si="2"/>
        <v>0.23333333333333334</v>
      </c>
      <c r="I25" s="28">
        <v>100</v>
      </c>
      <c r="J25" s="28">
        <v>140</v>
      </c>
      <c r="K25" s="28">
        <v>4</v>
      </c>
      <c r="L25" s="28">
        <v>8</v>
      </c>
      <c r="M25" s="28">
        <v>13</v>
      </c>
      <c r="O25" s="28">
        <v>1</v>
      </c>
      <c r="P25" s="28">
        <v>1</v>
      </c>
      <c r="Q25" s="28">
        <v>1</v>
      </c>
      <c r="R25" s="30" t="s">
        <v>2940</v>
      </c>
      <c r="W25">
        <v>0</v>
      </c>
      <c r="Y25"/>
      <c r="Z25" s="313" t="s">
        <v>3316</v>
      </c>
      <c r="AA25" s="28">
        <v>18</v>
      </c>
    </row>
    <row r="26" spans="1:27" ht="15" customHeight="1" x14ac:dyDescent="0.25">
      <c r="A26" s="187" t="e">
        <f>VLOOKUP(E26,НЕД!A:B,2,FALSE)</f>
        <v>#N/A</v>
      </c>
      <c r="B26" s="64">
        <v>5</v>
      </c>
      <c r="C26" s="138" t="s">
        <v>3144</v>
      </c>
      <c r="D26" s="441" t="s">
        <v>3550</v>
      </c>
      <c r="E26" s="131" t="s">
        <v>3139</v>
      </c>
      <c r="F26" s="28">
        <v>250</v>
      </c>
      <c r="G26" s="28">
        <v>68</v>
      </c>
      <c r="H26" s="29">
        <f t="shared" si="2"/>
        <v>0.27200000000000002</v>
      </c>
      <c r="I26" s="28">
        <v>180</v>
      </c>
      <c r="J26" s="28">
        <v>54</v>
      </c>
      <c r="K26" s="28">
        <v>2</v>
      </c>
      <c r="L26" s="28">
        <v>0</v>
      </c>
      <c r="M26" s="28">
        <v>10</v>
      </c>
      <c r="Q26" s="28">
        <v>1</v>
      </c>
      <c r="R26" s="142" t="s">
        <v>3153</v>
      </c>
      <c r="W26">
        <v>0</v>
      </c>
      <c r="Y26"/>
      <c r="Z26"/>
      <c r="AA26"/>
    </row>
    <row r="27" spans="1:27" ht="30" customHeight="1" x14ac:dyDescent="0.25">
      <c r="A27" s="187" t="e">
        <f>VLOOKUP(E27,НЕД!A:B,2,FALSE)</f>
        <v>#N/A</v>
      </c>
      <c r="B27" s="64">
        <v>5</v>
      </c>
      <c r="C27" s="138" t="s">
        <v>3144</v>
      </c>
      <c r="D27" s="441" t="s">
        <v>3550</v>
      </c>
      <c r="E27" s="131" t="s">
        <v>3143</v>
      </c>
      <c r="F27" s="28">
        <v>140</v>
      </c>
      <c r="G27" s="28">
        <v>41</v>
      </c>
      <c r="H27" s="29">
        <f t="shared" si="2"/>
        <v>0.29285714285714287</v>
      </c>
      <c r="I27" s="28">
        <v>100</v>
      </c>
      <c r="J27" s="28">
        <v>130</v>
      </c>
      <c r="K27" s="28">
        <v>8</v>
      </c>
      <c r="L27" s="28">
        <v>6</v>
      </c>
      <c r="M27" s="28">
        <v>12</v>
      </c>
      <c r="Q27" s="28">
        <v>1</v>
      </c>
      <c r="R27" s="138" t="s">
        <v>3146</v>
      </c>
      <c r="W27">
        <v>0</v>
      </c>
      <c r="Y27"/>
      <c r="Z27"/>
      <c r="AA27"/>
    </row>
    <row r="28" spans="1:27" ht="30" customHeight="1" x14ac:dyDescent="0.25">
      <c r="A28" s="187">
        <f>VLOOKUP(E28,НЕД!A:B,2,FALSE)</f>
        <v>24</v>
      </c>
      <c r="B28" s="68">
        <v>21</v>
      </c>
      <c r="C28" t="s">
        <v>331</v>
      </c>
      <c r="D28" t="s">
        <v>331</v>
      </c>
      <c r="E28" s="22" t="s">
        <v>393</v>
      </c>
      <c r="F28" s="31">
        <v>80</v>
      </c>
      <c r="G28" s="28">
        <v>19</v>
      </c>
      <c r="H28" s="29">
        <f t="shared" si="2"/>
        <v>0.23749999999999999</v>
      </c>
      <c r="I28" s="28">
        <v>160</v>
      </c>
      <c r="J28" s="28">
        <v>120</v>
      </c>
      <c r="K28" s="28">
        <v>4</v>
      </c>
      <c r="L28" s="28">
        <v>4</v>
      </c>
      <c r="M28" s="28">
        <v>17</v>
      </c>
      <c r="N28" s="28">
        <v>1</v>
      </c>
      <c r="R28" s="30" t="s">
        <v>3396</v>
      </c>
      <c r="V28">
        <v>67</v>
      </c>
      <c r="W28">
        <v>23</v>
      </c>
      <c r="Y28"/>
      <c r="Z28" s="315" t="s">
        <v>3316</v>
      </c>
      <c r="AA28" s="28">
        <v>23</v>
      </c>
    </row>
    <row r="29" spans="1:27" ht="15.75" customHeight="1" x14ac:dyDescent="0.25">
      <c r="A29" s="187" t="e">
        <f>VLOOKUP(E29,НЕД!A:B,2,FALSE)</f>
        <v>#N/A</v>
      </c>
      <c r="B29" s="64">
        <v>5</v>
      </c>
      <c r="C29" s="138" t="s">
        <v>3144</v>
      </c>
      <c r="D29" s="441" t="s">
        <v>3550</v>
      </c>
      <c r="E29" s="131" t="s">
        <v>3142</v>
      </c>
      <c r="F29" s="28">
        <v>270</v>
      </c>
      <c r="G29" s="28">
        <v>85</v>
      </c>
      <c r="H29" s="29">
        <f t="shared" si="2"/>
        <v>0.31481481481481483</v>
      </c>
      <c r="I29" s="28">
        <v>140</v>
      </c>
      <c r="J29" s="28">
        <v>94</v>
      </c>
      <c r="K29" s="28">
        <v>17</v>
      </c>
      <c r="L29" s="28">
        <v>1</v>
      </c>
      <c r="M29" s="28">
        <v>5</v>
      </c>
      <c r="O29" s="28">
        <v>1</v>
      </c>
      <c r="R29" s="142" t="s">
        <v>3152</v>
      </c>
      <c r="W29">
        <v>0</v>
      </c>
      <c r="Y29"/>
      <c r="Z29"/>
      <c r="AA29"/>
    </row>
    <row r="30" spans="1:27" ht="30" customHeight="1" x14ac:dyDescent="0.25">
      <c r="A30" s="187" t="e">
        <f>VLOOKUP(E30,НЕД!A:B,2,FALSE)</f>
        <v>#N/A</v>
      </c>
      <c r="B30" s="64">
        <v>5</v>
      </c>
      <c r="C30" s="138" t="s">
        <v>3144</v>
      </c>
      <c r="D30" s="441" t="s">
        <v>3550</v>
      </c>
      <c r="E30" s="131" t="s">
        <v>3141</v>
      </c>
      <c r="F30" s="28">
        <v>140</v>
      </c>
      <c r="G30" s="28">
        <v>33</v>
      </c>
      <c r="H30" s="29">
        <f t="shared" si="2"/>
        <v>0.23571428571428571</v>
      </c>
      <c r="I30" s="28">
        <v>250</v>
      </c>
      <c r="J30" s="28">
        <v>123</v>
      </c>
      <c r="K30" s="28">
        <v>6</v>
      </c>
      <c r="L30" s="28">
        <v>9</v>
      </c>
      <c r="M30" s="28">
        <v>6</v>
      </c>
      <c r="O30" s="28">
        <v>1</v>
      </c>
      <c r="R30" s="142" t="s">
        <v>3150</v>
      </c>
      <c r="W30">
        <v>0</v>
      </c>
      <c r="Y30"/>
      <c r="Z30"/>
      <c r="AA30"/>
    </row>
    <row r="31" spans="1:27" ht="22.5" customHeight="1" x14ac:dyDescent="0.25">
      <c r="A31" s="187" t="e">
        <f>VLOOKUP(E31,НЕД!A:B,2,FALSE)</f>
        <v>#N/A</v>
      </c>
      <c r="B31" s="64">
        <v>5</v>
      </c>
      <c r="C31" s="138" t="s">
        <v>3144</v>
      </c>
      <c r="D31" s="441" t="s">
        <v>3550</v>
      </c>
      <c r="E31" s="131" t="s">
        <v>3140</v>
      </c>
      <c r="F31" s="28">
        <v>210</v>
      </c>
      <c r="G31" s="28">
        <v>58</v>
      </c>
      <c r="H31" s="29">
        <f t="shared" si="2"/>
        <v>0.27619047619047621</v>
      </c>
      <c r="I31" s="28">
        <v>200</v>
      </c>
      <c r="J31" s="28">
        <v>375</v>
      </c>
      <c r="K31" s="28">
        <v>13</v>
      </c>
      <c r="L31" s="28">
        <v>31</v>
      </c>
      <c r="M31" s="28">
        <v>10</v>
      </c>
      <c r="O31" s="28">
        <v>1</v>
      </c>
      <c r="Q31" s="28">
        <v>1</v>
      </c>
      <c r="R31" s="142" t="s">
        <v>3151</v>
      </c>
      <c r="W31">
        <v>0</v>
      </c>
      <c r="Y31"/>
      <c r="Z31"/>
      <c r="AA31"/>
    </row>
    <row r="32" spans="1:27" ht="30" customHeight="1" x14ac:dyDescent="0.25">
      <c r="A32" s="187" t="e">
        <f>VLOOKUP(E32,НЕД!A:B,2,FALSE)</f>
        <v>#N/A</v>
      </c>
      <c r="B32" s="64">
        <v>37</v>
      </c>
      <c r="C32" t="s">
        <v>331</v>
      </c>
      <c r="D32" t="s">
        <v>331</v>
      </c>
      <c r="E32" s="22" t="s">
        <v>1981</v>
      </c>
      <c r="F32" s="28">
        <v>80</v>
      </c>
      <c r="G32" s="28">
        <v>17</v>
      </c>
      <c r="H32" s="29">
        <f t="shared" si="2"/>
        <v>0.21249999999999999</v>
      </c>
      <c r="I32" s="28">
        <v>90</v>
      </c>
      <c r="J32" s="28">
        <v>234</v>
      </c>
      <c r="K32" s="28">
        <v>3</v>
      </c>
      <c r="L32" s="28">
        <v>16</v>
      </c>
      <c r="M32" s="28">
        <v>21</v>
      </c>
      <c r="N32" s="28">
        <v>1</v>
      </c>
      <c r="P32" s="28">
        <v>1</v>
      </c>
      <c r="R32" s="30" t="s">
        <v>1982</v>
      </c>
      <c r="V32">
        <v>12</v>
      </c>
      <c r="W32">
        <v>10</v>
      </c>
      <c r="Y32"/>
      <c r="Z32" s="302" t="s">
        <v>3316</v>
      </c>
      <c r="AA32"/>
    </row>
    <row r="33" spans="1:27" ht="15" customHeight="1" x14ac:dyDescent="0.25">
      <c r="B33" s="64"/>
      <c r="D33" s="202"/>
      <c r="E33" s="22"/>
      <c r="F33" s="28"/>
      <c r="R33" s="123"/>
      <c r="Y33"/>
      <c r="Z33"/>
      <c r="AA33"/>
    </row>
    <row r="34" spans="1:27" ht="15" customHeight="1" x14ac:dyDescent="0.25">
      <c r="A34" s="187">
        <f>VLOOKUP(E34,НЕД!A:B,2,FALSE)</f>
        <v>24</v>
      </c>
      <c r="B34" s="68">
        <v>24</v>
      </c>
      <c r="C34" s="441" t="s">
        <v>121</v>
      </c>
      <c r="D34" t="s">
        <v>325</v>
      </c>
      <c r="E34" s="22" t="s">
        <v>138</v>
      </c>
      <c r="F34" s="68">
        <v>130</v>
      </c>
      <c r="G34" s="28">
        <v>35</v>
      </c>
      <c r="H34" s="29">
        <f t="shared" ref="H34:H97" si="3">G34/F34</f>
        <v>0.26923076923076922</v>
      </c>
      <c r="I34" s="28">
        <v>100</v>
      </c>
      <c r="J34" s="28">
        <v>223</v>
      </c>
      <c r="K34" s="28">
        <v>13</v>
      </c>
      <c r="L34" s="28">
        <v>14</v>
      </c>
      <c r="M34" s="28">
        <v>13</v>
      </c>
      <c r="O34" s="28">
        <v>1</v>
      </c>
      <c r="P34" s="28">
        <v>1</v>
      </c>
      <c r="R34" s="30" t="s">
        <v>3004</v>
      </c>
      <c r="V34">
        <v>54</v>
      </c>
      <c r="W34">
        <v>19</v>
      </c>
      <c r="Y34"/>
      <c r="Z34" s="313" t="s">
        <v>3316</v>
      </c>
      <c r="AA34" s="28">
        <v>18</v>
      </c>
    </row>
    <row r="35" spans="1:27" ht="15" customHeight="1" x14ac:dyDescent="0.25">
      <c r="A35" s="187">
        <f>VLOOKUP(E35,НЕД!A:B,2,FALSE)</f>
        <v>24</v>
      </c>
      <c r="B35" s="68">
        <v>23</v>
      </c>
      <c r="C35" s="441" t="s">
        <v>260</v>
      </c>
      <c r="D35" s="149" t="s">
        <v>2858</v>
      </c>
      <c r="E35" s="1" t="s">
        <v>293</v>
      </c>
      <c r="F35" s="68">
        <v>100</v>
      </c>
      <c r="G35" s="28">
        <v>27</v>
      </c>
      <c r="H35" s="29">
        <f t="shared" si="3"/>
        <v>0.27</v>
      </c>
      <c r="I35" s="28">
        <v>180</v>
      </c>
      <c r="J35" s="28">
        <v>237</v>
      </c>
      <c r="K35" s="28">
        <v>15</v>
      </c>
      <c r="L35" s="28">
        <v>6</v>
      </c>
      <c r="M35" s="28">
        <v>31</v>
      </c>
      <c r="N35" s="28">
        <v>1</v>
      </c>
      <c r="R35" s="30" t="s">
        <v>357</v>
      </c>
      <c r="W35">
        <v>23</v>
      </c>
      <c r="Z35" s="315" t="s">
        <v>3316</v>
      </c>
      <c r="AA35" s="28">
        <v>23</v>
      </c>
    </row>
    <row r="36" spans="1:27" ht="15" customHeight="1" x14ac:dyDescent="0.25">
      <c r="A36" s="187" t="e">
        <f>VLOOKUP(E36,НЕД!A:B,2,FALSE)</f>
        <v>#N/A</v>
      </c>
      <c r="B36" s="64">
        <v>5</v>
      </c>
      <c r="C36" s="441" t="s">
        <v>3531</v>
      </c>
      <c r="D36" t="s">
        <v>67</v>
      </c>
      <c r="E36" s="22" t="s">
        <v>1617</v>
      </c>
      <c r="F36" s="28">
        <v>170</v>
      </c>
      <c r="G36" s="28">
        <v>38</v>
      </c>
      <c r="H36" s="29">
        <f t="shared" si="3"/>
        <v>0.22352941176470589</v>
      </c>
      <c r="I36" s="28">
        <v>120</v>
      </c>
      <c r="J36" s="28">
        <v>271</v>
      </c>
      <c r="K36" s="28">
        <v>9</v>
      </c>
      <c r="L36" s="28">
        <v>13</v>
      </c>
      <c r="M36" s="28">
        <v>29</v>
      </c>
      <c r="O36" s="28">
        <v>1</v>
      </c>
      <c r="P36" s="28">
        <v>1</v>
      </c>
      <c r="R36" t="s">
        <v>1618</v>
      </c>
      <c r="W36">
        <v>0</v>
      </c>
      <c r="Y36"/>
      <c r="Z36"/>
      <c r="AA36"/>
    </row>
    <row r="37" spans="1:27" ht="30" customHeight="1" x14ac:dyDescent="0.25">
      <c r="A37" s="187" t="e">
        <f>VLOOKUP(E37,НЕД!A:B,2,FALSE)</f>
        <v>#N/A</v>
      </c>
      <c r="B37" s="28">
        <v>0</v>
      </c>
      <c r="C37" t="s">
        <v>151</v>
      </c>
      <c r="D37" s="441" t="s">
        <v>3526</v>
      </c>
      <c r="E37" s="22" t="s">
        <v>1638</v>
      </c>
      <c r="F37" s="28">
        <v>85</v>
      </c>
      <c r="G37" s="28">
        <v>19</v>
      </c>
      <c r="H37" s="29">
        <f t="shared" si="3"/>
        <v>0.22352941176470589</v>
      </c>
      <c r="I37" s="28">
        <v>120</v>
      </c>
      <c r="J37" s="28">
        <v>188</v>
      </c>
      <c r="K37" s="28">
        <v>4</v>
      </c>
      <c r="L37" s="28">
        <v>2</v>
      </c>
      <c r="M37" s="28">
        <v>38</v>
      </c>
      <c r="O37" s="28">
        <v>1</v>
      </c>
      <c r="R37" t="s">
        <v>1639</v>
      </c>
      <c r="W37">
        <v>0</v>
      </c>
      <c r="Y37"/>
      <c r="Z37" t="s">
        <v>3316</v>
      </c>
      <c r="AA37"/>
    </row>
    <row r="38" spans="1:27" ht="15" customHeight="1" x14ac:dyDescent="0.25">
      <c r="A38" s="187" t="e">
        <f>VLOOKUP(E38,НЕД!A:B,2,FALSE)</f>
        <v>#N/A</v>
      </c>
      <c r="B38" s="68">
        <v>18</v>
      </c>
      <c r="C38" s="441" t="s">
        <v>121</v>
      </c>
      <c r="D38" t="s">
        <v>325</v>
      </c>
      <c r="E38" s="66" t="s">
        <v>97</v>
      </c>
      <c r="F38" s="28">
        <v>130</v>
      </c>
      <c r="G38" s="28">
        <v>35</v>
      </c>
      <c r="H38" s="29">
        <f t="shared" si="3"/>
        <v>0.26923076923076922</v>
      </c>
      <c r="I38" s="28">
        <v>100</v>
      </c>
      <c r="J38" s="28">
        <v>113</v>
      </c>
      <c r="K38" s="28">
        <v>9</v>
      </c>
      <c r="L38" s="28">
        <v>6</v>
      </c>
      <c r="M38" s="28">
        <v>6</v>
      </c>
      <c r="P38" s="28">
        <v>1</v>
      </c>
      <c r="R38" s="30" t="s">
        <v>2000</v>
      </c>
      <c r="V38">
        <v>60</v>
      </c>
      <c r="W38">
        <v>18</v>
      </c>
      <c r="Y38"/>
      <c r="Z38" s="302" t="s">
        <v>3316</v>
      </c>
      <c r="AA38"/>
    </row>
    <row r="39" spans="1:27" ht="15" customHeight="1" x14ac:dyDescent="0.25">
      <c r="A39" s="187" t="e">
        <f>VLOOKUP(E39,НЕД!A:B,2,FALSE)</f>
        <v>#N/A</v>
      </c>
      <c r="B39" s="64">
        <v>32</v>
      </c>
      <c r="C39" s="441" t="s">
        <v>3510</v>
      </c>
      <c r="D39" s="441" t="s">
        <v>3530</v>
      </c>
      <c r="E39" s="22" t="s">
        <v>1488</v>
      </c>
      <c r="F39" s="28">
        <v>55</v>
      </c>
      <c r="G39" s="28">
        <v>9</v>
      </c>
      <c r="H39" s="29">
        <f t="shared" si="3"/>
        <v>0.16363636363636364</v>
      </c>
      <c r="I39" s="28">
        <v>60</v>
      </c>
      <c r="J39" s="28">
        <v>71</v>
      </c>
      <c r="K39" s="28">
        <v>2</v>
      </c>
      <c r="L39" s="28">
        <v>0</v>
      </c>
      <c r="M39" s="28">
        <v>16</v>
      </c>
      <c r="O39" s="28">
        <v>1</v>
      </c>
      <c r="R39" s="30" t="s">
        <v>1489</v>
      </c>
      <c r="Y39"/>
      <c r="Z39" s="313" t="s">
        <v>3316</v>
      </c>
      <c r="AA39" s="28">
        <v>19</v>
      </c>
    </row>
    <row r="40" spans="1:27" ht="15" customHeight="1" x14ac:dyDescent="0.25">
      <c r="A40" s="187" t="e">
        <f>VLOOKUP(E40,НЕД!A:B,2,FALSE)</f>
        <v>#N/A</v>
      </c>
      <c r="B40" s="68">
        <v>23</v>
      </c>
      <c r="C40" s="441" t="s">
        <v>121</v>
      </c>
      <c r="D40" t="s">
        <v>408</v>
      </c>
      <c r="E40" s="22" t="s">
        <v>937</v>
      </c>
      <c r="F40" s="28">
        <v>210</v>
      </c>
      <c r="G40" s="28">
        <v>69</v>
      </c>
      <c r="H40" s="29">
        <f t="shared" si="3"/>
        <v>0.32857142857142857</v>
      </c>
      <c r="I40" s="28">
        <v>250</v>
      </c>
      <c r="J40" s="28">
        <v>204</v>
      </c>
      <c r="K40" s="28">
        <v>11</v>
      </c>
      <c r="L40" s="28">
        <v>8</v>
      </c>
      <c r="M40" s="28">
        <v>21</v>
      </c>
      <c r="P40" s="28">
        <v>1</v>
      </c>
      <c r="R40" s="30" t="s">
        <v>3369</v>
      </c>
      <c r="S40" t="s">
        <v>350</v>
      </c>
      <c r="T40" t="s">
        <v>323</v>
      </c>
      <c r="U40" t="s">
        <v>779</v>
      </c>
      <c r="V40">
        <v>39</v>
      </c>
      <c r="W40">
        <v>23</v>
      </c>
      <c r="Y40"/>
      <c r="Z40" s="315" t="s">
        <v>3316</v>
      </c>
      <c r="AA40" s="28">
        <v>23</v>
      </c>
    </row>
    <row r="41" spans="1:27" ht="15" customHeight="1" x14ac:dyDescent="0.25">
      <c r="A41" s="187" t="e">
        <f>VLOOKUP(E41,НЕД!A:B,2,FALSE)</f>
        <v>#N/A</v>
      </c>
      <c r="B41" s="28">
        <v>5</v>
      </c>
      <c r="C41" s="441" t="s">
        <v>121</v>
      </c>
      <c r="D41" t="s">
        <v>325</v>
      </c>
      <c r="E41" s="22" t="s">
        <v>1823</v>
      </c>
      <c r="F41" s="28">
        <v>130</v>
      </c>
      <c r="G41" s="28">
        <v>45</v>
      </c>
      <c r="H41" s="29">
        <f t="shared" si="3"/>
        <v>0.34615384615384615</v>
      </c>
      <c r="I41" s="28">
        <v>100</v>
      </c>
      <c r="J41" s="28">
        <v>294</v>
      </c>
      <c r="K41" s="28">
        <v>9</v>
      </c>
      <c r="L41" s="28">
        <v>18</v>
      </c>
      <c r="M41" s="28">
        <v>30</v>
      </c>
      <c r="O41" s="28">
        <v>1</v>
      </c>
      <c r="R41" t="s">
        <v>1824</v>
      </c>
      <c r="S41" t="s">
        <v>524</v>
      </c>
      <c r="T41" t="s">
        <v>404</v>
      </c>
      <c r="U41" t="s">
        <v>1825</v>
      </c>
      <c r="V41">
        <v>12</v>
      </c>
      <c r="W41">
        <f>B41</f>
        <v>5</v>
      </c>
      <c r="Y41"/>
      <c r="Z41" s="313" t="s">
        <v>3316</v>
      </c>
      <c r="AA41" s="28">
        <v>18</v>
      </c>
    </row>
    <row r="42" spans="1:27" ht="30" customHeight="1" x14ac:dyDescent="0.25">
      <c r="A42" s="187" t="e">
        <f>VLOOKUP(E42,НЕД!A:B,2,FALSE)</f>
        <v>#N/A</v>
      </c>
      <c r="B42" s="68">
        <v>22</v>
      </c>
      <c r="C42" t="s">
        <v>121</v>
      </c>
      <c r="D42" t="s">
        <v>121</v>
      </c>
      <c r="E42" s="22" t="s">
        <v>1251</v>
      </c>
      <c r="F42" s="28">
        <v>220</v>
      </c>
      <c r="G42" s="28">
        <v>61</v>
      </c>
      <c r="H42" s="29">
        <f t="shared" si="3"/>
        <v>0.27727272727272728</v>
      </c>
      <c r="I42" s="28">
        <v>160</v>
      </c>
      <c r="J42" s="28">
        <v>385</v>
      </c>
      <c r="K42" s="28">
        <v>18</v>
      </c>
      <c r="L42" s="28">
        <v>34</v>
      </c>
      <c r="M42" s="28">
        <v>4</v>
      </c>
      <c r="P42" s="28">
        <v>1</v>
      </c>
      <c r="R42" s="30" t="s">
        <v>3326</v>
      </c>
      <c r="S42" t="s">
        <v>446</v>
      </c>
      <c r="T42" t="s">
        <v>497</v>
      </c>
      <c r="U42" t="s">
        <v>1252</v>
      </c>
      <c r="V42">
        <v>75</v>
      </c>
      <c r="W42">
        <v>17</v>
      </c>
      <c r="Y42"/>
      <c r="Z42" s="315" t="s">
        <v>3316</v>
      </c>
      <c r="AA42" s="315">
        <v>22</v>
      </c>
    </row>
    <row r="43" spans="1:27" ht="30" customHeight="1" x14ac:dyDescent="0.25">
      <c r="A43" s="187" t="e">
        <f>VLOOKUP(E43,НЕД!A:B,2,FALSE)</f>
        <v>#N/A</v>
      </c>
      <c r="B43" s="28">
        <v>4</v>
      </c>
      <c r="C43" t="s">
        <v>244</v>
      </c>
      <c r="D43" t="s">
        <v>1257</v>
      </c>
      <c r="E43" s="22" t="s">
        <v>1258</v>
      </c>
      <c r="F43" s="28">
        <v>60</v>
      </c>
      <c r="G43" s="28">
        <v>16</v>
      </c>
      <c r="H43" s="29">
        <f t="shared" si="3"/>
        <v>0.26666666666666666</v>
      </c>
      <c r="I43" s="28">
        <v>100</v>
      </c>
      <c r="J43" s="28">
        <v>122</v>
      </c>
      <c r="K43" s="28">
        <v>1</v>
      </c>
      <c r="L43" s="28">
        <v>10</v>
      </c>
      <c r="M43" s="28">
        <v>6</v>
      </c>
      <c r="N43" s="28">
        <v>1</v>
      </c>
      <c r="R43" t="s">
        <v>1259</v>
      </c>
      <c r="W43">
        <v>0</v>
      </c>
      <c r="Y43"/>
      <c r="Z43"/>
      <c r="AA43"/>
    </row>
    <row r="44" spans="1:27" ht="15" customHeight="1" x14ac:dyDescent="0.25">
      <c r="A44" s="187" t="e">
        <f>VLOOKUP(E44,НЕД!A:B,2,FALSE)</f>
        <v>#N/A</v>
      </c>
      <c r="B44" s="68">
        <v>12</v>
      </c>
      <c r="C44" s="441" t="s">
        <v>3535</v>
      </c>
      <c r="D44" t="s">
        <v>162</v>
      </c>
      <c r="E44" s="22" t="s">
        <v>1233</v>
      </c>
      <c r="F44" s="28">
        <v>60</v>
      </c>
      <c r="G44" s="28">
        <v>16</v>
      </c>
      <c r="H44" s="29">
        <f t="shared" si="3"/>
        <v>0.26666666666666666</v>
      </c>
      <c r="I44" s="28">
        <v>250</v>
      </c>
      <c r="J44" s="28">
        <v>39</v>
      </c>
      <c r="K44" s="28">
        <v>0</v>
      </c>
      <c r="L44" s="28">
        <v>0</v>
      </c>
      <c r="M44" s="28">
        <v>10</v>
      </c>
      <c r="N44" s="28">
        <v>1</v>
      </c>
      <c r="R44" s="143" t="s">
        <v>1234</v>
      </c>
      <c r="S44" t="s">
        <v>533</v>
      </c>
      <c r="T44" t="s">
        <v>323</v>
      </c>
      <c r="U44" t="s">
        <v>1235</v>
      </c>
      <c r="W44">
        <v>0</v>
      </c>
      <c r="Y44"/>
      <c r="Z44"/>
      <c r="AA44"/>
    </row>
    <row r="45" spans="1:27" ht="15" customHeight="1" x14ac:dyDescent="0.25">
      <c r="A45" s="187" t="e">
        <f>VLOOKUP(E45,НЕД!A:B,2,FALSE)</f>
        <v>#N/A</v>
      </c>
      <c r="B45" s="64">
        <v>30</v>
      </c>
      <c r="C45" s="441" t="s">
        <v>174</v>
      </c>
      <c r="D45" t="s">
        <v>173</v>
      </c>
      <c r="E45" s="22" t="s">
        <v>2795</v>
      </c>
      <c r="F45" s="28">
        <v>120</v>
      </c>
      <c r="G45" s="28">
        <v>32</v>
      </c>
      <c r="H45" s="29">
        <f t="shared" si="3"/>
        <v>0.26666666666666666</v>
      </c>
      <c r="I45" s="28">
        <v>300</v>
      </c>
      <c r="J45" s="28">
        <v>169</v>
      </c>
      <c r="K45" s="28">
        <v>18</v>
      </c>
      <c r="L45" s="28">
        <v>3</v>
      </c>
      <c r="M45" s="28">
        <v>17</v>
      </c>
      <c r="N45" s="28">
        <v>1</v>
      </c>
      <c r="V45">
        <v>31</v>
      </c>
      <c r="W45">
        <v>0</v>
      </c>
      <c r="Y45"/>
      <c r="Z45"/>
      <c r="AA45"/>
    </row>
    <row r="46" spans="1:27" ht="30" customHeight="1" x14ac:dyDescent="0.25">
      <c r="A46" s="187">
        <f>VLOOKUP(E46,НЕД!A:B,2,FALSE)</f>
        <v>24</v>
      </c>
      <c r="B46" s="64">
        <v>24</v>
      </c>
      <c r="C46" t="s">
        <v>206</v>
      </c>
      <c r="D46" s="441" t="s">
        <v>3537</v>
      </c>
      <c r="E46" s="22" t="s">
        <v>905</v>
      </c>
      <c r="F46" s="28">
        <v>110</v>
      </c>
      <c r="G46" s="28">
        <v>24</v>
      </c>
      <c r="H46" s="29">
        <f t="shared" si="3"/>
        <v>0.21818181818181817</v>
      </c>
      <c r="I46" s="28">
        <v>100</v>
      </c>
      <c r="J46" s="28">
        <v>133</v>
      </c>
      <c r="K46" s="28">
        <v>5</v>
      </c>
      <c r="L46" s="28">
        <v>2</v>
      </c>
      <c r="M46" s="28">
        <v>24</v>
      </c>
      <c r="R46" t="s">
        <v>906</v>
      </c>
      <c r="S46" t="s">
        <v>533</v>
      </c>
      <c r="T46" t="s">
        <v>404</v>
      </c>
      <c r="U46" t="s">
        <v>907</v>
      </c>
      <c r="V46">
        <v>15</v>
      </c>
      <c r="W46">
        <v>0</v>
      </c>
      <c r="Y46"/>
      <c r="Z46" s="236" t="s">
        <v>3316</v>
      </c>
      <c r="AA46">
        <v>13</v>
      </c>
    </row>
    <row r="47" spans="1:27" ht="15" customHeight="1" x14ac:dyDescent="0.25">
      <c r="A47" s="187">
        <f>VLOOKUP(E47,НЕД!A:B,2,FALSE)</f>
        <v>24</v>
      </c>
      <c r="B47" s="68">
        <v>24</v>
      </c>
      <c r="C47" s="441" t="s">
        <v>3535</v>
      </c>
      <c r="D47" t="s">
        <v>162</v>
      </c>
      <c r="E47" s="22" t="s">
        <v>167</v>
      </c>
      <c r="F47" s="68">
        <v>110</v>
      </c>
      <c r="G47" s="28">
        <v>16</v>
      </c>
      <c r="H47" s="29">
        <f t="shared" si="3"/>
        <v>0.14545454545454545</v>
      </c>
      <c r="I47" s="28">
        <v>270</v>
      </c>
      <c r="J47" s="28">
        <v>72</v>
      </c>
      <c r="K47" s="28">
        <v>0</v>
      </c>
      <c r="L47" s="28">
        <v>0</v>
      </c>
      <c r="M47" s="28">
        <v>18</v>
      </c>
      <c r="N47" s="28">
        <v>1</v>
      </c>
      <c r="R47" s="30" t="s">
        <v>1997</v>
      </c>
      <c r="W47">
        <v>23</v>
      </c>
      <c r="Y47"/>
      <c r="Z47" s="315" t="s">
        <v>3316</v>
      </c>
      <c r="AA47" s="28">
        <v>23</v>
      </c>
    </row>
    <row r="48" spans="1:27" ht="15" customHeight="1" x14ac:dyDescent="0.25">
      <c r="A48" s="187" t="e">
        <f>VLOOKUP(E48,НЕД!A:B,2,FALSE)</f>
        <v>#N/A</v>
      </c>
      <c r="B48" s="28">
        <v>0</v>
      </c>
      <c r="C48" s="445" t="s">
        <v>3555</v>
      </c>
      <c r="D48" t="s">
        <v>238</v>
      </c>
      <c r="E48" s="22" t="s">
        <v>1144</v>
      </c>
      <c r="F48" s="28">
        <v>155</v>
      </c>
      <c r="G48" s="28">
        <v>42</v>
      </c>
      <c r="H48" s="29">
        <f t="shared" si="3"/>
        <v>0.2709677419354839</v>
      </c>
      <c r="I48" s="28">
        <v>200</v>
      </c>
      <c r="J48" s="28">
        <v>269</v>
      </c>
      <c r="K48" s="28">
        <v>12</v>
      </c>
      <c r="L48" s="28">
        <v>22</v>
      </c>
      <c r="M48" s="28">
        <v>5</v>
      </c>
      <c r="P48" s="28">
        <v>1</v>
      </c>
      <c r="R48" t="s">
        <v>1145</v>
      </c>
      <c r="S48" t="s">
        <v>1034</v>
      </c>
      <c r="T48" t="s">
        <v>343</v>
      </c>
      <c r="U48" t="s">
        <v>1146</v>
      </c>
      <c r="V48">
        <v>36</v>
      </c>
      <c r="W48">
        <v>0</v>
      </c>
      <c r="Y48"/>
      <c r="Z48" s="313" t="s">
        <v>3316</v>
      </c>
      <c r="AA48" s="28">
        <v>19</v>
      </c>
    </row>
    <row r="49" spans="1:27" ht="30" customHeight="1" x14ac:dyDescent="0.25">
      <c r="A49" s="187" t="e">
        <f>VLOOKUP(E49,НЕД!A:B,2,FALSE)</f>
        <v>#N/A</v>
      </c>
      <c r="B49" s="28">
        <v>0</v>
      </c>
      <c r="C49" s="441" t="s">
        <v>3531</v>
      </c>
      <c r="D49" t="s">
        <v>67</v>
      </c>
      <c r="E49" s="23" t="s">
        <v>502</v>
      </c>
      <c r="F49" s="31">
        <v>190</v>
      </c>
      <c r="G49" s="28">
        <v>69</v>
      </c>
      <c r="H49" s="29">
        <f t="shared" si="3"/>
        <v>0.36315789473684212</v>
      </c>
      <c r="I49" s="28">
        <v>120</v>
      </c>
      <c r="J49" s="28">
        <v>260</v>
      </c>
      <c r="K49" s="28">
        <v>10</v>
      </c>
      <c r="L49" s="28">
        <v>12</v>
      </c>
      <c r="M49" s="28">
        <v>27</v>
      </c>
      <c r="O49" s="28">
        <v>1</v>
      </c>
      <c r="P49" s="28">
        <v>1</v>
      </c>
      <c r="R49" t="s">
        <v>503</v>
      </c>
      <c r="W49">
        <v>0</v>
      </c>
      <c r="Y49"/>
      <c r="Z49"/>
      <c r="AA49"/>
    </row>
    <row r="50" spans="1:27" ht="15" customHeight="1" x14ac:dyDescent="0.25">
      <c r="A50" s="187" t="e">
        <f>VLOOKUP(E50,НЕД!A:B,2,FALSE)</f>
        <v>#N/A</v>
      </c>
      <c r="B50" s="64">
        <v>31</v>
      </c>
      <c r="C50" s="441" t="s">
        <v>3531</v>
      </c>
      <c r="D50" t="s">
        <v>189</v>
      </c>
      <c r="E50" s="22" t="s">
        <v>2824</v>
      </c>
      <c r="F50" s="28">
        <v>190</v>
      </c>
      <c r="G50" s="28">
        <v>54</v>
      </c>
      <c r="H50" s="29">
        <f t="shared" si="3"/>
        <v>0.28421052631578947</v>
      </c>
      <c r="I50" s="28">
        <v>130</v>
      </c>
      <c r="J50" s="28">
        <v>192</v>
      </c>
      <c r="K50" s="28">
        <v>6</v>
      </c>
      <c r="L50" s="28">
        <v>9</v>
      </c>
      <c r="M50" s="28">
        <v>22</v>
      </c>
      <c r="N50" s="28">
        <v>1</v>
      </c>
      <c r="O50" s="28">
        <v>1</v>
      </c>
      <c r="P50" s="28">
        <v>1</v>
      </c>
      <c r="R50" s="30" t="s">
        <v>2830</v>
      </c>
      <c r="W50">
        <v>0</v>
      </c>
      <c r="Y50"/>
      <c r="Z50"/>
      <c r="AA50"/>
    </row>
    <row r="51" spans="1:27" ht="15" customHeight="1" x14ac:dyDescent="0.25">
      <c r="A51" s="187" t="e">
        <f>VLOOKUP(E51,НЕД!A:B,2,FALSE)</f>
        <v>#N/A</v>
      </c>
      <c r="B51" s="64">
        <v>20</v>
      </c>
      <c r="C51" s="441" t="s">
        <v>121</v>
      </c>
      <c r="D51" t="s">
        <v>325</v>
      </c>
      <c r="E51" s="433" t="s">
        <v>1473</v>
      </c>
      <c r="F51" s="28">
        <v>140</v>
      </c>
      <c r="G51" s="28">
        <v>39</v>
      </c>
      <c r="H51" s="29">
        <f t="shared" si="3"/>
        <v>0.27857142857142858</v>
      </c>
      <c r="I51" s="28">
        <v>90</v>
      </c>
      <c r="J51" s="28">
        <v>140</v>
      </c>
      <c r="K51" s="28">
        <v>8</v>
      </c>
      <c r="L51" s="28">
        <v>9</v>
      </c>
      <c r="M51" s="28">
        <v>6</v>
      </c>
      <c r="P51" s="28">
        <v>1</v>
      </c>
      <c r="R51" s="30" t="s">
        <v>1474</v>
      </c>
      <c r="S51" t="str">
        <f>CONCATENATE(F51,".-")</f>
        <v>140.-</v>
      </c>
      <c r="T51" t="str">
        <f>CONCATENATE(I51," г")</f>
        <v>90 г</v>
      </c>
      <c r="U51" t="str">
        <f>CONCATENATE(ROUND(J51,0)," кк")</f>
        <v>140 кк</v>
      </c>
      <c r="V51">
        <v>14</v>
      </c>
      <c r="W51">
        <v>20</v>
      </c>
      <c r="Y51"/>
      <c r="Z51" s="313" t="s">
        <v>3316</v>
      </c>
      <c r="AA51" s="28">
        <v>18</v>
      </c>
    </row>
    <row r="52" spans="1:27" ht="30" customHeight="1" x14ac:dyDescent="0.25">
      <c r="A52" s="187" t="e">
        <f>VLOOKUP(E52,НЕД!A:B,2,FALSE)</f>
        <v>#N/A</v>
      </c>
      <c r="B52" s="64">
        <v>8</v>
      </c>
      <c r="C52" s="441" t="s">
        <v>121</v>
      </c>
      <c r="D52" t="s">
        <v>325</v>
      </c>
      <c r="E52" s="129" t="s">
        <v>3121</v>
      </c>
      <c r="F52" s="28">
        <v>140</v>
      </c>
      <c r="G52" s="28">
        <v>37</v>
      </c>
      <c r="H52" s="29">
        <f t="shared" si="3"/>
        <v>0.26428571428571429</v>
      </c>
      <c r="I52" s="28">
        <v>90</v>
      </c>
      <c r="J52" s="28">
        <v>177</v>
      </c>
      <c r="K52" s="28">
        <v>17</v>
      </c>
      <c r="L52" s="28">
        <v>10</v>
      </c>
      <c r="M52" s="28">
        <v>4</v>
      </c>
      <c r="O52" s="28">
        <v>1</v>
      </c>
      <c r="P52" s="28">
        <v>1</v>
      </c>
      <c r="R52" s="155" t="s">
        <v>3180</v>
      </c>
      <c r="V52">
        <v>29</v>
      </c>
      <c r="W52">
        <v>0</v>
      </c>
      <c r="Y52"/>
      <c r="Z52" s="313" t="s">
        <v>3316</v>
      </c>
      <c r="AA52" s="28">
        <v>13</v>
      </c>
    </row>
    <row r="53" spans="1:27" ht="30" customHeight="1" x14ac:dyDescent="0.25">
      <c r="A53" s="187" t="e">
        <f>VLOOKUP(E53,НЕД!A:B,2,FALSE)</f>
        <v>#N/A</v>
      </c>
      <c r="B53" s="64">
        <v>21</v>
      </c>
      <c r="C53" t="s">
        <v>121</v>
      </c>
      <c r="D53" t="s">
        <v>121</v>
      </c>
      <c r="E53" s="22" t="s">
        <v>642</v>
      </c>
      <c r="F53" s="74">
        <v>190</v>
      </c>
      <c r="G53" s="28">
        <v>54</v>
      </c>
      <c r="H53" s="29">
        <f t="shared" si="3"/>
        <v>0.28421052631578947</v>
      </c>
      <c r="I53" s="28">
        <v>150</v>
      </c>
      <c r="J53" s="28">
        <v>138</v>
      </c>
      <c r="K53" s="28">
        <v>18</v>
      </c>
      <c r="L53" s="28">
        <v>6</v>
      </c>
      <c r="M53" s="28">
        <v>3</v>
      </c>
      <c r="R53" s="156" t="s">
        <v>3175</v>
      </c>
      <c r="W53">
        <v>8</v>
      </c>
      <c r="Y53"/>
      <c r="Z53" s="315" t="s">
        <v>3316</v>
      </c>
      <c r="AA53"/>
    </row>
    <row r="54" spans="1:27" ht="15" customHeight="1" x14ac:dyDescent="0.25">
      <c r="A54" s="187" t="e">
        <f>VLOOKUP(E54,НЕД!A:B,2,FALSE)</f>
        <v>#N/A</v>
      </c>
      <c r="B54" s="68">
        <v>22</v>
      </c>
      <c r="C54" t="s">
        <v>139</v>
      </c>
      <c r="D54" t="s">
        <v>139</v>
      </c>
      <c r="E54" s="22" t="s">
        <v>887</v>
      </c>
      <c r="F54" s="28">
        <v>250</v>
      </c>
      <c r="G54" s="28">
        <v>73</v>
      </c>
      <c r="H54" s="29">
        <f t="shared" si="3"/>
        <v>0.29199999999999998</v>
      </c>
      <c r="I54" s="28">
        <v>180</v>
      </c>
      <c r="J54" s="28">
        <v>222</v>
      </c>
      <c r="K54" s="28">
        <v>11</v>
      </c>
      <c r="L54" s="28">
        <v>18</v>
      </c>
      <c r="M54" s="28">
        <v>4</v>
      </c>
      <c r="P54" s="28">
        <v>1</v>
      </c>
      <c r="R54" s="30" t="s">
        <v>3327</v>
      </c>
      <c r="S54" t="s">
        <v>439</v>
      </c>
      <c r="T54" t="s">
        <v>358</v>
      </c>
      <c r="U54" t="s">
        <v>888</v>
      </c>
      <c r="V54">
        <v>29</v>
      </c>
      <c r="W54">
        <v>17</v>
      </c>
      <c r="Y54"/>
      <c r="Z54" s="315" t="s">
        <v>3316</v>
      </c>
      <c r="AA54" s="315">
        <v>22</v>
      </c>
    </row>
    <row r="55" spans="1:27" ht="30" customHeight="1" x14ac:dyDescent="0.25">
      <c r="A55" s="187" t="e">
        <f>VLOOKUP(E55,НЕД!A:B,2,FALSE)</f>
        <v>#N/A</v>
      </c>
      <c r="B55" s="64">
        <v>21</v>
      </c>
      <c r="C55" s="441" t="s">
        <v>51</v>
      </c>
      <c r="D55" t="s">
        <v>51</v>
      </c>
      <c r="E55" s="22" t="s">
        <v>54</v>
      </c>
      <c r="F55" s="28">
        <v>90</v>
      </c>
      <c r="G55" s="28">
        <v>27</v>
      </c>
      <c r="H55" s="29">
        <f t="shared" si="3"/>
        <v>0.3</v>
      </c>
      <c r="I55" s="28">
        <v>250</v>
      </c>
      <c r="J55" s="28">
        <v>207</v>
      </c>
      <c r="K55" s="28">
        <v>5</v>
      </c>
      <c r="L55" s="28">
        <v>7</v>
      </c>
      <c r="M55" s="28">
        <v>32</v>
      </c>
      <c r="N55" s="28">
        <v>1</v>
      </c>
      <c r="P55" s="28">
        <v>1</v>
      </c>
      <c r="R55" s="30" t="s">
        <v>1318</v>
      </c>
      <c r="S55" t="s">
        <v>330</v>
      </c>
      <c r="T55" t="s">
        <v>323</v>
      </c>
      <c r="U55" t="s">
        <v>1319</v>
      </c>
      <c r="V55">
        <v>23</v>
      </c>
      <c r="W55">
        <v>23</v>
      </c>
      <c r="Y55"/>
      <c r="Z55" s="315" t="s">
        <v>3316</v>
      </c>
      <c r="AA55"/>
    </row>
    <row r="56" spans="1:27" ht="30" customHeight="1" x14ac:dyDescent="0.25">
      <c r="A56" s="187" t="e">
        <f>VLOOKUP(E56,НЕД!A:B,2,FALSE)</f>
        <v>#N/A</v>
      </c>
      <c r="B56" s="68">
        <v>15</v>
      </c>
      <c r="C56" s="441" t="s">
        <v>121</v>
      </c>
      <c r="D56" t="s">
        <v>325</v>
      </c>
      <c r="E56" s="66" t="s">
        <v>1124</v>
      </c>
      <c r="F56" s="68">
        <v>140</v>
      </c>
      <c r="G56" s="28">
        <v>38</v>
      </c>
      <c r="H56" s="29">
        <f t="shared" si="3"/>
        <v>0.27142857142857141</v>
      </c>
      <c r="I56" s="28">
        <v>100</v>
      </c>
      <c r="J56" s="28">
        <v>127</v>
      </c>
      <c r="K56" s="28">
        <v>7</v>
      </c>
      <c r="L56" s="28">
        <v>3</v>
      </c>
      <c r="M56" s="28">
        <v>19</v>
      </c>
      <c r="Q56" s="28">
        <v>1</v>
      </c>
      <c r="R56" t="s">
        <v>3420</v>
      </c>
      <c r="S56" t="s">
        <v>509</v>
      </c>
      <c r="T56" t="s">
        <v>459</v>
      </c>
      <c r="U56" t="s">
        <v>750</v>
      </c>
      <c r="V56">
        <v>25</v>
      </c>
      <c r="W56">
        <v>15</v>
      </c>
      <c r="Z56" s="313" t="s">
        <v>3316</v>
      </c>
      <c r="AA56" s="28">
        <v>18</v>
      </c>
    </row>
    <row r="57" spans="1:27" ht="15" customHeight="1" x14ac:dyDescent="0.25">
      <c r="A57" s="187" t="e">
        <f>VLOOKUP(E57,НЕД!A:B,2,FALSE)</f>
        <v>#N/A</v>
      </c>
      <c r="B57" s="68">
        <v>22</v>
      </c>
      <c r="C57" s="441" t="s">
        <v>121</v>
      </c>
      <c r="D57" s="34" t="s">
        <v>325</v>
      </c>
      <c r="E57" s="22" t="s">
        <v>1500</v>
      </c>
      <c r="F57" s="28">
        <v>130</v>
      </c>
      <c r="G57" s="28">
        <v>35</v>
      </c>
      <c r="H57" s="29">
        <f t="shared" si="3"/>
        <v>0.26923076923076922</v>
      </c>
      <c r="I57" s="28">
        <v>90</v>
      </c>
      <c r="J57" s="28">
        <v>116</v>
      </c>
      <c r="K57" s="28">
        <v>10</v>
      </c>
      <c r="L57" s="28">
        <v>6</v>
      </c>
      <c r="M57" s="28">
        <v>7</v>
      </c>
      <c r="O57" s="28">
        <v>1</v>
      </c>
      <c r="P57" s="28">
        <v>1</v>
      </c>
      <c r="R57" t="s">
        <v>1501</v>
      </c>
      <c r="V57">
        <v>23</v>
      </c>
      <c r="W57">
        <v>17</v>
      </c>
      <c r="Y57"/>
      <c r="Z57" s="315" t="s">
        <v>3316</v>
      </c>
      <c r="AA57" s="315">
        <v>22</v>
      </c>
    </row>
    <row r="58" spans="1:27" ht="15" customHeight="1" x14ac:dyDescent="0.25">
      <c r="A58" s="187" t="e">
        <f>VLOOKUP(E58,НЕД!A:B,2,FALSE)</f>
        <v>#N/A</v>
      </c>
      <c r="B58" s="28">
        <v>0</v>
      </c>
      <c r="C58" s="441" t="s">
        <v>121</v>
      </c>
      <c r="D58" t="s">
        <v>325</v>
      </c>
      <c r="E58" s="22" t="s">
        <v>792</v>
      </c>
      <c r="F58" s="28">
        <v>140</v>
      </c>
      <c r="G58" s="28">
        <v>41</v>
      </c>
      <c r="H58" s="29">
        <f t="shared" si="3"/>
        <v>0.29285714285714287</v>
      </c>
      <c r="I58" s="28">
        <v>120</v>
      </c>
      <c r="J58" s="28">
        <v>146</v>
      </c>
      <c r="K58" s="28">
        <v>29</v>
      </c>
      <c r="L58" s="28">
        <v>3</v>
      </c>
      <c r="M58" s="28">
        <v>1</v>
      </c>
      <c r="R58" t="s">
        <v>793</v>
      </c>
      <c r="W58">
        <v>0</v>
      </c>
      <c r="Y58"/>
      <c r="Z58"/>
      <c r="AA58"/>
    </row>
    <row r="59" spans="1:27" ht="45" customHeight="1" x14ac:dyDescent="0.25">
      <c r="A59" s="187" t="e">
        <f>VLOOKUP(E59,НЕД!A:B,2,FALSE)</f>
        <v>#N/A</v>
      </c>
      <c r="B59" s="64">
        <v>13</v>
      </c>
      <c r="C59" t="s">
        <v>328</v>
      </c>
      <c r="D59" t="s">
        <v>328</v>
      </c>
      <c r="E59" s="22" t="s">
        <v>329</v>
      </c>
      <c r="F59" s="28">
        <v>160</v>
      </c>
      <c r="G59" s="28">
        <v>40</v>
      </c>
      <c r="H59" s="29">
        <f t="shared" si="3"/>
        <v>0.25</v>
      </c>
      <c r="I59" s="28">
        <v>180</v>
      </c>
      <c r="J59" s="28">
        <v>174</v>
      </c>
      <c r="K59" s="28">
        <v>11</v>
      </c>
      <c r="L59" s="28">
        <v>8</v>
      </c>
      <c r="M59" s="28">
        <v>15</v>
      </c>
      <c r="Q59" s="28">
        <v>1</v>
      </c>
      <c r="R59" t="s">
        <v>3042</v>
      </c>
      <c r="S59" t="str">
        <f>CONCATENATE(F59,".-")</f>
        <v>160.-</v>
      </c>
      <c r="T59" t="str">
        <f>CONCATENATE(I59," г")</f>
        <v>180 г</v>
      </c>
      <c r="U59" t="str">
        <f>CONCATENATE(ROUND(J59,0)," кк")</f>
        <v>174 кк</v>
      </c>
      <c r="V59">
        <v>40</v>
      </c>
      <c r="W59">
        <v>12</v>
      </c>
      <c r="Y59"/>
      <c r="Z59" s="313" t="s">
        <v>3316</v>
      </c>
      <c r="AA59" s="28">
        <v>18</v>
      </c>
    </row>
    <row r="60" spans="1:27" ht="15" customHeight="1" x14ac:dyDescent="0.25">
      <c r="A60" s="187" t="e">
        <f>VLOOKUP(E60,НЕД!A:B,2,FALSE)</f>
        <v>#N/A</v>
      </c>
      <c r="B60" s="68">
        <v>22</v>
      </c>
      <c r="C60" s="441" t="s">
        <v>121</v>
      </c>
      <c r="D60" t="s">
        <v>325</v>
      </c>
      <c r="E60" s="22" t="s">
        <v>1739</v>
      </c>
      <c r="F60" s="28">
        <v>140</v>
      </c>
      <c r="G60" s="28">
        <v>35</v>
      </c>
      <c r="H60" s="29">
        <f t="shared" si="3"/>
        <v>0.25</v>
      </c>
      <c r="I60" s="28">
        <v>90</v>
      </c>
      <c r="J60" s="28">
        <v>171</v>
      </c>
      <c r="K60" s="28">
        <v>10</v>
      </c>
      <c r="L60" s="28">
        <v>12</v>
      </c>
      <c r="M60" s="28">
        <v>5</v>
      </c>
      <c r="P60" s="28">
        <v>1</v>
      </c>
      <c r="R60" s="30" t="s">
        <v>3319</v>
      </c>
      <c r="V60">
        <v>36</v>
      </c>
      <c r="W60">
        <v>17</v>
      </c>
      <c r="Y60"/>
      <c r="Z60" s="315" t="s">
        <v>3316</v>
      </c>
      <c r="AA60" s="315">
        <v>22</v>
      </c>
    </row>
    <row r="61" spans="1:27" ht="15" customHeight="1" x14ac:dyDescent="0.25">
      <c r="A61" s="187" t="e">
        <f>VLOOKUP(E61,НЕД!A:B,2,FALSE)</f>
        <v>#N/A</v>
      </c>
      <c r="B61" s="28">
        <v>0</v>
      </c>
      <c r="C61" s="441" t="s">
        <v>51</v>
      </c>
      <c r="D61" t="s">
        <v>51</v>
      </c>
      <c r="E61" s="22" t="s">
        <v>1774</v>
      </c>
      <c r="F61" s="28">
        <v>60</v>
      </c>
      <c r="G61" s="28">
        <v>10</v>
      </c>
      <c r="H61" s="29">
        <f t="shared" si="3"/>
        <v>0.16666666666666666</v>
      </c>
      <c r="I61" s="28">
        <v>250</v>
      </c>
      <c r="J61" s="28">
        <v>120</v>
      </c>
      <c r="K61" s="28">
        <v>2</v>
      </c>
      <c r="L61" s="28">
        <v>1</v>
      </c>
      <c r="M61" s="28">
        <v>26</v>
      </c>
      <c r="N61" s="28">
        <v>1</v>
      </c>
      <c r="R61" t="s">
        <v>1775</v>
      </c>
      <c r="W61">
        <v>0</v>
      </c>
      <c r="Y61"/>
      <c r="Z61"/>
      <c r="AA61"/>
    </row>
    <row r="62" spans="1:27" ht="30" customHeight="1" x14ac:dyDescent="0.25">
      <c r="A62" s="187" t="e">
        <f>VLOOKUP(E62,НЕД!A:B,2,FALSE)</f>
        <v>#N/A</v>
      </c>
      <c r="B62" s="28">
        <v>0</v>
      </c>
      <c r="C62" t="s">
        <v>200</v>
      </c>
      <c r="D62" t="s">
        <v>200</v>
      </c>
      <c r="E62" s="22" t="s">
        <v>1067</v>
      </c>
      <c r="F62" s="28">
        <v>160</v>
      </c>
      <c r="G62" s="28">
        <v>44</v>
      </c>
      <c r="H62" s="29">
        <f t="shared" si="3"/>
        <v>0.27500000000000002</v>
      </c>
      <c r="I62" s="28">
        <v>150</v>
      </c>
      <c r="J62" s="28">
        <v>416</v>
      </c>
      <c r="K62" s="28">
        <v>7</v>
      </c>
      <c r="L62" s="28">
        <v>32</v>
      </c>
      <c r="M62" s="28">
        <v>26</v>
      </c>
      <c r="N62" s="28">
        <v>1</v>
      </c>
      <c r="O62" s="28">
        <v>1</v>
      </c>
      <c r="P62" s="28">
        <v>1</v>
      </c>
      <c r="R62" s="30" t="s">
        <v>1068</v>
      </c>
      <c r="V62">
        <v>17</v>
      </c>
      <c r="W62">
        <v>0</v>
      </c>
      <c r="Y62"/>
      <c r="Z62" s="313" t="s">
        <v>3316</v>
      </c>
      <c r="AA62" s="28">
        <v>18</v>
      </c>
    </row>
    <row r="63" spans="1:27" ht="15" customHeight="1" x14ac:dyDescent="0.25">
      <c r="A63" s="187" t="e">
        <f>VLOOKUP(E63,НЕД!A:B,2,FALSE)</f>
        <v>#N/A</v>
      </c>
      <c r="B63" s="68">
        <v>22</v>
      </c>
      <c r="C63" s="34" t="s">
        <v>3554</v>
      </c>
      <c r="D63" s="34" t="s">
        <v>3554</v>
      </c>
      <c r="E63" s="489" t="s">
        <v>835</v>
      </c>
      <c r="F63" s="31">
        <v>170</v>
      </c>
      <c r="G63" s="28">
        <v>53</v>
      </c>
      <c r="H63" s="29">
        <f t="shared" si="3"/>
        <v>0.31176470588235294</v>
      </c>
      <c r="I63" s="28">
        <v>250</v>
      </c>
      <c r="J63" s="28">
        <v>94</v>
      </c>
      <c r="K63" s="28">
        <v>9</v>
      </c>
      <c r="L63" s="28">
        <v>1</v>
      </c>
      <c r="M63" s="28">
        <v>12</v>
      </c>
      <c r="O63" s="28">
        <v>1</v>
      </c>
      <c r="Q63" s="28">
        <v>1</v>
      </c>
      <c r="R63" s="30" t="s">
        <v>836</v>
      </c>
      <c r="S63" t="s">
        <v>509</v>
      </c>
      <c r="T63" t="s">
        <v>323</v>
      </c>
      <c r="U63" t="s">
        <v>837</v>
      </c>
      <c r="V63">
        <v>43</v>
      </c>
      <c r="W63">
        <v>17</v>
      </c>
      <c r="Y63"/>
      <c r="Z63" s="315" t="s">
        <v>3316</v>
      </c>
      <c r="AA63" s="315">
        <v>22</v>
      </c>
    </row>
    <row r="64" spans="1:27" ht="15" customHeight="1" x14ac:dyDescent="0.25">
      <c r="A64" s="187" t="e">
        <f>VLOOKUP(E64,НЕД!A:B,2,FALSE)</f>
        <v>#N/A</v>
      </c>
      <c r="B64" s="68">
        <v>22</v>
      </c>
      <c r="C64" t="s">
        <v>116</v>
      </c>
      <c r="D64" s="34" t="s">
        <v>116</v>
      </c>
      <c r="E64" s="22" t="s">
        <v>1706</v>
      </c>
      <c r="F64" s="28">
        <v>120</v>
      </c>
      <c r="G64" s="28">
        <v>33</v>
      </c>
      <c r="H64" s="29">
        <f t="shared" si="3"/>
        <v>0.27500000000000002</v>
      </c>
      <c r="I64" s="28">
        <v>250</v>
      </c>
      <c r="J64" s="28">
        <v>208</v>
      </c>
      <c r="K64" s="28">
        <v>6</v>
      </c>
      <c r="L64" s="28">
        <v>11</v>
      </c>
      <c r="M64" s="28">
        <v>22</v>
      </c>
      <c r="N64" s="28">
        <v>1</v>
      </c>
      <c r="O64" s="28">
        <v>1</v>
      </c>
      <c r="P64" s="28">
        <v>1</v>
      </c>
      <c r="R64" s="30" t="s">
        <v>1707</v>
      </c>
      <c r="S64" t="s">
        <v>589</v>
      </c>
      <c r="T64" t="s">
        <v>323</v>
      </c>
      <c r="U64" t="s">
        <v>1094</v>
      </c>
      <c r="V64">
        <v>25</v>
      </c>
      <c r="W64">
        <v>17</v>
      </c>
      <c r="Y64"/>
      <c r="Z64" s="315" t="s">
        <v>3316</v>
      </c>
      <c r="AA64" s="315">
        <v>22</v>
      </c>
    </row>
    <row r="65" spans="1:27" ht="30" customHeight="1" x14ac:dyDescent="0.25">
      <c r="A65" s="187" t="e">
        <f>VLOOKUP(E65,НЕД!A:B,2,FALSE)</f>
        <v>#N/A</v>
      </c>
      <c r="B65" s="68">
        <v>50</v>
      </c>
      <c r="C65" t="s">
        <v>331</v>
      </c>
      <c r="D65" t="s">
        <v>331</v>
      </c>
      <c r="E65" s="22" t="s">
        <v>891</v>
      </c>
      <c r="F65" s="28">
        <v>240</v>
      </c>
      <c r="G65" s="28">
        <v>63</v>
      </c>
      <c r="H65" s="29">
        <f t="shared" si="3"/>
        <v>0.26250000000000001</v>
      </c>
      <c r="I65" s="28">
        <v>250</v>
      </c>
      <c r="J65" s="28">
        <v>320</v>
      </c>
      <c r="K65" s="28">
        <v>10</v>
      </c>
      <c r="L65" s="28">
        <v>22</v>
      </c>
      <c r="M65" s="28">
        <v>22</v>
      </c>
      <c r="N65" s="28">
        <v>1</v>
      </c>
      <c r="O65" s="28">
        <v>1</v>
      </c>
      <c r="P65" s="28">
        <v>1</v>
      </c>
      <c r="R65" s="30" t="s">
        <v>892</v>
      </c>
      <c r="W65">
        <v>23</v>
      </c>
      <c r="Y65"/>
      <c r="Z65" s="315" t="s">
        <v>3316</v>
      </c>
      <c r="AA65" s="28">
        <v>23</v>
      </c>
    </row>
    <row r="66" spans="1:27" ht="30" customHeight="1" x14ac:dyDescent="0.25">
      <c r="A66" s="187" t="e">
        <f>VLOOKUP(E66,НЕД!A:B,2,FALSE)</f>
        <v>#N/A</v>
      </c>
      <c r="B66" s="28">
        <v>8</v>
      </c>
      <c r="C66" t="s">
        <v>244</v>
      </c>
      <c r="D66" t="s">
        <v>244</v>
      </c>
      <c r="E66" s="22" t="s">
        <v>1392</v>
      </c>
      <c r="F66" s="28">
        <v>70</v>
      </c>
      <c r="G66" s="28">
        <v>18</v>
      </c>
      <c r="H66" s="29">
        <f t="shared" si="3"/>
        <v>0.25714285714285712</v>
      </c>
      <c r="I66" s="28">
        <v>100</v>
      </c>
      <c r="J66" s="28">
        <v>17</v>
      </c>
      <c r="K66" s="28">
        <v>1</v>
      </c>
      <c r="L66" s="28">
        <v>0</v>
      </c>
      <c r="M66" s="28">
        <v>3</v>
      </c>
      <c r="N66" s="28">
        <v>1</v>
      </c>
      <c r="R66" t="s">
        <v>1393</v>
      </c>
      <c r="S66" t="str">
        <f>CONCATENATE(F66,".-")</f>
        <v>70.-</v>
      </c>
      <c r="T66" t="str">
        <f>CONCATENATE(I66," г")</f>
        <v>100 г</v>
      </c>
      <c r="U66" t="str">
        <f>CONCATENATE(ROUND(J66,0)," кк")</f>
        <v>17 кк</v>
      </c>
      <c r="W66">
        <v>8</v>
      </c>
      <c r="Y66"/>
      <c r="Z66" s="438" t="s">
        <v>3316</v>
      </c>
      <c r="AA66" s="315">
        <v>20</v>
      </c>
    </row>
    <row r="67" spans="1:27" ht="15" customHeight="1" x14ac:dyDescent="0.25">
      <c r="A67" s="187" t="e">
        <f>VLOOKUP(E67,НЕД!A:B,2,FALSE)</f>
        <v>#N/A</v>
      </c>
      <c r="B67" s="28">
        <v>0</v>
      </c>
      <c r="C67" s="445" t="s">
        <v>3511</v>
      </c>
      <c r="D67" t="s">
        <v>110</v>
      </c>
      <c r="E67" s="22" t="s">
        <v>1858</v>
      </c>
      <c r="F67" s="28">
        <v>95</v>
      </c>
      <c r="G67" s="28">
        <v>23</v>
      </c>
      <c r="H67" s="29">
        <f t="shared" si="3"/>
        <v>0.24210526315789474</v>
      </c>
      <c r="I67" s="28">
        <v>250</v>
      </c>
      <c r="J67" s="28">
        <v>200</v>
      </c>
      <c r="K67" s="28">
        <v>3</v>
      </c>
      <c r="L67" s="28">
        <v>15</v>
      </c>
      <c r="M67" s="28">
        <v>14</v>
      </c>
      <c r="R67" t="s">
        <v>1859</v>
      </c>
      <c r="W67">
        <v>0</v>
      </c>
      <c r="Y67"/>
      <c r="Z67"/>
      <c r="AA67"/>
    </row>
    <row r="68" spans="1:27" ht="15" customHeight="1" x14ac:dyDescent="0.25">
      <c r="A68" s="187">
        <f>VLOOKUP(E68,НЕД!A:B,2,FALSE)</f>
        <v>24</v>
      </c>
      <c r="B68" s="68">
        <v>24</v>
      </c>
      <c r="C68" s="445" t="s">
        <v>3555</v>
      </c>
      <c r="D68" s="117" t="s">
        <v>238</v>
      </c>
      <c r="E68" s="22" t="s">
        <v>3082</v>
      </c>
      <c r="F68" s="68">
        <v>180</v>
      </c>
      <c r="G68" s="28">
        <v>42</v>
      </c>
      <c r="H68" s="29">
        <f t="shared" si="3"/>
        <v>0.23333333333333334</v>
      </c>
      <c r="I68" s="28">
        <v>180</v>
      </c>
      <c r="J68" s="28">
        <v>208</v>
      </c>
      <c r="K68" s="28">
        <v>11</v>
      </c>
      <c r="L68" s="28">
        <v>11</v>
      </c>
      <c r="M68" s="28">
        <v>13</v>
      </c>
      <c r="N68" s="28">
        <v>1</v>
      </c>
      <c r="P68" s="28">
        <v>1</v>
      </c>
      <c r="R68" s="118" t="s">
        <v>3083</v>
      </c>
      <c r="W68">
        <v>19</v>
      </c>
      <c r="Y68"/>
      <c r="Z68" s="249" t="s">
        <v>3316</v>
      </c>
      <c r="AA68"/>
    </row>
    <row r="69" spans="1:27" ht="30" customHeight="1" x14ac:dyDescent="0.25">
      <c r="A69" s="187" t="e">
        <f>VLOOKUP(E69,НЕД!A:B,2,FALSE)</f>
        <v>#N/A</v>
      </c>
      <c r="B69" s="68">
        <v>19</v>
      </c>
      <c r="C69" s="445" t="s">
        <v>3555</v>
      </c>
      <c r="D69" t="s">
        <v>238</v>
      </c>
      <c r="E69" s="22" t="s">
        <v>1615</v>
      </c>
      <c r="F69" s="68">
        <v>180</v>
      </c>
      <c r="G69" s="28">
        <v>49</v>
      </c>
      <c r="H69" s="29">
        <f t="shared" si="3"/>
        <v>0.2722222222222222</v>
      </c>
      <c r="I69" s="28">
        <v>250</v>
      </c>
      <c r="J69" s="28">
        <v>196</v>
      </c>
      <c r="K69" s="28">
        <v>15</v>
      </c>
      <c r="L69" s="28">
        <v>10</v>
      </c>
      <c r="M69" s="28">
        <v>12</v>
      </c>
      <c r="R69" t="s">
        <v>2964</v>
      </c>
      <c r="S69" t="s">
        <v>429</v>
      </c>
      <c r="T69" t="s">
        <v>323</v>
      </c>
      <c r="U69" t="s">
        <v>1616</v>
      </c>
      <c r="V69">
        <v>39</v>
      </c>
      <c r="W69">
        <v>19</v>
      </c>
      <c r="Y69"/>
      <c r="Z69"/>
      <c r="AA69"/>
    </row>
    <row r="70" spans="1:27" ht="15" customHeight="1" x14ac:dyDescent="0.25">
      <c r="A70" s="187" t="e">
        <f>VLOOKUP(E70,НЕД!A:B,2,FALSE)</f>
        <v>#N/A</v>
      </c>
      <c r="B70" s="28">
        <v>0</v>
      </c>
      <c r="C70" s="441" t="s">
        <v>3535</v>
      </c>
      <c r="D70" t="s">
        <v>162</v>
      </c>
      <c r="E70" s="22" t="s">
        <v>1920</v>
      </c>
      <c r="F70" s="28">
        <v>60</v>
      </c>
      <c r="G70" s="28">
        <v>20</v>
      </c>
      <c r="H70" s="29">
        <f t="shared" si="3"/>
        <v>0.33333333333333331</v>
      </c>
      <c r="I70" s="28">
        <v>250</v>
      </c>
      <c r="J70" s="28">
        <v>100</v>
      </c>
      <c r="K70" s="28">
        <v>0</v>
      </c>
      <c r="L70" s="28">
        <v>3</v>
      </c>
      <c r="M70" s="28">
        <v>25</v>
      </c>
      <c r="R70" t="s">
        <v>1921</v>
      </c>
      <c r="S70" t="s">
        <v>533</v>
      </c>
      <c r="T70" t="s">
        <v>323</v>
      </c>
      <c r="U70" t="s">
        <v>1295</v>
      </c>
      <c r="W70">
        <v>0</v>
      </c>
      <c r="Y70"/>
      <c r="Z70" s="438" t="s">
        <v>3316</v>
      </c>
      <c r="AA70" s="315">
        <v>20</v>
      </c>
    </row>
    <row r="71" spans="1:27" ht="15" customHeight="1" x14ac:dyDescent="0.25">
      <c r="A71" s="187" t="e">
        <f>VLOOKUP(E71,НЕД!A:B,2,FALSE)</f>
        <v>#N/A</v>
      </c>
      <c r="B71" s="64">
        <v>25</v>
      </c>
      <c r="C71" s="441" t="s">
        <v>174</v>
      </c>
      <c r="D71" s="441" t="s">
        <v>174</v>
      </c>
      <c r="E71" s="22" t="s">
        <v>2765</v>
      </c>
      <c r="F71" s="28">
        <v>160</v>
      </c>
      <c r="G71" s="28">
        <v>39</v>
      </c>
      <c r="H71" s="29">
        <f t="shared" si="3"/>
        <v>0.24374999999999999</v>
      </c>
      <c r="I71" s="28">
        <v>200</v>
      </c>
      <c r="J71" s="28">
        <v>98</v>
      </c>
      <c r="K71" s="28">
        <v>1</v>
      </c>
      <c r="L71" s="28">
        <v>1</v>
      </c>
      <c r="M71" s="28">
        <v>21</v>
      </c>
      <c r="N71" s="28">
        <v>1</v>
      </c>
      <c r="R71" s="30" t="s">
        <v>2770</v>
      </c>
      <c r="W71">
        <v>0</v>
      </c>
      <c r="Y71"/>
      <c r="Z71"/>
      <c r="AA71"/>
    </row>
    <row r="72" spans="1:27" ht="15" customHeight="1" x14ac:dyDescent="0.25">
      <c r="A72" s="187" t="e">
        <f>VLOOKUP(E72,НЕД!A:B,2,FALSE)</f>
        <v>#N/A</v>
      </c>
      <c r="B72" s="28">
        <v>46</v>
      </c>
      <c r="C72" t="s">
        <v>331</v>
      </c>
      <c r="D72" t="s">
        <v>331</v>
      </c>
      <c r="E72" s="22" t="s">
        <v>1677</v>
      </c>
      <c r="F72" s="28">
        <v>80</v>
      </c>
      <c r="G72" s="28">
        <v>18</v>
      </c>
      <c r="H72" s="29">
        <f t="shared" si="3"/>
        <v>0.22500000000000001</v>
      </c>
      <c r="I72" s="28">
        <v>100</v>
      </c>
      <c r="J72" s="28">
        <v>114</v>
      </c>
      <c r="K72" s="28">
        <v>2</v>
      </c>
      <c r="L72" s="28">
        <v>7</v>
      </c>
      <c r="M72" s="28">
        <v>12</v>
      </c>
      <c r="O72" s="28">
        <v>1</v>
      </c>
      <c r="P72" s="28">
        <v>1</v>
      </c>
      <c r="R72" s="30" t="s">
        <v>1678</v>
      </c>
      <c r="S72" t="s">
        <v>828</v>
      </c>
      <c r="T72" t="s">
        <v>590</v>
      </c>
      <c r="U72" t="s">
        <v>1679</v>
      </c>
      <c r="V72">
        <v>18</v>
      </c>
      <c r="W72">
        <v>0</v>
      </c>
      <c r="Y72"/>
      <c r="Z72"/>
      <c r="AA72"/>
    </row>
    <row r="73" spans="1:27" ht="15" customHeight="1" x14ac:dyDescent="0.25">
      <c r="A73" s="187" t="e">
        <f>VLOOKUP(E73,НЕД!A:B,2,FALSE)</f>
        <v>#N/A</v>
      </c>
      <c r="B73" s="64">
        <v>21</v>
      </c>
      <c r="C73" t="s">
        <v>331</v>
      </c>
      <c r="D73" t="s">
        <v>331</v>
      </c>
      <c r="E73" s="22" t="s">
        <v>518</v>
      </c>
      <c r="F73" s="31">
        <v>130</v>
      </c>
      <c r="G73" s="28">
        <v>36</v>
      </c>
      <c r="H73" s="29">
        <f t="shared" si="3"/>
        <v>0.27692307692307694</v>
      </c>
      <c r="I73" s="28">
        <v>120</v>
      </c>
      <c r="J73" s="28">
        <v>245</v>
      </c>
      <c r="K73" s="28">
        <v>4</v>
      </c>
      <c r="L73" s="28">
        <v>11</v>
      </c>
      <c r="M73" s="28">
        <v>32</v>
      </c>
      <c r="N73" s="28">
        <v>1</v>
      </c>
      <c r="P73" s="28">
        <v>1</v>
      </c>
      <c r="R73" s="30" t="s">
        <v>519</v>
      </c>
      <c r="V73">
        <v>31</v>
      </c>
      <c r="W73">
        <v>0</v>
      </c>
      <c r="Y73"/>
      <c r="Z73" s="315" t="s">
        <v>3316</v>
      </c>
      <c r="AA73"/>
    </row>
    <row r="74" spans="1:27" ht="15" customHeight="1" x14ac:dyDescent="0.25">
      <c r="A74" s="187" t="e">
        <f>VLOOKUP(E74,НЕД!A:B,2,FALSE)</f>
        <v>#N/A</v>
      </c>
      <c r="B74" s="28">
        <v>0</v>
      </c>
      <c r="C74" t="s">
        <v>151</v>
      </c>
      <c r="D74" s="441" t="s">
        <v>3523</v>
      </c>
      <c r="E74" s="22" t="s">
        <v>1892</v>
      </c>
      <c r="F74" s="28">
        <v>90</v>
      </c>
      <c r="G74" s="28">
        <v>27</v>
      </c>
      <c r="H74" s="29">
        <f t="shared" si="3"/>
        <v>0.3</v>
      </c>
      <c r="I74" s="28">
        <v>120</v>
      </c>
      <c r="R74"/>
      <c r="W74">
        <v>0</v>
      </c>
      <c r="Y74"/>
      <c r="Z74"/>
      <c r="AA74"/>
    </row>
    <row r="75" spans="1:27" ht="15" customHeight="1" x14ac:dyDescent="0.25">
      <c r="A75" s="187" t="e">
        <f>VLOOKUP(E75,НЕД!A:B,2,FALSE)</f>
        <v>#N/A</v>
      </c>
      <c r="B75" s="28">
        <v>0</v>
      </c>
      <c r="C75" s="445" t="s">
        <v>3511</v>
      </c>
      <c r="D75" t="s">
        <v>110</v>
      </c>
      <c r="E75" s="22" t="s">
        <v>1456</v>
      </c>
      <c r="F75" s="28">
        <v>95</v>
      </c>
      <c r="G75" s="28">
        <v>24</v>
      </c>
      <c r="H75" s="29">
        <f t="shared" si="3"/>
        <v>0.25263157894736843</v>
      </c>
      <c r="I75" s="28">
        <v>250</v>
      </c>
      <c r="J75" s="28">
        <v>165</v>
      </c>
      <c r="K75" s="28">
        <v>10</v>
      </c>
      <c r="L75" s="28">
        <v>7</v>
      </c>
      <c r="M75" s="28">
        <v>16</v>
      </c>
      <c r="Q75" s="28">
        <v>1</v>
      </c>
      <c r="R75" t="s">
        <v>1457</v>
      </c>
      <c r="W75">
        <v>0</v>
      </c>
      <c r="Y75"/>
      <c r="Z75"/>
      <c r="AA75"/>
    </row>
    <row r="76" spans="1:27" ht="15" customHeight="1" x14ac:dyDescent="0.25">
      <c r="A76" s="187" t="e">
        <f>VLOOKUP(E76,НЕД!A:B,2,FALSE)</f>
        <v>#N/A</v>
      </c>
      <c r="B76" s="64">
        <v>17</v>
      </c>
      <c r="C76" t="s">
        <v>139</v>
      </c>
      <c r="D76" t="s">
        <v>139</v>
      </c>
      <c r="E76" s="23" t="s">
        <v>492</v>
      </c>
      <c r="F76" s="31">
        <v>145</v>
      </c>
      <c r="G76" s="28">
        <v>44</v>
      </c>
      <c r="H76" s="29">
        <f t="shared" si="3"/>
        <v>0.30344827586206896</v>
      </c>
      <c r="I76" s="28">
        <v>80</v>
      </c>
      <c r="J76" s="28">
        <v>105</v>
      </c>
      <c r="K76" s="28">
        <v>10</v>
      </c>
      <c r="L76" s="28">
        <v>6</v>
      </c>
      <c r="M76" s="28">
        <v>3</v>
      </c>
      <c r="O76" s="28">
        <v>1</v>
      </c>
      <c r="P76" s="28">
        <v>1</v>
      </c>
      <c r="R76" s="30" t="s">
        <v>493</v>
      </c>
      <c r="S76" t="s">
        <v>350</v>
      </c>
      <c r="T76" t="s">
        <v>351</v>
      </c>
      <c r="U76" t="s">
        <v>494</v>
      </c>
      <c r="V76">
        <v>28</v>
      </c>
      <c r="W76">
        <v>0</v>
      </c>
      <c r="Y76"/>
      <c r="Z76" s="289" t="s">
        <v>3316</v>
      </c>
      <c r="AA76"/>
    </row>
    <row r="77" spans="1:27" ht="16.5" customHeight="1" x14ac:dyDescent="0.25">
      <c r="A77" s="187" t="e">
        <f>VLOOKUP(E77,НЕД!A:B,2,FALSE)</f>
        <v>#N/A</v>
      </c>
      <c r="B77" s="64">
        <v>16</v>
      </c>
      <c r="C77" t="s">
        <v>331</v>
      </c>
      <c r="D77" t="s">
        <v>331</v>
      </c>
      <c r="E77" s="22" t="s">
        <v>1979</v>
      </c>
      <c r="F77" s="28">
        <v>90</v>
      </c>
      <c r="G77" s="28">
        <v>19</v>
      </c>
      <c r="H77" s="29">
        <f t="shared" si="3"/>
        <v>0.21111111111111111</v>
      </c>
      <c r="I77" s="28">
        <v>100</v>
      </c>
      <c r="J77" s="28">
        <v>100</v>
      </c>
      <c r="K77" s="28">
        <v>4</v>
      </c>
      <c r="L77" s="28">
        <v>3</v>
      </c>
      <c r="M77" s="28">
        <v>13</v>
      </c>
      <c r="O77" s="28">
        <v>1</v>
      </c>
      <c r="R77" s="30" t="s">
        <v>1980</v>
      </c>
      <c r="V77">
        <v>31</v>
      </c>
      <c r="W77">
        <v>8</v>
      </c>
      <c r="Y77"/>
      <c r="Z77"/>
      <c r="AA77"/>
    </row>
    <row r="78" spans="1:27" ht="15" customHeight="1" x14ac:dyDescent="0.25">
      <c r="A78" s="187" t="e">
        <f>VLOOKUP(E78,НЕД!A:B,2,FALSE)</f>
        <v>#N/A</v>
      </c>
      <c r="B78" s="64">
        <v>15</v>
      </c>
      <c r="C78" t="s">
        <v>331</v>
      </c>
      <c r="D78" t="s">
        <v>331</v>
      </c>
      <c r="E78" s="75" t="s">
        <v>593</v>
      </c>
      <c r="F78" s="74">
        <v>90</v>
      </c>
      <c r="G78" s="28">
        <v>21</v>
      </c>
      <c r="H78" s="29">
        <f t="shared" si="3"/>
        <v>0.23333333333333334</v>
      </c>
      <c r="I78" s="28">
        <v>120</v>
      </c>
      <c r="J78" s="28">
        <v>268</v>
      </c>
      <c r="K78" s="28">
        <v>6</v>
      </c>
      <c r="L78" s="28">
        <v>15</v>
      </c>
      <c r="M78" s="28">
        <v>27</v>
      </c>
      <c r="N78" s="28">
        <v>1</v>
      </c>
      <c r="O78" s="28">
        <v>1</v>
      </c>
      <c r="P78" s="28">
        <v>1</v>
      </c>
      <c r="Q78" s="28">
        <v>1</v>
      </c>
      <c r="R78" s="30" t="s">
        <v>594</v>
      </c>
      <c r="W78">
        <v>0</v>
      </c>
      <c r="Y78"/>
      <c r="Z78"/>
      <c r="AA78"/>
    </row>
    <row r="79" spans="1:27" ht="15" customHeight="1" x14ac:dyDescent="0.25">
      <c r="A79" s="187" t="e">
        <f>VLOOKUP(E79,НЕД!A:B,2,FALSE)</f>
        <v>#N/A</v>
      </c>
      <c r="B79" s="28">
        <v>50</v>
      </c>
      <c r="C79" t="s">
        <v>139</v>
      </c>
      <c r="D79" t="s">
        <v>139</v>
      </c>
      <c r="E79" s="22" t="s">
        <v>689</v>
      </c>
      <c r="F79" s="28">
        <v>145</v>
      </c>
      <c r="G79" s="28">
        <v>42</v>
      </c>
      <c r="H79" s="29">
        <f t="shared" si="3"/>
        <v>0.28965517241379313</v>
      </c>
      <c r="I79" s="28">
        <v>90</v>
      </c>
      <c r="J79" s="28">
        <v>149</v>
      </c>
      <c r="K79" s="28">
        <v>11</v>
      </c>
      <c r="L79" s="28">
        <v>10</v>
      </c>
      <c r="M79" s="28">
        <v>4</v>
      </c>
      <c r="O79" s="28">
        <v>1</v>
      </c>
      <c r="P79" s="28">
        <v>1</v>
      </c>
      <c r="R79" t="s">
        <v>690</v>
      </c>
      <c r="S79" t="str">
        <f>CONCATENATE(F79,".-")</f>
        <v>145.-</v>
      </c>
      <c r="T79" t="str">
        <f>CONCATENATE(I79," г")</f>
        <v>90 г</v>
      </c>
      <c r="U79" t="str">
        <f>CONCATENATE(ROUND(J79,0)," кк")</f>
        <v>149 кк</v>
      </c>
      <c r="V79">
        <v>35</v>
      </c>
      <c r="W79">
        <v>0</v>
      </c>
      <c r="Y79"/>
      <c r="Z79"/>
      <c r="AA79"/>
    </row>
    <row r="80" spans="1:27" ht="15" customHeight="1" x14ac:dyDescent="0.25">
      <c r="A80" s="187" t="e">
        <f>VLOOKUP(E80,НЕД!A:B,2,FALSE)</f>
        <v>#N/A</v>
      </c>
      <c r="B80" s="64">
        <v>34</v>
      </c>
      <c r="C80" s="441" t="s">
        <v>174</v>
      </c>
      <c r="D80" t="s">
        <v>173</v>
      </c>
      <c r="E80" s="22" t="s">
        <v>2794</v>
      </c>
      <c r="F80" s="28">
        <v>140</v>
      </c>
      <c r="G80" s="28">
        <v>37</v>
      </c>
      <c r="H80" s="29">
        <f t="shared" si="3"/>
        <v>0.26428571428571429</v>
      </c>
      <c r="I80" s="28">
        <v>250</v>
      </c>
      <c r="J80" s="28">
        <v>86</v>
      </c>
      <c r="K80" s="28">
        <v>2</v>
      </c>
      <c r="L80" s="28">
        <v>1</v>
      </c>
      <c r="M80" s="28">
        <v>18</v>
      </c>
      <c r="N80" s="28">
        <v>1</v>
      </c>
      <c r="V80">
        <v>33</v>
      </c>
      <c r="W80">
        <v>0</v>
      </c>
      <c r="Y80"/>
      <c r="Z80"/>
      <c r="AA80"/>
    </row>
    <row r="81" spans="1:27" ht="15" customHeight="1" x14ac:dyDescent="0.25">
      <c r="A81" s="187" t="e">
        <f>VLOOKUP(E81,НЕД!A:B,2,FALSE)</f>
        <v>#N/A</v>
      </c>
      <c r="B81" s="64">
        <v>11</v>
      </c>
      <c r="C81" t="s">
        <v>331</v>
      </c>
      <c r="D81" t="s">
        <v>331</v>
      </c>
      <c r="E81" s="22" t="s">
        <v>1881</v>
      </c>
      <c r="F81" s="68">
        <v>90</v>
      </c>
      <c r="G81" s="28">
        <v>19</v>
      </c>
      <c r="H81" s="29">
        <f t="shared" si="3"/>
        <v>0.21111111111111111</v>
      </c>
      <c r="I81" s="28">
        <v>130</v>
      </c>
      <c r="J81" s="28">
        <v>101</v>
      </c>
      <c r="K81" s="28">
        <v>3</v>
      </c>
      <c r="L81" s="28">
        <v>0</v>
      </c>
      <c r="M81" s="28">
        <v>22</v>
      </c>
      <c r="N81" s="28">
        <v>1</v>
      </c>
      <c r="R81" s="30" t="s">
        <v>3270</v>
      </c>
      <c r="W81">
        <v>11</v>
      </c>
      <c r="Y81"/>
      <c r="Z81"/>
      <c r="AA81"/>
    </row>
    <row r="82" spans="1:27" ht="15" customHeight="1" x14ac:dyDescent="0.25">
      <c r="A82" s="187" t="e">
        <f>VLOOKUP(E82,НЕД!A:B,2,FALSE)</f>
        <v>#N/A</v>
      </c>
      <c r="B82" s="68">
        <v>20</v>
      </c>
      <c r="C82" s="441" t="s">
        <v>121</v>
      </c>
      <c r="D82" t="s">
        <v>325</v>
      </c>
      <c r="E82" s="66" t="s">
        <v>99</v>
      </c>
      <c r="F82" s="68">
        <v>150</v>
      </c>
      <c r="G82" s="28">
        <v>43</v>
      </c>
      <c r="H82" s="29">
        <f t="shared" si="3"/>
        <v>0.28666666666666668</v>
      </c>
      <c r="I82" s="28">
        <v>90</v>
      </c>
      <c r="J82" s="28">
        <v>201</v>
      </c>
      <c r="K82" s="28">
        <v>14</v>
      </c>
      <c r="L82" s="28">
        <v>11</v>
      </c>
      <c r="M82" s="28">
        <v>11</v>
      </c>
      <c r="O82" s="28">
        <v>1</v>
      </c>
      <c r="P82" s="28">
        <v>1</v>
      </c>
      <c r="R82" s="30" t="s">
        <v>1480</v>
      </c>
      <c r="S82" t="s">
        <v>509</v>
      </c>
      <c r="T82" t="s">
        <v>497</v>
      </c>
      <c r="U82" t="s">
        <v>1377</v>
      </c>
      <c r="V82">
        <v>30</v>
      </c>
      <c r="W82">
        <v>20</v>
      </c>
      <c r="Z82" s="438" t="s">
        <v>3316</v>
      </c>
      <c r="AA82" s="28">
        <v>19</v>
      </c>
    </row>
    <row r="83" spans="1:27" ht="15" customHeight="1" x14ac:dyDescent="0.25">
      <c r="A83" s="187" t="e">
        <f>VLOOKUP(E83,НЕД!A:B,2,FALSE)</f>
        <v>#N/A</v>
      </c>
      <c r="B83" s="64">
        <v>30</v>
      </c>
      <c r="C83" s="138" t="s">
        <v>3144</v>
      </c>
      <c r="D83" s="441" t="s">
        <v>3547</v>
      </c>
      <c r="E83" s="22" t="s">
        <v>1360</v>
      </c>
      <c r="F83" s="28">
        <v>210</v>
      </c>
      <c r="G83" s="28">
        <v>58</v>
      </c>
      <c r="H83" s="29">
        <f t="shared" si="3"/>
        <v>0.27619047619047621</v>
      </c>
      <c r="I83" s="28">
        <v>180</v>
      </c>
      <c r="J83" s="28">
        <v>271</v>
      </c>
      <c r="K83" s="28">
        <v>5</v>
      </c>
      <c r="L83" s="28">
        <v>10</v>
      </c>
      <c r="M83" s="28">
        <v>41</v>
      </c>
      <c r="N83" s="28">
        <v>1</v>
      </c>
      <c r="P83" s="28">
        <v>1</v>
      </c>
      <c r="R83" s="30" t="s">
        <v>1361</v>
      </c>
      <c r="W83">
        <v>0</v>
      </c>
      <c r="Y83"/>
      <c r="Z83"/>
      <c r="AA83"/>
    </row>
    <row r="84" spans="1:27" ht="15" customHeight="1" x14ac:dyDescent="0.25">
      <c r="A84" s="187" t="e">
        <f>VLOOKUP(E84,НЕД!A:B,2,FALSE)</f>
        <v>#N/A</v>
      </c>
      <c r="B84" s="64">
        <v>28</v>
      </c>
      <c r="C84" t="s">
        <v>139</v>
      </c>
      <c r="D84" t="s">
        <v>139</v>
      </c>
      <c r="E84" s="23" t="s">
        <v>348</v>
      </c>
      <c r="F84" s="31">
        <v>150</v>
      </c>
      <c r="G84" s="28">
        <v>42</v>
      </c>
      <c r="H84" s="29">
        <f t="shared" si="3"/>
        <v>0.28000000000000003</v>
      </c>
      <c r="I84" s="28">
        <v>90</v>
      </c>
      <c r="J84" s="28">
        <v>92</v>
      </c>
      <c r="K84" s="28">
        <v>10</v>
      </c>
      <c r="L84" s="28">
        <v>4</v>
      </c>
      <c r="M84" s="28">
        <v>3</v>
      </c>
      <c r="O84" s="28">
        <v>1</v>
      </c>
      <c r="P84" s="28">
        <v>1</v>
      </c>
      <c r="R84" s="30" t="s">
        <v>349</v>
      </c>
      <c r="S84" t="s">
        <v>350</v>
      </c>
      <c r="T84" t="s">
        <v>351</v>
      </c>
      <c r="U84" t="s">
        <v>352</v>
      </c>
      <c r="V84">
        <v>34</v>
      </c>
      <c r="W84">
        <v>8</v>
      </c>
      <c r="Y84"/>
      <c r="Z84" s="313" t="s">
        <v>3316</v>
      </c>
      <c r="AA84" s="28">
        <v>19</v>
      </c>
    </row>
    <row r="85" spans="1:27" ht="15" customHeight="1" x14ac:dyDescent="0.25">
      <c r="A85" s="187">
        <f>VLOOKUP(E85,НЕД!A:B,2,FALSE)</f>
        <v>24</v>
      </c>
      <c r="B85" s="68">
        <v>24</v>
      </c>
      <c r="C85" s="441" t="s">
        <v>121</v>
      </c>
      <c r="D85" t="s">
        <v>325</v>
      </c>
      <c r="E85" s="22" t="s">
        <v>1209</v>
      </c>
      <c r="F85" s="68">
        <v>150</v>
      </c>
      <c r="G85" s="28">
        <v>50</v>
      </c>
      <c r="H85" s="29">
        <f t="shared" si="3"/>
        <v>0.33333333333333331</v>
      </c>
      <c r="I85" s="28">
        <v>90</v>
      </c>
      <c r="J85" s="28">
        <v>187</v>
      </c>
      <c r="K85" s="28">
        <v>16</v>
      </c>
      <c r="L85" s="28">
        <v>12</v>
      </c>
      <c r="M85" s="28">
        <v>5</v>
      </c>
      <c r="O85" s="28">
        <v>1</v>
      </c>
      <c r="P85" s="28">
        <v>1</v>
      </c>
      <c r="R85" s="170" t="s">
        <v>3201</v>
      </c>
      <c r="S85" t="s">
        <v>452</v>
      </c>
      <c r="W85">
        <v>19</v>
      </c>
      <c r="Y85"/>
      <c r="Z85"/>
      <c r="AA85"/>
    </row>
    <row r="86" spans="1:27" ht="15" customHeight="1" x14ac:dyDescent="0.25">
      <c r="A86" s="187">
        <f>VLOOKUP(E86,НЕД!A:B,2,FALSE)</f>
        <v>24</v>
      </c>
      <c r="B86" s="68">
        <v>21</v>
      </c>
      <c r="C86" s="445" t="s">
        <v>3555</v>
      </c>
      <c r="D86" t="s">
        <v>238</v>
      </c>
      <c r="E86" s="22" t="s">
        <v>1231</v>
      </c>
      <c r="F86" s="68">
        <v>210</v>
      </c>
      <c r="G86" s="28">
        <v>49</v>
      </c>
      <c r="H86" s="29">
        <f t="shared" si="3"/>
        <v>0.23333333333333334</v>
      </c>
      <c r="I86" s="28">
        <v>180</v>
      </c>
      <c r="J86" s="28">
        <v>282</v>
      </c>
      <c r="K86" s="28">
        <v>9</v>
      </c>
      <c r="L86" s="28">
        <v>23</v>
      </c>
      <c r="M86" s="28">
        <v>10</v>
      </c>
      <c r="P86" s="28">
        <v>1</v>
      </c>
      <c r="R86" s="214" t="s">
        <v>3289</v>
      </c>
      <c r="S86" t="s">
        <v>322</v>
      </c>
      <c r="T86" t="s">
        <v>323</v>
      </c>
      <c r="U86" t="s">
        <v>1232</v>
      </c>
      <c r="V86">
        <v>39</v>
      </c>
      <c r="W86">
        <v>16</v>
      </c>
      <c r="Y86"/>
      <c r="Z86" s="315" t="s">
        <v>3316</v>
      </c>
      <c r="AA86"/>
    </row>
    <row r="87" spans="1:27" ht="15" customHeight="1" x14ac:dyDescent="0.25">
      <c r="A87" s="187">
        <f>VLOOKUP(E87,НЕД!A:B,2,FALSE)</f>
        <v>24</v>
      </c>
      <c r="B87" s="64">
        <v>24</v>
      </c>
      <c r="C87" s="441" t="s">
        <v>121</v>
      </c>
      <c r="D87" t="s">
        <v>325</v>
      </c>
      <c r="E87" s="22" t="s">
        <v>522</v>
      </c>
      <c r="F87" s="28">
        <v>150</v>
      </c>
      <c r="G87" s="28">
        <v>46</v>
      </c>
      <c r="H87" s="29">
        <f t="shared" si="3"/>
        <v>0.30666666666666664</v>
      </c>
      <c r="I87" s="28">
        <v>130</v>
      </c>
      <c r="J87" s="28">
        <v>255</v>
      </c>
      <c r="K87" s="28">
        <v>10</v>
      </c>
      <c r="L87" s="28">
        <v>11</v>
      </c>
      <c r="M87" s="28">
        <v>28</v>
      </c>
      <c r="O87" s="28">
        <v>1</v>
      </c>
      <c r="R87" t="s">
        <v>523</v>
      </c>
      <c r="S87" t="s">
        <v>524</v>
      </c>
      <c r="T87" t="s">
        <v>404</v>
      </c>
      <c r="U87" t="s">
        <v>526</v>
      </c>
      <c r="V87">
        <v>12</v>
      </c>
      <c r="W87">
        <v>0</v>
      </c>
      <c r="Y87"/>
      <c r="Z87" s="438" t="s">
        <v>3316</v>
      </c>
      <c r="AA87" s="28">
        <v>13</v>
      </c>
    </row>
    <row r="88" spans="1:27" ht="15" customHeight="1" x14ac:dyDescent="0.25">
      <c r="A88" s="187" t="e">
        <f>VLOOKUP(E88,НЕД!A:B,2,FALSE)</f>
        <v>#N/A</v>
      </c>
      <c r="B88" s="64">
        <v>39</v>
      </c>
      <c r="C88" t="s">
        <v>121</v>
      </c>
      <c r="D88" t="s">
        <v>121</v>
      </c>
      <c r="E88" s="22" t="s">
        <v>1081</v>
      </c>
      <c r="F88" s="28">
        <v>150</v>
      </c>
      <c r="G88" s="28">
        <v>41</v>
      </c>
      <c r="H88" s="29">
        <f t="shared" si="3"/>
        <v>0.27333333333333332</v>
      </c>
      <c r="I88" s="28">
        <v>160</v>
      </c>
      <c r="J88" s="28">
        <v>148</v>
      </c>
      <c r="K88" s="28">
        <v>10</v>
      </c>
      <c r="L88" s="28">
        <v>7</v>
      </c>
      <c r="M88" s="28">
        <v>11</v>
      </c>
      <c r="P88" s="28">
        <v>1</v>
      </c>
      <c r="R88" t="s">
        <v>1082</v>
      </c>
      <c r="W88">
        <v>0</v>
      </c>
      <c r="Y88"/>
      <c r="Z88" s="289" t="s">
        <v>3316</v>
      </c>
      <c r="AA88"/>
    </row>
    <row r="89" spans="1:27" ht="15" customHeight="1" x14ac:dyDescent="0.25">
      <c r="A89" s="187" t="e">
        <f>VLOOKUP(E89,НЕД!A:B,2,FALSE)</f>
        <v>#N/A</v>
      </c>
      <c r="B89" s="68">
        <v>2</v>
      </c>
      <c r="C89" t="s">
        <v>139</v>
      </c>
      <c r="D89" t="s">
        <v>139</v>
      </c>
      <c r="E89" s="127" t="s">
        <v>846</v>
      </c>
      <c r="F89" s="31">
        <v>150</v>
      </c>
      <c r="G89" s="28">
        <v>47</v>
      </c>
      <c r="H89" s="29">
        <f t="shared" si="3"/>
        <v>0.31333333333333335</v>
      </c>
      <c r="I89" s="28">
        <v>90</v>
      </c>
      <c r="J89" s="28">
        <v>235</v>
      </c>
      <c r="K89" s="28">
        <v>8</v>
      </c>
      <c r="L89" s="28">
        <v>18</v>
      </c>
      <c r="M89" s="28">
        <v>12</v>
      </c>
      <c r="O89" s="28">
        <v>1</v>
      </c>
      <c r="R89" t="s">
        <v>847</v>
      </c>
      <c r="S89" t="str">
        <f>CONCATENATE(F89,".-")</f>
        <v>150.-</v>
      </c>
      <c r="T89" t="str">
        <f>CONCATENATE(I89," г")</f>
        <v>90 г</v>
      </c>
      <c r="U89" t="str">
        <f>CONCATENATE(ROUND(J89,0)," кк")</f>
        <v>235 кк</v>
      </c>
      <c r="V89">
        <v>34</v>
      </c>
      <c r="W89">
        <v>0</v>
      </c>
      <c r="Y89"/>
      <c r="Z89" s="236" t="s">
        <v>3316</v>
      </c>
      <c r="AA89">
        <v>13</v>
      </c>
    </row>
    <row r="90" spans="1:27" ht="30" customHeight="1" x14ac:dyDescent="0.25">
      <c r="A90" s="187" t="e">
        <f>VLOOKUP(E90,НЕД!A:B,2,FALSE)</f>
        <v>#N/A</v>
      </c>
      <c r="B90" s="68">
        <v>22</v>
      </c>
      <c r="C90" t="s">
        <v>121</v>
      </c>
      <c r="D90" t="s">
        <v>121</v>
      </c>
      <c r="E90" s="22" t="s">
        <v>1965</v>
      </c>
      <c r="F90" s="28">
        <v>200</v>
      </c>
      <c r="G90" s="28">
        <v>53</v>
      </c>
      <c r="H90" s="29">
        <f t="shared" si="3"/>
        <v>0.26500000000000001</v>
      </c>
      <c r="I90" s="28">
        <v>200</v>
      </c>
      <c r="J90" s="28">
        <v>453</v>
      </c>
      <c r="K90" s="28">
        <v>37</v>
      </c>
      <c r="L90" s="28">
        <v>33</v>
      </c>
      <c r="M90" s="28">
        <v>2</v>
      </c>
      <c r="Q90" s="28">
        <v>1</v>
      </c>
      <c r="R90" s="30" t="s">
        <v>3331</v>
      </c>
      <c r="S90" t="str">
        <f>CONCATENATE(F90,".-")</f>
        <v>200.-</v>
      </c>
      <c r="T90" t="str">
        <f>CONCATENATE(I90," г")</f>
        <v>200 г</v>
      </c>
      <c r="U90" t="str">
        <f>CONCATENATE(ROUND(J90,0)," кк")</f>
        <v>453 кк</v>
      </c>
      <c r="V90">
        <v>23</v>
      </c>
      <c r="W90">
        <v>19</v>
      </c>
      <c r="Y90"/>
      <c r="Z90" s="315" t="s">
        <v>3316</v>
      </c>
      <c r="AA90" s="315">
        <v>22</v>
      </c>
    </row>
    <row r="91" spans="1:27" ht="15" customHeight="1" x14ac:dyDescent="0.25">
      <c r="A91" s="187" t="e">
        <f>VLOOKUP(E91,НЕД!A:B,2,FALSE)</f>
        <v>#N/A</v>
      </c>
      <c r="B91" s="28">
        <v>0</v>
      </c>
      <c r="C91" s="441" t="s">
        <v>3535</v>
      </c>
      <c r="D91" s="441" t="s">
        <v>3542</v>
      </c>
      <c r="E91" s="23" t="s">
        <v>719</v>
      </c>
      <c r="F91" s="31">
        <v>60</v>
      </c>
      <c r="G91" s="28">
        <v>18</v>
      </c>
      <c r="H91" s="29">
        <f t="shared" si="3"/>
        <v>0.3</v>
      </c>
      <c r="I91" s="28">
        <v>250</v>
      </c>
      <c r="J91" s="28">
        <v>40</v>
      </c>
      <c r="K91" s="28">
        <v>2</v>
      </c>
      <c r="L91" s="28">
        <v>1</v>
      </c>
      <c r="M91" s="28">
        <v>4</v>
      </c>
      <c r="P91" s="28">
        <v>1</v>
      </c>
      <c r="R91" t="s">
        <v>720</v>
      </c>
      <c r="S91" t="s">
        <v>533</v>
      </c>
      <c r="T91" t="s">
        <v>323</v>
      </c>
      <c r="U91" t="s">
        <v>721</v>
      </c>
      <c r="V91">
        <v>18</v>
      </c>
      <c r="W91">
        <v>0</v>
      </c>
      <c r="Y91"/>
      <c r="Z91"/>
      <c r="AA91"/>
    </row>
    <row r="92" spans="1:27" ht="15" customHeight="1" x14ac:dyDescent="0.25">
      <c r="A92" s="187" t="e">
        <f>VLOOKUP(E92,НЕД!A:B,2,FALSE)</f>
        <v>#N/A</v>
      </c>
      <c r="B92" s="64">
        <v>12</v>
      </c>
      <c r="C92" s="445" t="s">
        <v>3555</v>
      </c>
      <c r="D92" t="s">
        <v>238</v>
      </c>
      <c r="E92" s="22" t="s">
        <v>1160</v>
      </c>
      <c r="F92" s="28">
        <v>185</v>
      </c>
      <c r="G92" s="28">
        <v>50</v>
      </c>
      <c r="H92" s="29">
        <f t="shared" si="3"/>
        <v>0.27027027027027029</v>
      </c>
      <c r="I92" s="28">
        <v>200</v>
      </c>
      <c r="J92" s="28">
        <v>211</v>
      </c>
      <c r="K92" s="28">
        <v>7</v>
      </c>
      <c r="L92" s="28">
        <v>13</v>
      </c>
      <c r="M92" s="28">
        <v>13</v>
      </c>
      <c r="N92" s="28">
        <v>1</v>
      </c>
      <c r="O92" s="28">
        <v>1</v>
      </c>
      <c r="P92" s="28">
        <v>1</v>
      </c>
      <c r="R92" s="158" t="s">
        <v>3192</v>
      </c>
      <c r="W92">
        <v>12</v>
      </c>
      <c r="Y92"/>
      <c r="Z92" s="313" t="s">
        <v>3316</v>
      </c>
      <c r="AA92" s="28">
        <v>18</v>
      </c>
    </row>
    <row r="93" spans="1:27" ht="15" customHeight="1" x14ac:dyDescent="0.25">
      <c r="A93" s="187" t="e">
        <f>VLOOKUP(E93,НЕД!A:B,2,FALSE)</f>
        <v>#N/A</v>
      </c>
      <c r="B93" s="68">
        <v>20</v>
      </c>
      <c r="C93" t="s">
        <v>139</v>
      </c>
      <c r="D93" t="s">
        <v>139</v>
      </c>
      <c r="E93" s="66" t="s">
        <v>2003</v>
      </c>
      <c r="F93" s="68">
        <v>160</v>
      </c>
      <c r="G93" s="28">
        <v>49</v>
      </c>
      <c r="H93" s="29">
        <f t="shared" si="3"/>
        <v>0.30625000000000002</v>
      </c>
      <c r="I93" s="28">
        <v>90</v>
      </c>
      <c r="J93" s="28">
        <v>88</v>
      </c>
      <c r="K93" s="28">
        <v>10</v>
      </c>
      <c r="L93" s="28">
        <v>4</v>
      </c>
      <c r="M93" s="28">
        <v>6</v>
      </c>
      <c r="O93" s="28">
        <v>1</v>
      </c>
      <c r="R93" s="30" t="s">
        <v>2945</v>
      </c>
      <c r="S93" t="str">
        <f>CONCATENATE(F93,".-")</f>
        <v>160.-</v>
      </c>
      <c r="T93" t="str">
        <f>CONCATENATE(I93," г")</f>
        <v>90 г</v>
      </c>
      <c r="U93" t="str">
        <f>CONCATENATE(ROUND(J93,0)," кк")</f>
        <v>88 кк</v>
      </c>
      <c r="V93">
        <v>54</v>
      </c>
      <c r="W93">
        <v>20</v>
      </c>
      <c r="Z93" s="313" t="s">
        <v>3316</v>
      </c>
      <c r="AA93" s="28">
        <v>18</v>
      </c>
    </row>
    <row r="94" spans="1:27" ht="45" customHeight="1" x14ac:dyDescent="0.25">
      <c r="A94" s="187" t="e">
        <f>VLOOKUP(E94,НЕД!A:B,2,FALSE)</f>
        <v>#N/A</v>
      </c>
      <c r="B94" s="64">
        <v>21</v>
      </c>
      <c r="C94" t="s">
        <v>151</v>
      </c>
      <c r="D94" s="441" t="s">
        <v>3526</v>
      </c>
      <c r="E94" s="22" t="s">
        <v>2882</v>
      </c>
      <c r="F94" s="28">
        <v>130</v>
      </c>
      <c r="G94" s="28">
        <v>28</v>
      </c>
      <c r="H94" s="29">
        <f t="shared" si="3"/>
        <v>0.2153846153846154</v>
      </c>
      <c r="I94" s="28">
        <v>130</v>
      </c>
      <c r="J94" s="28">
        <v>247</v>
      </c>
      <c r="K94" s="28">
        <v>5</v>
      </c>
      <c r="L94" s="28">
        <v>12</v>
      </c>
      <c r="M94" s="28">
        <v>30</v>
      </c>
      <c r="N94" s="28">
        <v>1</v>
      </c>
      <c r="O94" s="28">
        <v>1</v>
      </c>
      <c r="P94" s="28">
        <v>1</v>
      </c>
      <c r="R94" s="130" t="s">
        <v>3122</v>
      </c>
      <c r="W94">
        <v>0</v>
      </c>
      <c r="Y94"/>
      <c r="Z94" s="315" t="s">
        <v>3316</v>
      </c>
      <c r="AA94" s="28">
        <v>18</v>
      </c>
    </row>
    <row r="95" spans="1:27" ht="15" customHeight="1" x14ac:dyDescent="0.25">
      <c r="A95" s="187" t="e">
        <f>VLOOKUP(E95,НЕД!A:B,2,FALSE)</f>
        <v>#N/A</v>
      </c>
      <c r="B95" s="64">
        <v>40</v>
      </c>
      <c r="C95" t="s">
        <v>331</v>
      </c>
      <c r="D95" t="s">
        <v>331</v>
      </c>
      <c r="E95" s="22" t="s">
        <v>1017</v>
      </c>
      <c r="F95" s="28">
        <v>90</v>
      </c>
      <c r="G95" s="28">
        <v>25</v>
      </c>
      <c r="H95" s="29">
        <f t="shared" si="3"/>
        <v>0.27777777777777779</v>
      </c>
      <c r="I95" s="28">
        <v>140</v>
      </c>
      <c r="J95" s="28">
        <v>121</v>
      </c>
      <c r="K95" s="28">
        <v>4</v>
      </c>
      <c r="L95" s="28">
        <v>4</v>
      </c>
      <c r="M95" s="28">
        <v>17</v>
      </c>
      <c r="O95" s="28">
        <v>1</v>
      </c>
      <c r="P95" s="28">
        <v>1</v>
      </c>
      <c r="R95" s="91" t="s">
        <v>2901</v>
      </c>
      <c r="W95">
        <v>0</v>
      </c>
      <c r="Y95"/>
      <c r="Z95" s="236" t="s">
        <v>3316</v>
      </c>
      <c r="AA95">
        <v>13</v>
      </c>
    </row>
    <row r="96" spans="1:27" ht="30" customHeight="1" x14ac:dyDescent="0.25">
      <c r="A96" s="187" t="e">
        <f>VLOOKUP(E96,НЕД!A:B,2,FALSE)</f>
        <v>#N/A</v>
      </c>
      <c r="B96" s="64">
        <v>21</v>
      </c>
      <c r="C96" t="s">
        <v>116</v>
      </c>
      <c r="D96" t="s">
        <v>116</v>
      </c>
      <c r="E96" s="22" t="s">
        <v>535</v>
      </c>
      <c r="F96" s="28">
        <v>130</v>
      </c>
      <c r="G96" s="28">
        <v>35</v>
      </c>
      <c r="H96" s="29">
        <f t="shared" si="3"/>
        <v>0.26923076923076922</v>
      </c>
      <c r="I96" s="28">
        <v>250</v>
      </c>
      <c r="J96" s="28">
        <v>279</v>
      </c>
      <c r="K96" s="28">
        <v>10</v>
      </c>
      <c r="L96" s="28">
        <v>17</v>
      </c>
      <c r="M96" s="28">
        <v>22</v>
      </c>
      <c r="N96" s="28">
        <v>1</v>
      </c>
      <c r="P96" s="28">
        <v>1</v>
      </c>
      <c r="R96" s="30" t="s">
        <v>536</v>
      </c>
      <c r="S96" t="s">
        <v>537</v>
      </c>
      <c r="T96" t="s">
        <v>323</v>
      </c>
      <c r="U96" t="s">
        <v>538</v>
      </c>
      <c r="V96">
        <v>35</v>
      </c>
      <c r="W96">
        <v>0</v>
      </c>
      <c r="Y96"/>
      <c r="Z96" s="315" t="s">
        <v>3316</v>
      </c>
    </row>
    <row r="97" spans="1:43" ht="30" customHeight="1" x14ac:dyDescent="0.25">
      <c r="A97" s="187" t="e">
        <f>VLOOKUP(E97,НЕД!A:B,2,FALSE)</f>
        <v>#N/A</v>
      </c>
      <c r="B97" s="64">
        <v>32</v>
      </c>
      <c r="C97" s="192" t="s">
        <v>28</v>
      </c>
      <c r="D97" s="190" t="s">
        <v>28</v>
      </c>
      <c r="E97" s="22" t="s">
        <v>2840</v>
      </c>
      <c r="F97" s="28">
        <v>80</v>
      </c>
      <c r="G97" s="28">
        <v>22</v>
      </c>
      <c r="H97" s="29">
        <f t="shared" si="3"/>
        <v>0.27500000000000002</v>
      </c>
      <c r="I97" s="28">
        <v>100</v>
      </c>
      <c r="J97" s="28">
        <v>136</v>
      </c>
      <c r="K97" s="28">
        <v>4</v>
      </c>
      <c r="L97" s="28">
        <v>4</v>
      </c>
      <c r="M97" s="28">
        <v>22</v>
      </c>
      <c r="O97" s="28">
        <v>1</v>
      </c>
      <c r="P97" s="28">
        <v>1</v>
      </c>
      <c r="R97" t="s">
        <v>2841</v>
      </c>
      <c r="W97">
        <v>0</v>
      </c>
      <c r="Y97"/>
      <c r="Z97" s="302" t="s">
        <v>3316</v>
      </c>
      <c r="AA97">
        <v>13</v>
      </c>
    </row>
    <row r="98" spans="1:43" ht="30" customHeight="1" x14ac:dyDescent="0.25">
      <c r="A98" s="187" t="e">
        <f>VLOOKUP(E98,НЕД!A:B,2,FALSE)</f>
        <v>#N/A</v>
      </c>
      <c r="B98" s="68">
        <v>18</v>
      </c>
      <c r="C98" s="445" t="s">
        <v>3511</v>
      </c>
      <c r="D98" t="s">
        <v>110</v>
      </c>
      <c r="E98" s="311" t="s">
        <v>1358</v>
      </c>
      <c r="F98" s="28">
        <v>100</v>
      </c>
      <c r="G98" s="28">
        <v>24</v>
      </c>
      <c r="H98" s="29">
        <f t="shared" ref="H98:H161" si="4">G98/F98</f>
        <v>0.24</v>
      </c>
      <c r="I98" s="28">
        <v>250</v>
      </c>
      <c r="J98" s="28">
        <v>98</v>
      </c>
      <c r="K98" s="28">
        <v>4</v>
      </c>
      <c r="L98" s="28">
        <v>2</v>
      </c>
      <c r="M98" s="28">
        <v>17</v>
      </c>
      <c r="O98" s="28">
        <v>1</v>
      </c>
      <c r="R98" s="155" t="s">
        <v>3177</v>
      </c>
      <c r="W98">
        <v>18</v>
      </c>
      <c r="X98" s="28" t="s">
        <v>562</v>
      </c>
      <c r="Y98" s="28">
        <v>9</v>
      </c>
      <c r="Z98" s="313" t="s">
        <v>3316</v>
      </c>
      <c r="AA98" s="28">
        <v>18</v>
      </c>
      <c r="AG98" s="28"/>
      <c r="AH98" s="28"/>
      <c r="AP98" s="28"/>
      <c r="AQ98" s="28"/>
    </row>
    <row r="99" spans="1:43" ht="15" customHeight="1" x14ac:dyDescent="0.25">
      <c r="A99" s="187" t="e">
        <f>VLOOKUP(E99,НЕД!A:B,2,FALSE)</f>
        <v>#N/A</v>
      </c>
      <c r="B99" s="64">
        <v>21</v>
      </c>
      <c r="C99" t="s">
        <v>121</v>
      </c>
      <c r="D99" t="s">
        <v>121</v>
      </c>
      <c r="E99" s="22" t="s">
        <v>969</v>
      </c>
      <c r="F99" s="68">
        <v>240</v>
      </c>
      <c r="G99" s="28">
        <v>68</v>
      </c>
      <c r="H99" s="29">
        <f t="shared" si="4"/>
        <v>0.28333333333333333</v>
      </c>
      <c r="I99" s="28">
        <v>150</v>
      </c>
      <c r="J99" s="28">
        <v>304</v>
      </c>
      <c r="K99" s="28">
        <v>31</v>
      </c>
      <c r="L99" s="28">
        <v>19</v>
      </c>
      <c r="M99" s="28">
        <v>2</v>
      </c>
      <c r="Q99" s="28">
        <v>1</v>
      </c>
      <c r="R99" s="470" t="s">
        <v>3576</v>
      </c>
      <c r="S99" t="s">
        <v>322</v>
      </c>
      <c r="T99" t="s">
        <v>459</v>
      </c>
      <c r="U99" t="s">
        <v>970</v>
      </c>
      <c r="V99">
        <v>61</v>
      </c>
      <c r="W99">
        <v>16</v>
      </c>
      <c r="Y99"/>
      <c r="Z99" s="315" t="s">
        <v>3316</v>
      </c>
      <c r="AA99" s="28">
        <v>18</v>
      </c>
      <c r="AG99" s="28"/>
      <c r="AH99" s="28"/>
      <c r="AP99" s="28"/>
      <c r="AQ99" s="28"/>
    </row>
    <row r="100" spans="1:43" ht="15" customHeight="1" x14ac:dyDescent="0.25">
      <c r="A100" s="187" t="e">
        <f>VLOOKUP(E100,НЕД!A:B,2,FALSE)</f>
        <v>#N/A</v>
      </c>
      <c r="B100" s="64">
        <v>12</v>
      </c>
      <c r="C100" s="445" t="s">
        <v>3555</v>
      </c>
      <c r="D100" t="s">
        <v>238</v>
      </c>
      <c r="E100" s="22" t="s">
        <v>992</v>
      </c>
      <c r="F100" s="28">
        <v>190</v>
      </c>
      <c r="G100" s="28">
        <v>48</v>
      </c>
      <c r="H100" s="29">
        <f t="shared" si="4"/>
        <v>0.25263157894736843</v>
      </c>
      <c r="I100" s="28">
        <v>200</v>
      </c>
      <c r="J100" s="28">
        <v>230</v>
      </c>
      <c r="K100" s="28">
        <v>17</v>
      </c>
      <c r="L100" s="28">
        <v>16</v>
      </c>
      <c r="M100" s="28">
        <v>4</v>
      </c>
      <c r="P100" s="28">
        <v>1</v>
      </c>
      <c r="R100" t="s">
        <v>993</v>
      </c>
      <c r="S100" t="str">
        <f>CONCATENATE(F100,".-")</f>
        <v>190.-</v>
      </c>
      <c r="T100" t="str">
        <f>CONCATENATE(I100," г")</f>
        <v>200 г</v>
      </c>
      <c r="U100" t="str">
        <f>CONCATENATE(ROUND(J100,0)," кк")</f>
        <v>230 кк</v>
      </c>
      <c r="V100">
        <v>54</v>
      </c>
      <c r="W100">
        <v>12</v>
      </c>
      <c r="Y100"/>
      <c r="Z100" s="313" t="s">
        <v>3316</v>
      </c>
      <c r="AA100" s="28">
        <v>18</v>
      </c>
      <c r="AG100" s="28"/>
      <c r="AH100" s="28"/>
      <c r="AP100" s="28"/>
      <c r="AQ100" s="28"/>
    </row>
    <row r="101" spans="1:43" ht="30" customHeight="1" x14ac:dyDescent="0.25">
      <c r="A101" s="187" t="e">
        <f>VLOOKUP(E101,НЕД!A:B,2,FALSE)</f>
        <v>#N/A</v>
      </c>
      <c r="B101" s="68">
        <v>10</v>
      </c>
      <c r="C101" t="s">
        <v>121</v>
      </c>
      <c r="D101" t="s">
        <v>121</v>
      </c>
      <c r="E101" s="22" t="s">
        <v>1411</v>
      </c>
      <c r="F101" s="68">
        <v>160</v>
      </c>
      <c r="G101" s="28">
        <v>41</v>
      </c>
      <c r="H101" s="29">
        <f t="shared" si="4"/>
        <v>0.25624999999999998</v>
      </c>
      <c r="I101" s="28">
        <v>100</v>
      </c>
      <c r="J101" s="28">
        <v>117</v>
      </c>
      <c r="K101" s="28">
        <v>2</v>
      </c>
      <c r="L101" s="28">
        <v>26</v>
      </c>
      <c r="M101" s="28">
        <v>2</v>
      </c>
      <c r="Q101" s="28">
        <v>1</v>
      </c>
      <c r="R101" t="s">
        <v>1412</v>
      </c>
      <c r="W101">
        <v>10</v>
      </c>
      <c r="Y101"/>
      <c r="Z101" s="438" t="s">
        <v>3316</v>
      </c>
      <c r="AA101" s="28">
        <v>19</v>
      </c>
      <c r="AG101" s="28"/>
      <c r="AH101" s="28"/>
      <c r="AP101" s="28"/>
      <c r="AQ101" s="28"/>
    </row>
    <row r="102" spans="1:43" ht="45" customHeight="1" x14ac:dyDescent="0.25">
      <c r="A102" s="187" t="e">
        <f>VLOOKUP(E102,НЕД!A:B,2,FALSE)</f>
        <v>#N/A</v>
      </c>
      <c r="B102" s="64">
        <v>20</v>
      </c>
      <c r="C102" s="441" t="s">
        <v>3534</v>
      </c>
      <c r="D102" s="441" t="s">
        <v>3536</v>
      </c>
      <c r="E102" s="22" t="s">
        <v>1814</v>
      </c>
      <c r="F102" s="28">
        <v>45</v>
      </c>
      <c r="G102" s="28">
        <v>7</v>
      </c>
      <c r="H102" s="29">
        <f t="shared" si="4"/>
        <v>0.15555555555555556</v>
      </c>
      <c r="I102" s="28">
        <v>250</v>
      </c>
      <c r="J102" s="28">
        <v>92</v>
      </c>
      <c r="K102" s="28">
        <v>0</v>
      </c>
      <c r="L102" s="28">
        <v>0</v>
      </c>
      <c r="M102" s="28">
        <v>23</v>
      </c>
      <c r="N102" s="28">
        <v>1</v>
      </c>
      <c r="R102" t="s">
        <v>1815</v>
      </c>
      <c r="W102">
        <v>20</v>
      </c>
      <c r="Y102"/>
      <c r="Z102" s="438" t="s">
        <v>3316</v>
      </c>
      <c r="AA102" s="28">
        <v>18</v>
      </c>
      <c r="AG102" s="28"/>
      <c r="AH102" s="28"/>
      <c r="AP102" s="28"/>
      <c r="AQ102" s="28"/>
    </row>
    <row r="103" spans="1:43" ht="30" customHeight="1" x14ac:dyDescent="0.25">
      <c r="A103" s="187" t="e">
        <f>VLOOKUP(E103,НЕД!A:B,2,FALSE)</f>
        <v>#N/A</v>
      </c>
      <c r="B103" s="68">
        <v>22</v>
      </c>
      <c r="C103" s="441" t="s">
        <v>3535</v>
      </c>
      <c r="D103" s="441" t="s">
        <v>3542</v>
      </c>
      <c r="E103" s="495" t="s">
        <v>3077</v>
      </c>
      <c r="F103" s="28">
        <v>140</v>
      </c>
      <c r="G103" s="28">
        <v>37</v>
      </c>
      <c r="H103" s="29">
        <f t="shared" si="4"/>
        <v>0.26428571428571429</v>
      </c>
      <c r="I103" s="28">
        <v>270</v>
      </c>
      <c r="J103" s="28">
        <v>175</v>
      </c>
      <c r="K103" s="28">
        <v>5</v>
      </c>
      <c r="L103" s="28">
        <v>3</v>
      </c>
      <c r="M103" s="28">
        <v>31</v>
      </c>
      <c r="N103" s="28">
        <v>1</v>
      </c>
      <c r="P103" s="28">
        <v>1</v>
      </c>
      <c r="R103" s="494" t="s">
        <v>3182</v>
      </c>
      <c r="S103" t="s">
        <v>330</v>
      </c>
      <c r="T103" t="s">
        <v>323</v>
      </c>
      <c r="U103" t="s">
        <v>1843</v>
      </c>
      <c r="W103">
        <v>18</v>
      </c>
      <c r="Y103"/>
      <c r="Z103" s="315" t="s">
        <v>3316</v>
      </c>
      <c r="AA103" s="315">
        <v>22</v>
      </c>
      <c r="AG103" s="28"/>
      <c r="AH103" s="28"/>
      <c r="AP103" s="28"/>
      <c r="AQ103" s="28"/>
    </row>
    <row r="104" spans="1:43" ht="30" customHeight="1" x14ac:dyDescent="0.25">
      <c r="A104" s="187" t="e">
        <f>VLOOKUP(E104,НЕД!A:B,2,FALSE)</f>
        <v>#N/A</v>
      </c>
      <c r="B104" s="68">
        <v>13</v>
      </c>
      <c r="C104" t="s">
        <v>78</v>
      </c>
      <c r="D104" s="441" t="s">
        <v>3521</v>
      </c>
      <c r="E104" s="22" t="s">
        <v>1714</v>
      </c>
      <c r="F104" s="68">
        <v>70</v>
      </c>
      <c r="G104" s="28">
        <v>17</v>
      </c>
      <c r="H104" s="29">
        <f t="shared" si="4"/>
        <v>0.24285714285714285</v>
      </c>
      <c r="I104" s="28">
        <v>160</v>
      </c>
      <c r="J104" s="28">
        <v>139</v>
      </c>
      <c r="K104" s="28">
        <v>4</v>
      </c>
      <c r="L104" s="28">
        <v>8</v>
      </c>
      <c r="M104" s="28">
        <v>13</v>
      </c>
      <c r="N104" s="28">
        <v>1</v>
      </c>
      <c r="R104" t="s">
        <v>1715</v>
      </c>
      <c r="W104">
        <v>13</v>
      </c>
      <c r="Y104"/>
      <c r="Z104"/>
      <c r="AA104"/>
      <c r="AG104" s="28"/>
      <c r="AH104" s="28"/>
      <c r="AP104" s="28"/>
      <c r="AQ104" s="28"/>
    </row>
    <row r="105" spans="1:43" ht="60" customHeight="1" x14ac:dyDescent="0.25">
      <c r="A105" s="187" t="e">
        <f>VLOOKUP(E105,НЕД!A:B,2,FALSE)</f>
        <v>#N/A</v>
      </c>
      <c r="B105" s="68">
        <v>18</v>
      </c>
      <c r="C105" t="s">
        <v>78</v>
      </c>
      <c r="D105" s="441" t="s">
        <v>3520</v>
      </c>
      <c r="E105" s="66" t="s">
        <v>3484</v>
      </c>
      <c r="F105" s="28">
        <v>70</v>
      </c>
      <c r="G105" s="28">
        <v>17</v>
      </c>
      <c r="H105" s="29">
        <f t="shared" si="4"/>
        <v>0.24285714285714285</v>
      </c>
      <c r="I105" s="28">
        <v>160</v>
      </c>
      <c r="J105" s="28">
        <v>214</v>
      </c>
      <c r="K105" s="28">
        <v>3</v>
      </c>
      <c r="L105" s="28">
        <v>9</v>
      </c>
      <c r="M105" s="28">
        <v>31</v>
      </c>
      <c r="N105" s="28">
        <v>1</v>
      </c>
      <c r="O105" s="28">
        <v>1</v>
      </c>
      <c r="R105" s="308" t="s">
        <v>3486</v>
      </c>
      <c r="W105">
        <v>19</v>
      </c>
      <c r="Y105"/>
      <c r="Z105" s="236" t="s">
        <v>3316</v>
      </c>
      <c r="AA105">
        <v>13</v>
      </c>
      <c r="AG105" s="28"/>
      <c r="AH105" s="28"/>
      <c r="AP105" s="28"/>
      <c r="AQ105" s="28"/>
    </row>
    <row r="106" spans="1:43" ht="15" customHeight="1" x14ac:dyDescent="0.25">
      <c r="A106" s="187" t="e">
        <f>VLOOKUP(E106,НЕД!A:B,2,FALSE)</f>
        <v>#N/A</v>
      </c>
      <c r="B106" s="64">
        <v>12</v>
      </c>
      <c r="C106" s="441" t="s">
        <v>121</v>
      </c>
      <c r="D106" t="s">
        <v>325</v>
      </c>
      <c r="E106" s="22" t="s">
        <v>134</v>
      </c>
      <c r="F106" s="28">
        <v>160</v>
      </c>
      <c r="G106" s="28">
        <v>47</v>
      </c>
      <c r="H106" s="29">
        <f t="shared" si="4"/>
        <v>0.29375000000000001</v>
      </c>
      <c r="I106" s="28">
        <v>130</v>
      </c>
      <c r="J106" s="28">
        <v>237</v>
      </c>
      <c r="K106" s="28">
        <v>1</v>
      </c>
      <c r="L106" s="28">
        <v>26</v>
      </c>
      <c r="M106" s="28">
        <v>1</v>
      </c>
      <c r="O106" s="28">
        <v>1</v>
      </c>
      <c r="P106" s="28">
        <v>1</v>
      </c>
      <c r="R106" s="225" t="s">
        <v>3164</v>
      </c>
      <c r="S106" t="s">
        <v>916</v>
      </c>
      <c r="T106" t="s">
        <v>404</v>
      </c>
      <c r="U106" t="s">
        <v>898</v>
      </c>
      <c r="V106">
        <v>12</v>
      </c>
      <c r="W106">
        <v>12</v>
      </c>
      <c r="Y106"/>
      <c r="Z106" s="236" t="s">
        <v>3316</v>
      </c>
      <c r="AA106">
        <v>13</v>
      </c>
      <c r="AG106" s="28"/>
      <c r="AH106" s="28"/>
      <c r="AP106" s="28"/>
      <c r="AQ106" s="28"/>
    </row>
    <row r="107" spans="1:43" ht="15" customHeight="1" x14ac:dyDescent="0.25">
      <c r="A107" s="187" t="e">
        <f>VLOOKUP(E107,НЕД!A:B,2,FALSE)</f>
        <v>#N/A</v>
      </c>
      <c r="B107" s="64">
        <v>37</v>
      </c>
      <c r="C107" t="s">
        <v>331</v>
      </c>
      <c r="D107" t="s">
        <v>331</v>
      </c>
      <c r="E107" s="22" t="s">
        <v>1282</v>
      </c>
      <c r="F107" s="28">
        <v>90</v>
      </c>
      <c r="G107" s="28">
        <v>14</v>
      </c>
      <c r="H107" s="29">
        <f t="shared" si="4"/>
        <v>0.15555555555555556</v>
      </c>
      <c r="I107" s="28">
        <v>150</v>
      </c>
      <c r="J107" s="28">
        <v>197</v>
      </c>
      <c r="K107" s="28">
        <v>8</v>
      </c>
      <c r="L107" s="28">
        <v>4</v>
      </c>
      <c r="M107" s="28">
        <v>32</v>
      </c>
      <c r="N107" s="28">
        <v>1</v>
      </c>
      <c r="P107" s="28">
        <v>1</v>
      </c>
      <c r="R107" s="30" t="s">
        <v>1283</v>
      </c>
      <c r="W107">
        <v>11</v>
      </c>
      <c r="Y107"/>
      <c r="Z107" t="s">
        <v>3316</v>
      </c>
      <c r="AA107"/>
      <c r="AG107" s="28"/>
      <c r="AH107" s="28"/>
      <c r="AP107" s="28"/>
      <c r="AQ107" s="28"/>
    </row>
    <row r="108" spans="1:43" ht="30" customHeight="1" x14ac:dyDescent="0.25">
      <c r="A108" s="187" t="e">
        <f>VLOOKUP(E108,НЕД!A:B,2,FALSE)</f>
        <v>#N/A</v>
      </c>
      <c r="B108" s="68">
        <v>20</v>
      </c>
      <c r="C108" s="441" t="s">
        <v>121</v>
      </c>
      <c r="D108" t="s">
        <v>325</v>
      </c>
      <c r="E108" s="22" t="s">
        <v>551</v>
      </c>
      <c r="F108" s="68">
        <v>160</v>
      </c>
      <c r="G108" s="28">
        <v>36</v>
      </c>
      <c r="H108" s="29">
        <f t="shared" si="4"/>
        <v>0.22500000000000001</v>
      </c>
      <c r="I108" s="28">
        <v>150</v>
      </c>
      <c r="J108" s="28">
        <v>179</v>
      </c>
      <c r="K108" s="28">
        <v>11</v>
      </c>
      <c r="L108" s="28">
        <v>10</v>
      </c>
      <c r="M108" s="28">
        <v>12</v>
      </c>
      <c r="O108" s="28">
        <v>1</v>
      </c>
      <c r="P108" s="28">
        <v>1</v>
      </c>
      <c r="R108" s="30" t="s">
        <v>552</v>
      </c>
      <c r="S108" t="s">
        <v>342</v>
      </c>
      <c r="T108" t="s">
        <v>351</v>
      </c>
      <c r="U108" t="s">
        <v>553</v>
      </c>
      <c r="V108">
        <v>28</v>
      </c>
      <c r="W108">
        <v>20</v>
      </c>
      <c r="Z108" s="438" t="s">
        <v>3316</v>
      </c>
      <c r="AG108" s="28"/>
      <c r="AH108" s="28"/>
      <c r="AP108" s="28"/>
      <c r="AQ108" s="28"/>
    </row>
    <row r="109" spans="1:43" ht="30" customHeight="1" x14ac:dyDescent="0.25">
      <c r="A109" s="187" t="e">
        <f>VLOOKUP(E109,НЕД!A:B,2,FALSE)</f>
        <v>#N/A</v>
      </c>
      <c r="B109" s="64">
        <v>21</v>
      </c>
      <c r="C109" t="s">
        <v>139</v>
      </c>
      <c r="D109" t="s">
        <v>139</v>
      </c>
      <c r="E109" s="22" t="s">
        <v>687</v>
      </c>
      <c r="F109" s="28">
        <v>250</v>
      </c>
      <c r="G109" s="28">
        <v>70</v>
      </c>
      <c r="H109" s="29">
        <f t="shared" si="4"/>
        <v>0.28000000000000003</v>
      </c>
      <c r="I109" s="28">
        <v>170</v>
      </c>
      <c r="J109" s="28">
        <v>187</v>
      </c>
      <c r="K109" s="28">
        <v>19</v>
      </c>
      <c r="L109" s="28">
        <v>8</v>
      </c>
      <c r="M109" s="28">
        <v>10</v>
      </c>
      <c r="P109" s="28">
        <v>1</v>
      </c>
      <c r="R109" s="30" t="s">
        <v>688</v>
      </c>
      <c r="W109">
        <v>0</v>
      </c>
      <c r="Y109"/>
      <c r="Z109" s="315" t="s">
        <v>3316</v>
      </c>
      <c r="AA109"/>
      <c r="AG109" s="28"/>
      <c r="AH109" s="28"/>
      <c r="AP109" s="28"/>
      <c r="AQ109" s="28"/>
    </row>
    <row r="110" spans="1:43" ht="30" customHeight="1" x14ac:dyDescent="0.25">
      <c r="A110" s="187" t="e">
        <f>VLOOKUP(E110,НЕД!A:B,2,FALSE)</f>
        <v>#N/A</v>
      </c>
      <c r="B110" s="28">
        <v>0</v>
      </c>
      <c r="C110" t="s">
        <v>244</v>
      </c>
      <c r="D110" t="s">
        <v>244</v>
      </c>
      <c r="E110" s="23" t="s">
        <v>380</v>
      </c>
      <c r="F110" s="31">
        <v>75</v>
      </c>
      <c r="G110" s="28">
        <v>25</v>
      </c>
      <c r="H110" s="29">
        <f t="shared" si="4"/>
        <v>0.33333333333333331</v>
      </c>
      <c r="I110" s="28">
        <v>180</v>
      </c>
      <c r="J110" s="28">
        <v>59</v>
      </c>
      <c r="K110" s="28">
        <v>2</v>
      </c>
      <c r="L110" s="28">
        <v>0</v>
      </c>
      <c r="M110" s="28">
        <v>11</v>
      </c>
      <c r="N110" s="28">
        <v>1</v>
      </c>
      <c r="R110" t="s">
        <v>381</v>
      </c>
      <c r="S110" t="s">
        <v>382</v>
      </c>
      <c r="T110" t="s">
        <v>358</v>
      </c>
      <c r="U110" t="s">
        <v>383</v>
      </c>
      <c r="V110">
        <v>47</v>
      </c>
      <c r="W110">
        <v>0</v>
      </c>
      <c r="Y110"/>
      <c r="Z110" s="314" t="s">
        <v>3316</v>
      </c>
      <c r="AA110" s="28">
        <v>18</v>
      </c>
      <c r="AG110" s="28"/>
      <c r="AH110" s="28"/>
      <c r="AP110" s="28"/>
      <c r="AQ110" s="28"/>
    </row>
    <row r="111" spans="1:43" ht="15" customHeight="1" x14ac:dyDescent="0.25">
      <c r="A111" s="187" t="e">
        <f>VLOOKUP(E111,НЕД!A:B,2,FALSE)</f>
        <v>#N/A</v>
      </c>
      <c r="B111" s="28">
        <v>0</v>
      </c>
      <c r="C111" t="s">
        <v>331</v>
      </c>
      <c r="D111" t="s">
        <v>331</v>
      </c>
      <c r="E111" s="66" t="s">
        <v>768</v>
      </c>
      <c r="F111" s="68">
        <v>95</v>
      </c>
      <c r="G111" s="28">
        <v>28</v>
      </c>
      <c r="H111" s="29">
        <f t="shared" si="4"/>
        <v>0.29473684210526313</v>
      </c>
      <c r="I111" s="28">
        <v>160</v>
      </c>
      <c r="J111" s="28">
        <v>150</v>
      </c>
      <c r="K111" s="28">
        <v>3</v>
      </c>
      <c r="L111" s="28">
        <v>7</v>
      </c>
      <c r="M111" s="28">
        <v>30</v>
      </c>
      <c r="N111" s="28">
        <v>1</v>
      </c>
      <c r="P111" s="28">
        <v>1</v>
      </c>
      <c r="R111" t="s">
        <v>769</v>
      </c>
      <c r="S111" t="s">
        <v>589</v>
      </c>
      <c r="T111" t="s">
        <v>770</v>
      </c>
      <c r="U111" t="s">
        <v>715</v>
      </c>
      <c r="V111">
        <v>28</v>
      </c>
      <c r="W111">
        <v>0</v>
      </c>
      <c r="Y111"/>
      <c r="Z111" s="289" t="s">
        <v>3316</v>
      </c>
      <c r="AA111"/>
    </row>
    <row r="112" spans="1:43" ht="15" customHeight="1" x14ac:dyDescent="0.25">
      <c r="A112" s="187" t="e">
        <f>VLOOKUP(E112,НЕД!A:B,2,FALSE)</f>
        <v>#N/A</v>
      </c>
      <c r="B112" s="68">
        <v>20</v>
      </c>
      <c r="C112" t="s">
        <v>116</v>
      </c>
      <c r="D112" t="s">
        <v>116</v>
      </c>
      <c r="E112" s="66" t="s">
        <v>1990</v>
      </c>
      <c r="F112" s="68">
        <v>100</v>
      </c>
      <c r="G112" s="28">
        <v>17</v>
      </c>
      <c r="H112" s="29">
        <f t="shared" si="4"/>
        <v>0.17</v>
      </c>
      <c r="I112" s="28">
        <v>250</v>
      </c>
      <c r="J112" s="28">
        <v>50</v>
      </c>
      <c r="K112" s="28">
        <v>2</v>
      </c>
      <c r="L112" s="28">
        <v>1</v>
      </c>
      <c r="M112" s="28">
        <v>8</v>
      </c>
      <c r="N112" s="28">
        <v>1</v>
      </c>
      <c r="O112" s="28">
        <v>1</v>
      </c>
      <c r="P112" s="28">
        <v>1</v>
      </c>
      <c r="R112" s="30" t="s">
        <v>3435</v>
      </c>
      <c r="S112" t="s">
        <v>330</v>
      </c>
      <c r="T112" t="s">
        <v>323</v>
      </c>
      <c r="U112" t="s">
        <v>1991</v>
      </c>
      <c r="V112">
        <v>18</v>
      </c>
      <c r="W112">
        <v>20</v>
      </c>
      <c r="Z112" s="302" t="s">
        <v>3316</v>
      </c>
      <c r="AA112"/>
    </row>
    <row r="113" spans="1:43" ht="45" customHeight="1" x14ac:dyDescent="0.25">
      <c r="A113" s="187" t="e">
        <f>VLOOKUP(E113,НЕД!A:B,2,FALSE)</f>
        <v>#N/A</v>
      </c>
      <c r="B113" s="28">
        <v>0</v>
      </c>
      <c r="C113" t="s">
        <v>151</v>
      </c>
      <c r="D113" s="441" t="s">
        <v>3526</v>
      </c>
      <c r="E113" s="22" t="s">
        <v>1926</v>
      </c>
      <c r="F113" s="28">
        <v>95</v>
      </c>
      <c r="G113" s="28">
        <v>43</v>
      </c>
      <c r="H113" s="29">
        <f t="shared" si="4"/>
        <v>0.45263157894736844</v>
      </c>
      <c r="I113" s="28">
        <v>120</v>
      </c>
      <c r="R113"/>
      <c r="W113">
        <v>0</v>
      </c>
      <c r="Y113"/>
      <c r="Z113"/>
      <c r="AA113"/>
    </row>
    <row r="114" spans="1:43" ht="15" customHeight="1" x14ac:dyDescent="0.25">
      <c r="A114" s="187" t="e">
        <f>VLOOKUP(E114,НЕД!A:B,2,FALSE)</f>
        <v>#N/A</v>
      </c>
      <c r="B114" s="68">
        <v>15</v>
      </c>
      <c r="C114" s="441" t="s">
        <v>3534</v>
      </c>
      <c r="D114" s="441" t="s">
        <v>3536</v>
      </c>
      <c r="E114" s="66" t="s">
        <v>1901</v>
      </c>
      <c r="F114" s="68">
        <v>45</v>
      </c>
      <c r="G114" s="28">
        <v>6</v>
      </c>
      <c r="H114" s="29">
        <f t="shared" si="4"/>
        <v>0.13333333333333333</v>
      </c>
      <c r="I114" s="28">
        <v>250</v>
      </c>
      <c r="J114" s="28">
        <v>90</v>
      </c>
      <c r="K114" s="28">
        <v>0</v>
      </c>
      <c r="L114" s="28">
        <v>0</v>
      </c>
      <c r="M114" s="28">
        <v>22</v>
      </c>
      <c r="N114" s="28">
        <v>1</v>
      </c>
      <c r="R114" s="210" t="s">
        <v>3265</v>
      </c>
      <c r="W114">
        <v>15</v>
      </c>
      <c r="Z114" s="249" t="s">
        <v>3316</v>
      </c>
      <c r="AA114">
        <v>13</v>
      </c>
    </row>
    <row r="115" spans="1:43" ht="30" customHeight="1" x14ac:dyDescent="0.25">
      <c r="A115" s="187" t="e">
        <f>VLOOKUP(E115,НЕД!A:B,2,FALSE)</f>
        <v>#N/A</v>
      </c>
      <c r="B115" s="68">
        <v>21</v>
      </c>
      <c r="C115" t="s">
        <v>244</v>
      </c>
      <c r="D115" t="s">
        <v>244</v>
      </c>
      <c r="E115" s="22" t="s">
        <v>1394</v>
      </c>
      <c r="F115" s="28">
        <v>100</v>
      </c>
      <c r="G115" s="28">
        <v>23</v>
      </c>
      <c r="H115" s="29">
        <f t="shared" si="4"/>
        <v>0.23</v>
      </c>
      <c r="I115" s="28">
        <v>160</v>
      </c>
      <c r="J115" s="28">
        <v>314</v>
      </c>
      <c r="K115" s="28">
        <v>11</v>
      </c>
      <c r="L115" s="28">
        <v>24</v>
      </c>
      <c r="M115" s="28">
        <v>14</v>
      </c>
      <c r="N115" s="28">
        <v>1</v>
      </c>
      <c r="R115" t="s">
        <v>3116</v>
      </c>
      <c r="W115">
        <v>23</v>
      </c>
      <c r="Y115"/>
      <c r="Z115" s="315" t="s">
        <v>3316</v>
      </c>
      <c r="AA115" s="28">
        <v>23</v>
      </c>
      <c r="AG115" s="28"/>
      <c r="AP115" s="28"/>
      <c r="AQ115" s="28"/>
    </row>
    <row r="116" spans="1:43" ht="15" customHeight="1" x14ac:dyDescent="0.25">
      <c r="A116" s="187" t="e">
        <f>VLOOKUP(E116,НЕД!A:B,2,FALSE)</f>
        <v>#N/A</v>
      </c>
      <c r="B116" s="64">
        <v>23</v>
      </c>
      <c r="C116" s="441" t="s">
        <v>3534</v>
      </c>
      <c r="D116" s="441" t="s">
        <v>3536</v>
      </c>
      <c r="E116" s="67" t="s">
        <v>1050</v>
      </c>
      <c r="F116" s="63">
        <v>50</v>
      </c>
      <c r="G116" s="28">
        <v>6</v>
      </c>
      <c r="H116" s="29">
        <f t="shared" si="4"/>
        <v>0.12</v>
      </c>
      <c r="I116" s="28">
        <v>250</v>
      </c>
      <c r="J116" s="28">
        <v>100</v>
      </c>
      <c r="K116" s="28">
        <v>0</v>
      </c>
      <c r="L116" s="28">
        <v>0</v>
      </c>
      <c r="M116" s="28">
        <v>25</v>
      </c>
      <c r="R116" s="30" t="s">
        <v>1051</v>
      </c>
      <c r="Y116"/>
      <c r="Z116" s="236" t="s">
        <v>3316</v>
      </c>
      <c r="AA116">
        <v>13</v>
      </c>
      <c r="AH116" s="28"/>
    </row>
    <row r="117" spans="1:43" ht="15" customHeight="1" x14ac:dyDescent="0.25">
      <c r="A117" s="187">
        <f>VLOOKUP(E117,НЕД!A:B,2,FALSE)</f>
        <v>24</v>
      </c>
      <c r="B117" s="68">
        <v>24</v>
      </c>
      <c r="C117" s="441" t="s">
        <v>51</v>
      </c>
      <c r="D117" s="214" t="s">
        <v>51</v>
      </c>
      <c r="E117" s="513" t="s">
        <v>3281</v>
      </c>
      <c r="F117" s="68">
        <v>130</v>
      </c>
      <c r="G117" s="28">
        <v>21</v>
      </c>
      <c r="H117" s="29">
        <f t="shared" si="4"/>
        <v>0.16153846153846155</v>
      </c>
      <c r="I117" s="28">
        <v>250</v>
      </c>
      <c r="J117" s="28">
        <v>139</v>
      </c>
      <c r="K117" s="28">
        <v>3</v>
      </c>
      <c r="L117" s="28">
        <v>4</v>
      </c>
      <c r="M117" s="28">
        <v>23</v>
      </c>
      <c r="N117" s="28">
        <v>1</v>
      </c>
      <c r="P117" s="28">
        <v>1</v>
      </c>
      <c r="R117" s="258" t="s">
        <v>3453</v>
      </c>
      <c r="W117">
        <v>23</v>
      </c>
      <c r="Y117"/>
      <c r="Z117" s="315" t="s">
        <v>3316</v>
      </c>
      <c r="AA117" s="28">
        <v>23</v>
      </c>
    </row>
    <row r="118" spans="1:43" ht="15" customHeight="1" x14ac:dyDescent="0.25">
      <c r="A118" s="187" t="e">
        <f>VLOOKUP(E118,НЕД!A:B,2,FALSE)</f>
        <v>#N/A</v>
      </c>
      <c r="B118" s="64">
        <v>20</v>
      </c>
      <c r="C118" t="s">
        <v>331</v>
      </c>
      <c r="D118" t="s">
        <v>331</v>
      </c>
      <c r="E118" s="22" t="s">
        <v>822</v>
      </c>
      <c r="F118" s="28">
        <v>100</v>
      </c>
      <c r="G118" s="28">
        <v>25</v>
      </c>
      <c r="H118" s="29">
        <f t="shared" si="4"/>
        <v>0.25</v>
      </c>
      <c r="I118" s="28">
        <v>90</v>
      </c>
      <c r="J118" s="28">
        <v>99</v>
      </c>
      <c r="K118" s="28">
        <v>3</v>
      </c>
      <c r="L118" s="28">
        <v>2</v>
      </c>
      <c r="M118" s="28">
        <v>17</v>
      </c>
      <c r="N118" s="28">
        <v>1</v>
      </c>
      <c r="P118" s="28">
        <v>1</v>
      </c>
      <c r="R118" s="30" t="s">
        <v>823</v>
      </c>
      <c r="S118" t="s">
        <v>509</v>
      </c>
      <c r="T118" t="s">
        <v>323</v>
      </c>
      <c r="U118" t="s">
        <v>824</v>
      </c>
      <c r="V118">
        <v>16</v>
      </c>
      <c r="W118">
        <v>20</v>
      </c>
      <c r="Y118"/>
      <c r="Z118" s="314" t="s">
        <v>3316</v>
      </c>
      <c r="AA118" s="28">
        <v>18</v>
      </c>
    </row>
    <row r="119" spans="1:43" ht="30" customHeight="1" x14ac:dyDescent="0.25">
      <c r="A119" s="187" t="e">
        <f>VLOOKUP(E119,НЕД!A:B,2,FALSE)</f>
        <v>#N/A</v>
      </c>
      <c r="B119" s="68">
        <v>22</v>
      </c>
      <c r="C119" s="441" t="s">
        <v>3534</v>
      </c>
      <c r="D119" s="441" t="s">
        <v>3536</v>
      </c>
      <c r="E119" s="22" t="s">
        <v>1755</v>
      </c>
      <c r="F119" s="28">
        <v>45</v>
      </c>
      <c r="G119" s="28">
        <v>8</v>
      </c>
      <c r="H119" s="29">
        <f t="shared" si="4"/>
        <v>0.17777777777777778</v>
      </c>
      <c r="I119" s="28">
        <v>250</v>
      </c>
      <c r="J119" s="28">
        <v>91</v>
      </c>
      <c r="K119" s="28">
        <v>0</v>
      </c>
      <c r="L119" s="28">
        <v>0</v>
      </c>
      <c r="M119" s="28">
        <v>23</v>
      </c>
      <c r="N119" s="28">
        <v>1</v>
      </c>
      <c r="R119" t="s">
        <v>1756</v>
      </c>
      <c r="W119">
        <v>17</v>
      </c>
      <c r="Y119"/>
      <c r="Z119" s="315" t="s">
        <v>3316</v>
      </c>
      <c r="AA119" s="315">
        <v>22</v>
      </c>
    </row>
    <row r="120" spans="1:43" ht="15" customHeight="1" x14ac:dyDescent="0.25">
      <c r="A120" s="187" t="e">
        <f>VLOOKUP(E120,НЕД!A:B,2,FALSE)</f>
        <v>#N/A</v>
      </c>
      <c r="B120" s="68">
        <v>20</v>
      </c>
      <c r="C120" t="s">
        <v>116</v>
      </c>
      <c r="D120" t="s">
        <v>116</v>
      </c>
      <c r="E120" s="23" t="s">
        <v>841</v>
      </c>
      <c r="F120" s="31">
        <v>100</v>
      </c>
      <c r="G120" s="28">
        <v>17</v>
      </c>
      <c r="H120" s="29">
        <f t="shared" si="4"/>
        <v>0.17</v>
      </c>
      <c r="I120" s="28">
        <v>250</v>
      </c>
      <c r="J120" s="28">
        <v>97</v>
      </c>
      <c r="K120" s="28">
        <v>1</v>
      </c>
      <c r="L120" s="28">
        <v>5</v>
      </c>
      <c r="M120" s="28">
        <v>11</v>
      </c>
      <c r="N120" s="28">
        <v>1</v>
      </c>
      <c r="R120" s="30" t="s">
        <v>842</v>
      </c>
      <c r="W120">
        <v>20</v>
      </c>
      <c r="Z120" s="313" t="s">
        <v>3316</v>
      </c>
      <c r="AA120" s="28">
        <v>19</v>
      </c>
    </row>
    <row r="121" spans="1:43" ht="15" customHeight="1" x14ac:dyDescent="0.25">
      <c r="A121" s="187" t="e">
        <f>VLOOKUP(E121,НЕД!A:B,2,FALSE)</f>
        <v>#N/A</v>
      </c>
      <c r="B121" s="28">
        <v>0</v>
      </c>
      <c r="C121" s="441" t="s">
        <v>3535</v>
      </c>
      <c r="D121" t="s">
        <v>162</v>
      </c>
      <c r="E121" s="22" t="s">
        <v>1934</v>
      </c>
      <c r="F121" s="28">
        <v>60</v>
      </c>
      <c r="G121" s="28">
        <v>35</v>
      </c>
      <c r="H121" s="29">
        <f t="shared" si="4"/>
        <v>0.58333333333333337</v>
      </c>
      <c r="I121" s="28">
        <v>250</v>
      </c>
      <c r="J121" s="28">
        <v>125</v>
      </c>
      <c r="K121" s="28">
        <v>0</v>
      </c>
      <c r="L121" s="28">
        <v>0</v>
      </c>
      <c r="M121" s="28">
        <v>31</v>
      </c>
      <c r="R121" t="s">
        <v>1935</v>
      </c>
      <c r="S121" t="s">
        <v>533</v>
      </c>
      <c r="T121" t="s">
        <v>323</v>
      </c>
      <c r="U121" t="s">
        <v>918</v>
      </c>
      <c r="W121">
        <v>0</v>
      </c>
      <c r="Y121"/>
      <c r="Z121" s="236" t="s">
        <v>3316</v>
      </c>
      <c r="AA121">
        <v>13</v>
      </c>
    </row>
    <row r="122" spans="1:43" ht="30" customHeight="1" x14ac:dyDescent="0.25">
      <c r="A122" s="187" t="e">
        <f>VLOOKUP(E122,НЕД!A:B,2,FALSE)</f>
        <v>#N/A</v>
      </c>
      <c r="B122" s="68">
        <v>50</v>
      </c>
      <c r="C122" s="445" t="s">
        <v>3555</v>
      </c>
      <c r="D122" t="s">
        <v>238</v>
      </c>
      <c r="E122" s="22" t="s">
        <v>216</v>
      </c>
      <c r="F122" s="28">
        <v>200</v>
      </c>
      <c r="G122" s="28">
        <v>42</v>
      </c>
      <c r="H122" s="29">
        <f t="shared" si="4"/>
        <v>0.21</v>
      </c>
      <c r="I122" s="28">
        <v>200</v>
      </c>
      <c r="J122" s="28">
        <v>290</v>
      </c>
      <c r="K122" s="28">
        <v>4</v>
      </c>
      <c r="L122" s="28">
        <v>26</v>
      </c>
      <c r="M122" s="28">
        <v>11</v>
      </c>
      <c r="N122" s="28">
        <v>1</v>
      </c>
      <c r="P122" s="28">
        <v>1</v>
      </c>
      <c r="R122" s="30" t="s">
        <v>986</v>
      </c>
      <c r="W122">
        <v>23</v>
      </c>
      <c r="Y122"/>
      <c r="Z122" s="438" t="s">
        <v>3316</v>
      </c>
      <c r="AA122" s="28">
        <v>19</v>
      </c>
    </row>
    <row r="123" spans="1:43" ht="15" customHeight="1" x14ac:dyDescent="0.25">
      <c r="A123" s="187" t="e">
        <f>VLOOKUP(E123,НЕД!A:B,2,FALSE)</f>
        <v>#N/A</v>
      </c>
      <c r="B123" s="64">
        <v>20</v>
      </c>
      <c r="C123" s="441" t="s">
        <v>121</v>
      </c>
      <c r="D123" t="s">
        <v>408</v>
      </c>
      <c r="E123" s="22" t="s">
        <v>100</v>
      </c>
      <c r="F123" s="28">
        <v>160</v>
      </c>
      <c r="G123" s="28">
        <v>35</v>
      </c>
      <c r="H123" s="29">
        <f t="shared" si="4"/>
        <v>0.21875</v>
      </c>
      <c r="I123" s="28">
        <v>180</v>
      </c>
      <c r="J123" s="28">
        <v>228</v>
      </c>
      <c r="K123" s="28">
        <v>17</v>
      </c>
      <c r="L123" s="28">
        <v>14</v>
      </c>
      <c r="M123" s="28">
        <v>10</v>
      </c>
      <c r="O123" s="28">
        <v>1</v>
      </c>
      <c r="R123" s="30" t="s">
        <v>978</v>
      </c>
      <c r="S123" t="s">
        <v>350</v>
      </c>
      <c r="T123" t="s">
        <v>459</v>
      </c>
      <c r="U123" t="s">
        <v>979</v>
      </c>
      <c r="V123">
        <v>45</v>
      </c>
      <c r="W123">
        <v>20</v>
      </c>
      <c r="Y123"/>
      <c r="Z123"/>
      <c r="AA123"/>
    </row>
    <row r="124" spans="1:43" ht="15" customHeight="1" x14ac:dyDescent="0.25">
      <c r="A124" s="187" t="e">
        <f>VLOOKUP(E124,НЕД!A:B,2,FALSE)</f>
        <v>#N/A</v>
      </c>
      <c r="B124" s="28">
        <v>0</v>
      </c>
      <c r="C124" s="441" t="s">
        <v>121</v>
      </c>
      <c r="D124" s="34" t="s">
        <v>325</v>
      </c>
      <c r="E124" s="22" t="s">
        <v>1584</v>
      </c>
      <c r="F124" s="28">
        <v>170</v>
      </c>
      <c r="G124" s="28">
        <v>40</v>
      </c>
      <c r="H124" s="29">
        <f t="shared" si="4"/>
        <v>0.23529411764705882</v>
      </c>
      <c r="I124" s="28">
        <v>50</v>
      </c>
      <c r="J124" s="28">
        <v>101</v>
      </c>
      <c r="K124" s="28">
        <v>4</v>
      </c>
      <c r="L124" s="28">
        <v>8</v>
      </c>
      <c r="M124" s="28">
        <v>2</v>
      </c>
      <c r="O124" s="28">
        <v>1</v>
      </c>
      <c r="R124" t="s">
        <v>1585</v>
      </c>
      <c r="S124" t="s">
        <v>697</v>
      </c>
      <c r="T124" t="s">
        <v>404</v>
      </c>
      <c r="U124" t="s">
        <v>1586</v>
      </c>
      <c r="V124">
        <v>40</v>
      </c>
      <c r="W124">
        <v>0</v>
      </c>
      <c r="Y124"/>
      <c r="Z124" t="s">
        <v>3316</v>
      </c>
      <c r="AA124"/>
    </row>
    <row r="125" spans="1:43" ht="15" customHeight="1" x14ac:dyDescent="0.25">
      <c r="A125" s="187" t="e">
        <f>VLOOKUP(E125,НЕД!A:B,2,FALSE)</f>
        <v>#N/A</v>
      </c>
      <c r="B125" s="28">
        <v>0</v>
      </c>
      <c r="C125" t="s">
        <v>151</v>
      </c>
      <c r="D125" s="441" t="s">
        <v>3524</v>
      </c>
      <c r="E125" s="22" t="s">
        <v>654</v>
      </c>
      <c r="F125" s="28">
        <v>100</v>
      </c>
      <c r="G125" s="28">
        <v>31</v>
      </c>
      <c r="H125" s="29">
        <f t="shared" si="4"/>
        <v>0.31</v>
      </c>
      <c r="I125" s="28">
        <v>35</v>
      </c>
      <c r="O125" s="28">
        <v>1</v>
      </c>
      <c r="P125" s="28">
        <v>1</v>
      </c>
      <c r="R125"/>
      <c r="V125">
        <v>55</v>
      </c>
      <c r="W125">
        <v>0</v>
      </c>
      <c r="Y125"/>
      <c r="Z125" s="438" t="s">
        <v>3316</v>
      </c>
      <c r="AA125" s="28">
        <v>19</v>
      </c>
    </row>
    <row r="126" spans="1:43" ht="45" customHeight="1" x14ac:dyDescent="0.25">
      <c r="A126" s="187" t="e">
        <f>VLOOKUP(E126,НЕД!A:B,2,FALSE)</f>
        <v>#N/A</v>
      </c>
      <c r="B126" s="68">
        <v>23</v>
      </c>
      <c r="C126" s="441" t="s">
        <v>121</v>
      </c>
      <c r="D126" t="s">
        <v>408</v>
      </c>
      <c r="E126" s="22" t="s">
        <v>1948</v>
      </c>
      <c r="F126" s="28">
        <v>230</v>
      </c>
      <c r="G126" s="28">
        <v>63</v>
      </c>
      <c r="H126" s="29">
        <f t="shared" si="4"/>
        <v>0.27391304347826084</v>
      </c>
      <c r="I126" s="28">
        <v>250</v>
      </c>
      <c r="J126" s="28">
        <v>253</v>
      </c>
      <c r="K126" s="28">
        <v>16</v>
      </c>
      <c r="L126" s="28">
        <v>5</v>
      </c>
      <c r="M126" s="28">
        <v>36</v>
      </c>
      <c r="O126" s="28">
        <v>1</v>
      </c>
      <c r="Q126" s="28">
        <v>1</v>
      </c>
      <c r="R126" t="s">
        <v>3031</v>
      </c>
      <c r="S126" t="s">
        <v>510</v>
      </c>
      <c r="T126" t="s">
        <v>323</v>
      </c>
      <c r="U126" t="s">
        <v>1949</v>
      </c>
      <c r="W126">
        <v>23</v>
      </c>
      <c r="Y126"/>
      <c r="Z126" s="315" t="s">
        <v>3316</v>
      </c>
      <c r="AA126" s="28">
        <v>23</v>
      </c>
    </row>
    <row r="127" spans="1:43" ht="45" customHeight="1" x14ac:dyDescent="0.25">
      <c r="A127" s="187" t="e">
        <f>VLOOKUP(E127,НЕД!A:B,2,FALSE)</f>
        <v>#N/A</v>
      </c>
      <c r="B127" s="28">
        <v>9</v>
      </c>
      <c r="C127" t="s">
        <v>200</v>
      </c>
      <c r="D127" t="s">
        <v>200</v>
      </c>
      <c r="E127" s="22" t="s">
        <v>1544</v>
      </c>
      <c r="F127" s="28">
        <v>175</v>
      </c>
      <c r="G127" s="28">
        <v>44</v>
      </c>
      <c r="H127" s="29">
        <f t="shared" si="4"/>
        <v>0.25142857142857145</v>
      </c>
      <c r="I127" s="28">
        <v>220</v>
      </c>
      <c r="J127" s="28">
        <v>371</v>
      </c>
      <c r="K127" s="28">
        <v>15</v>
      </c>
      <c r="L127" s="28">
        <v>12</v>
      </c>
      <c r="M127" s="28">
        <v>26</v>
      </c>
      <c r="O127" s="28">
        <v>1</v>
      </c>
      <c r="R127" t="s">
        <v>1545</v>
      </c>
      <c r="W127">
        <v>9</v>
      </c>
      <c r="Y127"/>
      <c r="Z127" s="438" t="s">
        <v>3316</v>
      </c>
      <c r="AA127" s="28">
        <v>19</v>
      </c>
    </row>
    <row r="128" spans="1:43" ht="30" customHeight="1" x14ac:dyDescent="0.25">
      <c r="A128" s="187" t="e">
        <f>VLOOKUP(E128,НЕД!A:B,2,FALSE)</f>
        <v>#N/A</v>
      </c>
      <c r="B128" s="64">
        <v>21</v>
      </c>
      <c r="C128" s="445" t="s">
        <v>3555</v>
      </c>
      <c r="D128" t="s">
        <v>238</v>
      </c>
      <c r="E128" s="22" t="s">
        <v>2826</v>
      </c>
      <c r="F128" s="28">
        <v>230</v>
      </c>
      <c r="G128" s="28">
        <v>59</v>
      </c>
      <c r="H128" s="29">
        <f t="shared" si="4"/>
        <v>0.2565217391304348</v>
      </c>
      <c r="I128" s="28">
        <v>250</v>
      </c>
      <c r="J128" s="28">
        <v>332</v>
      </c>
      <c r="K128" s="28">
        <v>8</v>
      </c>
      <c r="L128" s="28">
        <v>29</v>
      </c>
      <c r="M128" s="28">
        <v>11</v>
      </c>
      <c r="N128" s="28">
        <v>1</v>
      </c>
      <c r="P128" s="28">
        <v>1</v>
      </c>
      <c r="R128" s="30" t="s">
        <v>2827</v>
      </c>
      <c r="W128">
        <v>0</v>
      </c>
      <c r="Y128"/>
      <c r="Z128" s="315" t="s">
        <v>3316</v>
      </c>
      <c r="AA128"/>
    </row>
    <row r="129" spans="1:27" ht="15" customHeight="1" x14ac:dyDescent="0.25">
      <c r="A129" s="187" t="e">
        <f>VLOOKUP(E129,НЕД!A:B,2,FALSE)</f>
        <v>#N/A</v>
      </c>
      <c r="B129" s="28">
        <v>0</v>
      </c>
      <c r="C129" t="s">
        <v>34</v>
      </c>
      <c r="D129" s="441" t="s">
        <v>3517</v>
      </c>
      <c r="E129" s="22" t="s">
        <v>1558</v>
      </c>
      <c r="F129" s="28">
        <v>80</v>
      </c>
      <c r="G129" s="28">
        <v>19</v>
      </c>
      <c r="H129" s="29">
        <f t="shared" si="4"/>
        <v>0.23749999999999999</v>
      </c>
      <c r="I129" s="28">
        <v>250</v>
      </c>
      <c r="J129" s="28">
        <v>315</v>
      </c>
      <c r="K129" s="28">
        <v>20</v>
      </c>
      <c r="L129" s="28">
        <v>10</v>
      </c>
      <c r="M129" s="28">
        <v>36</v>
      </c>
      <c r="N129" s="28">
        <v>1</v>
      </c>
      <c r="O129" s="28">
        <v>1</v>
      </c>
      <c r="P129" s="28">
        <v>1</v>
      </c>
      <c r="R129" t="s">
        <v>1559</v>
      </c>
      <c r="V129">
        <v>19</v>
      </c>
      <c r="W129">
        <v>0</v>
      </c>
      <c r="Y129"/>
      <c r="Z129"/>
      <c r="AA129"/>
    </row>
    <row r="130" spans="1:27" ht="30" customHeight="1" x14ac:dyDescent="0.25">
      <c r="A130" s="187">
        <f>VLOOKUP(E130,НЕД!A:B,2,FALSE)</f>
        <v>24</v>
      </c>
      <c r="B130" s="64">
        <v>24</v>
      </c>
      <c r="C130" s="441" t="s">
        <v>3531</v>
      </c>
      <c r="D130" t="s">
        <v>67</v>
      </c>
      <c r="E130" s="73" t="s">
        <v>643</v>
      </c>
      <c r="F130" s="74">
        <v>220</v>
      </c>
      <c r="G130" s="28">
        <v>73</v>
      </c>
      <c r="H130" s="29">
        <f t="shared" si="4"/>
        <v>0.33181818181818185</v>
      </c>
      <c r="I130" s="28">
        <v>140</v>
      </c>
      <c r="J130" s="28">
        <v>135</v>
      </c>
      <c r="K130" s="28">
        <v>9</v>
      </c>
      <c r="L130" s="28">
        <v>10</v>
      </c>
      <c r="M130" s="28">
        <v>2</v>
      </c>
      <c r="O130" s="28">
        <v>1</v>
      </c>
      <c r="P130" s="28">
        <v>1</v>
      </c>
      <c r="R130" s="30" t="s">
        <v>644</v>
      </c>
      <c r="W130">
        <v>0</v>
      </c>
      <c r="Y130"/>
      <c r="Z130"/>
      <c r="AA130"/>
    </row>
    <row r="131" spans="1:27" ht="15" customHeight="1" x14ac:dyDescent="0.25">
      <c r="A131" s="187" t="e">
        <f>VLOOKUP(E131,НЕД!A:B,2,FALSE)</f>
        <v>#N/A</v>
      </c>
      <c r="B131" s="64">
        <v>12</v>
      </c>
      <c r="C131" t="s">
        <v>116</v>
      </c>
      <c r="D131" t="s">
        <v>116</v>
      </c>
      <c r="E131" s="22" t="s">
        <v>3161</v>
      </c>
      <c r="F131" s="28">
        <v>110</v>
      </c>
      <c r="G131" s="28">
        <v>22</v>
      </c>
      <c r="H131" s="29">
        <f t="shared" si="4"/>
        <v>0.2</v>
      </c>
      <c r="I131" s="28">
        <v>250</v>
      </c>
      <c r="J131" s="28">
        <v>114</v>
      </c>
      <c r="K131" s="28">
        <v>2</v>
      </c>
      <c r="L131" s="28">
        <v>3</v>
      </c>
      <c r="M131" s="28">
        <v>19</v>
      </c>
      <c r="N131" s="28">
        <v>1</v>
      </c>
      <c r="Q131" s="28">
        <v>1</v>
      </c>
      <c r="R131" s="224" t="s">
        <v>3322</v>
      </c>
      <c r="S131" t="s">
        <v>403</v>
      </c>
      <c r="T131" t="s">
        <v>323</v>
      </c>
      <c r="U131" t="s">
        <v>396</v>
      </c>
      <c r="V131">
        <v>26</v>
      </c>
      <c r="W131">
        <v>12</v>
      </c>
      <c r="Y131"/>
      <c r="Z131" s="236" t="s">
        <v>3316</v>
      </c>
      <c r="AA131">
        <v>13</v>
      </c>
    </row>
    <row r="132" spans="1:27" ht="30" customHeight="1" x14ac:dyDescent="0.25">
      <c r="A132" s="187" t="e">
        <f>VLOOKUP(E132,НЕД!A:B,2,FALSE)</f>
        <v>#N/A</v>
      </c>
      <c r="B132" s="28">
        <v>0</v>
      </c>
      <c r="C132" s="441" t="s">
        <v>51</v>
      </c>
      <c r="D132" t="s">
        <v>51</v>
      </c>
      <c r="E132" s="22" t="s">
        <v>1325</v>
      </c>
      <c r="F132" s="28">
        <v>80</v>
      </c>
      <c r="G132" s="28">
        <v>21</v>
      </c>
      <c r="H132" s="29">
        <f t="shared" si="4"/>
        <v>0.26250000000000001</v>
      </c>
      <c r="I132" s="28">
        <v>250</v>
      </c>
      <c r="J132" s="28">
        <v>266</v>
      </c>
      <c r="K132" s="28">
        <v>6</v>
      </c>
      <c r="L132" s="28">
        <v>13</v>
      </c>
      <c r="M132" s="28">
        <v>31</v>
      </c>
      <c r="N132" s="28">
        <v>1</v>
      </c>
      <c r="O132" s="28">
        <v>1</v>
      </c>
      <c r="P132" s="28">
        <v>1</v>
      </c>
      <c r="R132" t="s">
        <v>1326</v>
      </c>
      <c r="S132" t="s">
        <v>916</v>
      </c>
      <c r="T132" t="s">
        <v>323</v>
      </c>
      <c r="U132" t="s">
        <v>898</v>
      </c>
      <c r="V132">
        <v>22</v>
      </c>
      <c r="W132">
        <v>0</v>
      </c>
      <c r="Y132"/>
      <c r="Z132"/>
      <c r="AA132"/>
    </row>
    <row r="133" spans="1:27" ht="15" customHeight="1" x14ac:dyDescent="0.25">
      <c r="A133" s="187" t="e">
        <f>VLOOKUP(E133,НЕД!A:B,2,FALSE)</f>
        <v>#N/A</v>
      </c>
      <c r="B133" s="68">
        <v>15</v>
      </c>
      <c r="C133" s="441" t="s">
        <v>121</v>
      </c>
      <c r="D133" s="34" t="s">
        <v>325</v>
      </c>
      <c r="E133" s="205" t="s">
        <v>1375</v>
      </c>
      <c r="F133" s="68">
        <v>170</v>
      </c>
      <c r="G133" s="28">
        <v>41</v>
      </c>
      <c r="H133" s="29">
        <f t="shared" si="4"/>
        <v>0.2411764705882353</v>
      </c>
      <c r="I133" s="28">
        <v>110</v>
      </c>
      <c r="J133" s="28">
        <v>162</v>
      </c>
      <c r="K133" s="28">
        <v>15</v>
      </c>
      <c r="L133" s="28">
        <v>11</v>
      </c>
      <c r="M133" s="28">
        <v>2</v>
      </c>
      <c r="P133" s="28">
        <v>1</v>
      </c>
      <c r="R133" t="s">
        <v>3424</v>
      </c>
      <c r="W133">
        <v>15</v>
      </c>
      <c r="Z133" s="313" t="s">
        <v>3316</v>
      </c>
      <c r="AA133" s="28">
        <v>19</v>
      </c>
    </row>
    <row r="134" spans="1:27" ht="15" customHeight="1" x14ac:dyDescent="0.25">
      <c r="A134" s="187" t="e">
        <f>VLOOKUP(E134,НЕД!A:B,2,FALSE)</f>
        <v>#N/A</v>
      </c>
      <c r="B134" s="68">
        <v>19</v>
      </c>
      <c r="C134" s="201" t="s">
        <v>3360</v>
      </c>
      <c r="D134" s="239" t="s">
        <v>3360</v>
      </c>
      <c r="E134" s="22" t="s">
        <v>767</v>
      </c>
      <c r="F134" s="28">
        <v>230</v>
      </c>
      <c r="G134" s="28">
        <v>57</v>
      </c>
      <c r="H134" s="29">
        <f t="shared" si="4"/>
        <v>0.24782608695652175</v>
      </c>
      <c r="I134" s="28">
        <v>250</v>
      </c>
      <c r="J134" s="28">
        <v>445</v>
      </c>
      <c r="K134" s="28">
        <v>13</v>
      </c>
      <c r="L134" s="28">
        <v>29</v>
      </c>
      <c r="M134" s="28">
        <v>32</v>
      </c>
      <c r="O134" s="28">
        <v>1</v>
      </c>
      <c r="P134" s="28">
        <v>1</v>
      </c>
      <c r="R134" s="156" t="s">
        <v>2981</v>
      </c>
      <c r="S134" t="s">
        <v>350</v>
      </c>
      <c r="T134" t="s">
        <v>323</v>
      </c>
      <c r="U134" t="s">
        <v>763</v>
      </c>
      <c r="V134">
        <v>53</v>
      </c>
      <c r="W134">
        <v>19</v>
      </c>
      <c r="Y134"/>
      <c r="Z134" s="315" t="s">
        <v>3316</v>
      </c>
      <c r="AA134" s="315">
        <v>22</v>
      </c>
    </row>
    <row r="135" spans="1:27" ht="15" customHeight="1" x14ac:dyDescent="0.25">
      <c r="A135" s="187" t="e">
        <f>VLOOKUP(E135,НЕД!A:B,2,FALSE)</f>
        <v>#N/A</v>
      </c>
      <c r="B135" s="196">
        <v>21</v>
      </c>
      <c r="C135" s="441" t="s">
        <v>3535</v>
      </c>
      <c r="D135" s="441" t="s">
        <v>3540</v>
      </c>
      <c r="E135" s="22" t="s">
        <v>176</v>
      </c>
      <c r="F135" s="28">
        <v>140</v>
      </c>
      <c r="G135" s="28">
        <v>33</v>
      </c>
      <c r="H135" s="29">
        <f t="shared" si="4"/>
        <v>0.23571428571428571</v>
      </c>
      <c r="I135" s="28">
        <v>250</v>
      </c>
      <c r="J135" s="28">
        <v>114</v>
      </c>
      <c r="K135" s="28">
        <v>2</v>
      </c>
      <c r="L135" s="28">
        <v>1</v>
      </c>
      <c r="M135" s="28">
        <v>25</v>
      </c>
      <c r="N135" s="28">
        <v>1</v>
      </c>
      <c r="R135" t="s">
        <v>759</v>
      </c>
      <c r="S135" t="s">
        <v>386</v>
      </c>
      <c r="T135" t="s">
        <v>323</v>
      </c>
      <c r="W135">
        <v>23</v>
      </c>
      <c r="Y135"/>
      <c r="Z135" s="315" t="s">
        <v>3316</v>
      </c>
      <c r="AA135" s="28">
        <v>19</v>
      </c>
    </row>
    <row r="136" spans="1:27" ht="15" customHeight="1" x14ac:dyDescent="0.25">
      <c r="A136" s="187" t="e">
        <f>VLOOKUP(E136,НЕД!A:B,2,FALSE)</f>
        <v>#N/A</v>
      </c>
      <c r="B136" s="28">
        <v>0</v>
      </c>
      <c r="C136" s="441" t="s">
        <v>3535</v>
      </c>
      <c r="D136" t="s">
        <v>159</v>
      </c>
      <c r="E136" s="23" t="s">
        <v>543</v>
      </c>
      <c r="F136" s="31">
        <v>60</v>
      </c>
      <c r="G136" s="28">
        <v>21</v>
      </c>
      <c r="H136" s="29">
        <f t="shared" si="4"/>
        <v>0.35</v>
      </c>
      <c r="I136" s="28">
        <v>250</v>
      </c>
      <c r="N136" s="28">
        <v>1</v>
      </c>
      <c r="R136"/>
      <c r="V136">
        <v>21</v>
      </c>
      <c r="W136">
        <v>0</v>
      </c>
      <c r="Y136"/>
      <c r="Z136" s="314" t="s">
        <v>3316</v>
      </c>
      <c r="AA136" s="28">
        <v>18</v>
      </c>
    </row>
    <row r="137" spans="1:27" ht="15" customHeight="1" x14ac:dyDescent="0.25">
      <c r="A137" s="187" t="e">
        <f>VLOOKUP(E137,НЕД!A:B,2,FALSE)</f>
        <v>#N/A</v>
      </c>
      <c r="B137" s="64">
        <v>5</v>
      </c>
      <c r="C137" s="441" t="s">
        <v>121</v>
      </c>
      <c r="D137" t="s">
        <v>325</v>
      </c>
      <c r="E137" s="141" t="s">
        <v>93</v>
      </c>
      <c r="F137" s="74">
        <v>170</v>
      </c>
      <c r="G137" s="28">
        <v>47</v>
      </c>
      <c r="H137" s="29">
        <f t="shared" si="4"/>
        <v>0.27647058823529413</v>
      </c>
      <c r="I137" s="28">
        <v>150</v>
      </c>
      <c r="J137" s="28">
        <v>464</v>
      </c>
      <c r="K137" s="28">
        <v>19</v>
      </c>
      <c r="L137" s="28">
        <v>35</v>
      </c>
      <c r="M137" s="28">
        <v>19</v>
      </c>
      <c r="O137" s="28">
        <v>1</v>
      </c>
      <c r="P137" s="28">
        <v>1</v>
      </c>
      <c r="R137" s="140" t="s">
        <v>3149</v>
      </c>
      <c r="S137" t="s">
        <v>589</v>
      </c>
      <c r="T137" t="s">
        <v>590</v>
      </c>
      <c r="U137" t="s">
        <v>591</v>
      </c>
      <c r="V137">
        <v>23</v>
      </c>
      <c r="W137">
        <v>0</v>
      </c>
      <c r="Y137"/>
      <c r="Z137" s="438" t="s">
        <v>3316</v>
      </c>
      <c r="AA137" s="28">
        <v>13</v>
      </c>
    </row>
    <row r="138" spans="1:27" ht="15" customHeight="1" x14ac:dyDescent="0.25">
      <c r="A138" s="187" t="e">
        <f>VLOOKUP(E138,НЕД!A:B,2,FALSE)</f>
        <v>#N/A</v>
      </c>
      <c r="B138" s="28">
        <v>0</v>
      </c>
      <c r="C138" s="445" t="s">
        <v>3555</v>
      </c>
      <c r="D138" t="s">
        <v>238</v>
      </c>
      <c r="E138" s="22" t="s">
        <v>722</v>
      </c>
      <c r="F138" s="28">
        <v>200</v>
      </c>
      <c r="G138" s="28">
        <v>60</v>
      </c>
      <c r="H138" s="29">
        <f t="shared" si="4"/>
        <v>0.3</v>
      </c>
      <c r="I138" s="28">
        <v>200</v>
      </c>
      <c r="J138" s="28">
        <v>288</v>
      </c>
      <c r="K138" s="28">
        <v>7</v>
      </c>
      <c r="L138" s="28">
        <v>26</v>
      </c>
      <c r="M138" s="28">
        <v>7</v>
      </c>
      <c r="N138" s="28">
        <v>1</v>
      </c>
      <c r="Q138" s="28">
        <v>1</v>
      </c>
      <c r="R138" t="s">
        <v>723</v>
      </c>
      <c r="S138" t="s">
        <v>446</v>
      </c>
      <c r="T138" t="s">
        <v>343</v>
      </c>
      <c r="U138" t="s">
        <v>724</v>
      </c>
      <c r="V138">
        <v>60</v>
      </c>
      <c r="W138">
        <v>0</v>
      </c>
      <c r="Y138"/>
      <c r="Z138"/>
      <c r="AA138"/>
    </row>
    <row r="139" spans="1:27" ht="15" customHeight="1" x14ac:dyDescent="0.25">
      <c r="A139" s="187" t="e">
        <f>VLOOKUP(E139,НЕД!A:B,2,FALSE)</f>
        <v>#N/A</v>
      </c>
      <c r="B139" s="68">
        <v>22</v>
      </c>
      <c r="C139" s="441" t="s">
        <v>121</v>
      </c>
      <c r="D139" t="s">
        <v>408</v>
      </c>
      <c r="E139" s="22" t="s">
        <v>741</v>
      </c>
      <c r="F139" s="28">
        <v>230</v>
      </c>
      <c r="G139" s="28">
        <v>59</v>
      </c>
      <c r="H139" s="29">
        <f t="shared" si="4"/>
        <v>0.2565217391304348</v>
      </c>
      <c r="I139" s="28">
        <v>240</v>
      </c>
      <c r="J139" s="28">
        <v>268</v>
      </c>
      <c r="K139" s="28">
        <v>9</v>
      </c>
      <c r="L139" s="28">
        <v>19</v>
      </c>
      <c r="M139" s="28">
        <v>16</v>
      </c>
      <c r="Q139" s="28">
        <v>1</v>
      </c>
      <c r="R139" s="30" t="s">
        <v>3010</v>
      </c>
      <c r="V139">
        <v>55</v>
      </c>
      <c r="W139">
        <v>17</v>
      </c>
      <c r="Y139"/>
      <c r="Z139" s="315" t="s">
        <v>3316</v>
      </c>
      <c r="AA139" s="315">
        <v>22</v>
      </c>
    </row>
    <row r="140" spans="1:27" ht="15" customHeight="1" x14ac:dyDescent="0.25">
      <c r="A140" s="187">
        <f>VLOOKUP(E140,НЕД!A:B,2,FALSE)</f>
        <v>24</v>
      </c>
      <c r="B140" s="68">
        <v>21</v>
      </c>
      <c r="C140" t="s">
        <v>78</v>
      </c>
      <c r="D140" s="441" t="s">
        <v>3521</v>
      </c>
      <c r="E140" s="22" t="s">
        <v>84</v>
      </c>
      <c r="F140" s="68">
        <v>140</v>
      </c>
      <c r="G140" s="28">
        <v>34</v>
      </c>
      <c r="H140" s="29">
        <f t="shared" si="4"/>
        <v>0.24285714285714285</v>
      </c>
      <c r="I140" s="28">
        <v>180</v>
      </c>
      <c r="J140" s="28">
        <v>75</v>
      </c>
      <c r="K140" s="28">
        <v>4</v>
      </c>
      <c r="L140" s="28">
        <v>1</v>
      </c>
      <c r="M140" s="28">
        <v>13</v>
      </c>
      <c r="N140" s="28">
        <v>1</v>
      </c>
      <c r="R140" s="30" t="s">
        <v>1366</v>
      </c>
      <c r="S140" t="s">
        <v>386</v>
      </c>
      <c r="T140" t="s">
        <v>358</v>
      </c>
      <c r="U140" t="s">
        <v>1367</v>
      </c>
      <c r="V140">
        <v>26</v>
      </c>
      <c r="W140">
        <v>23</v>
      </c>
      <c r="Y140"/>
      <c r="Z140" s="315" t="s">
        <v>3316</v>
      </c>
      <c r="AA140" s="28">
        <v>23</v>
      </c>
    </row>
    <row r="141" spans="1:27" ht="19.899999999999999" customHeight="1" x14ac:dyDescent="0.25">
      <c r="A141" s="187" t="e">
        <f>VLOOKUP(E141,НЕД!A:B,2,FALSE)</f>
        <v>#N/A</v>
      </c>
      <c r="B141" s="64">
        <v>21</v>
      </c>
      <c r="C141" s="445" t="s">
        <v>3511</v>
      </c>
      <c r="D141" t="s">
        <v>110</v>
      </c>
      <c r="E141" s="22" t="s">
        <v>1104</v>
      </c>
      <c r="F141" s="28">
        <v>140</v>
      </c>
      <c r="G141" s="28">
        <v>42</v>
      </c>
      <c r="H141" s="29">
        <f t="shared" si="4"/>
        <v>0.3</v>
      </c>
      <c r="I141" s="28">
        <v>250</v>
      </c>
      <c r="J141" s="28">
        <v>146</v>
      </c>
      <c r="K141" s="28">
        <v>6</v>
      </c>
      <c r="L141" s="28">
        <v>9</v>
      </c>
      <c r="M141" s="28">
        <v>11</v>
      </c>
      <c r="R141" t="s">
        <v>3572</v>
      </c>
      <c r="S141" t="s">
        <v>452</v>
      </c>
      <c r="T141" t="s">
        <v>323</v>
      </c>
      <c r="U141" t="s">
        <v>1105</v>
      </c>
      <c r="V141">
        <v>30</v>
      </c>
      <c r="W141">
        <v>0</v>
      </c>
      <c r="Y141"/>
      <c r="Z141" s="315" t="s">
        <v>3316</v>
      </c>
    </row>
    <row r="142" spans="1:27" ht="20.25" customHeight="1" x14ac:dyDescent="0.25">
      <c r="A142" s="187">
        <f>VLOOKUP(E142,НЕД!A:B,2,FALSE)</f>
        <v>24</v>
      </c>
      <c r="B142" s="68">
        <v>24</v>
      </c>
      <c r="C142" t="s">
        <v>244</v>
      </c>
      <c r="D142" t="s">
        <v>244</v>
      </c>
      <c r="E142" s="320" t="s">
        <v>248</v>
      </c>
      <c r="F142" s="68">
        <v>80</v>
      </c>
      <c r="G142" s="28">
        <v>20</v>
      </c>
      <c r="H142" s="29">
        <f t="shared" si="4"/>
        <v>0.25</v>
      </c>
      <c r="I142" s="28">
        <v>150</v>
      </c>
      <c r="J142" s="28">
        <v>112</v>
      </c>
      <c r="K142" s="28">
        <v>2</v>
      </c>
      <c r="L142" s="28">
        <v>8</v>
      </c>
      <c r="M142" s="28">
        <v>8</v>
      </c>
      <c r="N142" s="28">
        <v>1</v>
      </c>
      <c r="R142" s="214" t="s">
        <v>3292</v>
      </c>
      <c r="W142">
        <v>20</v>
      </c>
      <c r="Z142" s="315" t="s">
        <v>3316</v>
      </c>
      <c r="AA142" s="315">
        <v>22</v>
      </c>
    </row>
    <row r="143" spans="1:27" ht="15" customHeight="1" x14ac:dyDescent="0.25">
      <c r="A143" s="187" t="e">
        <f>VLOOKUP(E143,НЕД!A:B,2,FALSE)</f>
        <v>#N/A</v>
      </c>
      <c r="B143" s="28">
        <v>0</v>
      </c>
      <c r="C143" s="441" t="s">
        <v>2114</v>
      </c>
      <c r="D143" t="s">
        <v>68</v>
      </c>
      <c r="E143" s="22" t="s">
        <v>1723</v>
      </c>
      <c r="F143" s="28">
        <v>45</v>
      </c>
      <c r="G143" s="28">
        <v>9</v>
      </c>
      <c r="H143" s="29">
        <f t="shared" si="4"/>
        <v>0.2</v>
      </c>
      <c r="I143" s="28">
        <v>50</v>
      </c>
      <c r="J143" s="28">
        <v>161</v>
      </c>
      <c r="K143" s="28">
        <v>5</v>
      </c>
      <c r="L143" s="28">
        <v>9</v>
      </c>
      <c r="M143" s="28">
        <v>15</v>
      </c>
      <c r="O143" s="28">
        <v>1</v>
      </c>
      <c r="P143" s="28">
        <v>1</v>
      </c>
      <c r="R143" t="s">
        <v>1724</v>
      </c>
      <c r="V143">
        <v>9</v>
      </c>
      <c r="W143">
        <v>0</v>
      </c>
      <c r="Y143"/>
      <c r="Z143"/>
      <c r="AA143"/>
    </row>
    <row r="144" spans="1:27" ht="15" customHeight="1" x14ac:dyDescent="0.25">
      <c r="A144" s="187" t="e">
        <f>VLOOKUP(E144,НЕД!A:B,2,FALSE)</f>
        <v>#N/A</v>
      </c>
      <c r="B144" s="28">
        <v>3</v>
      </c>
      <c r="C144" t="s">
        <v>206</v>
      </c>
      <c r="D144" s="441" t="s">
        <v>3538</v>
      </c>
      <c r="E144" s="22" t="s">
        <v>1071</v>
      </c>
      <c r="F144" s="28">
        <v>80</v>
      </c>
      <c r="G144" s="28">
        <v>22</v>
      </c>
      <c r="H144" s="29">
        <f t="shared" si="4"/>
        <v>0.27500000000000002</v>
      </c>
      <c r="I144" s="28">
        <v>90</v>
      </c>
      <c r="J144" s="28">
        <v>143</v>
      </c>
      <c r="K144" s="28">
        <v>6</v>
      </c>
      <c r="L144" s="28">
        <v>3</v>
      </c>
      <c r="M144" s="28">
        <v>23</v>
      </c>
      <c r="R144" t="s">
        <v>1072</v>
      </c>
      <c r="S144" t="str">
        <f>CONCATENATE(F144,".-")</f>
        <v>80.-</v>
      </c>
      <c r="T144" t="str">
        <f>CONCATENATE(I144," г")</f>
        <v>90 г</v>
      </c>
      <c r="U144" t="str">
        <f>CONCATENATE(ROUND(J144,0)," кк")</f>
        <v>143 кк</v>
      </c>
      <c r="V144">
        <v>20</v>
      </c>
      <c r="W144">
        <v>3</v>
      </c>
      <c r="Y144"/>
      <c r="Z144" s="28" t="s">
        <v>3316</v>
      </c>
    </row>
    <row r="145" spans="1:27" ht="15" customHeight="1" x14ac:dyDescent="0.25">
      <c r="A145" s="187" t="e">
        <f>VLOOKUP(E145,НЕД!A:B,2,FALSE)</f>
        <v>#N/A</v>
      </c>
      <c r="B145" s="68">
        <v>15</v>
      </c>
      <c r="C145" s="441" t="s">
        <v>3534</v>
      </c>
      <c r="D145" s="441" t="s">
        <v>3536</v>
      </c>
      <c r="E145" s="66" t="s">
        <v>2767</v>
      </c>
      <c r="F145" s="68">
        <v>50</v>
      </c>
      <c r="G145" s="28">
        <v>12</v>
      </c>
      <c r="H145" s="29">
        <f t="shared" si="4"/>
        <v>0.24</v>
      </c>
      <c r="I145" s="28">
        <v>250</v>
      </c>
      <c r="J145" s="28">
        <v>122</v>
      </c>
      <c r="K145" s="28">
        <v>1</v>
      </c>
      <c r="L145" s="28">
        <v>2</v>
      </c>
      <c r="M145" s="28">
        <v>26</v>
      </c>
      <c r="N145" s="28">
        <v>1</v>
      </c>
      <c r="R145" t="s">
        <v>2768</v>
      </c>
      <c r="W145">
        <v>15</v>
      </c>
      <c r="Z145" s="249" t="s">
        <v>3316</v>
      </c>
      <c r="AA145"/>
    </row>
    <row r="146" spans="1:27" ht="15" customHeight="1" x14ac:dyDescent="0.25">
      <c r="A146" s="187" t="e">
        <f>VLOOKUP(E146,НЕД!A:B,2,FALSE)</f>
        <v>#N/A</v>
      </c>
      <c r="B146" s="68">
        <v>22</v>
      </c>
      <c r="C146" s="192" t="s">
        <v>28</v>
      </c>
      <c r="D146" s="441" t="s">
        <v>3543</v>
      </c>
      <c r="E146" s="512" t="s">
        <v>186</v>
      </c>
      <c r="F146" s="68">
        <v>110</v>
      </c>
      <c r="G146" s="28">
        <v>27</v>
      </c>
      <c r="H146" s="29">
        <f t="shared" si="4"/>
        <v>0.24545454545454545</v>
      </c>
      <c r="I146" s="28">
        <v>80</v>
      </c>
      <c r="J146" s="28">
        <v>199</v>
      </c>
      <c r="K146" s="28">
        <v>4</v>
      </c>
      <c r="L146" s="28">
        <v>3</v>
      </c>
      <c r="M146" s="28">
        <v>38</v>
      </c>
      <c r="N146" s="28">
        <v>1</v>
      </c>
      <c r="O146" s="28">
        <v>1</v>
      </c>
      <c r="P146" s="28">
        <v>1</v>
      </c>
      <c r="R146" s="152" t="s">
        <v>3165</v>
      </c>
      <c r="S146" t="str">
        <f>CONCATENATE(F146,".-")</f>
        <v>110.-</v>
      </c>
      <c r="T146" t="str">
        <f>CONCATENATE(I146," г")</f>
        <v>80 г</v>
      </c>
      <c r="U146" t="str">
        <f>CONCATENATE(ROUND(J146,0)," кк")</f>
        <v>199 кк</v>
      </c>
      <c r="V146">
        <v>35</v>
      </c>
      <c r="W146">
        <v>23</v>
      </c>
      <c r="Z146" s="315" t="s">
        <v>3316</v>
      </c>
      <c r="AA146" s="28">
        <v>23</v>
      </c>
    </row>
    <row r="147" spans="1:27" ht="15" customHeight="1" x14ac:dyDescent="0.25">
      <c r="A147" s="187" t="e">
        <f>VLOOKUP(E147,НЕД!A:B,2,FALSE)</f>
        <v>#N/A</v>
      </c>
      <c r="B147" s="68">
        <v>10</v>
      </c>
      <c r="C147" s="441" t="s">
        <v>3531</v>
      </c>
      <c r="D147" t="s">
        <v>67</v>
      </c>
      <c r="E147" s="203" t="s">
        <v>192</v>
      </c>
      <c r="F147" s="31">
        <v>260</v>
      </c>
      <c r="G147" s="28">
        <v>65</v>
      </c>
      <c r="H147" s="29">
        <f t="shared" si="4"/>
        <v>0.25</v>
      </c>
      <c r="I147" s="28">
        <v>140</v>
      </c>
      <c r="J147" s="28">
        <v>165</v>
      </c>
      <c r="K147" s="28">
        <v>12</v>
      </c>
      <c r="L147" s="28">
        <v>9</v>
      </c>
      <c r="M147" s="28">
        <v>8</v>
      </c>
      <c r="O147" s="28">
        <v>1</v>
      </c>
      <c r="P147" s="28">
        <v>1</v>
      </c>
      <c r="R147" t="s">
        <v>1089</v>
      </c>
      <c r="W147">
        <v>10</v>
      </c>
      <c r="Z147"/>
      <c r="AA147"/>
    </row>
    <row r="148" spans="1:27" ht="15" customHeight="1" x14ac:dyDescent="0.25">
      <c r="A148" s="187" t="e">
        <f>VLOOKUP(E148,НЕД!A:B,2,FALSE)</f>
        <v>#N/A</v>
      </c>
      <c r="B148" s="28">
        <v>0</v>
      </c>
      <c r="C148" t="s">
        <v>151</v>
      </c>
      <c r="D148" s="441" t="s">
        <v>3525</v>
      </c>
      <c r="E148" s="22" t="s">
        <v>1695</v>
      </c>
      <c r="F148" s="28">
        <v>110</v>
      </c>
      <c r="G148" s="28">
        <v>23</v>
      </c>
      <c r="H148" s="29">
        <f t="shared" si="4"/>
        <v>0.20909090909090908</v>
      </c>
      <c r="I148" s="28">
        <v>100</v>
      </c>
      <c r="J148" s="28">
        <v>217</v>
      </c>
      <c r="K148" s="28">
        <v>8</v>
      </c>
      <c r="L148" s="28">
        <v>16</v>
      </c>
      <c r="M148" s="28">
        <v>10</v>
      </c>
      <c r="P148" s="28">
        <v>1</v>
      </c>
      <c r="R148" t="s">
        <v>1696</v>
      </c>
      <c r="V148">
        <v>23</v>
      </c>
      <c r="W148">
        <v>0</v>
      </c>
      <c r="Y148"/>
      <c r="Z148"/>
      <c r="AA148"/>
    </row>
    <row r="149" spans="1:27" ht="15" customHeight="1" x14ac:dyDescent="0.25">
      <c r="A149" s="187" t="e">
        <f>VLOOKUP(E149,НЕД!A:B,2,FALSE)</f>
        <v>#N/A</v>
      </c>
      <c r="B149" s="64">
        <v>29</v>
      </c>
      <c r="C149" s="441" t="s">
        <v>174</v>
      </c>
      <c r="D149" t="s">
        <v>173</v>
      </c>
      <c r="E149" s="22" t="s">
        <v>2806</v>
      </c>
      <c r="F149" s="28">
        <v>180</v>
      </c>
      <c r="G149" s="28">
        <v>49</v>
      </c>
      <c r="H149" s="29">
        <f t="shared" si="4"/>
        <v>0.2722222222222222</v>
      </c>
      <c r="I149" s="28">
        <v>250</v>
      </c>
      <c r="J149" s="28">
        <v>122</v>
      </c>
      <c r="K149" s="28">
        <v>5</v>
      </c>
      <c r="L149" s="28">
        <v>1</v>
      </c>
      <c r="M149" s="28">
        <v>23</v>
      </c>
      <c r="N149" s="28">
        <v>1</v>
      </c>
      <c r="R149" s="30" t="s">
        <v>2807</v>
      </c>
      <c r="W149">
        <v>0</v>
      </c>
      <c r="Y149"/>
      <c r="Z149"/>
      <c r="AA149"/>
    </row>
    <row r="150" spans="1:27" ht="60" customHeight="1" x14ac:dyDescent="0.25">
      <c r="A150" s="187" t="e">
        <f>VLOOKUP(E150,НЕД!A:B,2,FALSE)</f>
        <v>#N/A</v>
      </c>
      <c r="B150" s="68">
        <v>22</v>
      </c>
      <c r="C150" t="s">
        <v>328</v>
      </c>
      <c r="D150" t="s">
        <v>328</v>
      </c>
      <c r="E150" s="488" t="s">
        <v>224</v>
      </c>
      <c r="F150" s="28">
        <v>170</v>
      </c>
      <c r="G150" s="28">
        <v>42</v>
      </c>
      <c r="H150" s="29">
        <f t="shared" si="4"/>
        <v>0.24705882352941178</v>
      </c>
      <c r="I150" s="28">
        <v>200</v>
      </c>
      <c r="J150" s="28">
        <v>305</v>
      </c>
      <c r="K150" s="28">
        <v>15</v>
      </c>
      <c r="L150" s="28">
        <v>23</v>
      </c>
      <c r="M150" s="28">
        <v>11</v>
      </c>
      <c r="P150" s="28">
        <v>1</v>
      </c>
      <c r="R150" t="s">
        <v>1514</v>
      </c>
      <c r="V150">
        <v>33</v>
      </c>
      <c r="W150">
        <v>18</v>
      </c>
      <c r="Y150"/>
      <c r="Z150" s="315" t="s">
        <v>3316</v>
      </c>
      <c r="AA150" s="315">
        <v>22</v>
      </c>
    </row>
    <row r="151" spans="1:27" ht="30" customHeight="1" x14ac:dyDescent="0.25">
      <c r="A151" s="187" t="e">
        <f>VLOOKUP(E151,НЕД!A:B,2,FALSE)</f>
        <v>#N/A</v>
      </c>
      <c r="B151" s="28">
        <v>0</v>
      </c>
      <c r="C151" t="s">
        <v>151</v>
      </c>
      <c r="D151" s="441" t="s">
        <v>3524</v>
      </c>
      <c r="E151" s="22" t="s">
        <v>1933</v>
      </c>
      <c r="F151" s="28">
        <v>110</v>
      </c>
      <c r="G151" s="28">
        <v>23</v>
      </c>
      <c r="H151" s="29">
        <f t="shared" si="4"/>
        <v>0.20909090909090908</v>
      </c>
      <c r="I151" s="28">
        <v>120</v>
      </c>
      <c r="R151"/>
      <c r="W151">
        <v>0</v>
      </c>
      <c r="Y151"/>
      <c r="Z151"/>
      <c r="AA151"/>
    </row>
    <row r="152" spans="1:27" ht="15" customHeight="1" x14ac:dyDescent="0.25">
      <c r="A152" s="187" t="e">
        <f>VLOOKUP(E152,НЕД!A:B,2,FALSE)</f>
        <v>#N/A</v>
      </c>
      <c r="B152" s="64">
        <v>8</v>
      </c>
      <c r="C152" s="441" t="s">
        <v>3535</v>
      </c>
      <c r="D152" t="s">
        <v>162</v>
      </c>
      <c r="E152" s="240" t="s">
        <v>1750</v>
      </c>
      <c r="F152" s="28">
        <v>60</v>
      </c>
      <c r="G152" s="28">
        <v>11</v>
      </c>
      <c r="H152" s="29">
        <f t="shared" si="4"/>
        <v>0.18333333333333332</v>
      </c>
      <c r="I152" s="28">
        <v>270</v>
      </c>
      <c r="J152" s="28">
        <v>78</v>
      </c>
      <c r="K152" s="28">
        <v>0</v>
      </c>
      <c r="L152" s="28">
        <v>0</v>
      </c>
      <c r="M152" s="28">
        <v>20</v>
      </c>
      <c r="N152" s="28">
        <v>1</v>
      </c>
      <c r="O152" s="28">
        <v>1</v>
      </c>
      <c r="R152" s="152" t="s">
        <v>3163</v>
      </c>
      <c r="S152" t="s">
        <v>533</v>
      </c>
      <c r="T152" t="s">
        <v>323</v>
      </c>
      <c r="U152" t="s">
        <v>1751</v>
      </c>
      <c r="V152">
        <v>11</v>
      </c>
      <c r="W152">
        <v>0</v>
      </c>
      <c r="Y152"/>
      <c r="Z152"/>
      <c r="AA152"/>
    </row>
    <row r="153" spans="1:27" ht="15" customHeight="1" x14ac:dyDescent="0.25">
      <c r="A153" s="187">
        <f>VLOOKUP(E153,НЕД!A:B,2,FALSE)</f>
        <v>24</v>
      </c>
      <c r="B153" s="68">
        <v>21</v>
      </c>
      <c r="C153" s="441" t="s">
        <v>3535</v>
      </c>
      <c r="D153" t="s">
        <v>162</v>
      </c>
      <c r="E153" s="22" t="s">
        <v>166</v>
      </c>
      <c r="F153" s="68">
        <v>130</v>
      </c>
      <c r="G153" s="28">
        <v>36</v>
      </c>
      <c r="H153" s="29">
        <f t="shared" si="4"/>
        <v>0.27692307692307694</v>
      </c>
      <c r="I153" s="28">
        <v>270</v>
      </c>
      <c r="J153" s="28">
        <v>7</v>
      </c>
      <c r="K153" s="28">
        <v>0</v>
      </c>
      <c r="L153" s="28">
        <v>0</v>
      </c>
      <c r="M153" s="28">
        <v>2</v>
      </c>
      <c r="N153" s="28">
        <v>1</v>
      </c>
      <c r="R153" s="30" t="s">
        <v>2831</v>
      </c>
      <c r="W153">
        <v>23</v>
      </c>
      <c r="Y153"/>
      <c r="Z153" s="315" t="s">
        <v>3316</v>
      </c>
      <c r="AA153" s="28">
        <v>23</v>
      </c>
    </row>
    <row r="154" spans="1:27" ht="15" customHeight="1" x14ac:dyDescent="0.25">
      <c r="A154" s="187">
        <f>VLOOKUP(E154,НЕД!A:B,2,FALSE)</f>
        <v>24</v>
      </c>
      <c r="B154" s="68">
        <v>21</v>
      </c>
      <c r="C154" s="441" t="s">
        <v>260</v>
      </c>
      <c r="D154" s="214" t="s">
        <v>1158</v>
      </c>
      <c r="E154" s="22" t="s">
        <v>271</v>
      </c>
      <c r="F154" s="63">
        <v>190</v>
      </c>
      <c r="G154" s="28">
        <v>41</v>
      </c>
      <c r="H154" s="29">
        <f t="shared" si="4"/>
        <v>0.21578947368421053</v>
      </c>
      <c r="I154" s="28">
        <v>150</v>
      </c>
      <c r="J154" s="28">
        <v>40</v>
      </c>
      <c r="K154" s="28">
        <v>0</v>
      </c>
      <c r="L154" s="28">
        <v>2</v>
      </c>
      <c r="M154" s="28">
        <v>7</v>
      </c>
      <c r="N154" s="28">
        <v>1</v>
      </c>
      <c r="R154" s="30" t="s">
        <v>3439</v>
      </c>
      <c r="S154" t="s">
        <v>790</v>
      </c>
      <c r="T154" t="s">
        <v>323</v>
      </c>
      <c r="U154" t="s">
        <v>994</v>
      </c>
      <c r="V154">
        <v>26</v>
      </c>
      <c r="W154">
        <v>23</v>
      </c>
      <c r="Z154" s="315" t="s">
        <v>3316</v>
      </c>
      <c r="AA154" s="28">
        <v>23</v>
      </c>
    </row>
    <row r="155" spans="1:27" ht="15" customHeight="1" x14ac:dyDescent="0.25">
      <c r="A155" s="187" t="e">
        <f>VLOOKUP(E155,НЕД!A:B,2,FALSE)</f>
        <v>#N/A</v>
      </c>
      <c r="B155" s="64">
        <v>8</v>
      </c>
      <c r="C155" s="441" t="s">
        <v>3535</v>
      </c>
      <c r="D155" s="441" t="s">
        <v>3541</v>
      </c>
      <c r="E155" s="22" t="s">
        <v>903</v>
      </c>
      <c r="F155" s="28">
        <v>60</v>
      </c>
      <c r="G155" s="28">
        <v>17</v>
      </c>
      <c r="H155" s="29">
        <f t="shared" si="4"/>
        <v>0.28333333333333333</v>
      </c>
      <c r="I155" s="28">
        <v>270</v>
      </c>
      <c r="J155" s="28">
        <v>40</v>
      </c>
      <c r="K155" s="28">
        <v>3</v>
      </c>
      <c r="L155" s="28">
        <v>1</v>
      </c>
      <c r="M155" s="28">
        <v>4</v>
      </c>
      <c r="N155" s="28">
        <v>1</v>
      </c>
      <c r="P155" s="28">
        <v>1</v>
      </c>
      <c r="R155" t="s">
        <v>904</v>
      </c>
      <c r="S155" t="s">
        <v>533</v>
      </c>
      <c r="T155" t="s">
        <v>323</v>
      </c>
      <c r="U155" t="s">
        <v>721</v>
      </c>
      <c r="V155">
        <v>17</v>
      </c>
      <c r="W155">
        <v>0</v>
      </c>
      <c r="Y155"/>
      <c r="Z155"/>
      <c r="AA155"/>
    </row>
    <row r="156" spans="1:27" ht="15" customHeight="1" x14ac:dyDescent="0.25">
      <c r="A156" s="187" t="e">
        <f>VLOOKUP(E156,НЕД!A:B,2,FALSE)</f>
        <v>#N/A</v>
      </c>
      <c r="B156" s="68">
        <v>18</v>
      </c>
      <c r="C156" s="441" t="s">
        <v>121</v>
      </c>
      <c r="D156" s="230" t="s">
        <v>2846</v>
      </c>
      <c r="E156" s="66" t="s">
        <v>3358</v>
      </c>
      <c r="F156" s="28">
        <v>180</v>
      </c>
      <c r="G156" s="28">
        <v>44</v>
      </c>
      <c r="H156" s="29">
        <f t="shared" si="4"/>
        <v>0.24444444444444444</v>
      </c>
      <c r="I156" s="28">
        <v>120</v>
      </c>
      <c r="J156" s="28">
        <v>251</v>
      </c>
      <c r="K156" s="28">
        <v>22</v>
      </c>
      <c r="L156" s="28">
        <v>16</v>
      </c>
      <c r="M156" s="28">
        <v>6</v>
      </c>
      <c r="P156" s="28">
        <v>1</v>
      </c>
      <c r="R156" s="236" t="s">
        <v>3359</v>
      </c>
      <c r="W156">
        <v>18</v>
      </c>
      <c r="Y156"/>
      <c r="Z156"/>
      <c r="AA156"/>
    </row>
    <row r="157" spans="1:27" ht="15" customHeight="1" x14ac:dyDescent="0.25">
      <c r="A157" s="187" t="e">
        <f>VLOOKUP(E157,НЕД!A:B,2,FALSE)</f>
        <v>#N/A</v>
      </c>
      <c r="B157" s="28">
        <v>0</v>
      </c>
      <c r="C157" t="s">
        <v>151</v>
      </c>
      <c r="D157" s="441" t="s">
        <v>3523</v>
      </c>
      <c r="E157" s="22" t="s">
        <v>1950</v>
      </c>
      <c r="F157" s="28">
        <v>110</v>
      </c>
      <c r="G157" s="28">
        <v>25</v>
      </c>
      <c r="H157" s="29">
        <f t="shared" si="4"/>
        <v>0.22727272727272727</v>
      </c>
      <c r="I157" s="28">
        <v>120</v>
      </c>
      <c r="R157"/>
      <c r="S157" t="s">
        <v>452</v>
      </c>
      <c r="W157">
        <v>0</v>
      </c>
      <c r="Y157"/>
      <c r="Z157"/>
      <c r="AA157"/>
    </row>
    <row r="158" spans="1:27" ht="15" customHeight="1" x14ac:dyDescent="0.25">
      <c r="A158" s="187" t="e">
        <f>VLOOKUP(E158,НЕД!A:B,2,FALSE)</f>
        <v>#N/A</v>
      </c>
      <c r="B158" s="28">
        <v>48</v>
      </c>
      <c r="C158" s="441" t="s">
        <v>194</v>
      </c>
      <c r="D158" t="s">
        <v>194</v>
      </c>
      <c r="E158" s="22" t="s">
        <v>1278</v>
      </c>
      <c r="F158" s="28">
        <v>120</v>
      </c>
      <c r="G158" s="28">
        <v>31</v>
      </c>
      <c r="H158" s="29">
        <f t="shared" si="4"/>
        <v>0.25833333333333336</v>
      </c>
      <c r="I158" s="28">
        <v>130</v>
      </c>
      <c r="J158" s="28">
        <v>245</v>
      </c>
      <c r="K158" s="28">
        <v>9</v>
      </c>
      <c r="L158" s="28">
        <v>13</v>
      </c>
      <c r="M158" s="28">
        <v>22</v>
      </c>
      <c r="O158" s="28">
        <v>1</v>
      </c>
      <c r="R158" t="s">
        <v>1279</v>
      </c>
      <c r="S158" t="s">
        <v>916</v>
      </c>
      <c r="T158" t="s">
        <v>525</v>
      </c>
      <c r="U158" t="s">
        <v>1280</v>
      </c>
      <c r="V158">
        <v>27</v>
      </c>
      <c r="W158">
        <v>13</v>
      </c>
      <c r="Y158"/>
      <c r="Z158"/>
      <c r="AA158"/>
    </row>
    <row r="159" spans="1:27" ht="30" customHeight="1" x14ac:dyDescent="0.25">
      <c r="A159" s="187">
        <f>VLOOKUP(E159,НЕД!A:B,2,FALSE)</f>
        <v>24</v>
      </c>
      <c r="B159" s="68">
        <v>24</v>
      </c>
      <c r="C159" t="s">
        <v>328</v>
      </c>
      <c r="D159" t="s">
        <v>328</v>
      </c>
      <c r="E159" s="66" t="s">
        <v>1147</v>
      </c>
      <c r="F159" s="68">
        <v>160</v>
      </c>
      <c r="G159" s="28">
        <v>46</v>
      </c>
      <c r="H159" s="29">
        <f t="shared" si="4"/>
        <v>0.28749999999999998</v>
      </c>
      <c r="I159" s="28">
        <v>180</v>
      </c>
      <c r="J159" s="28">
        <v>260</v>
      </c>
      <c r="K159" s="28">
        <v>10</v>
      </c>
      <c r="L159" s="28">
        <v>18</v>
      </c>
      <c r="M159" s="28">
        <v>15</v>
      </c>
      <c r="P159" s="28">
        <v>1</v>
      </c>
      <c r="R159" s="30" t="s">
        <v>3230</v>
      </c>
      <c r="W159">
        <v>19</v>
      </c>
      <c r="Y159"/>
      <c r="Z159"/>
      <c r="AA159"/>
    </row>
    <row r="160" spans="1:27" ht="30" customHeight="1" x14ac:dyDescent="0.25">
      <c r="A160" s="187">
        <f>VLOOKUP(E160,НЕД!A:B,2,FALSE)</f>
        <v>24</v>
      </c>
      <c r="B160" s="68">
        <v>24</v>
      </c>
      <c r="C160" s="441" t="s">
        <v>121</v>
      </c>
      <c r="D160" t="s">
        <v>325</v>
      </c>
      <c r="E160" s="324" t="s">
        <v>1001</v>
      </c>
      <c r="F160" s="68">
        <v>180</v>
      </c>
      <c r="G160" s="28">
        <v>49</v>
      </c>
      <c r="H160" s="29">
        <f t="shared" si="4"/>
        <v>0.2722222222222222</v>
      </c>
      <c r="I160" s="28">
        <v>130</v>
      </c>
      <c r="J160" s="28">
        <v>197</v>
      </c>
      <c r="K160" s="28">
        <v>17</v>
      </c>
      <c r="L160" s="28">
        <v>13</v>
      </c>
      <c r="M160" s="28">
        <v>3</v>
      </c>
      <c r="O160" s="28">
        <v>1</v>
      </c>
      <c r="P160" s="28">
        <v>1</v>
      </c>
      <c r="R160" s="30" t="s">
        <v>1002</v>
      </c>
      <c r="V160">
        <v>34</v>
      </c>
      <c r="W160">
        <v>19</v>
      </c>
      <c r="Y160"/>
      <c r="Z160"/>
      <c r="AA160"/>
    </row>
    <row r="161" spans="1:27" ht="30" customHeight="1" x14ac:dyDescent="0.25">
      <c r="A161" s="187" t="e">
        <f>VLOOKUP(E161,НЕД!A:B,2,FALSE)</f>
        <v>#N/A</v>
      </c>
      <c r="B161" s="68">
        <v>19</v>
      </c>
      <c r="C161" t="s">
        <v>116</v>
      </c>
      <c r="D161" t="s">
        <v>116</v>
      </c>
      <c r="E161" s="22" t="s">
        <v>686</v>
      </c>
      <c r="F161" s="28">
        <v>110</v>
      </c>
      <c r="G161" s="28">
        <v>27</v>
      </c>
      <c r="H161" s="29">
        <f t="shared" si="4"/>
        <v>0.24545454545454545</v>
      </c>
      <c r="I161" s="28">
        <v>250</v>
      </c>
      <c r="J161" s="28">
        <v>152</v>
      </c>
      <c r="K161" s="28">
        <v>5</v>
      </c>
      <c r="L161" s="28">
        <v>6</v>
      </c>
      <c r="M161" s="28">
        <v>19</v>
      </c>
      <c r="N161" s="28">
        <v>1</v>
      </c>
      <c r="P161" s="28">
        <v>1</v>
      </c>
      <c r="R161" s="329" t="s">
        <v>2875</v>
      </c>
      <c r="V161">
        <v>20</v>
      </c>
      <c r="W161">
        <v>19</v>
      </c>
      <c r="Y161"/>
      <c r="Z161" s="289" t="s">
        <v>3316</v>
      </c>
      <c r="AA161"/>
    </row>
    <row r="162" spans="1:27" ht="15" customHeight="1" x14ac:dyDescent="0.25">
      <c r="A162" s="187" t="e">
        <f>VLOOKUP(E162,НЕД!A:B,2,FALSE)</f>
        <v>#N/A</v>
      </c>
      <c r="B162" s="28">
        <v>0</v>
      </c>
      <c r="C162" s="441" t="s">
        <v>194</v>
      </c>
      <c r="D162" t="s">
        <v>194</v>
      </c>
      <c r="E162" s="23" t="s">
        <v>457</v>
      </c>
      <c r="F162" s="31">
        <v>120</v>
      </c>
      <c r="G162" s="28">
        <v>44</v>
      </c>
      <c r="H162" s="29">
        <f t="shared" ref="H162:H225" si="5">G162/F162</f>
        <v>0.36666666666666664</v>
      </c>
      <c r="I162" s="28">
        <v>150</v>
      </c>
      <c r="J162" s="28">
        <v>260</v>
      </c>
      <c r="K162" s="28">
        <v>12</v>
      </c>
      <c r="L162" s="28">
        <v>16</v>
      </c>
      <c r="M162" s="28">
        <v>16</v>
      </c>
      <c r="O162" s="28">
        <v>1</v>
      </c>
      <c r="P162" s="28">
        <v>1</v>
      </c>
      <c r="R162" t="s">
        <v>458</v>
      </c>
      <c r="S162" t="s">
        <v>386</v>
      </c>
      <c r="T162" t="s">
        <v>459</v>
      </c>
      <c r="U162" t="s">
        <v>460</v>
      </c>
      <c r="V162">
        <v>49</v>
      </c>
      <c r="W162">
        <v>0</v>
      </c>
      <c r="Y162"/>
      <c r="Z162" s="236" t="s">
        <v>3316</v>
      </c>
      <c r="AA162"/>
    </row>
    <row r="163" spans="1:27" ht="30" customHeight="1" x14ac:dyDescent="0.25">
      <c r="A163" s="187" t="e">
        <f>VLOOKUP(E163,НЕД!A:B,2,FALSE)</f>
        <v>#N/A</v>
      </c>
      <c r="B163" s="28">
        <v>0</v>
      </c>
      <c r="C163" s="441" t="s">
        <v>3512</v>
      </c>
      <c r="D163" s="441" t="s">
        <v>42</v>
      </c>
      <c r="E163" s="22" t="s">
        <v>780</v>
      </c>
      <c r="F163" s="28">
        <v>85</v>
      </c>
      <c r="G163" s="28">
        <v>25</v>
      </c>
      <c r="H163" s="29">
        <f t="shared" si="5"/>
        <v>0.29411764705882354</v>
      </c>
      <c r="I163" s="28">
        <v>180</v>
      </c>
      <c r="J163" s="28">
        <v>321</v>
      </c>
      <c r="K163" s="28">
        <v>8</v>
      </c>
      <c r="L163" s="28">
        <v>24</v>
      </c>
      <c r="M163" s="28">
        <v>1</v>
      </c>
      <c r="N163" s="28">
        <v>1</v>
      </c>
      <c r="R163" t="s">
        <v>781</v>
      </c>
      <c r="V163">
        <v>25</v>
      </c>
      <c r="W163">
        <v>0</v>
      </c>
      <c r="Y163"/>
      <c r="Z163"/>
      <c r="AA163"/>
    </row>
    <row r="164" spans="1:27" ht="45" customHeight="1" x14ac:dyDescent="0.25">
      <c r="A164" s="187" t="e">
        <f>VLOOKUP(E164,НЕД!A:B,2,FALSE)</f>
        <v>#N/A</v>
      </c>
      <c r="B164" s="64">
        <v>23</v>
      </c>
      <c r="C164" s="506" t="s">
        <v>121</v>
      </c>
      <c r="D164" s="506" t="s">
        <v>408</v>
      </c>
      <c r="E164" s="22" t="s">
        <v>3607</v>
      </c>
      <c r="F164" s="28">
        <v>220</v>
      </c>
      <c r="G164" s="28">
        <v>62</v>
      </c>
      <c r="H164" s="29">
        <f t="shared" si="5"/>
        <v>0.2818181818181818</v>
      </c>
      <c r="I164" s="28">
        <v>250</v>
      </c>
      <c r="J164" s="28">
        <v>264</v>
      </c>
      <c r="K164" s="28">
        <v>20</v>
      </c>
      <c r="L164" s="28">
        <v>10</v>
      </c>
      <c r="M164" s="28">
        <v>23</v>
      </c>
      <c r="R164" s="511" t="s">
        <v>3606</v>
      </c>
      <c r="W164">
        <v>23</v>
      </c>
      <c r="Z164" s="315" t="s">
        <v>3316</v>
      </c>
      <c r="AA164" s="28">
        <v>23</v>
      </c>
    </row>
    <row r="165" spans="1:27" ht="30" customHeight="1" x14ac:dyDescent="0.25">
      <c r="A165" s="187" t="e">
        <f>VLOOKUP(E165,НЕД!A:B,2,FALSE)</f>
        <v>#N/A</v>
      </c>
      <c r="B165" s="64">
        <v>21</v>
      </c>
      <c r="C165" t="s">
        <v>244</v>
      </c>
      <c r="D165" t="s">
        <v>244</v>
      </c>
      <c r="E165" s="22" t="s">
        <v>2853</v>
      </c>
      <c r="F165" s="28">
        <v>80</v>
      </c>
      <c r="G165" s="28">
        <v>18</v>
      </c>
      <c r="H165" s="29">
        <f t="shared" si="5"/>
        <v>0.22500000000000001</v>
      </c>
      <c r="I165" s="28">
        <v>160</v>
      </c>
      <c r="J165" s="28">
        <v>162</v>
      </c>
      <c r="K165" s="28">
        <v>2</v>
      </c>
      <c r="L165" s="28">
        <v>15</v>
      </c>
      <c r="M165" s="28">
        <v>5</v>
      </c>
      <c r="N165" s="28">
        <v>1</v>
      </c>
      <c r="R165" s="30" t="s">
        <v>2860</v>
      </c>
      <c r="W165">
        <v>0</v>
      </c>
      <c r="Y165"/>
      <c r="Z165" s="315" t="s">
        <v>3316</v>
      </c>
      <c r="AA165" s="28">
        <v>18</v>
      </c>
    </row>
    <row r="166" spans="1:27" ht="15" customHeight="1" x14ac:dyDescent="0.25">
      <c r="A166" s="187">
        <f>VLOOKUP(E166,НЕД!A:B,2,FALSE)</f>
        <v>24</v>
      </c>
      <c r="B166" s="68">
        <v>24</v>
      </c>
      <c r="C166" s="441" t="s">
        <v>3535</v>
      </c>
      <c r="D166" t="s">
        <v>162</v>
      </c>
      <c r="E166" s="66" t="s">
        <v>1137</v>
      </c>
      <c r="F166" s="68">
        <v>70</v>
      </c>
      <c r="G166" s="28">
        <v>16</v>
      </c>
      <c r="H166" s="29">
        <f t="shared" si="5"/>
        <v>0.22857142857142856</v>
      </c>
      <c r="I166" s="28">
        <v>250</v>
      </c>
      <c r="J166" s="28">
        <v>117</v>
      </c>
      <c r="K166" s="28">
        <v>0</v>
      </c>
      <c r="L166" s="28">
        <v>0</v>
      </c>
      <c r="M166" s="28">
        <v>28</v>
      </c>
      <c r="N166" s="28">
        <v>1</v>
      </c>
      <c r="R166" t="s">
        <v>1138</v>
      </c>
      <c r="S166" t="s">
        <v>533</v>
      </c>
      <c r="T166" t="s">
        <v>323</v>
      </c>
      <c r="U166" t="s">
        <v>1139</v>
      </c>
      <c r="W166">
        <v>19</v>
      </c>
      <c r="Y166"/>
      <c r="Z166"/>
      <c r="AA166"/>
    </row>
    <row r="167" spans="1:27" ht="30" customHeight="1" x14ac:dyDescent="0.25">
      <c r="A167" s="187" t="e">
        <f>VLOOKUP(E167,НЕД!A:B,2,FALSE)</f>
        <v>#N/A</v>
      </c>
      <c r="B167" s="64">
        <v>23</v>
      </c>
      <c r="C167" s="441" t="s">
        <v>121</v>
      </c>
      <c r="D167" t="s">
        <v>325</v>
      </c>
      <c r="E167" s="66" t="s">
        <v>91</v>
      </c>
      <c r="F167" s="28">
        <v>180</v>
      </c>
      <c r="G167" s="28">
        <v>50</v>
      </c>
      <c r="H167" s="29">
        <f t="shared" si="5"/>
        <v>0.27777777777777779</v>
      </c>
      <c r="I167" s="28">
        <v>140</v>
      </c>
      <c r="J167" s="28">
        <v>260</v>
      </c>
      <c r="K167" s="28">
        <v>18</v>
      </c>
      <c r="L167" s="28">
        <v>17</v>
      </c>
      <c r="M167" s="28">
        <v>9</v>
      </c>
      <c r="O167" s="28">
        <v>1</v>
      </c>
      <c r="P167" s="28">
        <v>1</v>
      </c>
      <c r="R167" s="30" t="s">
        <v>1999</v>
      </c>
      <c r="S167" t="s">
        <v>342</v>
      </c>
      <c r="T167" t="s">
        <v>497</v>
      </c>
      <c r="U167" t="s">
        <v>1105</v>
      </c>
      <c r="V167">
        <v>47</v>
      </c>
      <c r="W167">
        <v>23</v>
      </c>
      <c r="Y167"/>
      <c r="Z167" s="315" t="s">
        <v>3316</v>
      </c>
      <c r="AA167" s="28">
        <v>23</v>
      </c>
    </row>
    <row r="168" spans="1:27" ht="15" customHeight="1" x14ac:dyDescent="0.25">
      <c r="A168" s="187">
        <f>VLOOKUP(E168,НЕД!A:B,2,FALSE)</f>
        <v>24</v>
      </c>
      <c r="B168" s="68">
        <v>24</v>
      </c>
      <c r="C168" s="441" t="s">
        <v>121</v>
      </c>
      <c r="D168" t="s">
        <v>325</v>
      </c>
      <c r="E168" s="327" t="s">
        <v>1119</v>
      </c>
      <c r="F168" s="68">
        <v>180</v>
      </c>
      <c r="G168" s="28">
        <v>49</v>
      </c>
      <c r="H168" s="29">
        <f t="shared" si="5"/>
        <v>0.2722222222222222</v>
      </c>
      <c r="I168" s="28">
        <v>130</v>
      </c>
      <c r="J168" s="28">
        <v>173</v>
      </c>
      <c r="K168" s="28">
        <v>17</v>
      </c>
      <c r="L168" s="28">
        <v>10</v>
      </c>
      <c r="M168" s="28">
        <v>5</v>
      </c>
      <c r="O168" s="28">
        <v>1</v>
      </c>
      <c r="P168" s="28">
        <v>1</v>
      </c>
      <c r="R168" s="170" t="s">
        <v>3203</v>
      </c>
      <c r="V168">
        <v>24</v>
      </c>
      <c r="W168">
        <v>19</v>
      </c>
      <c r="Y168"/>
      <c r="Z168" s="438" t="s">
        <v>3316</v>
      </c>
    </row>
    <row r="169" spans="1:27" ht="15" customHeight="1" x14ac:dyDescent="0.25">
      <c r="A169" s="187" t="e">
        <f>VLOOKUP(E169,НЕД!A:B,2,FALSE)</f>
        <v>#N/A</v>
      </c>
      <c r="B169" s="64">
        <v>21</v>
      </c>
      <c r="C169" t="s">
        <v>244</v>
      </c>
      <c r="D169" t="s">
        <v>244</v>
      </c>
      <c r="E169" s="22" t="s">
        <v>257</v>
      </c>
      <c r="F169" s="68">
        <v>90</v>
      </c>
      <c r="G169" s="28">
        <v>20</v>
      </c>
      <c r="H169" s="29">
        <f t="shared" si="5"/>
        <v>0.22222222222222221</v>
      </c>
      <c r="I169" s="28">
        <v>160</v>
      </c>
      <c r="J169" s="28">
        <v>180</v>
      </c>
      <c r="K169" s="28">
        <v>4</v>
      </c>
      <c r="L169" s="28">
        <v>12</v>
      </c>
      <c r="M169" s="28">
        <v>14</v>
      </c>
      <c r="N169" s="28">
        <v>1</v>
      </c>
      <c r="O169" s="28">
        <v>1</v>
      </c>
      <c r="R169" s="289" t="s">
        <v>1331</v>
      </c>
      <c r="W169">
        <v>18</v>
      </c>
      <c r="Z169" s="315" t="s">
        <v>3316</v>
      </c>
      <c r="AA169"/>
    </row>
    <row r="170" spans="1:27" ht="30" customHeight="1" x14ac:dyDescent="0.25">
      <c r="A170" s="187">
        <f>VLOOKUP(E170,НЕД!A:B,2,FALSE)</f>
        <v>24</v>
      </c>
      <c r="B170" s="68">
        <v>23</v>
      </c>
      <c r="C170" s="441" t="s">
        <v>3508</v>
      </c>
      <c r="D170" s="441" t="s">
        <v>3513</v>
      </c>
      <c r="E170" s="205" t="s">
        <v>21</v>
      </c>
      <c r="F170" s="68">
        <v>35</v>
      </c>
      <c r="G170" s="28">
        <v>7</v>
      </c>
      <c r="H170" s="29">
        <f t="shared" si="5"/>
        <v>0.2</v>
      </c>
      <c r="I170" s="28">
        <v>50</v>
      </c>
      <c r="J170" s="28">
        <v>116</v>
      </c>
      <c r="K170" s="28">
        <v>4</v>
      </c>
      <c r="L170" s="28">
        <v>4</v>
      </c>
      <c r="M170" s="28">
        <v>16</v>
      </c>
      <c r="N170" s="28">
        <v>1</v>
      </c>
      <c r="O170" s="28">
        <v>1</v>
      </c>
      <c r="P170" s="28">
        <v>1</v>
      </c>
      <c r="R170" t="s">
        <v>1807</v>
      </c>
      <c r="V170">
        <v>26</v>
      </c>
      <c r="W170">
        <v>23</v>
      </c>
      <c r="Z170" s="315" t="s">
        <v>3316</v>
      </c>
      <c r="AA170" s="28">
        <v>23</v>
      </c>
    </row>
    <row r="171" spans="1:27" ht="30" customHeight="1" x14ac:dyDescent="0.25">
      <c r="A171" s="187" t="e">
        <f>VLOOKUP(E171,НЕД!A:B,2,FALSE)</f>
        <v>#N/A</v>
      </c>
      <c r="B171" s="64">
        <v>23</v>
      </c>
      <c r="C171" s="445" t="s">
        <v>3511</v>
      </c>
      <c r="D171" t="s">
        <v>110</v>
      </c>
      <c r="E171" s="66" t="s">
        <v>1878</v>
      </c>
      <c r="F171" s="28">
        <v>130</v>
      </c>
      <c r="G171" s="28">
        <v>34</v>
      </c>
      <c r="H171" s="29">
        <f t="shared" si="5"/>
        <v>0.26153846153846155</v>
      </c>
      <c r="I171" s="28">
        <v>250</v>
      </c>
      <c r="J171" s="28">
        <v>297</v>
      </c>
      <c r="K171" s="28">
        <v>13</v>
      </c>
      <c r="L171" s="28">
        <v>10</v>
      </c>
      <c r="M171" s="28">
        <v>40</v>
      </c>
      <c r="O171" s="28">
        <v>1</v>
      </c>
      <c r="R171" s="30" t="s">
        <v>3603</v>
      </c>
      <c r="S171" t="s">
        <v>984</v>
      </c>
      <c r="T171" t="s">
        <v>323</v>
      </c>
      <c r="U171" t="s">
        <v>1879</v>
      </c>
      <c r="V171">
        <v>21</v>
      </c>
      <c r="W171">
        <v>23</v>
      </c>
      <c r="Y171"/>
      <c r="Z171" s="315" t="s">
        <v>3316</v>
      </c>
      <c r="AA171" s="28">
        <v>23</v>
      </c>
    </row>
    <row r="172" spans="1:27" ht="15" customHeight="1" x14ac:dyDescent="0.25">
      <c r="A172" s="187" t="e">
        <f>VLOOKUP(E172,НЕД!A:B,2,FALSE)</f>
        <v>#N/A</v>
      </c>
      <c r="B172" s="64">
        <v>24</v>
      </c>
      <c r="C172" s="441" t="s">
        <v>3534</v>
      </c>
      <c r="D172" s="441" t="s">
        <v>3536</v>
      </c>
      <c r="E172" s="22" t="s">
        <v>1483</v>
      </c>
      <c r="F172" s="28">
        <v>45</v>
      </c>
      <c r="G172" s="28">
        <v>8</v>
      </c>
      <c r="H172" s="29">
        <f t="shared" si="5"/>
        <v>0.17777777777777778</v>
      </c>
      <c r="I172" s="28">
        <v>250</v>
      </c>
      <c r="R172" t="s">
        <v>1484</v>
      </c>
      <c r="W172">
        <v>0</v>
      </c>
      <c r="Y172"/>
      <c r="Z172"/>
      <c r="AA172"/>
    </row>
    <row r="173" spans="1:27" x14ac:dyDescent="0.25">
      <c r="A173" s="187" t="e">
        <f>VLOOKUP(E173,НЕД!A:B,2,FALSE)</f>
        <v>#N/A</v>
      </c>
      <c r="B173" s="28">
        <v>0</v>
      </c>
      <c r="C173" t="s">
        <v>151</v>
      </c>
      <c r="D173" s="441" t="s">
        <v>3526</v>
      </c>
      <c r="E173" s="22" t="s">
        <v>929</v>
      </c>
      <c r="F173" s="28">
        <v>110</v>
      </c>
      <c r="G173" s="28">
        <v>31</v>
      </c>
      <c r="H173" s="29">
        <f t="shared" si="5"/>
        <v>0.2818181818181818</v>
      </c>
      <c r="I173" s="28">
        <v>120</v>
      </c>
      <c r="J173" s="28">
        <v>353.4</v>
      </c>
      <c r="K173" s="28">
        <v>8.9</v>
      </c>
      <c r="L173" s="28">
        <v>12.6</v>
      </c>
      <c r="M173" s="28">
        <v>51.2</v>
      </c>
      <c r="N173" s="28">
        <v>1</v>
      </c>
      <c r="O173" s="28">
        <v>1</v>
      </c>
      <c r="P173" s="28">
        <v>1</v>
      </c>
      <c r="R173" t="s">
        <v>930</v>
      </c>
      <c r="S173" t="s">
        <v>452</v>
      </c>
      <c r="T173" t="s">
        <v>351</v>
      </c>
      <c r="U173" t="s">
        <v>931</v>
      </c>
      <c r="V173">
        <v>31</v>
      </c>
      <c r="W173">
        <v>0</v>
      </c>
      <c r="Y173"/>
      <c r="Z173"/>
      <c r="AA173"/>
    </row>
    <row r="174" spans="1:27" ht="30" customHeight="1" x14ac:dyDescent="0.25">
      <c r="A174" s="187" t="e">
        <f>VLOOKUP(E174,НЕД!A:B,2,FALSE)</f>
        <v>#N/A</v>
      </c>
      <c r="B174" s="64">
        <v>23</v>
      </c>
      <c r="C174" s="441" t="s">
        <v>121</v>
      </c>
      <c r="D174" s="34" t="s">
        <v>325</v>
      </c>
      <c r="E174" s="66" t="s">
        <v>1963</v>
      </c>
      <c r="F174" s="28">
        <v>140</v>
      </c>
      <c r="G174" s="28">
        <v>45</v>
      </c>
      <c r="H174" s="29">
        <f t="shared" si="5"/>
        <v>0.32142857142857145</v>
      </c>
      <c r="I174" s="28">
        <v>120</v>
      </c>
      <c r="J174" s="28">
        <v>115</v>
      </c>
      <c r="K174" s="28">
        <v>10</v>
      </c>
      <c r="L174" s="28">
        <v>6</v>
      </c>
      <c r="M174" s="28">
        <v>6</v>
      </c>
      <c r="O174" s="28">
        <v>1</v>
      </c>
      <c r="P174" s="28">
        <v>1</v>
      </c>
      <c r="R174" t="s">
        <v>1964</v>
      </c>
      <c r="W174">
        <v>23</v>
      </c>
      <c r="Y174"/>
      <c r="Z174" s="315" t="s">
        <v>3316</v>
      </c>
      <c r="AA174" s="28">
        <v>23</v>
      </c>
    </row>
    <row r="175" spans="1:27" ht="15" customHeight="1" x14ac:dyDescent="0.25">
      <c r="A175" s="187" t="e">
        <f>VLOOKUP(E175,НЕД!A:B,2,FALSE)</f>
        <v>#N/A</v>
      </c>
      <c r="B175" s="64">
        <v>23</v>
      </c>
      <c r="C175" t="s">
        <v>331</v>
      </c>
      <c r="D175" t="s">
        <v>331</v>
      </c>
      <c r="E175" s="66" t="s">
        <v>1062</v>
      </c>
      <c r="F175" s="68">
        <v>160</v>
      </c>
      <c r="G175" s="28">
        <v>40</v>
      </c>
      <c r="H175" s="29">
        <f t="shared" si="5"/>
        <v>0.25</v>
      </c>
      <c r="I175" s="28">
        <v>180</v>
      </c>
      <c r="J175" s="28">
        <v>175</v>
      </c>
      <c r="K175" s="28">
        <v>4</v>
      </c>
      <c r="L175" s="28">
        <v>14</v>
      </c>
      <c r="M175" s="28">
        <v>8</v>
      </c>
      <c r="N175" s="28">
        <v>1</v>
      </c>
      <c r="P175" s="28">
        <v>1</v>
      </c>
      <c r="Q175" s="28">
        <v>1</v>
      </c>
      <c r="R175" s="30" t="s">
        <v>3431</v>
      </c>
      <c r="S175" t="s">
        <v>429</v>
      </c>
      <c r="T175" t="s">
        <v>358</v>
      </c>
      <c r="U175" t="s">
        <v>1063</v>
      </c>
      <c r="V175">
        <v>32</v>
      </c>
      <c r="W175">
        <v>23</v>
      </c>
      <c r="Y175"/>
      <c r="Z175" s="315" t="s">
        <v>3316</v>
      </c>
      <c r="AA175" s="28">
        <v>23</v>
      </c>
    </row>
    <row r="176" spans="1:27" ht="15" customHeight="1" x14ac:dyDescent="0.25">
      <c r="A176" s="187" t="e">
        <f>VLOOKUP(E176,НЕД!A:B,2,FALSE)</f>
        <v>#N/A</v>
      </c>
      <c r="B176" s="64">
        <v>23</v>
      </c>
      <c r="C176" t="s">
        <v>331</v>
      </c>
      <c r="D176" t="s">
        <v>331</v>
      </c>
      <c r="E176" s="66" t="s">
        <v>1782</v>
      </c>
      <c r="F176" s="28">
        <v>160</v>
      </c>
      <c r="G176" s="28">
        <v>45</v>
      </c>
      <c r="H176" s="29">
        <f t="shared" si="5"/>
        <v>0.28125</v>
      </c>
      <c r="I176" s="28">
        <v>180</v>
      </c>
      <c r="J176" s="28">
        <v>343</v>
      </c>
      <c r="K176" s="28">
        <v>9</v>
      </c>
      <c r="L176" s="28">
        <v>23</v>
      </c>
      <c r="M176" s="28">
        <v>25</v>
      </c>
      <c r="N176" s="28">
        <v>1</v>
      </c>
      <c r="P176" s="28">
        <v>1</v>
      </c>
      <c r="R176" s="30" t="s">
        <v>1783</v>
      </c>
      <c r="S176" t="s">
        <v>509</v>
      </c>
      <c r="T176" t="s">
        <v>358</v>
      </c>
      <c r="U176" t="s">
        <v>559</v>
      </c>
      <c r="V176">
        <v>28</v>
      </c>
      <c r="W176">
        <v>23</v>
      </c>
      <c r="Y176"/>
      <c r="Z176" s="315" t="s">
        <v>3316</v>
      </c>
      <c r="AA176" s="28">
        <v>23</v>
      </c>
    </row>
    <row r="177" spans="1:27" ht="15" customHeight="1" x14ac:dyDescent="0.25">
      <c r="A177" s="187" t="e">
        <f>VLOOKUP(E177,НЕД!A:B,2,FALSE)</f>
        <v>#N/A</v>
      </c>
      <c r="B177" s="68">
        <v>23</v>
      </c>
      <c r="C177" t="s">
        <v>48</v>
      </c>
      <c r="D177" t="s">
        <v>48</v>
      </c>
      <c r="E177" s="66" t="s">
        <v>1308</v>
      </c>
      <c r="F177" s="28">
        <v>260</v>
      </c>
      <c r="G177" s="28">
        <v>89</v>
      </c>
      <c r="H177" s="29">
        <f t="shared" si="5"/>
        <v>0.34230769230769231</v>
      </c>
      <c r="I177" s="28">
        <v>160</v>
      </c>
      <c r="J177" s="28">
        <v>328</v>
      </c>
      <c r="K177" s="28">
        <v>14</v>
      </c>
      <c r="L177" s="28">
        <v>20</v>
      </c>
      <c r="M177" s="28">
        <v>23</v>
      </c>
      <c r="O177" s="28">
        <v>1</v>
      </c>
      <c r="P177" s="28">
        <v>1</v>
      </c>
      <c r="R177" t="s">
        <v>1309</v>
      </c>
      <c r="W177">
        <v>23</v>
      </c>
      <c r="Y177"/>
      <c r="Z177" s="315" t="s">
        <v>3316</v>
      </c>
      <c r="AA177" s="28">
        <v>23</v>
      </c>
    </row>
    <row r="178" spans="1:27" ht="15" customHeight="1" x14ac:dyDescent="0.25">
      <c r="A178" s="187" t="e">
        <f>VLOOKUP(E178,НЕД!A:B,2,FALSE)</f>
        <v>#N/A</v>
      </c>
      <c r="B178" s="68">
        <v>20</v>
      </c>
      <c r="C178" s="441" t="s">
        <v>121</v>
      </c>
      <c r="D178" t="s">
        <v>2846</v>
      </c>
      <c r="E178" s="83" t="s">
        <v>2845</v>
      </c>
      <c r="F178" s="68">
        <v>180</v>
      </c>
      <c r="G178" s="28">
        <v>42</v>
      </c>
      <c r="H178" s="29">
        <f t="shared" si="5"/>
        <v>0.23333333333333334</v>
      </c>
      <c r="I178" s="28">
        <v>150</v>
      </c>
      <c r="J178" s="28">
        <v>290</v>
      </c>
      <c r="K178" s="28">
        <v>22</v>
      </c>
      <c r="L178" s="28">
        <v>17</v>
      </c>
      <c r="M178" s="28">
        <v>13</v>
      </c>
      <c r="O178" s="28">
        <v>1</v>
      </c>
      <c r="P178" s="28">
        <v>1</v>
      </c>
      <c r="R178" s="85" t="s">
        <v>2847</v>
      </c>
      <c r="W178">
        <v>20</v>
      </c>
      <c r="Z178"/>
      <c r="AA178"/>
    </row>
    <row r="179" spans="1:27" ht="30" customHeight="1" x14ac:dyDescent="0.25">
      <c r="A179" s="187" t="e">
        <f>VLOOKUP(E179,НЕД!A:B,2,FALSE)</f>
        <v>#N/A</v>
      </c>
      <c r="B179" s="64">
        <v>23</v>
      </c>
      <c r="C179" s="441" t="s">
        <v>3534</v>
      </c>
      <c r="D179" s="441" t="s">
        <v>3536</v>
      </c>
      <c r="E179" s="66" t="s">
        <v>109</v>
      </c>
      <c r="F179" s="28">
        <v>45</v>
      </c>
      <c r="G179" s="28">
        <v>8</v>
      </c>
      <c r="H179" s="29">
        <f t="shared" si="5"/>
        <v>0.17777777777777778</v>
      </c>
      <c r="I179" s="28">
        <v>250</v>
      </c>
      <c r="J179" s="28">
        <v>32</v>
      </c>
      <c r="K179" s="28">
        <v>0</v>
      </c>
      <c r="L179" s="28">
        <v>0</v>
      </c>
      <c r="M179" s="28">
        <v>8</v>
      </c>
      <c r="N179" s="28">
        <v>1</v>
      </c>
      <c r="R179" t="s">
        <v>1166</v>
      </c>
      <c r="S179" t="s">
        <v>1011</v>
      </c>
      <c r="T179" t="s">
        <v>323</v>
      </c>
      <c r="U179" t="s">
        <v>591</v>
      </c>
      <c r="W179">
        <v>23</v>
      </c>
      <c r="Y179"/>
      <c r="Z179" s="315" t="s">
        <v>3316</v>
      </c>
      <c r="AA179" s="28">
        <v>23</v>
      </c>
    </row>
    <row r="180" spans="1:27" ht="30" customHeight="1" x14ac:dyDescent="0.25">
      <c r="A180" s="187" t="e">
        <f>VLOOKUP(E180,НЕД!A:B,2,FALSE)</f>
        <v>#N/A</v>
      </c>
      <c r="B180" s="245">
        <v>20</v>
      </c>
      <c r="C180" s="441" t="s">
        <v>3534</v>
      </c>
      <c r="D180" s="441" t="s">
        <v>3536</v>
      </c>
      <c r="E180" s="22" t="s">
        <v>3096</v>
      </c>
      <c r="F180" s="28">
        <v>50</v>
      </c>
      <c r="G180" s="28">
        <v>6</v>
      </c>
      <c r="H180" s="29">
        <f t="shared" si="5"/>
        <v>0.12</v>
      </c>
      <c r="I180" s="28">
        <v>250</v>
      </c>
      <c r="J180" s="28">
        <v>122</v>
      </c>
      <c r="K180" s="28">
        <v>0</v>
      </c>
      <c r="L180" s="28">
        <v>0</v>
      </c>
      <c r="M180" s="28">
        <v>30</v>
      </c>
      <c r="N180" s="28">
        <v>1</v>
      </c>
      <c r="R180" s="121" t="s">
        <v>3098</v>
      </c>
      <c r="W180">
        <v>20</v>
      </c>
      <c r="Y180"/>
      <c r="Z180" s="438" t="s">
        <v>3316</v>
      </c>
      <c r="AA180" s="28">
        <v>19</v>
      </c>
    </row>
    <row r="181" spans="1:27" ht="15" customHeight="1" x14ac:dyDescent="0.25">
      <c r="A181" s="187" t="e">
        <f>VLOOKUP(E181,НЕД!A:B,2,FALSE)</f>
        <v>#N/A</v>
      </c>
      <c r="B181" s="68">
        <v>22</v>
      </c>
      <c r="C181" t="s">
        <v>206</v>
      </c>
      <c r="D181" s="441" t="s">
        <v>3538</v>
      </c>
      <c r="E181" s="496" t="s">
        <v>3474</v>
      </c>
      <c r="F181" s="28">
        <v>180</v>
      </c>
      <c r="G181" s="28">
        <v>39</v>
      </c>
      <c r="H181" s="29">
        <f t="shared" si="5"/>
        <v>0.21666666666666667</v>
      </c>
      <c r="I181" s="28">
        <v>200</v>
      </c>
      <c r="J181" s="28">
        <v>227</v>
      </c>
      <c r="K181" s="28">
        <v>5</v>
      </c>
      <c r="L181" s="28">
        <v>11</v>
      </c>
      <c r="M181" s="28">
        <v>27</v>
      </c>
      <c r="O181" s="28">
        <v>1</v>
      </c>
      <c r="P181" s="28">
        <v>1</v>
      </c>
      <c r="R181" t="s">
        <v>3475</v>
      </c>
      <c r="W181">
        <v>17</v>
      </c>
      <c r="Y181"/>
      <c r="Z181" s="315" t="s">
        <v>3316</v>
      </c>
      <c r="AA181" s="315">
        <v>22</v>
      </c>
    </row>
    <row r="182" spans="1:27" ht="14.25" customHeight="1" x14ac:dyDescent="0.25">
      <c r="A182" s="187" t="e">
        <f>VLOOKUP(E182,НЕД!A:B,2,FALSE)</f>
        <v>#N/A</v>
      </c>
      <c r="B182" s="68">
        <v>10</v>
      </c>
      <c r="C182" s="441" t="s">
        <v>260</v>
      </c>
      <c r="D182" s="34" t="s">
        <v>1224</v>
      </c>
      <c r="E182" s="181" t="s">
        <v>3251</v>
      </c>
      <c r="F182" s="68">
        <v>40</v>
      </c>
      <c r="G182" s="28">
        <v>9</v>
      </c>
      <c r="H182" s="29">
        <f t="shared" si="5"/>
        <v>0.22500000000000001</v>
      </c>
      <c r="I182" s="28">
        <v>30</v>
      </c>
      <c r="J182" s="28">
        <v>46</v>
      </c>
      <c r="K182" s="28">
        <v>1</v>
      </c>
      <c r="L182" s="28">
        <v>2</v>
      </c>
      <c r="M182" s="28">
        <v>5</v>
      </c>
      <c r="R182" t="s">
        <v>1425</v>
      </c>
      <c r="S182" t="s">
        <v>374</v>
      </c>
      <c r="T182" t="s">
        <v>1426</v>
      </c>
      <c r="U182" t="s">
        <v>1427</v>
      </c>
      <c r="V182">
        <v>36</v>
      </c>
      <c r="W182">
        <v>9</v>
      </c>
      <c r="Y182"/>
      <c r="Z182" s="438" t="s">
        <v>3316</v>
      </c>
      <c r="AA182" s="28">
        <v>19</v>
      </c>
    </row>
    <row r="183" spans="1:27" ht="30" customHeight="1" x14ac:dyDescent="0.25">
      <c r="A183" s="187" t="e">
        <f>VLOOKUP(E183,НЕД!A:B,2,FALSE)</f>
        <v>#N/A</v>
      </c>
      <c r="B183" s="28">
        <v>0</v>
      </c>
      <c r="C183" s="441" t="s">
        <v>2114</v>
      </c>
      <c r="D183" t="s">
        <v>59</v>
      </c>
      <c r="E183" s="22" t="s">
        <v>1522</v>
      </c>
      <c r="F183" s="28">
        <v>45</v>
      </c>
      <c r="G183" s="28">
        <v>11</v>
      </c>
      <c r="H183" s="29">
        <f t="shared" si="5"/>
        <v>0.24444444444444444</v>
      </c>
      <c r="I183" s="28">
        <v>90</v>
      </c>
      <c r="J183" s="28">
        <v>315</v>
      </c>
      <c r="K183" s="28">
        <v>5</v>
      </c>
      <c r="L183" s="28">
        <v>15</v>
      </c>
      <c r="M183" s="28">
        <v>41</v>
      </c>
      <c r="O183" s="28">
        <v>1</v>
      </c>
      <c r="P183" s="28">
        <v>1</v>
      </c>
      <c r="R183" t="s">
        <v>1523</v>
      </c>
      <c r="S183" t="s">
        <v>1229</v>
      </c>
      <c r="T183" t="s">
        <v>959</v>
      </c>
      <c r="U183" t="s">
        <v>1524</v>
      </c>
      <c r="V183">
        <v>27</v>
      </c>
      <c r="W183">
        <v>0</v>
      </c>
      <c r="Y183"/>
      <c r="Z183" s="438" t="s">
        <v>3316</v>
      </c>
      <c r="AA183" s="28">
        <v>19</v>
      </c>
    </row>
    <row r="184" spans="1:27" ht="15" customHeight="1" x14ac:dyDescent="0.25">
      <c r="A184" s="187" t="e">
        <f>VLOOKUP(E184,НЕД!A:B,2,FALSE)</f>
        <v>#N/A</v>
      </c>
      <c r="B184" s="64">
        <v>8</v>
      </c>
      <c r="C184" s="138" t="s">
        <v>3144</v>
      </c>
      <c r="D184" s="441" t="s">
        <v>3544</v>
      </c>
      <c r="E184" s="159" t="s">
        <v>3193</v>
      </c>
      <c r="F184" s="28">
        <v>280</v>
      </c>
      <c r="G184" s="28">
        <v>90</v>
      </c>
      <c r="H184" s="29">
        <f t="shared" si="5"/>
        <v>0.32142857142857145</v>
      </c>
      <c r="I184" s="28">
        <v>150</v>
      </c>
      <c r="J184" s="28">
        <v>248</v>
      </c>
      <c r="K184" s="28">
        <v>12</v>
      </c>
      <c r="L184" s="28">
        <v>14</v>
      </c>
      <c r="M184" s="28">
        <v>19</v>
      </c>
      <c r="O184" s="28">
        <v>1</v>
      </c>
      <c r="P184" s="28">
        <v>1</v>
      </c>
      <c r="R184" s="158" t="s">
        <v>3185</v>
      </c>
      <c r="W184">
        <v>0</v>
      </c>
      <c r="Y184"/>
      <c r="Z184"/>
      <c r="AA184"/>
    </row>
    <row r="185" spans="1:27" ht="15" customHeight="1" x14ac:dyDescent="0.25">
      <c r="A185" s="187" t="e">
        <f>VLOOKUP(E185,НЕД!A:B,2,FALSE)</f>
        <v>#N/A</v>
      </c>
      <c r="B185" s="68">
        <v>20</v>
      </c>
      <c r="C185" s="441" t="s">
        <v>121</v>
      </c>
      <c r="D185" s="191" t="s">
        <v>325</v>
      </c>
      <c r="E185" s="66" t="s">
        <v>1992</v>
      </c>
      <c r="F185" s="68">
        <v>180</v>
      </c>
      <c r="G185" s="28">
        <v>49</v>
      </c>
      <c r="H185" s="29">
        <f t="shared" si="5"/>
        <v>0.2722222222222222</v>
      </c>
      <c r="I185" s="28">
        <v>160</v>
      </c>
      <c r="J185" s="28">
        <v>274</v>
      </c>
      <c r="K185" s="28">
        <v>24</v>
      </c>
      <c r="L185" s="28">
        <v>15</v>
      </c>
      <c r="M185" s="28">
        <v>12</v>
      </c>
      <c r="O185" s="28">
        <v>1</v>
      </c>
      <c r="R185" s="30" t="s">
        <v>1993</v>
      </c>
      <c r="V185">
        <v>48</v>
      </c>
      <c r="W185">
        <v>20</v>
      </c>
      <c r="Z185"/>
      <c r="AA185"/>
    </row>
    <row r="186" spans="1:27" ht="15" customHeight="1" x14ac:dyDescent="0.25">
      <c r="A186" s="187" t="e">
        <f>VLOOKUP(E186,НЕД!A:B,2,FALSE)</f>
        <v>#N/A</v>
      </c>
      <c r="B186" s="28">
        <v>8</v>
      </c>
      <c r="C186" t="s">
        <v>232</v>
      </c>
      <c r="D186" t="s">
        <v>232</v>
      </c>
      <c r="E186" s="22" t="s">
        <v>1650</v>
      </c>
      <c r="F186" s="28">
        <v>90</v>
      </c>
      <c r="G186" s="28">
        <v>20</v>
      </c>
      <c r="H186" s="29">
        <f t="shared" si="5"/>
        <v>0.22222222222222221</v>
      </c>
      <c r="I186" s="28">
        <v>50</v>
      </c>
      <c r="J186" s="28">
        <v>139</v>
      </c>
      <c r="K186" s="28">
        <v>1</v>
      </c>
      <c r="L186" s="28">
        <v>6</v>
      </c>
      <c r="M186" s="28">
        <v>20</v>
      </c>
      <c r="N186" s="28">
        <v>1</v>
      </c>
      <c r="Q186" s="28">
        <v>1</v>
      </c>
      <c r="R186" t="s">
        <v>1651</v>
      </c>
      <c r="W186">
        <v>8</v>
      </c>
      <c r="Y186"/>
      <c r="Z186"/>
      <c r="AA186"/>
    </row>
    <row r="187" spans="1:27" ht="15" customHeight="1" x14ac:dyDescent="0.25">
      <c r="A187" s="187" t="e">
        <f>VLOOKUP(E187,НЕД!A:B,2,FALSE)</f>
        <v>#N/A</v>
      </c>
      <c r="B187" s="28">
        <v>0</v>
      </c>
      <c r="C187" t="s">
        <v>206</v>
      </c>
      <c r="D187" s="441" t="s">
        <v>3538</v>
      </c>
      <c r="E187" s="131" t="s">
        <v>1013</v>
      </c>
      <c r="F187" s="28">
        <v>90</v>
      </c>
      <c r="G187" s="28">
        <v>25</v>
      </c>
      <c r="H187" s="29">
        <f t="shared" si="5"/>
        <v>0.27777777777777779</v>
      </c>
      <c r="I187" s="28">
        <v>75</v>
      </c>
      <c r="J187" s="28">
        <v>96</v>
      </c>
      <c r="K187" s="28">
        <v>2</v>
      </c>
      <c r="L187" s="28">
        <v>4</v>
      </c>
      <c r="M187" s="28">
        <v>17.5</v>
      </c>
      <c r="O187" s="28">
        <v>1</v>
      </c>
      <c r="R187" t="s">
        <v>1014</v>
      </c>
      <c r="S187" t="s">
        <v>330</v>
      </c>
      <c r="T187" t="s">
        <v>1015</v>
      </c>
      <c r="U187" t="s">
        <v>994</v>
      </c>
      <c r="V187">
        <v>25</v>
      </c>
      <c r="W187">
        <v>0</v>
      </c>
      <c r="Y187"/>
      <c r="Z187" s="438" t="s">
        <v>3316</v>
      </c>
      <c r="AA187" s="28">
        <v>19</v>
      </c>
    </row>
    <row r="188" spans="1:27" ht="15" customHeight="1" x14ac:dyDescent="0.25">
      <c r="A188" s="187" t="e">
        <f>VLOOKUP(E188,НЕД!A:B,2,FALSE)</f>
        <v>#N/A</v>
      </c>
      <c r="B188" s="64">
        <v>21</v>
      </c>
      <c r="C188" s="457" t="s">
        <v>331</v>
      </c>
      <c r="D188" t="s">
        <v>331</v>
      </c>
      <c r="E188" s="22" t="s">
        <v>3564</v>
      </c>
      <c r="F188" s="28">
        <v>185</v>
      </c>
      <c r="G188" s="28">
        <v>46</v>
      </c>
      <c r="H188" s="29">
        <f t="shared" si="5"/>
        <v>0.24864864864864866</v>
      </c>
      <c r="I188" s="28">
        <v>200</v>
      </c>
      <c r="J188" s="28">
        <v>193</v>
      </c>
      <c r="K188" s="28">
        <v>11</v>
      </c>
      <c r="L188" s="28">
        <v>13</v>
      </c>
      <c r="M188" s="28">
        <v>8</v>
      </c>
      <c r="N188" s="28">
        <v>1</v>
      </c>
      <c r="P188" s="28">
        <v>1</v>
      </c>
      <c r="R188" s="471" t="s">
        <v>3577</v>
      </c>
      <c r="W188">
        <f>B188</f>
        <v>21</v>
      </c>
      <c r="Y188"/>
      <c r="Z188" s="315" t="s">
        <v>3316</v>
      </c>
      <c r="AA188"/>
    </row>
    <row r="189" spans="1:27" ht="30" customHeight="1" x14ac:dyDescent="0.25">
      <c r="A189" s="187" t="e">
        <f>VLOOKUP(E189,НЕД!A:B,2,FALSE)</f>
        <v>#N/A</v>
      </c>
      <c r="B189" s="28">
        <v>50</v>
      </c>
      <c r="C189" t="s">
        <v>116</v>
      </c>
      <c r="D189" t="s">
        <v>116</v>
      </c>
      <c r="E189" s="22" t="s">
        <v>995</v>
      </c>
      <c r="F189" s="28">
        <v>110</v>
      </c>
      <c r="G189" s="28">
        <v>26</v>
      </c>
      <c r="H189" s="29">
        <f t="shared" si="5"/>
        <v>0.23636363636363636</v>
      </c>
      <c r="I189" s="28">
        <v>250</v>
      </c>
      <c r="J189" s="28">
        <v>195</v>
      </c>
      <c r="K189" s="28">
        <v>5</v>
      </c>
      <c r="L189" s="28">
        <v>7</v>
      </c>
      <c r="M189" s="28">
        <v>30</v>
      </c>
      <c r="N189" s="28">
        <v>1</v>
      </c>
      <c r="P189" s="28">
        <v>1</v>
      </c>
      <c r="R189" s="30" t="s">
        <v>2917</v>
      </c>
      <c r="S189" t="s">
        <v>403</v>
      </c>
      <c r="T189" t="s">
        <v>323</v>
      </c>
      <c r="U189" t="s">
        <v>957</v>
      </c>
      <c r="V189">
        <v>28</v>
      </c>
      <c r="W189">
        <v>0</v>
      </c>
      <c r="Y189"/>
      <c r="Z189" s="438" t="s">
        <v>3316</v>
      </c>
      <c r="AA189" s="28">
        <v>19</v>
      </c>
    </row>
    <row r="190" spans="1:27" ht="15" customHeight="1" x14ac:dyDescent="0.25">
      <c r="A190" s="187" t="e">
        <f>VLOOKUP(E190,НЕД!A:B,2,FALSE)</f>
        <v>#N/A</v>
      </c>
      <c r="B190" s="64">
        <v>23</v>
      </c>
      <c r="C190" s="441" t="s">
        <v>121</v>
      </c>
      <c r="D190" t="s">
        <v>325</v>
      </c>
      <c r="E190" s="66" t="s">
        <v>985</v>
      </c>
      <c r="F190" s="28">
        <v>180</v>
      </c>
      <c r="G190" s="28">
        <v>48</v>
      </c>
      <c r="H190" s="29">
        <f t="shared" si="5"/>
        <v>0.26666666666666666</v>
      </c>
      <c r="I190" s="28">
        <v>130</v>
      </c>
      <c r="J190" s="28">
        <v>182</v>
      </c>
      <c r="K190" s="28">
        <v>16</v>
      </c>
      <c r="L190" s="28">
        <v>9</v>
      </c>
      <c r="M190" s="28">
        <v>10</v>
      </c>
      <c r="O190" s="28">
        <v>1</v>
      </c>
      <c r="P190" s="28">
        <v>1</v>
      </c>
      <c r="R190" s="507" t="s">
        <v>3598</v>
      </c>
      <c r="W190">
        <v>23</v>
      </c>
      <c r="Y190"/>
      <c r="Z190" s="315" t="s">
        <v>3316</v>
      </c>
      <c r="AA190" s="28">
        <v>23</v>
      </c>
    </row>
    <row r="191" spans="1:27" ht="30" customHeight="1" x14ac:dyDescent="0.25">
      <c r="A191" s="187" t="e">
        <f>VLOOKUP(E191,НЕД!A:B,2,FALSE)</f>
        <v>#N/A</v>
      </c>
      <c r="B191" s="64">
        <v>8</v>
      </c>
      <c r="C191" s="138" t="s">
        <v>3144</v>
      </c>
      <c r="D191" s="441" t="s">
        <v>3544</v>
      </c>
      <c r="E191" s="154" t="s">
        <v>3170</v>
      </c>
      <c r="F191" s="28">
        <v>220</v>
      </c>
      <c r="G191" s="28">
        <v>58</v>
      </c>
      <c r="H191" s="29">
        <f t="shared" si="5"/>
        <v>0.26363636363636361</v>
      </c>
      <c r="I191" s="28">
        <v>150</v>
      </c>
      <c r="J191" s="28">
        <v>273</v>
      </c>
      <c r="K191" s="28">
        <v>14</v>
      </c>
      <c r="L191" s="28">
        <v>14</v>
      </c>
      <c r="M191" s="28">
        <v>22</v>
      </c>
      <c r="O191" s="28">
        <v>1</v>
      </c>
      <c r="P191" s="28">
        <v>1</v>
      </c>
      <c r="R191" s="158" t="s">
        <v>3184</v>
      </c>
      <c r="W191">
        <v>0</v>
      </c>
      <c r="Y191"/>
      <c r="Z191" s="236" t="s">
        <v>3316</v>
      </c>
      <c r="AA191">
        <v>13</v>
      </c>
    </row>
    <row r="192" spans="1:27" ht="30" customHeight="1" x14ac:dyDescent="0.25">
      <c r="A192" s="187" t="e">
        <f>VLOOKUP(E192,НЕД!A:B,2,FALSE)</f>
        <v>#N/A</v>
      </c>
      <c r="B192" s="64">
        <v>8</v>
      </c>
      <c r="C192" s="138" t="s">
        <v>3144</v>
      </c>
      <c r="D192" s="441" t="s">
        <v>3544</v>
      </c>
      <c r="E192" s="22" t="s">
        <v>3174</v>
      </c>
      <c r="F192" s="28">
        <v>90</v>
      </c>
      <c r="G192" s="28">
        <v>23</v>
      </c>
      <c r="H192" s="29">
        <f t="shared" si="5"/>
        <v>0.25555555555555554</v>
      </c>
      <c r="I192" s="28">
        <v>100</v>
      </c>
      <c r="J192" s="28">
        <v>245</v>
      </c>
      <c r="K192" s="28">
        <v>7</v>
      </c>
      <c r="L192" s="28">
        <v>12</v>
      </c>
      <c r="M192" s="28">
        <v>27</v>
      </c>
      <c r="N192" s="28">
        <v>1</v>
      </c>
      <c r="O192" s="28">
        <v>1</v>
      </c>
      <c r="P192" s="28">
        <v>1</v>
      </c>
      <c r="R192" s="158" t="s">
        <v>3186</v>
      </c>
      <c r="W192">
        <v>0</v>
      </c>
      <c r="Y192"/>
      <c r="Z192"/>
      <c r="AA192"/>
    </row>
    <row r="193" spans="1:27" ht="15" customHeight="1" x14ac:dyDescent="0.25">
      <c r="A193" s="187" t="e">
        <f>VLOOKUP(E193,НЕД!A:B,2,FALSE)</f>
        <v>#N/A</v>
      </c>
      <c r="B193" s="28">
        <v>0</v>
      </c>
      <c r="C193" s="441" t="s">
        <v>3535</v>
      </c>
      <c r="D193" t="s">
        <v>162</v>
      </c>
      <c r="E193" s="23" t="s">
        <v>423</v>
      </c>
      <c r="F193" s="31">
        <v>90</v>
      </c>
      <c r="G193" s="28">
        <v>42</v>
      </c>
      <c r="H193" s="29">
        <f t="shared" si="5"/>
        <v>0.46666666666666667</v>
      </c>
      <c r="I193" s="28">
        <v>250</v>
      </c>
      <c r="J193" s="28">
        <v>201</v>
      </c>
      <c r="K193" s="28">
        <v>52</v>
      </c>
      <c r="L193" s="28">
        <v>1</v>
      </c>
      <c r="M193" s="28">
        <v>1</v>
      </c>
      <c r="R193" t="s">
        <v>424</v>
      </c>
      <c r="S193" t="s">
        <v>330</v>
      </c>
      <c r="T193" t="s">
        <v>323</v>
      </c>
      <c r="U193" t="s">
        <v>425</v>
      </c>
      <c r="V193">
        <v>42</v>
      </c>
      <c r="W193">
        <v>0</v>
      </c>
      <c r="Y193"/>
      <c r="Z193" s="438" t="s">
        <v>3316</v>
      </c>
    </row>
    <row r="194" spans="1:27" ht="15" customHeight="1" x14ac:dyDescent="0.25">
      <c r="A194" s="187" t="e">
        <f>VLOOKUP(E194,НЕД!A:B,2,FALSE)</f>
        <v>#N/A</v>
      </c>
      <c r="B194" s="28">
        <v>0</v>
      </c>
      <c r="C194" t="s">
        <v>151</v>
      </c>
      <c r="D194" s="441" t="s">
        <v>3526</v>
      </c>
      <c r="E194" s="22" t="s">
        <v>1952</v>
      </c>
      <c r="F194" s="28">
        <v>110</v>
      </c>
      <c r="G194" s="28">
        <v>20</v>
      </c>
      <c r="H194" s="29">
        <f t="shared" si="5"/>
        <v>0.18181818181818182</v>
      </c>
      <c r="I194" s="28">
        <v>120</v>
      </c>
      <c r="O194" s="28">
        <v>1</v>
      </c>
      <c r="R194"/>
      <c r="W194">
        <v>0</v>
      </c>
      <c r="Y194"/>
      <c r="Z194"/>
      <c r="AA194"/>
    </row>
    <row r="195" spans="1:27" ht="15" customHeight="1" x14ac:dyDescent="0.25">
      <c r="A195" s="187" t="e">
        <f>VLOOKUP(E195,НЕД!A:B,2,FALSE)</f>
        <v>#N/A</v>
      </c>
      <c r="B195" s="68">
        <v>22</v>
      </c>
      <c r="C195" s="445" t="s">
        <v>3511</v>
      </c>
      <c r="D195" t="s">
        <v>110</v>
      </c>
      <c r="E195" s="22" t="s">
        <v>504</v>
      </c>
      <c r="F195" s="31">
        <v>160</v>
      </c>
      <c r="G195" s="28">
        <v>40</v>
      </c>
      <c r="H195" s="29">
        <f t="shared" si="5"/>
        <v>0.25</v>
      </c>
      <c r="I195" s="28">
        <v>250</v>
      </c>
      <c r="J195" s="28">
        <v>134</v>
      </c>
      <c r="K195" s="28">
        <v>6</v>
      </c>
      <c r="L195" s="28">
        <v>9</v>
      </c>
      <c r="M195" s="28">
        <v>7</v>
      </c>
      <c r="P195" s="28">
        <v>1</v>
      </c>
      <c r="R195" s="30" t="s">
        <v>505</v>
      </c>
      <c r="S195" t="s">
        <v>342</v>
      </c>
      <c r="T195" t="s">
        <v>323</v>
      </c>
      <c r="U195" t="s">
        <v>506</v>
      </c>
      <c r="V195">
        <v>37</v>
      </c>
      <c r="W195">
        <v>17</v>
      </c>
      <c r="Y195"/>
      <c r="Z195" s="315" t="s">
        <v>3316</v>
      </c>
      <c r="AA195" s="315">
        <v>22</v>
      </c>
    </row>
    <row r="196" spans="1:27" ht="30" customHeight="1" x14ac:dyDescent="0.25">
      <c r="A196" s="187" t="e">
        <f>VLOOKUP(E196,НЕД!A:B,2,FALSE)</f>
        <v>#N/A</v>
      </c>
      <c r="B196" s="28">
        <v>0</v>
      </c>
      <c r="C196" t="s">
        <v>151</v>
      </c>
      <c r="D196" s="441" t="s">
        <v>3526</v>
      </c>
      <c r="E196" s="22" t="s">
        <v>1697</v>
      </c>
      <c r="F196" s="28">
        <v>110</v>
      </c>
      <c r="G196" s="28">
        <v>23</v>
      </c>
      <c r="H196" s="29">
        <f t="shared" si="5"/>
        <v>0.20909090909090908</v>
      </c>
      <c r="I196" s="28">
        <v>120</v>
      </c>
      <c r="J196" s="28">
        <v>230</v>
      </c>
      <c r="K196" s="28">
        <v>6</v>
      </c>
      <c r="L196" s="28">
        <v>7</v>
      </c>
      <c r="M196" s="28">
        <v>36</v>
      </c>
      <c r="N196" s="28">
        <v>1</v>
      </c>
      <c r="O196" s="28">
        <v>1</v>
      </c>
      <c r="P196" s="28">
        <v>1</v>
      </c>
      <c r="R196" t="s">
        <v>1698</v>
      </c>
      <c r="V196">
        <v>23</v>
      </c>
      <c r="W196">
        <v>0</v>
      </c>
      <c r="Y196"/>
      <c r="Z196"/>
      <c r="AA196"/>
    </row>
    <row r="197" spans="1:27" ht="15" customHeight="1" x14ac:dyDescent="0.25">
      <c r="A197" s="187" t="e">
        <f>VLOOKUP(E197,НЕД!A:B,2,FALSE)</f>
        <v>#N/A</v>
      </c>
      <c r="B197" s="64">
        <v>52</v>
      </c>
      <c r="C197" t="s">
        <v>151</v>
      </c>
      <c r="D197" s="441" t="s">
        <v>3523</v>
      </c>
      <c r="E197" s="22" t="s">
        <v>1574</v>
      </c>
      <c r="F197" s="28">
        <v>110</v>
      </c>
      <c r="G197" s="28">
        <v>25</v>
      </c>
      <c r="H197" s="29">
        <f t="shared" si="5"/>
        <v>0.22727272727272727</v>
      </c>
      <c r="I197" s="28">
        <v>140</v>
      </c>
      <c r="J197" s="28">
        <v>184</v>
      </c>
      <c r="K197" s="28">
        <v>3</v>
      </c>
      <c r="L197" s="28">
        <v>5</v>
      </c>
      <c r="M197" s="28">
        <v>32</v>
      </c>
      <c r="O197" s="28">
        <v>1</v>
      </c>
      <c r="P197" s="28">
        <v>1</v>
      </c>
      <c r="R197" t="s">
        <v>1575</v>
      </c>
      <c r="W197">
        <v>2</v>
      </c>
      <c r="Y197"/>
      <c r="Z197"/>
      <c r="AA197"/>
    </row>
    <row r="198" spans="1:27" ht="60" customHeight="1" x14ac:dyDescent="0.25">
      <c r="A198" s="187" t="e">
        <f>VLOOKUP(E198,НЕД!A:B,2,FALSE)</f>
        <v>#N/A</v>
      </c>
      <c r="B198" s="68">
        <v>50</v>
      </c>
      <c r="C198" s="441" t="s">
        <v>3531</v>
      </c>
      <c r="D198" t="s">
        <v>189</v>
      </c>
      <c r="E198" s="22" t="s">
        <v>190</v>
      </c>
      <c r="F198" s="28">
        <v>170</v>
      </c>
      <c r="G198" s="28">
        <v>43</v>
      </c>
      <c r="H198" s="29">
        <f t="shared" si="5"/>
        <v>0.25294117647058822</v>
      </c>
      <c r="I198" s="28">
        <v>150</v>
      </c>
      <c r="J198" s="28">
        <v>263</v>
      </c>
      <c r="K198" s="28">
        <v>12</v>
      </c>
      <c r="L198" s="28">
        <v>14</v>
      </c>
      <c r="M198" s="28">
        <v>24</v>
      </c>
      <c r="O198" s="28">
        <v>1</v>
      </c>
      <c r="P198" s="28">
        <v>1</v>
      </c>
      <c r="R198" t="s">
        <v>2907</v>
      </c>
      <c r="W198">
        <v>23</v>
      </c>
      <c r="Y198"/>
      <c r="Z198"/>
      <c r="AA198"/>
    </row>
    <row r="199" spans="1:27" ht="15" customHeight="1" x14ac:dyDescent="0.25">
      <c r="A199" s="187" t="e">
        <f>VLOOKUP(E199,НЕД!A:B,2,FALSE)</f>
        <v>#N/A</v>
      </c>
      <c r="B199" s="68">
        <v>18</v>
      </c>
      <c r="C199" s="441" t="s">
        <v>121</v>
      </c>
      <c r="D199" s="34" t="s">
        <v>368</v>
      </c>
      <c r="E199" s="66" t="s">
        <v>967</v>
      </c>
      <c r="F199" s="28">
        <v>180</v>
      </c>
      <c r="G199" s="28">
        <v>49</v>
      </c>
      <c r="H199" s="29">
        <f t="shared" si="5"/>
        <v>0.2722222222222222</v>
      </c>
      <c r="I199" s="28">
        <v>170</v>
      </c>
      <c r="J199" s="28">
        <v>114</v>
      </c>
      <c r="K199" s="28">
        <v>19</v>
      </c>
      <c r="L199" s="28">
        <v>1</v>
      </c>
      <c r="M199" s="28">
        <v>7</v>
      </c>
      <c r="R199" s="30" t="s">
        <v>968</v>
      </c>
      <c r="W199">
        <v>18</v>
      </c>
      <c r="Y199"/>
      <c r="Z199"/>
      <c r="AA199"/>
    </row>
    <row r="200" spans="1:27" ht="30" customHeight="1" x14ac:dyDescent="0.25">
      <c r="A200" s="187" t="e">
        <f>VLOOKUP(E200,НЕД!A:B,2,FALSE)</f>
        <v>#N/A</v>
      </c>
      <c r="B200" s="64">
        <v>23</v>
      </c>
      <c r="C200" t="s">
        <v>139</v>
      </c>
      <c r="D200" t="s">
        <v>139</v>
      </c>
      <c r="E200" s="23" t="s">
        <v>456</v>
      </c>
      <c r="F200" s="31">
        <v>240</v>
      </c>
      <c r="G200" s="28">
        <v>75</v>
      </c>
      <c r="H200" s="29">
        <f t="shared" si="5"/>
        <v>0.3125</v>
      </c>
      <c r="I200" s="28">
        <v>120</v>
      </c>
      <c r="J200" s="28">
        <v>156</v>
      </c>
      <c r="K200" s="28">
        <v>17</v>
      </c>
      <c r="L200" s="28">
        <v>6</v>
      </c>
      <c r="M200" s="28">
        <v>8</v>
      </c>
      <c r="O200" s="28">
        <v>1</v>
      </c>
      <c r="P200" s="28">
        <v>1</v>
      </c>
      <c r="R200" s="507" t="s">
        <v>3600</v>
      </c>
      <c r="W200">
        <v>23</v>
      </c>
      <c r="Y200"/>
      <c r="Z200" s="315" t="s">
        <v>3316</v>
      </c>
      <c r="AA200" s="28">
        <v>23</v>
      </c>
    </row>
    <row r="201" spans="1:27" ht="15" customHeight="1" x14ac:dyDescent="0.25">
      <c r="A201" s="187" t="e">
        <f>VLOOKUP(E201,НЕД!A:B,2,FALSE)</f>
        <v>#N/A</v>
      </c>
      <c r="B201" s="68">
        <v>19</v>
      </c>
      <c r="C201" t="s">
        <v>36</v>
      </c>
      <c r="D201" t="s">
        <v>36</v>
      </c>
      <c r="E201" s="22" t="s">
        <v>40</v>
      </c>
      <c r="F201" s="68">
        <v>150</v>
      </c>
      <c r="G201" s="28">
        <v>39</v>
      </c>
      <c r="H201" s="29">
        <f t="shared" si="5"/>
        <v>0.26</v>
      </c>
      <c r="I201" s="28">
        <v>180</v>
      </c>
      <c r="J201" s="28">
        <v>309</v>
      </c>
      <c r="K201" s="28">
        <v>14</v>
      </c>
      <c r="L201" s="28">
        <v>16</v>
      </c>
      <c r="M201" s="28">
        <v>29</v>
      </c>
      <c r="N201" s="28">
        <v>1</v>
      </c>
      <c r="O201" s="28">
        <v>1</v>
      </c>
      <c r="P201" s="28">
        <v>1</v>
      </c>
      <c r="R201" t="s">
        <v>1588</v>
      </c>
      <c r="W201">
        <v>20</v>
      </c>
      <c r="Z201" s="315" t="s">
        <v>3316</v>
      </c>
      <c r="AA201" s="315">
        <v>22</v>
      </c>
    </row>
    <row r="202" spans="1:27" ht="30" customHeight="1" x14ac:dyDescent="0.25">
      <c r="A202" s="187" t="e">
        <f>VLOOKUP(E202,НЕД!A:B,2,FALSE)</f>
        <v>#N/A</v>
      </c>
      <c r="B202" s="68">
        <v>20</v>
      </c>
      <c r="C202" s="201" t="s">
        <v>3360</v>
      </c>
      <c r="D202" s="239" t="s">
        <v>3360</v>
      </c>
      <c r="E202" s="22" t="s">
        <v>2390</v>
      </c>
      <c r="F202" s="31">
        <v>230</v>
      </c>
      <c r="G202" s="28">
        <v>64</v>
      </c>
      <c r="H202" s="29">
        <f t="shared" si="5"/>
        <v>0.27826086956521739</v>
      </c>
      <c r="I202" s="28">
        <v>200</v>
      </c>
      <c r="J202" s="28">
        <v>426</v>
      </c>
      <c r="K202" s="28">
        <v>17</v>
      </c>
      <c r="L202" s="28">
        <v>24</v>
      </c>
      <c r="M202" s="28">
        <v>37</v>
      </c>
      <c r="O202" s="28">
        <v>1</v>
      </c>
      <c r="Q202" s="28">
        <v>1</v>
      </c>
      <c r="R202" s="218" t="s">
        <v>3158</v>
      </c>
      <c r="W202">
        <v>20</v>
      </c>
      <c r="Y202"/>
      <c r="Z202" s="315" t="s">
        <v>3316</v>
      </c>
      <c r="AA202" s="315">
        <v>22</v>
      </c>
    </row>
    <row r="203" spans="1:27" ht="30" customHeight="1" x14ac:dyDescent="0.25">
      <c r="A203" s="187" t="e">
        <f>VLOOKUP(E203,НЕД!A:B,2,FALSE)</f>
        <v>#N/A</v>
      </c>
      <c r="B203" s="68">
        <v>11</v>
      </c>
      <c r="C203" t="s">
        <v>151</v>
      </c>
      <c r="D203" s="441" t="s">
        <v>3525</v>
      </c>
      <c r="E203" s="489" t="s">
        <v>1140</v>
      </c>
      <c r="F203" s="68">
        <v>160</v>
      </c>
      <c r="G203" s="28">
        <v>36</v>
      </c>
      <c r="H203" s="29">
        <f t="shared" si="5"/>
        <v>0.22500000000000001</v>
      </c>
      <c r="I203" s="28">
        <v>160</v>
      </c>
      <c r="J203" s="28">
        <v>163</v>
      </c>
      <c r="K203" s="28">
        <v>6</v>
      </c>
      <c r="L203" s="28">
        <v>5</v>
      </c>
      <c r="M203" s="28">
        <v>24</v>
      </c>
      <c r="N203" s="28">
        <v>1</v>
      </c>
      <c r="P203" s="28">
        <v>1</v>
      </c>
      <c r="R203" s="30" t="s">
        <v>1141</v>
      </c>
      <c r="W203">
        <v>11</v>
      </c>
      <c r="Y203"/>
      <c r="Z203" s="315" t="s">
        <v>3316</v>
      </c>
      <c r="AA203" s="315">
        <v>22</v>
      </c>
    </row>
    <row r="204" spans="1:27" ht="45" customHeight="1" x14ac:dyDescent="0.25">
      <c r="A204" s="187">
        <f>VLOOKUP(E204,НЕД!A:B,2,FALSE)</f>
        <v>24</v>
      </c>
      <c r="B204" s="68">
        <v>24</v>
      </c>
      <c r="C204" t="s">
        <v>139</v>
      </c>
      <c r="D204" t="s">
        <v>139</v>
      </c>
      <c r="E204" s="23" t="s">
        <v>471</v>
      </c>
      <c r="F204" s="31">
        <v>190</v>
      </c>
      <c r="G204" s="28">
        <v>65</v>
      </c>
      <c r="H204" s="29">
        <f t="shared" si="5"/>
        <v>0.34210526315789475</v>
      </c>
      <c r="I204" s="28">
        <v>110</v>
      </c>
      <c r="J204" s="28">
        <v>149</v>
      </c>
      <c r="K204" s="28">
        <v>13</v>
      </c>
      <c r="L204" s="28">
        <v>9</v>
      </c>
      <c r="M204" s="28">
        <v>4</v>
      </c>
      <c r="O204" s="28">
        <v>1</v>
      </c>
      <c r="P204" s="28">
        <v>1</v>
      </c>
      <c r="R204" s="30" t="s">
        <v>472</v>
      </c>
      <c r="S204" t="s">
        <v>350</v>
      </c>
      <c r="T204" t="s">
        <v>351</v>
      </c>
      <c r="U204" t="s">
        <v>352</v>
      </c>
      <c r="V204">
        <v>37</v>
      </c>
      <c r="W204">
        <v>19</v>
      </c>
      <c r="Y204"/>
      <c r="Z204"/>
      <c r="AA204"/>
    </row>
    <row r="205" spans="1:27" ht="30" customHeight="1" x14ac:dyDescent="0.25">
      <c r="A205" s="187" t="e">
        <f>VLOOKUP(E205,НЕД!A:B,2,FALSE)</f>
        <v>#N/A</v>
      </c>
      <c r="B205" s="68">
        <v>5</v>
      </c>
      <c r="C205" t="s">
        <v>331</v>
      </c>
      <c r="D205" t="s">
        <v>331</v>
      </c>
      <c r="E205" s="22" t="s">
        <v>914</v>
      </c>
      <c r="F205" s="28">
        <v>120</v>
      </c>
      <c r="G205" s="28">
        <v>30</v>
      </c>
      <c r="H205" s="29">
        <f t="shared" si="5"/>
        <v>0.25</v>
      </c>
      <c r="I205" s="28">
        <v>110</v>
      </c>
      <c r="J205" s="28">
        <v>187</v>
      </c>
      <c r="K205" s="28">
        <v>8</v>
      </c>
      <c r="L205" s="28">
        <v>9</v>
      </c>
      <c r="M205" s="28">
        <v>19</v>
      </c>
      <c r="N205" s="28">
        <v>1</v>
      </c>
      <c r="O205" s="28">
        <v>1</v>
      </c>
      <c r="P205" s="28">
        <v>1</v>
      </c>
      <c r="R205" s="30" t="s">
        <v>915</v>
      </c>
      <c r="S205" t="s">
        <v>916</v>
      </c>
      <c r="T205" t="s">
        <v>917</v>
      </c>
      <c r="U205" t="s">
        <v>918</v>
      </c>
      <c r="V205">
        <v>24</v>
      </c>
      <c r="W205">
        <v>0</v>
      </c>
      <c r="Y205"/>
      <c r="Z205" s="438" t="s">
        <v>3316</v>
      </c>
    </row>
    <row r="206" spans="1:27" ht="15" customHeight="1" x14ac:dyDescent="0.25">
      <c r="A206" s="187" t="e">
        <f>VLOOKUP(E206,НЕД!A:B,2,FALSE)</f>
        <v>#N/A</v>
      </c>
      <c r="B206" s="28">
        <v>18</v>
      </c>
      <c r="C206" s="441" t="s">
        <v>2114</v>
      </c>
      <c r="D206" t="s">
        <v>59</v>
      </c>
      <c r="E206" s="22" t="s">
        <v>65</v>
      </c>
      <c r="F206" s="28">
        <v>60</v>
      </c>
      <c r="G206" s="28">
        <v>20</v>
      </c>
      <c r="H206" s="29">
        <f t="shared" si="5"/>
        <v>0.33333333333333331</v>
      </c>
      <c r="I206" s="28">
        <v>90</v>
      </c>
      <c r="J206" s="28">
        <v>440</v>
      </c>
      <c r="K206" s="28">
        <v>8</v>
      </c>
      <c r="L206" s="28">
        <v>24</v>
      </c>
      <c r="M206" s="28">
        <v>48</v>
      </c>
      <c r="O206" s="28">
        <v>1</v>
      </c>
      <c r="P206" s="28">
        <v>1</v>
      </c>
      <c r="R206" t="s">
        <v>1253</v>
      </c>
      <c r="S206" t="s">
        <v>533</v>
      </c>
      <c r="T206" t="s">
        <v>959</v>
      </c>
      <c r="U206" t="s">
        <v>922</v>
      </c>
      <c r="V206">
        <v>21</v>
      </c>
      <c r="W206">
        <v>23</v>
      </c>
      <c r="Y206"/>
      <c r="Z206" s="438" t="s">
        <v>3316</v>
      </c>
    </row>
    <row r="207" spans="1:27" ht="15" customHeight="1" x14ac:dyDescent="0.25">
      <c r="A207" s="187">
        <f>VLOOKUP(E207,НЕД!A:B,2,FALSE)</f>
        <v>24</v>
      </c>
      <c r="B207" s="68">
        <v>23</v>
      </c>
      <c r="C207" t="s">
        <v>36</v>
      </c>
      <c r="D207" t="s">
        <v>36</v>
      </c>
      <c r="E207" s="66" t="s">
        <v>38</v>
      </c>
      <c r="F207" s="28">
        <v>100</v>
      </c>
      <c r="G207" s="28">
        <v>28</v>
      </c>
      <c r="H207" s="29">
        <f t="shared" si="5"/>
        <v>0.28000000000000003</v>
      </c>
      <c r="I207" s="28">
        <v>100</v>
      </c>
      <c r="J207" s="28">
        <v>216</v>
      </c>
      <c r="K207" s="28">
        <v>11</v>
      </c>
      <c r="L207" s="28">
        <v>13</v>
      </c>
      <c r="M207" s="28">
        <v>15</v>
      </c>
      <c r="O207" s="28">
        <v>1</v>
      </c>
      <c r="P207" s="28">
        <v>1</v>
      </c>
      <c r="R207" s="506" t="s">
        <v>3599</v>
      </c>
      <c r="W207">
        <v>23</v>
      </c>
      <c r="Y207"/>
      <c r="Z207" s="315" t="s">
        <v>3316</v>
      </c>
      <c r="AA207" s="28">
        <v>23</v>
      </c>
    </row>
    <row r="208" spans="1:27" ht="15" customHeight="1" x14ac:dyDescent="0.25">
      <c r="A208" s="187" t="e">
        <f>VLOOKUP(E208,НЕД!A:B,2,FALSE)</f>
        <v>#N/A</v>
      </c>
      <c r="B208" s="28">
        <v>52</v>
      </c>
      <c r="C208" t="s">
        <v>116</v>
      </c>
      <c r="D208" t="s">
        <v>116</v>
      </c>
      <c r="E208" s="22" t="s">
        <v>1800</v>
      </c>
      <c r="F208" s="28">
        <v>110</v>
      </c>
      <c r="G208" s="28">
        <v>29</v>
      </c>
      <c r="H208" s="29">
        <f t="shared" si="5"/>
        <v>0.26363636363636361</v>
      </c>
      <c r="I208" s="28">
        <v>250</v>
      </c>
      <c r="J208" s="28">
        <v>226</v>
      </c>
      <c r="K208" s="28">
        <v>6</v>
      </c>
      <c r="L208" s="28">
        <v>11</v>
      </c>
      <c r="M208" s="28">
        <v>26</v>
      </c>
      <c r="N208" s="28">
        <v>1</v>
      </c>
      <c r="P208" s="28">
        <v>1</v>
      </c>
      <c r="R208" s="30" t="s">
        <v>1801</v>
      </c>
      <c r="V208">
        <v>19</v>
      </c>
      <c r="W208">
        <v>0</v>
      </c>
      <c r="Y208"/>
      <c r="Z208" s="249" t="s">
        <v>3316</v>
      </c>
      <c r="AA208"/>
    </row>
    <row r="209" spans="1:27" ht="15" customHeight="1" x14ac:dyDescent="0.25">
      <c r="A209" s="187" t="e">
        <f>VLOOKUP(E209,НЕД!A:B,2,FALSE)</f>
        <v>#N/A</v>
      </c>
      <c r="B209" s="28">
        <v>0</v>
      </c>
      <c r="C209" s="445" t="s">
        <v>3555</v>
      </c>
      <c r="D209" t="s">
        <v>238</v>
      </c>
      <c r="E209" s="22" t="s">
        <v>870</v>
      </c>
      <c r="F209" s="28">
        <v>210</v>
      </c>
      <c r="G209" s="28">
        <v>60</v>
      </c>
      <c r="H209" s="29">
        <f t="shared" si="5"/>
        <v>0.2857142857142857</v>
      </c>
      <c r="I209" s="28">
        <v>180</v>
      </c>
      <c r="J209" s="28">
        <v>299</v>
      </c>
      <c r="K209" s="28">
        <v>11</v>
      </c>
      <c r="L209" s="28">
        <v>15</v>
      </c>
      <c r="M209" s="28">
        <v>25</v>
      </c>
      <c r="N209" s="28">
        <v>1</v>
      </c>
      <c r="R209" t="s">
        <v>871</v>
      </c>
      <c r="S209" t="s">
        <v>322</v>
      </c>
      <c r="T209" t="s">
        <v>358</v>
      </c>
      <c r="U209" t="s">
        <v>872</v>
      </c>
      <c r="V209">
        <v>60</v>
      </c>
      <c r="W209">
        <v>0</v>
      </c>
      <c r="Y209"/>
      <c r="Z209" s="438" t="s">
        <v>3316</v>
      </c>
      <c r="AA209" s="28">
        <v>19</v>
      </c>
    </row>
    <row r="210" spans="1:27" ht="15" customHeight="1" x14ac:dyDescent="0.25">
      <c r="A210" s="187" t="e">
        <f>VLOOKUP(E210,НЕД!A:B,2,FALSE)</f>
        <v>#N/A</v>
      </c>
      <c r="B210" s="68">
        <v>20</v>
      </c>
      <c r="C210" t="s">
        <v>116</v>
      </c>
      <c r="D210" t="s">
        <v>116</v>
      </c>
      <c r="E210" s="66" t="s">
        <v>120</v>
      </c>
      <c r="F210" s="68">
        <v>110</v>
      </c>
      <c r="G210" s="28">
        <v>28</v>
      </c>
      <c r="H210" s="29">
        <f t="shared" si="5"/>
        <v>0.25454545454545452</v>
      </c>
      <c r="I210" s="28">
        <v>250</v>
      </c>
      <c r="J210" s="28">
        <v>80</v>
      </c>
      <c r="K210" s="28">
        <v>3</v>
      </c>
      <c r="L210" s="28">
        <v>1</v>
      </c>
      <c r="M210" s="28">
        <v>15</v>
      </c>
      <c r="N210" s="28">
        <v>1</v>
      </c>
      <c r="R210" s="30" t="s">
        <v>3103</v>
      </c>
      <c r="S210" t="s">
        <v>452</v>
      </c>
      <c r="T210" t="s">
        <v>323</v>
      </c>
      <c r="U210" t="s">
        <v>994</v>
      </c>
      <c r="V210">
        <v>19</v>
      </c>
      <c r="W210">
        <v>20</v>
      </c>
      <c r="Z210" s="316" t="s">
        <v>3316</v>
      </c>
    </row>
    <row r="211" spans="1:27" ht="15" customHeight="1" x14ac:dyDescent="0.25">
      <c r="A211" s="187" t="e">
        <f>VLOOKUP(E211,НЕД!A:B,2,FALSE)</f>
        <v>#N/A</v>
      </c>
      <c r="B211" s="68">
        <v>22</v>
      </c>
      <c r="C211" s="441" t="s">
        <v>121</v>
      </c>
      <c r="D211" t="s">
        <v>408</v>
      </c>
      <c r="E211" s="466" t="s">
        <v>640</v>
      </c>
      <c r="F211" s="28">
        <v>220</v>
      </c>
      <c r="G211" s="28">
        <v>72</v>
      </c>
      <c r="H211" s="29">
        <f t="shared" si="5"/>
        <v>0.32727272727272727</v>
      </c>
      <c r="I211" s="28">
        <v>180</v>
      </c>
      <c r="J211" s="28">
        <v>237</v>
      </c>
      <c r="K211" s="28">
        <v>13</v>
      </c>
      <c r="L211" s="28">
        <v>12</v>
      </c>
      <c r="M211" s="28">
        <v>20</v>
      </c>
      <c r="Q211" s="28">
        <v>1</v>
      </c>
      <c r="R211" s="115" t="s">
        <v>3074</v>
      </c>
      <c r="W211">
        <v>17</v>
      </c>
      <c r="Y211"/>
      <c r="Z211" s="315" t="s">
        <v>3316</v>
      </c>
      <c r="AA211" s="315">
        <v>22</v>
      </c>
    </row>
    <row r="212" spans="1:27" ht="30" customHeight="1" x14ac:dyDescent="0.25">
      <c r="A212" s="187" t="e">
        <f>VLOOKUP(E212,НЕД!A:B,2,FALSE)</f>
        <v>#N/A</v>
      </c>
      <c r="B212" s="28">
        <v>2</v>
      </c>
      <c r="C212" t="s">
        <v>151</v>
      </c>
      <c r="D212" s="441" t="s">
        <v>3525</v>
      </c>
      <c r="E212" s="22" t="s">
        <v>1572</v>
      </c>
      <c r="F212" s="28">
        <v>110</v>
      </c>
      <c r="G212" s="28">
        <v>26</v>
      </c>
      <c r="H212" s="29">
        <f t="shared" si="5"/>
        <v>0.23636363636363636</v>
      </c>
      <c r="I212" s="28">
        <v>160</v>
      </c>
      <c r="J212" s="28">
        <v>92</v>
      </c>
      <c r="K212" s="28">
        <v>7</v>
      </c>
      <c r="L212" s="28">
        <v>3</v>
      </c>
      <c r="M212" s="28">
        <v>9</v>
      </c>
      <c r="N212" s="28">
        <v>1</v>
      </c>
      <c r="P212" s="28">
        <v>1</v>
      </c>
      <c r="R212" t="s">
        <v>1573</v>
      </c>
      <c r="W212">
        <v>2</v>
      </c>
      <c r="Y212"/>
      <c r="Z212"/>
      <c r="AA212"/>
    </row>
    <row r="213" spans="1:27" ht="15" customHeight="1" x14ac:dyDescent="0.25">
      <c r="A213" s="187" t="e">
        <f>VLOOKUP(E213,НЕД!A:B,2,FALSE)</f>
        <v>#N/A</v>
      </c>
      <c r="B213" s="64">
        <v>8</v>
      </c>
      <c r="C213" s="138" t="s">
        <v>3144</v>
      </c>
      <c r="D213" s="441" t="s">
        <v>3544</v>
      </c>
      <c r="E213" s="22" t="s">
        <v>3171</v>
      </c>
      <c r="F213" s="28">
        <v>90</v>
      </c>
      <c r="G213" s="28">
        <v>23</v>
      </c>
      <c r="H213" s="29">
        <f t="shared" si="5"/>
        <v>0.25555555555555554</v>
      </c>
      <c r="I213" s="28">
        <v>100</v>
      </c>
      <c r="J213" s="28">
        <v>219</v>
      </c>
      <c r="K213" s="28">
        <v>5</v>
      </c>
      <c r="L213" s="28">
        <v>12</v>
      </c>
      <c r="M213" s="28">
        <v>24</v>
      </c>
      <c r="N213" s="28">
        <v>1</v>
      </c>
      <c r="O213" s="28">
        <v>1</v>
      </c>
      <c r="P213" s="28">
        <v>1</v>
      </c>
      <c r="R213" s="158" t="s">
        <v>3187</v>
      </c>
      <c r="W213">
        <v>0</v>
      </c>
      <c r="Y213"/>
      <c r="Z213"/>
      <c r="AA213"/>
    </row>
    <row r="214" spans="1:27" ht="15" customHeight="1" x14ac:dyDescent="0.25">
      <c r="A214" s="187">
        <f>VLOOKUP(E214,НЕД!A:B,2,FALSE)</f>
        <v>24</v>
      </c>
      <c r="B214" s="68">
        <v>21</v>
      </c>
      <c r="C214" s="143" t="s">
        <v>258</v>
      </c>
      <c r="D214" s="143" t="s">
        <v>258</v>
      </c>
      <c r="E214" s="466" t="s">
        <v>3567</v>
      </c>
      <c r="F214" s="28">
        <v>190</v>
      </c>
      <c r="G214" s="28">
        <v>49</v>
      </c>
      <c r="H214" s="29">
        <f t="shared" si="5"/>
        <v>0.25789473684210529</v>
      </c>
      <c r="I214" s="28">
        <v>200</v>
      </c>
      <c r="J214" s="467">
        <v>52</v>
      </c>
      <c r="K214" s="467">
        <v>2</v>
      </c>
      <c r="L214" s="467">
        <v>1</v>
      </c>
      <c r="M214" s="467">
        <v>9</v>
      </c>
      <c r="R214" s="143" t="s">
        <v>3568</v>
      </c>
      <c r="W214">
        <f>B214</f>
        <v>21</v>
      </c>
      <c r="Y214"/>
      <c r="Z214" s="315" t="s">
        <v>3316</v>
      </c>
      <c r="AA214"/>
    </row>
    <row r="215" spans="1:27" ht="45" customHeight="1" x14ac:dyDescent="0.25">
      <c r="A215" s="187" t="e">
        <f>VLOOKUP(E215,НЕД!A:B,2,FALSE)</f>
        <v>#N/A</v>
      </c>
      <c r="B215" s="68">
        <v>22</v>
      </c>
      <c r="C215" t="s">
        <v>151</v>
      </c>
      <c r="D215" s="441" t="s">
        <v>3526</v>
      </c>
      <c r="E215" s="22" t="s">
        <v>1710</v>
      </c>
      <c r="F215" s="28">
        <v>140</v>
      </c>
      <c r="G215" s="28">
        <v>31</v>
      </c>
      <c r="H215" s="29">
        <f t="shared" si="5"/>
        <v>0.22142857142857142</v>
      </c>
      <c r="I215" s="28">
        <v>120</v>
      </c>
      <c r="J215" s="28">
        <v>395</v>
      </c>
      <c r="K215" s="28">
        <v>6</v>
      </c>
      <c r="L215" s="28">
        <v>17</v>
      </c>
      <c r="M215" s="28">
        <v>55</v>
      </c>
      <c r="O215" s="28">
        <v>1</v>
      </c>
      <c r="P215" s="28">
        <v>1</v>
      </c>
      <c r="R215" s="492" t="s">
        <v>1711</v>
      </c>
      <c r="S215" t="str">
        <f>CONCATENATE(F215,".-")</f>
        <v>140.-</v>
      </c>
      <c r="T215" t="str">
        <f>CONCATENATE(I215," г")</f>
        <v>120 г</v>
      </c>
      <c r="U215" t="str">
        <f>CONCATENATE(ROUND(J215,0)," кк")</f>
        <v>395 кк</v>
      </c>
      <c r="V215">
        <v>11</v>
      </c>
      <c r="W215">
        <v>12</v>
      </c>
      <c r="Y215"/>
      <c r="Z215" s="315" t="s">
        <v>3316</v>
      </c>
    </row>
    <row r="216" spans="1:27" ht="30" customHeight="1" x14ac:dyDescent="0.25">
      <c r="A216" s="187" t="e">
        <f>VLOOKUP(E216,НЕД!A:B,2,FALSE)</f>
        <v>#N/A</v>
      </c>
      <c r="B216" s="64">
        <v>8</v>
      </c>
      <c r="C216" s="138" t="s">
        <v>3144</v>
      </c>
      <c r="D216" s="441" t="s">
        <v>3544</v>
      </c>
      <c r="E216" s="154" t="s">
        <v>3172</v>
      </c>
      <c r="F216" s="28">
        <v>140</v>
      </c>
      <c r="G216" s="28">
        <v>35</v>
      </c>
      <c r="H216" s="29">
        <f t="shared" si="5"/>
        <v>0.25</v>
      </c>
      <c r="I216" s="28">
        <v>150</v>
      </c>
      <c r="J216" s="28">
        <v>345</v>
      </c>
      <c r="K216" s="28">
        <v>13</v>
      </c>
      <c r="L216" s="28">
        <v>25</v>
      </c>
      <c r="M216" s="28">
        <v>19</v>
      </c>
      <c r="O216" s="28">
        <v>1</v>
      </c>
      <c r="P216" s="28">
        <v>1</v>
      </c>
      <c r="R216" s="158" t="s">
        <v>3189</v>
      </c>
      <c r="W216">
        <v>0</v>
      </c>
      <c r="Y216"/>
      <c r="Z216" s="236" t="s">
        <v>3316</v>
      </c>
      <c r="AA216">
        <v>13</v>
      </c>
    </row>
    <row r="217" spans="1:27" ht="15" customHeight="1" x14ac:dyDescent="0.25">
      <c r="A217" s="187">
        <f>VLOOKUP(E217,НЕД!A:B,2,FALSE)</f>
        <v>24</v>
      </c>
      <c r="B217" s="68">
        <v>23</v>
      </c>
      <c r="C217" s="441" t="s">
        <v>2114</v>
      </c>
      <c r="D217" s="190" t="s">
        <v>68</v>
      </c>
      <c r="E217" s="161" t="s">
        <v>3056</v>
      </c>
      <c r="F217" s="68">
        <v>60</v>
      </c>
      <c r="G217" s="28">
        <v>10</v>
      </c>
      <c r="H217" s="29">
        <f t="shared" si="5"/>
        <v>0.16666666666666666</v>
      </c>
      <c r="I217" s="28">
        <v>35</v>
      </c>
      <c r="J217" s="28">
        <v>153</v>
      </c>
      <c r="K217" s="28">
        <v>6</v>
      </c>
      <c r="L217" s="28">
        <v>8</v>
      </c>
      <c r="M217" s="28">
        <v>15</v>
      </c>
      <c r="N217" s="219"/>
      <c r="O217" s="28">
        <v>1</v>
      </c>
      <c r="P217" s="28">
        <v>1</v>
      </c>
      <c r="R217" s="33" t="s">
        <v>3060</v>
      </c>
      <c r="W217">
        <v>23</v>
      </c>
      <c r="Z217" s="315" t="s">
        <v>3316</v>
      </c>
      <c r="AA217" s="28">
        <v>23</v>
      </c>
    </row>
    <row r="218" spans="1:27" ht="15" customHeight="1" x14ac:dyDescent="0.25">
      <c r="A218" s="187" t="e">
        <f>VLOOKUP(E218,НЕД!A:B,2,FALSE)</f>
        <v>#N/A</v>
      </c>
      <c r="B218" s="64">
        <v>8</v>
      </c>
      <c r="C218" s="138" t="s">
        <v>3144</v>
      </c>
      <c r="D218" s="441" t="s">
        <v>3544</v>
      </c>
      <c r="E218" s="159" t="s">
        <v>3194</v>
      </c>
      <c r="F218" s="28">
        <v>140</v>
      </c>
      <c r="G218" s="28">
        <v>39</v>
      </c>
      <c r="H218" s="29">
        <f t="shared" si="5"/>
        <v>0.27857142857142858</v>
      </c>
      <c r="I218" s="28">
        <v>140</v>
      </c>
      <c r="J218" s="28">
        <v>194</v>
      </c>
      <c r="K218" s="28">
        <v>10</v>
      </c>
      <c r="L218" s="28">
        <v>8</v>
      </c>
      <c r="M218" s="28">
        <v>19</v>
      </c>
      <c r="N218" s="28">
        <v>1</v>
      </c>
      <c r="O218" s="28">
        <v>1</v>
      </c>
      <c r="P218" s="28">
        <v>1</v>
      </c>
      <c r="R218" s="158" t="s">
        <v>3188</v>
      </c>
      <c r="W218">
        <v>0</v>
      </c>
      <c r="Y218"/>
      <c r="Z218"/>
      <c r="AA218"/>
    </row>
    <row r="219" spans="1:27" ht="60" customHeight="1" x14ac:dyDescent="0.25">
      <c r="A219" s="187" t="e">
        <f>VLOOKUP(E219,НЕД!A:B,2,FALSE)</f>
        <v>#N/A</v>
      </c>
      <c r="B219" s="64">
        <v>8</v>
      </c>
      <c r="C219" s="138" t="s">
        <v>3144</v>
      </c>
      <c r="D219" s="441" t="s">
        <v>3544</v>
      </c>
      <c r="E219" s="154" t="s">
        <v>3173</v>
      </c>
      <c r="F219" s="28">
        <v>140</v>
      </c>
      <c r="G219" s="28">
        <v>34</v>
      </c>
      <c r="H219" s="29">
        <f t="shared" si="5"/>
        <v>0.24285714285714285</v>
      </c>
      <c r="I219" s="28">
        <v>150</v>
      </c>
      <c r="J219" s="28">
        <v>274</v>
      </c>
      <c r="K219" s="28">
        <v>13</v>
      </c>
      <c r="L219" s="28">
        <v>16</v>
      </c>
      <c r="M219" s="28">
        <v>20</v>
      </c>
      <c r="O219" s="28">
        <v>1</v>
      </c>
      <c r="P219" s="28">
        <v>1</v>
      </c>
      <c r="R219" s="158" t="s">
        <v>3190</v>
      </c>
      <c r="W219">
        <v>0</v>
      </c>
      <c r="Y219"/>
      <c r="Z219"/>
      <c r="AA219"/>
    </row>
    <row r="220" spans="1:27" ht="15" customHeight="1" x14ac:dyDescent="0.25">
      <c r="A220" s="187">
        <f>VLOOKUP(E220,НЕД!A:B,2,FALSE)</f>
        <v>24</v>
      </c>
      <c r="B220" s="68">
        <v>24</v>
      </c>
      <c r="C220" t="s">
        <v>121</v>
      </c>
      <c r="D220" t="s">
        <v>121</v>
      </c>
      <c r="E220" s="22" t="s">
        <v>797</v>
      </c>
      <c r="F220" s="68">
        <v>190</v>
      </c>
      <c r="G220" s="28">
        <v>52</v>
      </c>
      <c r="H220" s="29">
        <f t="shared" si="5"/>
        <v>0.27368421052631581</v>
      </c>
      <c r="I220" s="28">
        <v>120</v>
      </c>
      <c r="J220" s="28">
        <v>149</v>
      </c>
      <c r="K220" s="28">
        <v>33</v>
      </c>
      <c r="L220" s="28">
        <v>1</v>
      </c>
      <c r="M220" s="28">
        <v>1</v>
      </c>
      <c r="O220" s="28">
        <v>1</v>
      </c>
      <c r="P220" s="28">
        <v>1</v>
      </c>
      <c r="R220" s="30" t="s">
        <v>798</v>
      </c>
      <c r="W220">
        <v>19</v>
      </c>
      <c r="Y220"/>
      <c r="Z220"/>
      <c r="AA220"/>
    </row>
    <row r="221" spans="1:27" ht="15" customHeight="1" x14ac:dyDescent="0.25">
      <c r="A221" s="187" t="e">
        <f>VLOOKUP(E221,НЕД!A:B,2,FALSE)</f>
        <v>#N/A</v>
      </c>
      <c r="B221" s="64">
        <v>21</v>
      </c>
      <c r="C221" s="468" t="s">
        <v>3535</v>
      </c>
      <c r="D221" t="s">
        <v>3540</v>
      </c>
      <c r="E221" s="430" t="s">
        <v>3570</v>
      </c>
      <c r="F221" s="28">
        <v>60</v>
      </c>
      <c r="G221" s="28">
        <v>41</v>
      </c>
      <c r="H221" s="29">
        <f t="shared" si="5"/>
        <v>0.68333333333333335</v>
      </c>
      <c r="I221" s="28">
        <v>270</v>
      </c>
      <c r="J221" s="28">
        <v>235</v>
      </c>
      <c r="K221" s="28">
        <v>7</v>
      </c>
      <c r="L221" s="28">
        <v>6</v>
      </c>
      <c r="M221" s="28">
        <v>39</v>
      </c>
      <c r="N221" s="28">
        <v>1</v>
      </c>
      <c r="O221" s="28">
        <v>1</v>
      </c>
      <c r="P221" s="28">
        <v>1</v>
      </c>
      <c r="R221" t="s">
        <v>3571</v>
      </c>
      <c r="W221">
        <f>B221</f>
        <v>21</v>
      </c>
      <c r="Y221"/>
      <c r="Z221" s="315" t="s">
        <v>3316</v>
      </c>
      <c r="AA221"/>
    </row>
    <row r="222" spans="1:27" ht="15" customHeight="1" x14ac:dyDescent="0.25">
      <c r="A222" s="187" t="e">
        <f>VLOOKUP(E222,НЕД!A:B,2,FALSE)</f>
        <v>#N/A</v>
      </c>
      <c r="B222" s="68">
        <v>21</v>
      </c>
      <c r="C222" t="s">
        <v>116</v>
      </c>
      <c r="D222" t="s">
        <v>116</v>
      </c>
      <c r="E222" s="22" t="s">
        <v>560</v>
      </c>
      <c r="F222" s="68">
        <v>80</v>
      </c>
      <c r="G222" s="28">
        <v>19</v>
      </c>
      <c r="H222" s="29">
        <f t="shared" si="5"/>
        <v>0.23749999999999999</v>
      </c>
      <c r="I222" s="28">
        <v>250</v>
      </c>
      <c r="J222" s="28">
        <v>135</v>
      </c>
      <c r="K222" s="28">
        <v>7</v>
      </c>
      <c r="L222" s="28">
        <v>2</v>
      </c>
      <c r="M222" s="28">
        <v>23</v>
      </c>
      <c r="N222" s="28">
        <v>1</v>
      </c>
      <c r="O222" s="28">
        <v>1</v>
      </c>
      <c r="R222" s="30" t="s">
        <v>561</v>
      </c>
      <c r="V222">
        <v>27</v>
      </c>
      <c r="W222">
        <v>16</v>
      </c>
      <c r="Y222"/>
      <c r="Z222" s="315" t="s">
        <v>3316</v>
      </c>
      <c r="AA222"/>
    </row>
    <row r="223" spans="1:27" ht="30" customHeight="1" x14ac:dyDescent="0.25">
      <c r="A223" s="187" t="e">
        <f>VLOOKUP(E223,НЕД!A:B,2,FALSE)</f>
        <v>#N/A</v>
      </c>
      <c r="B223" s="68">
        <v>21</v>
      </c>
      <c r="C223" s="192" t="s">
        <v>28</v>
      </c>
      <c r="D223" t="s">
        <v>28</v>
      </c>
      <c r="E223" s="22" t="s">
        <v>1493</v>
      </c>
      <c r="F223" s="68">
        <v>70</v>
      </c>
      <c r="G223" s="28">
        <v>15</v>
      </c>
      <c r="H223" s="29">
        <f t="shared" si="5"/>
        <v>0.21428571428571427</v>
      </c>
      <c r="I223" s="28">
        <v>100</v>
      </c>
      <c r="J223" s="28">
        <v>136</v>
      </c>
      <c r="K223" s="28">
        <v>5</v>
      </c>
      <c r="L223" s="28">
        <v>4</v>
      </c>
      <c r="M223" s="28">
        <v>20</v>
      </c>
      <c r="N223" s="28">
        <v>1</v>
      </c>
      <c r="O223" s="28">
        <v>1</v>
      </c>
      <c r="P223" s="28">
        <v>1</v>
      </c>
      <c r="R223" t="s">
        <v>1494</v>
      </c>
      <c r="W223">
        <v>16</v>
      </c>
      <c r="Y223"/>
      <c r="Z223" s="315" t="s">
        <v>3316</v>
      </c>
      <c r="AA223"/>
    </row>
    <row r="224" spans="1:27" ht="15" customHeight="1" x14ac:dyDescent="0.25">
      <c r="A224" s="187" t="e">
        <f>VLOOKUP(E224,НЕД!A:B,2,FALSE)</f>
        <v>#N/A</v>
      </c>
      <c r="B224" s="68">
        <v>22</v>
      </c>
      <c r="C224" s="201" t="s">
        <v>3360</v>
      </c>
      <c r="D224" s="239" t="s">
        <v>3360</v>
      </c>
      <c r="E224" s="22" t="s">
        <v>1988</v>
      </c>
      <c r="F224" s="28">
        <v>260</v>
      </c>
      <c r="G224" s="28">
        <v>65</v>
      </c>
      <c r="H224" s="29">
        <f t="shared" si="5"/>
        <v>0.25</v>
      </c>
      <c r="I224" s="28">
        <v>250</v>
      </c>
      <c r="J224" s="28">
        <v>330</v>
      </c>
      <c r="K224" s="28">
        <v>30</v>
      </c>
      <c r="L224" s="28">
        <v>17</v>
      </c>
      <c r="M224" s="28">
        <v>13</v>
      </c>
      <c r="O224" s="28">
        <v>1</v>
      </c>
      <c r="P224" s="28">
        <v>1</v>
      </c>
      <c r="R224" s="90" t="s">
        <v>2904</v>
      </c>
      <c r="S224" t="s">
        <v>545</v>
      </c>
      <c r="T224" t="s">
        <v>323</v>
      </c>
      <c r="U224" t="s">
        <v>1989</v>
      </c>
      <c r="V224">
        <v>65</v>
      </c>
      <c r="W224">
        <v>16</v>
      </c>
      <c r="Y224"/>
      <c r="Z224" s="315" t="s">
        <v>3316</v>
      </c>
    </row>
    <row r="225" spans="1:27" ht="45" customHeight="1" x14ac:dyDescent="0.25">
      <c r="A225" s="187" t="e">
        <f>VLOOKUP(E225,НЕД!A:B,2,FALSE)</f>
        <v>#N/A</v>
      </c>
      <c r="B225" s="28">
        <v>18</v>
      </c>
      <c r="C225" s="441" t="s">
        <v>2114</v>
      </c>
      <c r="D225" t="s">
        <v>59</v>
      </c>
      <c r="E225" s="22" t="s">
        <v>66</v>
      </c>
      <c r="F225" s="28">
        <v>70</v>
      </c>
      <c r="G225" s="28">
        <v>14</v>
      </c>
      <c r="H225" s="29">
        <f t="shared" si="5"/>
        <v>0.2</v>
      </c>
      <c r="I225" s="28">
        <v>90</v>
      </c>
      <c r="J225" s="28">
        <v>254</v>
      </c>
      <c r="K225" s="28">
        <v>5</v>
      </c>
      <c r="L225" s="28">
        <v>15</v>
      </c>
      <c r="M225" s="28">
        <v>26</v>
      </c>
      <c r="O225" s="28">
        <v>1</v>
      </c>
      <c r="P225" s="28">
        <v>1</v>
      </c>
      <c r="R225" t="s">
        <v>1802</v>
      </c>
      <c r="S225" t="s">
        <v>828</v>
      </c>
      <c r="T225" t="s">
        <v>959</v>
      </c>
      <c r="U225" t="s">
        <v>494</v>
      </c>
      <c r="V225">
        <v>9</v>
      </c>
      <c r="W225">
        <v>23</v>
      </c>
      <c r="Y225"/>
      <c r="Z225" s="438" t="s">
        <v>3316</v>
      </c>
    </row>
    <row r="226" spans="1:27" ht="15" customHeight="1" x14ac:dyDescent="0.25">
      <c r="A226" s="187" t="e">
        <f>VLOOKUP(E226,НЕД!A:B,2,FALSE)</f>
        <v>#N/A</v>
      </c>
      <c r="B226" s="28">
        <v>47</v>
      </c>
      <c r="C226" t="s">
        <v>328</v>
      </c>
      <c r="D226" s="193" t="s">
        <v>328</v>
      </c>
      <c r="E226" s="101" t="s">
        <v>2742</v>
      </c>
      <c r="F226" s="28">
        <v>160</v>
      </c>
      <c r="G226" s="28">
        <v>43</v>
      </c>
      <c r="H226" s="29">
        <f t="shared" ref="H226:H289" si="6">G226/F226</f>
        <v>0.26874999999999999</v>
      </c>
      <c r="I226" s="28">
        <v>250</v>
      </c>
      <c r="J226" s="28">
        <v>256</v>
      </c>
      <c r="K226" s="28">
        <v>6</v>
      </c>
      <c r="L226" s="28">
        <v>13</v>
      </c>
      <c r="M226" s="28">
        <v>28</v>
      </c>
      <c r="N226" s="28">
        <v>1</v>
      </c>
      <c r="Q226" s="28">
        <v>1</v>
      </c>
      <c r="R226" s="104" t="s">
        <v>2992</v>
      </c>
      <c r="W226">
        <v>0</v>
      </c>
      <c r="Y226"/>
      <c r="Z226"/>
      <c r="AA226"/>
    </row>
    <row r="227" spans="1:27" ht="15" customHeight="1" x14ac:dyDescent="0.25">
      <c r="A227" s="187" t="e">
        <f>VLOOKUP(E227,НЕД!A:B,2,FALSE)</f>
        <v>#N/A</v>
      </c>
      <c r="B227" s="28">
        <v>45</v>
      </c>
      <c r="C227" s="445" t="s">
        <v>3555</v>
      </c>
      <c r="D227" t="s">
        <v>238</v>
      </c>
      <c r="E227" s="26" t="s">
        <v>239</v>
      </c>
      <c r="F227" s="28">
        <v>210</v>
      </c>
      <c r="G227" s="28">
        <v>55</v>
      </c>
      <c r="H227" s="29">
        <f t="shared" si="6"/>
        <v>0.26190476190476192</v>
      </c>
      <c r="I227" s="28">
        <v>250</v>
      </c>
      <c r="J227" s="28">
        <v>230</v>
      </c>
      <c r="K227" s="28">
        <v>9</v>
      </c>
      <c r="L227" s="28">
        <v>15</v>
      </c>
      <c r="M227" s="28">
        <v>15</v>
      </c>
      <c r="N227" s="28">
        <v>1</v>
      </c>
      <c r="O227" s="28">
        <v>1</v>
      </c>
      <c r="R227" s="97" t="s">
        <v>2961</v>
      </c>
      <c r="W227">
        <v>23</v>
      </c>
      <c r="Y227"/>
      <c r="Z227"/>
      <c r="AA227"/>
    </row>
    <row r="228" spans="1:27" ht="15" customHeight="1" x14ac:dyDescent="0.25">
      <c r="A228" s="187" t="e">
        <f>VLOOKUP(E228,НЕД!A:B,2,FALSE)</f>
        <v>#N/A</v>
      </c>
      <c r="B228" s="64">
        <v>23</v>
      </c>
      <c r="C228" s="441" t="s">
        <v>3535</v>
      </c>
      <c r="D228" s="441" t="s">
        <v>3542</v>
      </c>
      <c r="E228" s="252" t="s">
        <v>3088</v>
      </c>
      <c r="F228" s="28">
        <v>140</v>
      </c>
      <c r="G228" s="28">
        <v>36</v>
      </c>
      <c r="H228" s="29">
        <f t="shared" si="6"/>
        <v>0.25714285714285712</v>
      </c>
      <c r="I228" s="28">
        <v>270</v>
      </c>
      <c r="J228" s="28">
        <v>116</v>
      </c>
      <c r="K228" s="28">
        <v>6</v>
      </c>
      <c r="L228" s="28">
        <v>5</v>
      </c>
      <c r="M228" s="28">
        <v>12</v>
      </c>
      <c r="N228" s="28">
        <v>1</v>
      </c>
      <c r="P228" s="28">
        <v>1</v>
      </c>
      <c r="R228" s="120" t="s">
        <v>3087</v>
      </c>
      <c r="W228">
        <v>23</v>
      </c>
      <c r="Y228"/>
      <c r="Z228" s="315" t="s">
        <v>3316</v>
      </c>
      <c r="AA228" s="28">
        <v>23</v>
      </c>
    </row>
    <row r="229" spans="1:27" ht="15" customHeight="1" x14ac:dyDescent="0.25">
      <c r="A229" s="187" t="e">
        <f>VLOOKUP(E229,НЕД!A:B,2,FALSE)</f>
        <v>#N/A</v>
      </c>
      <c r="B229" s="28">
        <v>47</v>
      </c>
      <c r="C229" s="445" t="s">
        <v>3555</v>
      </c>
      <c r="D229" t="s">
        <v>238</v>
      </c>
      <c r="E229" s="22" t="s">
        <v>1075</v>
      </c>
      <c r="F229" s="28">
        <v>210</v>
      </c>
      <c r="G229" s="28">
        <v>50</v>
      </c>
      <c r="H229" s="29">
        <f t="shared" si="6"/>
        <v>0.23809523809523808</v>
      </c>
      <c r="I229" s="28">
        <v>300</v>
      </c>
      <c r="J229" s="28">
        <v>494</v>
      </c>
      <c r="K229" s="28">
        <v>17</v>
      </c>
      <c r="L229" s="28">
        <v>33</v>
      </c>
      <c r="M229" s="28">
        <v>32</v>
      </c>
      <c r="P229" s="28">
        <v>1</v>
      </c>
      <c r="R229" s="30" t="s">
        <v>1076</v>
      </c>
      <c r="W229">
        <v>3</v>
      </c>
      <c r="Y229"/>
      <c r="Z229" t="s">
        <v>3316</v>
      </c>
      <c r="AA229"/>
    </row>
    <row r="230" spans="1:27" ht="15" customHeight="1" x14ac:dyDescent="0.25">
      <c r="A230" s="187" t="e">
        <f>VLOOKUP(E230,НЕД!A:B,2,FALSE)</f>
        <v>#N/A</v>
      </c>
      <c r="B230" s="68">
        <v>21</v>
      </c>
      <c r="C230" s="441" t="s">
        <v>121</v>
      </c>
      <c r="D230" t="s">
        <v>325</v>
      </c>
      <c r="E230" s="22" t="s">
        <v>1580</v>
      </c>
      <c r="F230" s="68">
        <v>150</v>
      </c>
      <c r="G230" s="28">
        <v>44</v>
      </c>
      <c r="H230" s="29">
        <f t="shared" si="6"/>
        <v>0.29333333333333333</v>
      </c>
      <c r="I230" s="28">
        <v>100</v>
      </c>
      <c r="J230" s="28">
        <v>181</v>
      </c>
      <c r="K230" s="28">
        <v>10</v>
      </c>
      <c r="L230" s="28">
        <v>13</v>
      </c>
      <c r="M230" s="28">
        <v>6</v>
      </c>
      <c r="P230" s="28">
        <v>1</v>
      </c>
      <c r="R230" s="30" t="s">
        <v>3015</v>
      </c>
      <c r="S230" t="s">
        <v>429</v>
      </c>
      <c r="T230" t="s">
        <v>525</v>
      </c>
      <c r="U230" t="s">
        <v>1168</v>
      </c>
      <c r="V230">
        <v>22</v>
      </c>
      <c r="W230">
        <v>16</v>
      </c>
      <c r="Y230"/>
      <c r="Z230" s="315" t="s">
        <v>3316</v>
      </c>
      <c r="AA230"/>
    </row>
    <row r="231" spans="1:27" ht="15.75" customHeight="1" x14ac:dyDescent="0.25">
      <c r="A231" s="187" t="e">
        <f>VLOOKUP(E231,НЕД!A:B,2,FALSE)</f>
        <v>#N/A</v>
      </c>
      <c r="B231" s="68">
        <v>52</v>
      </c>
      <c r="C231" s="441" t="s">
        <v>3531</v>
      </c>
      <c r="D231" s="441" t="s">
        <v>3533</v>
      </c>
      <c r="E231" s="22" t="s">
        <v>2921</v>
      </c>
      <c r="F231" s="28">
        <v>190</v>
      </c>
      <c r="G231" s="28">
        <v>51</v>
      </c>
      <c r="H231" s="29">
        <f t="shared" si="6"/>
        <v>0.26842105263157895</v>
      </c>
      <c r="I231" s="28">
        <v>150</v>
      </c>
      <c r="J231" s="28">
        <v>243</v>
      </c>
      <c r="K231" s="28">
        <v>15</v>
      </c>
      <c r="L231" s="28">
        <v>8</v>
      </c>
      <c r="M231" s="28">
        <v>28</v>
      </c>
      <c r="O231" s="28">
        <v>1</v>
      </c>
      <c r="P231" s="28">
        <v>1</v>
      </c>
      <c r="R231" s="92" t="s">
        <v>2922</v>
      </c>
      <c r="W231">
        <v>0</v>
      </c>
      <c r="Y231"/>
      <c r="Z231" s="302" t="s">
        <v>3316</v>
      </c>
      <c r="AA231"/>
    </row>
    <row r="232" spans="1:27" ht="15" customHeight="1" x14ac:dyDescent="0.25">
      <c r="A232" s="187" t="e">
        <f>VLOOKUP(E232,НЕД!A:B,2,FALSE)</f>
        <v>#N/A</v>
      </c>
      <c r="B232" s="64">
        <v>23</v>
      </c>
      <c r="C232" s="441" t="s">
        <v>2194</v>
      </c>
      <c r="D232" t="s">
        <v>368</v>
      </c>
      <c r="E232" s="22" t="s">
        <v>254</v>
      </c>
      <c r="F232" s="28">
        <v>110</v>
      </c>
      <c r="G232" s="28">
        <v>29</v>
      </c>
      <c r="H232" s="29">
        <f t="shared" si="6"/>
        <v>0.26363636363636361</v>
      </c>
      <c r="I232" s="28">
        <v>160</v>
      </c>
      <c r="J232" s="28">
        <v>89</v>
      </c>
      <c r="K232" s="28">
        <v>3</v>
      </c>
      <c r="L232" s="28">
        <v>3</v>
      </c>
      <c r="M232" s="28">
        <v>12</v>
      </c>
      <c r="N232" s="28">
        <v>1</v>
      </c>
      <c r="P232" s="28">
        <v>1</v>
      </c>
      <c r="R232" t="s">
        <v>862</v>
      </c>
      <c r="W232">
        <v>23</v>
      </c>
      <c r="Y232"/>
      <c r="Z232"/>
      <c r="AA232"/>
    </row>
    <row r="233" spans="1:27" ht="30" customHeight="1" x14ac:dyDescent="0.25">
      <c r="A233" s="187">
        <f>VLOOKUP(E233,НЕД!A:B,2,FALSE)</f>
        <v>24</v>
      </c>
      <c r="B233" s="68">
        <v>24</v>
      </c>
      <c r="C233" s="441" t="s">
        <v>244</v>
      </c>
      <c r="D233" t="s">
        <v>252</v>
      </c>
      <c r="E233" s="66" t="s">
        <v>2897</v>
      </c>
      <c r="F233" s="68">
        <v>90</v>
      </c>
      <c r="G233" s="28">
        <v>18</v>
      </c>
      <c r="H233" s="29">
        <f t="shared" si="6"/>
        <v>0.2</v>
      </c>
      <c r="I233" s="28">
        <v>140</v>
      </c>
      <c r="J233" s="28">
        <v>163</v>
      </c>
      <c r="K233" s="28">
        <v>3</v>
      </c>
      <c r="L233" s="28">
        <v>7</v>
      </c>
      <c r="M233" s="28">
        <v>22</v>
      </c>
      <c r="N233" s="28">
        <v>1</v>
      </c>
      <c r="R233" s="30" t="s">
        <v>2899</v>
      </c>
      <c r="W233">
        <v>20</v>
      </c>
      <c r="Z233"/>
      <c r="AA233"/>
    </row>
    <row r="234" spans="1:27" ht="45" customHeight="1" x14ac:dyDescent="0.25">
      <c r="A234" s="187" t="e">
        <f>VLOOKUP(E234,НЕД!A:B,2,FALSE)</f>
        <v>#N/A</v>
      </c>
      <c r="B234" s="68">
        <v>22</v>
      </c>
      <c r="C234" t="s">
        <v>331</v>
      </c>
      <c r="D234" t="s">
        <v>484</v>
      </c>
      <c r="E234" s="22" t="s">
        <v>1191</v>
      </c>
      <c r="F234" s="28">
        <v>160</v>
      </c>
      <c r="G234" s="28">
        <v>40</v>
      </c>
      <c r="H234" s="29">
        <f t="shared" si="6"/>
        <v>0.25</v>
      </c>
      <c r="I234" s="28">
        <v>250</v>
      </c>
      <c r="J234" s="28">
        <v>347</v>
      </c>
      <c r="K234" s="28">
        <v>10</v>
      </c>
      <c r="L234" s="28">
        <v>4</v>
      </c>
      <c r="M234" s="28">
        <v>68</v>
      </c>
      <c r="N234" s="28">
        <v>1</v>
      </c>
      <c r="O234" s="28">
        <v>1</v>
      </c>
      <c r="Q234" s="28">
        <v>1</v>
      </c>
      <c r="R234" t="s">
        <v>1192</v>
      </c>
      <c r="V234">
        <v>64</v>
      </c>
      <c r="W234">
        <v>0</v>
      </c>
      <c r="Y234"/>
      <c r="Z234" s="315" t="s">
        <v>3316</v>
      </c>
    </row>
    <row r="235" spans="1:27" ht="30" customHeight="1" x14ac:dyDescent="0.25">
      <c r="A235" s="187" t="e">
        <f>VLOOKUP(E235,НЕД!A:B,2,FALSE)</f>
        <v>#N/A</v>
      </c>
      <c r="B235" s="68">
        <v>22</v>
      </c>
      <c r="C235" s="445" t="s">
        <v>3511</v>
      </c>
      <c r="D235" t="s">
        <v>110</v>
      </c>
      <c r="E235" s="24" t="s">
        <v>582</v>
      </c>
      <c r="F235" s="74">
        <v>150</v>
      </c>
      <c r="G235" s="28">
        <v>35</v>
      </c>
      <c r="H235" s="29">
        <f t="shared" si="6"/>
        <v>0.23333333333333334</v>
      </c>
      <c r="I235" s="28">
        <v>250</v>
      </c>
      <c r="J235" s="28">
        <v>321</v>
      </c>
      <c r="K235" s="28">
        <v>10</v>
      </c>
      <c r="L235" s="28">
        <v>19</v>
      </c>
      <c r="M235" s="28">
        <v>27</v>
      </c>
      <c r="R235" s="30" t="s">
        <v>3591</v>
      </c>
      <c r="W235">
        <v>0</v>
      </c>
      <c r="Y235"/>
      <c r="Z235" s="315" t="s">
        <v>3316</v>
      </c>
    </row>
    <row r="236" spans="1:27" ht="45" customHeight="1" x14ac:dyDescent="0.25">
      <c r="A236" s="187" t="e">
        <f>VLOOKUP(E236,НЕД!A:B,2,FALSE)</f>
        <v>#N/A</v>
      </c>
      <c r="B236" s="68">
        <v>19</v>
      </c>
      <c r="C236" s="441" t="s">
        <v>3531</v>
      </c>
      <c r="D236" t="s">
        <v>67</v>
      </c>
      <c r="E236" s="66" t="s">
        <v>673</v>
      </c>
      <c r="F236" s="68">
        <v>200</v>
      </c>
      <c r="G236" s="28">
        <v>47</v>
      </c>
      <c r="H236" s="29">
        <f t="shared" si="6"/>
        <v>0.23499999999999999</v>
      </c>
      <c r="I236" s="28">
        <v>150</v>
      </c>
      <c r="J236" s="28">
        <v>350</v>
      </c>
      <c r="K236" s="28">
        <v>13</v>
      </c>
      <c r="L236" s="28">
        <v>17</v>
      </c>
      <c r="M236" s="28">
        <v>37</v>
      </c>
      <c r="O236" s="28">
        <v>1</v>
      </c>
      <c r="P236" s="28">
        <v>1</v>
      </c>
      <c r="R236" s="30" t="s">
        <v>3218</v>
      </c>
      <c r="W236">
        <v>19</v>
      </c>
      <c r="Y236"/>
      <c r="Z236"/>
      <c r="AA236"/>
    </row>
    <row r="237" spans="1:27" ht="15" customHeight="1" x14ac:dyDescent="0.25">
      <c r="A237" s="187" t="e">
        <f>VLOOKUP(E237,НЕД!A:B,2,FALSE)</f>
        <v>#N/A</v>
      </c>
      <c r="B237" s="28">
        <v>0</v>
      </c>
      <c r="C237" s="441" t="s">
        <v>3535</v>
      </c>
      <c r="D237" s="441" t="s">
        <v>3542</v>
      </c>
      <c r="E237" s="22" t="s">
        <v>1841</v>
      </c>
      <c r="F237" s="28">
        <v>90</v>
      </c>
      <c r="G237" s="28">
        <v>46</v>
      </c>
      <c r="H237" s="29">
        <f t="shared" si="6"/>
        <v>0.51111111111111107</v>
      </c>
      <c r="I237" s="28">
        <v>250</v>
      </c>
      <c r="J237" s="28">
        <v>150</v>
      </c>
      <c r="K237" s="28">
        <v>8</v>
      </c>
      <c r="L237" s="28">
        <v>5</v>
      </c>
      <c r="M237" s="28">
        <v>17</v>
      </c>
      <c r="N237" s="28">
        <v>1</v>
      </c>
      <c r="P237" s="28">
        <v>1</v>
      </c>
      <c r="R237" t="s">
        <v>1842</v>
      </c>
      <c r="W237">
        <v>0</v>
      </c>
      <c r="Y237"/>
      <c r="Z237"/>
      <c r="AA237"/>
    </row>
    <row r="238" spans="1:27" ht="45" customHeight="1" x14ac:dyDescent="0.25">
      <c r="A238" s="187" t="e">
        <f>VLOOKUP(E238,НЕД!A:B,2,FALSE)</f>
        <v>#N/A</v>
      </c>
      <c r="B238" s="28">
        <v>2</v>
      </c>
      <c r="C238" s="441" t="s">
        <v>3535</v>
      </c>
      <c r="D238" s="441" t="s">
        <v>3542</v>
      </c>
      <c r="E238" s="23" t="s">
        <v>419</v>
      </c>
      <c r="F238" s="31">
        <v>90</v>
      </c>
      <c r="G238" s="28">
        <v>44</v>
      </c>
      <c r="H238" s="29">
        <f t="shared" si="6"/>
        <v>0.48888888888888887</v>
      </c>
      <c r="I238" s="28">
        <v>250</v>
      </c>
      <c r="J238" s="28">
        <v>206</v>
      </c>
      <c r="K238" s="28">
        <v>9</v>
      </c>
      <c r="L238" s="28">
        <v>5</v>
      </c>
      <c r="M238" s="28">
        <v>31</v>
      </c>
      <c r="N238" s="28">
        <v>1</v>
      </c>
      <c r="P238" s="28">
        <v>1</v>
      </c>
      <c r="R238" t="s">
        <v>420</v>
      </c>
      <c r="S238" t="s">
        <v>330</v>
      </c>
      <c r="T238" t="s">
        <v>323</v>
      </c>
      <c r="U238" t="s">
        <v>421</v>
      </c>
      <c r="W238">
        <v>2</v>
      </c>
      <c r="Y238"/>
      <c r="Z238"/>
      <c r="AA238"/>
    </row>
    <row r="239" spans="1:27" ht="30" customHeight="1" x14ac:dyDescent="0.25">
      <c r="A239" s="187" t="e">
        <f>VLOOKUP(E239,НЕД!A:B,2,FALSE)</f>
        <v>#N/A</v>
      </c>
      <c r="B239" s="64">
        <v>23</v>
      </c>
      <c r="C239" s="441" t="s">
        <v>121</v>
      </c>
      <c r="D239" t="s">
        <v>325</v>
      </c>
      <c r="E239" s="66" t="s">
        <v>853</v>
      </c>
      <c r="F239" s="31">
        <v>140</v>
      </c>
      <c r="G239" s="28">
        <v>43</v>
      </c>
      <c r="H239" s="29">
        <f t="shared" si="6"/>
        <v>0.30714285714285716</v>
      </c>
      <c r="I239" s="28">
        <v>80</v>
      </c>
      <c r="J239" s="28">
        <v>148</v>
      </c>
      <c r="K239" s="28">
        <v>13</v>
      </c>
      <c r="L239" s="28">
        <v>9</v>
      </c>
      <c r="M239" s="28">
        <v>4</v>
      </c>
      <c r="O239" s="28">
        <v>1</v>
      </c>
      <c r="P239" s="28">
        <v>1</v>
      </c>
      <c r="R239" s="30" t="s">
        <v>854</v>
      </c>
      <c r="V239">
        <v>29</v>
      </c>
      <c r="W239">
        <v>23</v>
      </c>
      <c r="Y239"/>
      <c r="Z239" s="315" t="s">
        <v>3316</v>
      </c>
      <c r="AA239" s="28">
        <v>23</v>
      </c>
    </row>
    <row r="240" spans="1:27" ht="15" customHeight="1" x14ac:dyDescent="0.25">
      <c r="A240" s="187" t="e">
        <f>VLOOKUP(E240,НЕД!A:B,2,FALSE)</f>
        <v>#N/A</v>
      </c>
      <c r="B240" s="64">
        <v>28</v>
      </c>
      <c r="C240" s="441" t="s">
        <v>2114</v>
      </c>
      <c r="D240" t="s">
        <v>68</v>
      </c>
      <c r="E240" s="22" t="s">
        <v>1927</v>
      </c>
      <c r="F240" s="28">
        <v>70</v>
      </c>
      <c r="H240" s="29">
        <f t="shared" si="6"/>
        <v>0</v>
      </c>
      <c r="I240" s="28">
        <v>100</v>
      </c>
      <c r="J240" s="28">
        <v>182</v>
      </c>
      <c r="K240" s="28">
        <v>4</v>
      </c>
      <c r="L240" s="28">
        <v>9</v>
      </c>
      <c r="M240" s="28">
        <v>22</v>
      </c>
      <c r="O240" s="28">
        <v>1</v>
      </c>
      <c r="P240" s="28">
        <v>1</v>
      </c>
      <c r="R240" s="30" t="s">
        <v>1928</v>
      </c>
      <c r="S240" t="s">
        <v>828</v>
      </c>
      <c r="W240">
        <v>0</v>
      </c>
      <c r="Y240"/>
      <c r="Z240"/>
      <c r="AA240"/>
    </row>
    <row r="241" spans="1:27" ht="15" customHeight="1" x14ac:dyDescent="0.25">
      <c r="A241" s="187" t="e">
        <f>VLOOKUP(E241,НЕД!A:B,2,FALSE)</f>
        <v>#N/A</v>
      </c>
      <c r="B241" s="64">
        <v>11</v>
      </c>
      <c r="C241" s="441" t="s">
        <v>121</v>
      </c>
      <c r="D241" t="s">
        <v>325</v>
      </c>
      <c r="E241" s="22" t="s">
        <v>1563</v>
      </c>
      <c r="F241" s="68">
        <v>190</v>
      </c>
      <c r="G241" s="28">
        <v>51</v>
      </c>
      <c r="H241" s="29">
        <f t="shared" si="6"/>
        <v>0.26842105263157895</v>
      </c>
      <c r="I241" s="28">
        <v>140</v>
      </c>
      <c r="J241" s="28">
        <v>268</v>
      </c>
      <c r="K241" s="28">
        <v>23</v>
      </c>
      <c r="L241" s="28">
        <v>18</v>
      </c>
      <c r="M241" s="28">
        <v>5</v>
      </c>
      <c r="O241" s="28">
        <v>1</v>
      </c>
      <c r="P241" s="28">
        <v>1</v>
      </c>
      <c r="R241" s="30" t="s">
        <v>1564</v>
      </c>
      <c r="S241" t="s">
        <v>429</v>
      </c>
      <c r="T241" t="s">
        <v>459</v>
      </c>
      <c r="U241" t="s">
        <v>1105</v>
      </c>
      <c r="V241">
        <v>54</v>
      </c>
      <c r="W241">
        <v>11</v>
      </c>
      <c r="Y241"/>
      <c r="Z241" s="317" t="s">
        <v>3316</v>
      </c>
    </row>
    <row r="242" spans="1:27" ht="30" customHeight="1" x14ac:dyDescent="0.25">
      <c r="A242" s="187" t="e">
        <f>VLOOKUP(E242,НЕД!A:B,2,FALSE)</f>
        <v>#N/A</v>
      </c>
      <c r="B242" s="68">
        <v>21</v>
      </c>
      <c r="C242" s="192" t="s">
        <v>28</v>
      </c>
      <c r="D242" t="s">
        <v>28</v>
      </c>
      <c r="E242" s="22" t="s">
        <v>1718</v>
      </c>
      <c r="F242" s="68">
        <v>80</v>
      </c>
      <c r="G242" s="28">
        <v>19</v>
      </c>
      <c r="H242" s="29">
        <f t="shared" si="6"/>
        <v>0.23749999999999999</v>
      </c>
      <c r="I242" s="28">
        <v>120</v>
      </c>
      <c r="J242" s="28">
        <v>189</v>
      </c>
      <c r="K242" s="28">
        <v>4</v>
      </c>
      <c r="L242" s="28">
        <v>12</v>
      </c>
      <c r="M242" s="28">
        <v>16</v>
      </c>
      <c r="N242" s="28">
        <v>1</v>
      </c>
      <c r="O242" s="28">
        <v>1</v>
      </c>
      <c r="P242" s="28">
        <v>1</v>
      </c>
      <c r="R242" s="30" t="s">
        <v>3160</v>
      </c>
      <c r="V242">
        <v>56</v>
      </c>
      <c r="W242">
        <v>16</v>
      </c>
      <c r="Y242"/>
      <c r="Z242" s="315" t="s">
        <v>3316</v>
      </c>
      <c r="AA242">
        <v>13</v>
      </c>
    </row>
    <row r="243" spans="1:27" ht="15" customHeight="1" x14ac:dyDescent="0.25">
      <c r="A243" s="187" t="e">
        <f>VLOOKUP(E243,НЕД!A:B,2,FALSE)</f>
        <v>#N/A</v>
      </c>
      <c r="B243" s="68">
        <v>21</v>
      </c>
      <c r="C243" t="s">
        <v>116</v>
      </c>
      <c r="D243" t="s">
        <v>116</v>
      </c>
      <c r="E243" s="22" t="s">
        <v>1793</v>
      </c>
      <c r="F243" s="68">
        <v>110</v>
      </c>
      <c r="G243" s="28">
        <v>30</v>
      </c>
      <c r="H243" s="29">
        <f t="shared" si="6"/>
        <v>0.27272727272727271</v>
      </c>
      <c r="I243" s="28">
        <v>250</v>
      </c>
      <c r="J243" s="28">
        <v>88</v>
      </c>
      <c r="K243" s="28">
        <v>3</v>
      </c>
      <c r="L243" s="28">
        <v>3</v>
      </c>
      <c r="M243" s="28">
        <v>12</v>
      </c>
      <c r="N243" s="28">
        <v>1</v>
      </c>
      <c r="O243" s="28">
        <v>1</v>
      </c>
      <c r="R243" s="30" t="s">
        <v>2994</v>
      </c>
      <c r="V243">
        <v>60</v>
      </c>
      <c r="W243">
        <v>16</v>
      </c>
      <c r="Y243"/>
      <c r="Z243" s="315" t="s">
        <v>3316</v>
      </c>
      <c r="AA243"/>
    </row>
    <row r="244" spans="1:27" ht="30" customHeight="1" x14ac:dyDescent="0.25">
      <c r="A244" s="187" t="e">
        <f>VLOOKUP(E244,НЕД!A:B,2,FALSE)</f>
        <v>#N/A</v>
      </c>
      <c r="B244" s="188">
        <v>51</v>
      </c>
      <c r="C244" s="441" t="s">
        <v>194</v>
      </c>
      <c r="D244" s="441" t="s">
        <v>194</v>
      </c>
      <c r="E244" s="22" t="s">
        <v>3085</v>
      </c>
      <c r="F244" s="28">
        <v>140</v>
      </c>
      <c r="G244" s="28">
        <v>38</v>
      </c>
      <c r="H244" s="29">
        <f t="shared" si="6"/>
        <v>0.27142857142857141</v>
      </c>
      <c r="I244" s="28">
        <v>120</v>
      </c>
      <c r="J244" s="28">
        <v>246</v>
      </c>
      <c r="K244" s="28">
        <v>16</v>
      </c>
      <c r="L244" s="28">
        <v>11</v>
      </c>
      <c r="M244" s="28">
        <v>20</v>
      </c>
      <c r="O244" s="28">
        <v>1</v>
      </c>
      <c r="P244" s="28">
        <v>1</v>
      </c>
      <c r="R244" s="120" t="s">
        <v>3091</v>
      </c>
      <c r="W244">
        <v>0</v>
      </c>
      <c r="Y244"/>
      <c r="Z244" t="s">
        <v>3316</v>
      </c>
      <c r="AA244"/>
    </row>
    <row r="245" spans="1:27" ht="12.4" customHeight="1" x14ac:dyDescent="0.25">
      <c r="A245" s="187" t="e">
        <f>VLOOKUP(E245,НЕД!A:B,2,FALSE)</f>
        <v>#N/A</v>
      </c>
      <c r="B245" s="28">
        <v>0</v>
      </c>
      <c r="C245" s="441" t="s">
        <v>3535</v>
      </c>
      <c r="D245" s="441" t="s">
        <v>3542</v>
      </c>
      <c r="E245" s="23" t="s">
        <v>390</v>
      </c>
      <c r="F245" s="31">
        <v>90</v>
      </c>
      <c r="G245" s="28">
        <v>51</v>
      </c>
      <c r="H245" s="29">
        <f t="shared" si="6"/>
        <v>0.56666666666666665</v>
      </c>
      <c r="I245" s="28">
        <v>250</v>
      </c>
      <c r="J245" s="28">
        <v>193</v>
      </c>
      <c r="K245" s="28">
        <v>9</v>
      </c>
      <c r="L245" s="28">
        <v>5</v>
      </c>
      <c r="M245" s="28">
        <v>28</v>
      </c>
      <c r="N245" s="28">
        <v>1</v>
      </c>
      <c r="P245" s="28">
        <v>1</v>
      </c>
      <c r="R245" t="s">
        <v>391</v>
      </c>
      <c r="S245" t="s">
        <v>330</v>
      </c>
      <c r="T245" t="s">
        <v>323</v>
      </c>
      <c r="U245" t="s">
        <v>392</v>
      </c>
      <c r="W245">
        <v>0</v>
      </c>
      <c r="Y245"/>
      <c r="Z245" s="438" t="s">
        <v>3316</v>
      </c>
      <c r="AA245" s="28">
        <v>13</v>
      </c>
    </row>
    <row r="246" spans="1:27" ht="15.75" customHeight="1" x14ac:dyDescent="0.25">
      <c r="A246" s="187" t="e">
        <f>VLOOKUP(E246,НЕД!A:B,2,FALSE)</f>
        <v>#N/A</v>
      </c>
      <c r="B246" s="64">
        <v>23</v>
      </c>
      <c r="C246" s="441" t="s">
        <v>3534</v>
      </c>
      <c r="D246" s="441" t="s">
        <v>3536</v>
      </c>
      <c r="E246" s="70" t="s">
        <v>106</v>
      </c>
      <c r="F246" s="28">
        <v>45</v>
      </c>
      <c r="G246" s="28">
        <v>9</v>
      </c>
      <c r="H246" s="29">
        <f t="shared" si="6"/>
        <v>0.2</v>
      </c>
      <c r="I246" s="28">
        <v>250</v>
      </c>
      <c r="J246" s="28">
        <v>74</v>
      </c>
      <c r="K246" s="28">
        <v>1</v>
      </c>
      <c r="L246" s="28">
        <v>0</v>
      </c>
      <c r="M246" s="28">
        <v>17</v>
      </c>
      <c r="N246" s="28">
        <v>1</v>
      </c>
      <c r="R246" s="33" t="s">
        <v>1211</v>
      </c>
      <c r="W246">
        <v>23</v>
      </c>
      <c r="Y246"/>
      <c r="Z246" s="315" t="s">
        <v>3316</v>
      </c>
      <c r="AA246" s="28">
        <v>13</v>
      </c>
    </row>
    <row r="247" spans="1:27" ht="15" customHeight="1" x14ac:dyDescent="0.25">
      <c r="A247" s="187" t="e">
        <f>VLOOKUP(E247,НЕД!A:B,2,FALSE)</f>
        <v>#N/A</v>
      </c>
      <c r="B247" s="64">
        <v>8</v>
      </c>
      <c r="C247" s="441" t="s">
        <v>3531</v>
      </c>
      <c r="D247" t="s">
        <v>189</v>
      </c>
      <c r="E247" s="22" t="s">
        <v>2890</v>
      </c>
      <c r="F247" s="28">
        <v>230</v>
      </c>
      <c r="G247" s="28">
        <v>62</v>
      </c>
      <c r="H247" s="29">
        <f t="shared" si="6"/>
        <v>0.26956521739130435</v>
      </c>
      <c r="I247" s="28">
        <v>150</v>
      </c>
      <c r="J247" s="28">
        <v>206</v>
      </c>
      <c r="K247" s="28">
        <v>13</v>
      </c>
      <c r="L247" s="28">
        <v>7</v>
      </c>
      <c r="M247" s="28">
        <v>24</v>
      </c>
      <c r="O247" s="28">
        <v>1</v>
      </c>
      <c r="P247" s="28">
        <v>1</v>
      </c>
      <c r="R247" s="30" t="s">
        <v>2891</v>
      </c>
      <c r="W247">
        <v>0</v>
      </c>
      <c r="Y247"/>
      <c r="Z247" s="438" t="s">
        <v>3316</v>
      </c>
      <c r="AA247" s="28">
        <v>19</v>
      </c>
    </row>
    <row r="248" spans="1:27" ht="15" customHeight="1" x14ac:dyDescent="0.25">
      <c r="A248" s="187" t="e">
        <f>VLOOKUP(E248,НЕД!A:B,2,FALSE)</f>
        <v>#N/A</v>
      </c>
      <c r="B248" s="28">
        <v>0</v>
      </c>
      <c r="C248" t="s">
        <v>151</v>
      </c>
      <c r="D248" s="441" t="s">
        <v>3525</v>
      </c>
      <c r="E248" s="22" t="s">
        <v>805</v>
      </c>
      <c r="F248" s="28">
        <v>110</v>
      </c>
      <c r="G248" s="28">
        <v>32</v>
      </c>
      <c r="H248" s="29">
        <f t="shared" si="6"/>
        <v>0.29090909090909089</v>
      </c>
      <c r="I248" s="28">
        <v>200</v>
      </c>
      <c r="J248" s="28">
        <v>258</v>
      </c>
      <c r="K248" s="28">
        <v>15</v>
      </c>
      <c r="L248" s="28">
        <v>10</v>
      </c>
      <c r="M248" s="28">
        <v>24</v>
      </c>
      <c r="P248" s="28">
        <v>1</v>
      </c>
      <c r="R248" t="s">
        <v>806</v>
      </c>
      <c r="S248" t="s">
        <v>452</v>
      </c>
      <c r="T248" t="s">
        <v>343</v>
      </c>
      <c r="U248" t="s">
        <v>807</v>
      </c>
      <c r="V248">
        <v>32</v>
      </c>
      <c r="W248">
        <v>0</v>
      </c>
      <c r="Y248"/>
      <c r="Z248"/>
      <c r="AA248"/>
    </row>
    <row r="249" spans="1:27" ht="15" customHeight="1" x14ac:dyDescent="0.25">
      <c r="A249" s="187" t="e">
        <f>VLOOKUP(E249,НЕД!A:B,2,FALSE)</f>
        <v>#N/A</v>
      </c>
      <c r="B249" s="28">
        <v>0</v>
      </c>
      <c r="C249" s="441" t="s">
        <v>3510</v>
      </c>
      <c r="D249" s="441" t="s">
        <v>548</v>
      </c>
      <c r="E249" s="23" t="s">
        <v>549</v>
      </c>
      <c r="F249" s="31">
        <v>90</v>
      </c>
      <c r="G249" s="28">
        <v>31</v>
      </c>
      <c r="H249" s="29">
        <f t="shared" si="6"/>
        <v>0.34444444444444444</v>
      </c>
      <c r="I249" s="28">
        <v>50</v>
      </c>
      <c r="J249" s="28">
        <v>225</v>
      </c>
      <c r="K249" s="28">
        <v>9</v>
      </c>
      <c r="L249" s="28">
        <v>21</v>
      </c>
      <c r="M249" s="28">
        <v>0</v>
      </c>
      <c r="R249" t="s">
        <v>550</v>
      </c>
      <c r="V249">
        <v>15</v>
      </c>
      <c r="W249">
        <v>0</v>
      </c>
      <c r="Y249"/>
      <c r="Z249" s="438" t="s">
        <v>3316</v>
      </c>
      <c r="AA249" s="28">
        <v>19</v>
      </c>
    </row>
    <row r="250" spans="1:27" ht="15" customHeight="1" x14ac:dyDescent="0.25">
      <c r="A250" s="187">
        <f>VLOOKUP(E250,НЕД!A:B,2,FALSE)</f>
        <v>24</v>
      </c>
      <c r="B250" s="64">
        <v>24</v>
      </c>
      <c r="C250" t="s">
        <v>116</v>
      </c>
      <c r="D250" t="s">
        <v>116</v>
      </c>
      <c r="E250" s="22" t="s">
        <v>983</v>
      </c>
      <c r="F250" s="68">
        <v>110</v>
      </c>
      <c r="G250" s="28">
        <v>30</v>
      </c>
      <c r="H250" s="29">
        <f t="shared" si="6"/>
        <v>0.27272727272727271</v>
      </c>
      <c r="I250" s="28">
        <v>250</v>
      </c>
      <c r="J250" s="28">
        <v>94</v>
      </c>
      <c r="K250" s="28">
        <v>4</v>
      </c>
      <c r="L250" s="28">
        <v>2</v>
      </c>
      <c r="M250" s="28">
        <v>16</v>
      </c>
      <c r="N250" s="28">
        <v>1</v>
      </c>
      <c r="R250" s="170" t="s">
        <v>3200</v>
      </c>
      <c r="S250" t="s">
        <v>984</v>
      </c>
      <c r="T250" t="s">
        <v>323</v>
      </c>
      <c r="U250" t="s">
        <v>376</v>
      </c>
      <c r="V250">
        <v>17</v>
      </c>
      <c r="W250">
        <v>14</v>
      </c>
      <c r="Y250"/>
      <c r="Z250"/>
      <c r="AA250"/>
    </row>
    <row r="251" spans="1:27" ht="30" customHeight="1" x14ac:dyDescent="0.25">
      <c r="A251" s="187" t="e">
        <f>VLOOKUP(E251,НЕД!A:B,2,FALSE)</f>
        <v>#N/A</v>
      </c>
      <c r="B251" s="260">
        <v>21</v>
      </c>
      <c r="C251" s="441" t="s">
        <v>121</v>
      </c>
      <c r="D251" t="s">
        <v>408</v>
      </c>
      <c r="E251" s="22" t="s">
        <v>1376</v>
      </c>
      <c r="F251" s="68">
        <v>180</v>
      </c>
      <c r="G251" s="28">
        <v>45</v>
      </c>
      <c r="H251" s="29">
        <f t="shared" si="6"/>
        <v>0.25</v>
      </c>
      <c r="I251" s="28">
        <v>180</v>
      </c>
      <c r="J251" s="28">
        <v>123</v>
      </c>
      <c r="K251" s="28">
        <v>20</v>
      </c>
      <c r="L251" s="28">
        <v>1</v>
      </c>
      <c r="M251" s="28">
        <v>9</v>
      </c>
      <c r="O251" s="28">
        <v>1</v>
      </c>
      <c r="Q251" s="28">
        <v>1</v>
      </c>
      <c r="R251" s="30" t="s">
        <v>2911</v>
      </c>
      <c r="S251" t="s">
        <v>429</v>
      </c>
      <c r="T251" t="s">
        <v>323</v>
      </c>
      <c r="U251" t="s">
        <v>1377</v>
      </c>
      <c r="V251">
        <v>43</v>
      </c>
      <c r="W251">
        <v>16</v>
      </c>
      <c r="Y251"/>
      <c r="Z251" s="315" t="s">
        <v>3316</v>
      </c>
      <c r="AA251"/>
    </row>
    <row r="252" spans="1:27" ht="15" customHeight="1" x14ac:dyDescent="0.25">
      <c r="A252" s="187" t="e">
        <f>VLOOKUP(E252,НЕД!A:B,2,FALSE)</f>
        <v>#N/A</v>
      </c>
      <c r="B252" s="64">
        <v>23</v>
      </c>
      <c r="C252" t="s">
        <v>121</v>
      </c>
      <c r="D252" t="s">
        <v>121</v>
      </c>
      <c r="E252" s="66" t="s">
        <v>1114</v>
      </c>
      <c r="F252" s="68">
        <v>210</v>
      </c>
      <c r="G252" s="28">
        <v>64</v>
      </c>
      <c r="H252" s="29">
        <f t="shared" si="6"/>
        <v>0.30476190476190479</v>
      </c>
      <c r="I252" s="28">
        <v>160</v>
      </c>
      <c r="J252" s="28">
        <v>163</v>
      </c>
      <c r="K252" s="28">
        <v>33</v>
      </c>
      <c r="L252" s="28">
        <v>3</v>
      </c>
      <c r="M252" s="28">
        <v>1</v>
      </c>
      <c r="Q252" s="28">
        <v>1</v>
      </c>
      <c r="R252" s="235" t="s">
        <v>3364</v>
      </c>
      <c r="S252" t="s">
        <v>677</v>
      </c>
      <c r="T252" t="s">
        <v>497</v>
      </c>
      <c r="U252" t="s">
        <v>613</v>
      </c>
      <c r="V252">
        <v>38</v>
      </c>
      <c r="W252">
        <v>23</v>
      </c>
      <c r="Y252"/>
      <c r="Z252" s="315" t="s">
        <v>3316</v>
      </c>
      <c r="AA252" s="28">
        <v>13</v>
      </c>
    </row>
    <row r="253" spans="1:27" ht="15" customHeight="1" x14ac:dyDescent="0.25">
      <c r="A253" s="187" t="e">
        <f>VLOOKUP(E253,НЕД!A:B,2,FALSE)</f>
        <v>#N/A</v>
      </c>
      <c r="B253" s="68">
        <v>22</v>
      </c>
      <c r="C253" t="s">
        <v>331</v>
      </c>
      <c r="D253" t="s">
        <v>331</v>
      </c>
      <c r="E253" s="22" t="s">
        <v>3119</v>
      </c>
      <c r="F253" s="28">
        <v>180</v>
      </c>
      <c r="G253" s="28">
        <v>45</v>
      </c>
      <c r="H253" s="29">
        <f t="shared" si="6"/>
        <v>0.25</v>
      </c>
      <c r="I253" s="28">
        <v>200</v>
      </c>
      <c r="J253" s="28">
        <v>188</v>
      </c>
      <c r="K253" s="28">
        <v>10</v>
      </c>
      <c r="L253" s="28">
        <v>12</v>
      </c>
      <c r="M253" s="28">
        <v>11</v>
      </c>
      <c r="N253" s="28">
        <v>1</v>
      </c>
      <c r="O253" s="28">
        <v>1</v>
      </c>
      <c r="P253" s="28">
        <v>1</v>
      </c>
      <c r="R253" t="s">
        <v>2966</v>
      </c>
      <c r="V253">
        <v>51</v>
      </c>
      <c r="W253">
        <v>23</v>
      </c>
      <c r="Y253"/>
      <c r="Z253" s="315" t="s">
        <v>3316</v>
      </c>
    </row>
    <row r="254" spans="1:27" ht="30" customHeight="1" x14ac:dyDescent="0.25">
      <c r="A254" s="187" t="e">
        <f>VLOOKUP(E254,НЕД!A:B,2,FALSE)</f>
        <v>#N/A</v>
      </c>
      <c r="B254" s="28">
        <v>7</v>
      </c>
      <c r="C254" s="441" t="s">
        <v>2114</v>
      </c>
      <c r="D254" t="s">
        <v>68</v>
      </c>
      <c r="E254" s="22" t="s">
        <v>1400</v>
      </c>
      <c r="F254" s="28">
        <v>70</v>
      </c>
      <c r="G254" s="28">
        <v>18</v>
      </c>
      <c r="H254" s="29">
        <f t="shared" si="6"/>
        <v>0.25714285714285712</v>
      </c>
      <c r="I254" s="28">
        <v>100</v>
      </c>
      <c r="J254" s="28">
        <v>207</v>
      </c>
      <c r="K254" s="28">
        <v>6</v>
      </c>
      <c r="L254" s="28">
        <v>14</v>
      </c>
      <c r="M254" s="28">
        <v>15</v>
      </c>
      <c r="O254" s="28">
        <v>1</v>
      </c>
      <c r="P254" s="28">
        <v>1</v>
      </c>
      <c r="R254" s="91" t="s">
        <v>2903</v>
      </c>
      <c r="S254" t="s">
        <v>1401</v>
      </c>
      <c r="T254" t="s">
        <v>404</v>
      </c>
      <c r="U254" t="s">
        <v>1402</v>
      </c>
      <c r="W254">
        <v>7</v>
      </c>
      <c r="Y254"/>
      <c r="Z254" s="438" t="s">
        <v>3316</v>
      </c>
    </row>
    <row r="255" spans="1:27" ht="15" customHeight="1" x14ac:dyDescent="0.25">
      <c r="A255" s="187" t="e">
        <f>VLOOKUP(E255,НЕД!A:B,2,FALSE)</f>
        <v>#N/A</v>
      </c>
      <c r="B255" s="68">
        <v>22</v>
      </c>
      <c r="C255" t="s">
        <v>258</v>
      </c>
      <c r="D255" s="441" t="s">
        <v>3529</v>
      </c>
      <c r="E255" s="66" t="s">
        <v>259</v>
      </c>
      <c r="F255" s="68">
        <v>230</v>
      </c>
      <c r="G255" s="28">
        <v>62</v>
      </c>
      <c r="H255" s="29">
        <f t="shared" si="6"/>
        <v>0.26956521739130435</v>
      </c>
      <c r="I255" s="28">
        <v>160</v>
      </c>
      <c r="J255" s="28">
        <v>121</v>
      </c>
      <c r="K255" s="28">
        <v>21</v>
      </c>
      <c r="L255" s="28">
        <v>1</v>
      </c>
      <c r="M255" s="28">
        <v>7</v>
      </c>
      <c r="R255" s="30" t="s">
        <v>996</v>
      </c>
      <c r="W255">
        <v>15</v>
      </c>
      <c r="Y255"/>
      <c r="Z255" s="315" t="s">
        <v>3316</v>
      </c>
    </row>
    <row r="256" spans="1:27" ht="30" customHeight="1" x14ac:dyDescent="0.25">
      <c r="A256" s="187" t="e">
        <f>VLOOKUP(E256,НЕД!A:B,2,FALSE)</f>
        <v>#N/A</v>
      </c>
      <c r="B256" s="64">
        <v>23</v>
      </c>
      <c r="C256" t="s">
        <v>331</v>
      </c>
      <c r="D256" t="s">
        <v>331</v>
      </c>
      <c r="E256" s="66" t="s">
        <v>1863</v>
      </c>
      <c r="F256" s="28">
        <v>160</v>
      </c>
      <c r="G256" s="28">
        <v>44</v>
      </c>
      <c r="H256" s="29">
        <f t="shared" si="6"/>
        <v>0.27500000000000002</v>
      </c>
      <c r="I256" s="28">
        <v>250</v>
      </c>
      <c r="J256" s="28">
        <v>257</v>
      </c>
      <c r="K256" s="28">
        <v>9</v>
      </c>
      <c r="L256" s="28">
        <v>7</v>
      </c>
      <c r="M256" s="28">
        <v>39</v>
      </c>
      <c r="N256" s="28">
        <v>1</v>
      </c>
      <c r="P256" s="28">
        <v>1</v>
      </c>
      <c r="Q256" s="28">
        <v>1</v>
      </c>
      <c r="R256" t="s">
        <v>1864</v>
      </c>
      <c r="W256">
        <v>23</v>
      </c>
      <c r="Y256"/>
      <c r="Z256" s="315" t="s">
        <v>3316</v>
      </c>
    </row>
    <row r="257" spans="1:27" ht="15" customHeight="1" x14ac:dyDescent="0.25">
      <c r="A257" s="187" t="e">
        <f>VLOOKUP(E257,НЕД!A:B,2,FALSE)</f>
        <v>#N/A</v>
      </c>
      <c r="B257" s="64">
        <v>23</v>
      </c>
      <c r="C257" t="s">
        <v>331</v>
      </c>
      <c r="D257" t="s">
        <v>331</v>
      </c>
      <c r="E257" s="205" t="s">
        <v>148</v>
      </c>
      <c r="F257" s="68">
        <v>180</v>
      </c>
      <c r="G257" s="28">
        <v>51</v>
      </c>
      <c r="H257" s="29">
        <f t="shared" si="6"/>
        <v>0.28333333333333333</v>
      </c>
      <c r="I257" s="28">
        <v>250</v>
      </c>
      <c r="J257" s="28">
        <v>280</v>
      </c>
      <c r="K257" s="28">
        <v>7</v>
      </c>
      <c r="L257" s="28">
        <v>10</v>
      </c>
      <c r="M257" s="28">
        <v>42</v>
      </c>
      <c r="N257" s="28">
        <v>1</v>
      </c>
      <c r="O257" s="28">
        <v>1</v>
      </c>
      <c r="P257" s="28">
        <v>1</v>
      </c>
      <c r="R257" s="30" t="s">
        <v>3040</v>
      </c>
      <c r="W257">
        <v>23</v>
      </c>
      <c r="Z257" s="315" t="s">
        <v>3316</v>
      </c>
    </row>
    <row r="258" spans="1:27" ht="15" customHeight="1" x14ac:dyDescent="0.25">
      <c r="A258" s="187" t="e">
        <f>VLOOKUP(E258,НЕД!A:B,2,FALSE)</f>
        <v>#N/A</v>
      </c>
      <c r="B258" s="64">
        <v>23</v>
      </c>
      <c r="C258" t="s">
        <v>151</v>
      </c>
      <c r="D258" s="190" t="s">
        <v>3526</v>
      </c>
      <c r="E258" s="66" t="s">
        <v>2835</v>
      </c>
      <c r="F258" s="28">
        <v>160</v>
      </c>
      <c r="G258" s="28">
        <v>37</v>
      </c>
      <c r="H258" s="29">
        <f t="shared" si="6"/>
        <v>0.23125000000000001</v>
      </c>
      <c r="I258" s="28">
        <v>150</v>
      </c>
      <c r="J258" s="76">
        <v>386</v>
      </c>
      <c r="K258" s="76">
        <v>6</v>
      </c>
      <c r="L258" s="76">
        <v>16</v>
      </c>
      <c r="M258" s="76">
        <v>54</v>
      </c>
      <c r="N258" s="28">
        <v>1</v>
      </c>
      <c r="O258" s="28">
        <v>1</v>
      </c>
      <c r="P258" s="28">
        <v>1</v>
      </c>
      <c r="R258" s="77" t="s">
        <v>2836</v>
      </c>
      <c r="W258">
        <v>23</v>
      </c>
      <c r="Y258"/>
      <c r="Z258" s="315" t="s">
        <v>3316</v>
      </c>
    </row>
    <row r="259" spans="1:27" ht="15" customHeight="1" x14ac:dyDescent="0.25">
      <c r="A259" s="187">
        <f>VLOOKUP(E259,НЕД!A:B,2,FALSE)</f>
        <v>24</v>
      </c>
      <c r="B259" s="68">
        <v>24</v>
      </c>
      <c r="C259" s="441" t="s">
        <v>121</v>
      </c>
      <c r="D259" s="34" t="s">
        <v>325</v>
      </c>
      <c r="E259" s="22" t="s">
        <v>1975</v>
      </c>
      <c r="F259" s="68">
        <v>190</v>
      </c>
      <c r="G259" s="28">
        <v>57</v>
      </c>
      <c r="H259" s="29">
        <f t="shared" si="6"/>
        <v>0.3</v>
      </c>
      <c r="I259" s="28">
        <v>160</v>
      </c>
      <c r="J259" s="28">
        <v>400</v>
      </c>
      <c r="K259" s="28">
        <v>22</v>
      </c>
      <c r="L259" s="28">
        <v>21</v>
      </c>
      <c r="M259" s="28">
        <v>32</v>
      </c>
      <c r="O259" s="28">
        <v>1</v>
      </c>
      <c r="P259" s="28">
        <v>1</v>
      </c>
      <c r="R259" s="30" t="s">
        <v>1976</v>
      </c>
      <c r="S259" t="s">
        <v>350</v>
      </c>
      <c r="T259" t="s">
        <v>770</v>
      </c>
      <c r="U259" t="s">
        <v>776</v>
      </c>
      <c r="V259">
        <v>49</v>
      </c>
      <c r="W259">
        <v>19</v>
      </c>
      <c r="Y259"/>
      <c r="Z259"/>
      <c r="AA259"/>
    </row>
    <row r="260" spans="1:27" ht="15" customHeight="1" x14ac:dyDescent="0.25">
      <c r="A260" s="187" t="e">
        <f>VLOOKUP(E260,НЕД!A:B,2,FALSE)</f>
        <v>#N/A</v>
      </c>
      <c r="B260" s="64">
        <v>28</v>
      </c>
      <c r="C260" t="s">
        <v>331</v>
      </c>
      <c r="D260" t="s">
        <v>331</v>
      </c>
      <c r="E260" s="22" t="s">
        <v>1670</v>
      </c>
      <c r="F260" s="28">
        <v>120</v>
      </c>
      <c r="G260" s="28">
        <v>30</v>
      </c>
      <c r="H260" s="29">
        <f t="shared" si="6"/>
        <v>0.25</v>
      </c>
      <c r="I260" s="28">
        <v>180</v>
      </c>
      <c r="J260" s="28">
        <v>257</v>
      </c>
      <c r="K260" s="28">
        <v>5</v>
      </c>
      <c r="L260" s="28">
        <v>2</v>
      </c>
      <c r="M260" s="28">
        <v>30</v>
      </c>
      <c r="N260" s="28">
        <v>1</v>
      </c>
      <c r="O260" s="28">
        <v>1</v>
      </c>
      <c r="P260" s="28">
        <v>1</v>
      </c>
      <c r="R260" s="30" t="s">
        <v>1671</v>
      </c>
      <c r="W260">
        <v>10</v>
      </c>
      <c r="Y260"/>
      <c r="Z260"/>
      <c r="AA260"/>
    </row>
    <row r="261" spans="1:27" ht="15" customHeight="1" x14ac:dyDescent="0.25">
      <c r="A261" s="187" t="e">
        <f>VLOOKUP(E261,НЕД!A:B,2,FALSE)</f>
        <v>#N/A</v>
      </c>
      <c r="B261" s="28">
        <v>49</v>
      </c>
      <c r="C261" t="s">
        <v>331</v>
      </c>
      <c r="D261" t="s">
        <v>331</v>
      </c>
      <c r="E261" s="23" t="s">
        <v>413</v>
      </c>
      <c r="F261" s="31">
        <v>120</v>
      </c>
      <c r="G261" s="28">
        <v>34</v>
      </c>
      <c r="H261" s="29">
        <f t="shared" si="6"/>
        <v>0.28333333333333333</v>
      </c>
      <c r="I261" s="28">
        <v>250</v>
      </c>
      <c r="J261" s="28">
        <v>270</v>
      </c>
      <c r="K261" s="28">
        <v>6</v>
      </c>
      <c r="L261" s="28">
        <v>13</v>
      </c>
      <c r="M261" s="28">
        <v>32</v>
      </c>
      <c r="N261" s="28">
        <v>1</v>
      </c>
      <c r="P261" s="28">
        <v>1</v>
      </c>
      <c r="R261" t="s">
        <v>414</v>
      </c>
      <c r="S261" t="s">
        <v>386</v>
      </c>
      <c r="T261" t="s">
        <v>323</v>
      </c>
      <c r="U261" t="s">
        <v>415</v>
      </c>
      <c r="V261">
        <v>60</v>
      </c>
      <c r="W261">
        <v>0</v>
      </c>
      <c r="Y261"/>
      <c r="Z261"/>
      <c r="AA261"/>
    </row>
    <row r="262" spans="1:27" ht="15" customHeight="1" x14ac:dyDescent="0.25">
      <c r="A262" s="187" t="e">
        <f>VLOOKUP(E262,НЕД!A:B,2,FALSE)</f>
        <v>#N/A</v>
      </c>
      <c r="B262" s="64">
        <v>52</v>
      </c>
      <c r="C262" t="s">
        <v>331</v>
      </c>
      <c r="D262" t="s">
        <v>331</v>
      </c>
      <c r="E262" s="84" t="s">
        <v>882</v>
      </c>
      <c r="F262" s="63">
        <v>130</v>
      </c>
      <c r="G262" s="28">
        <v>36</v>
      </c>
      <c r="H262" s="29">
        <f t="shared" si="6"/>
        <v>0.27692307692307694</v>
      </c>
      <c r="I262" s="28">
        <v>100</v>
      </c>
      <c r="J262" s="28">
        <v>602</v>
      </c>
      <c r="K262" s="28">
        <v>3</v>
      </c>
      <c r="L262" s="28">
        <v>53</v>
      </c>
      <c r="M262" s="28">
        <v>29</v>
      </c>
      <c r="O262" s="28">
        <v>1</v>
      </c>
      <c r="P262" s="28">
        <v>1</v>
      </c>
      <c r="R262" s="126" t="s">
        <v>883</v>
      </c>
      <c r="W262">
        <v>0</v>
      </c>
      <c r="Y262"/>
      <c r="Z262"/>
      <c r="AA262"/>
    </row>
    <row r="263" spans="1:27" ht="30" customHeight="1" x14ac:dyDescent="0.25">
      <c r="A263" s="187">
        <f>VLOOKUP(E263,НЕД!A:B,2,FALSE)</f>
        <v>24</v>
      </c>
      <c r="B263" s="68">
        <v>24</v>
      </c>
      <c r="C263" s="441" t="s">
        <v>121</v>
      </c>
      <c r="D263" t="s">
        <v>325</v>
      </c>
      <c r="E263" s="22" t="s">
        <v>326</v>
      </c>
      <c r="F263" s="63">
        <v>190</v>
      </c>
      <c r="G263" s="28">
        <v>54</v>
      </c>
      <c r="H263" s="29">
        <f t="shared" si="6"/>
        <v>0.28421052631578947</v>
      </c>
      <c r="I263" s="28">
        <v>160</v>
      </c>
      <c r="J263" s="28">
        <v>321</v>
      </c>
      <c r="K263" s="28">
        <v>20</v>
      </c>
      <c r="L263" s="28">
        <v>22</v>
      </c>
      <c r="M263" s="28">
        <v>11</v>
      </c>
      <c r="O263" s="28">
        <v>1</v>
      </c>
      <c r="P263" s="28">
        <v>1</v>
      </c>
      <c r="R263" s="247" t="s">
        <v>327</v>
      </c>
      <c r="W263">
        <v>19</v>
      </c>
      <c r="Y263"/>
      <c r="Z263"/>
      <c r="AA263"/>
    </row>
    <row r="264" spans="1:27" ht="15" customHeight="1" x14ac:dyDescent="0.25">
      <c r="A264" s="187" t="e">
        <f>VLOOKUP(E264,НЕД!A:B,2,FALSE)</f>
        <v>#N/A</v>
      </c>
      <c r="B264" s="68">
        <v>21</v>
      </c>
      <c r="C264" s="441" t="s">
        <v>121</v>
      </c>
      <c r="D264" t="s">
        <v>325</v>
      </c>
      <c r="E264" s="473" t="s">
        <v>126</v>
      </c>
      <c r="F264" s="28">
        <v>190</v>
      </c>
      <c r="G264" s="28">
        <v>57</v>
      </c>
      <c r="H264" s="29">
        <f t="shared" si="6"/>
        <v>0.3</v>
      </c>
      <c r="I264" s="28">
        <v>120</v>
      </c>
      <c r="J264" s="28">
        <v>195</v>
      </c>
      <c r="K264" s="28">
        <v>22</v>
      </c>
      <c r="L264" s="28">
        <v>11</v>
      </c>
      <c r="M264" s="28">
        <v>3</v>
      </c>
      <c r="P264" s="28">
        <v>1</v>
      </c>
      <c r="R264" s="111" t="s">
        <v>3043</v>
      </c>
      <c r="S264" t="s">
        <v>322</v>
      </c>
      <c r="T264" t="s">
        <v>770</v>
      </c>
      <c r="U264" t="s">
        <v>1289</v>
      </c>
      <c r="V264">
        <v>52</v>
      </c>
      <c r="W264">
        <v>0</v>
      </c>
      <c r="Y264"/>
      <c r="Z264" s="315" t="s">
        <v>3316</v>
      </c>
      <c r="AA264"/>
    </row>
    <row r="265" spans="1:27" ht="15" customHeight="1" x14ac:dyDescent="0.25">
      <c r="A265" s="187" t="e">
        <f>VLOOKUP(E265,НЕД!A:B,2,FALSE)</f>
        <v>#N/A</v>
      </c>
      <c r="B265" s="28">
        <v>0</v>
      </c>
      <c r="C265" t="s">
        <v>36</v>
      </c>
      <c r="D265" t="s">
        <v>36</v>
      </c>
      <c r="E265" s="22" t="s">
        <v>1430</v>
      </c>
      <c r="F265" s="28">
        <v>90</v>
      </c>
      <c r="G265" s="28">
        <v>23</v>
      </c>
      <c r="H265" s="29">
        <f t="shared" si="6"/>
        <v>0.25555555555555554</v>
      </c>
      <c r="I265" s="28">
        <v>100</v>
      </c>
      <c r="J265" s="28">
        <v>206</v>
      </c>
      <c r="K265" s="28">
        <v>13</v>
      </c>
      <c r="L265" s="28">
        <v>10</v>
      </c>
      <c r="M265" s="28">
        <v>17</v>
      </c>
      <c r="N265" s="28">
        <v>1</v>
      </c>
      <c r="R265" t="s">
        <v>1431</v>
      </c>
      <c r="V265">
        <v>23</v>
      </c>
      <c r="W265">
        <v>0</v>
      </c>
      <c r="Y265"/>
      <c r="Z265"/>
      <c r="AA265"/>
    </row>
    <row r="266" spans="1:27" ht="15" customHeight="1" x14ac:dyDescent="0.25">
      <c r="A266" s="187">
        <f>VLOOKUP(E266,НЕД!A:B,2,FALSE)</f>
        <v>24</v>
      </c>
      <c r="B266" s="68">
        <v>24</v>
      </c>
      <c r="C266" t="s">
        <v>116</v>
      </c>
      <c r="D266" t="s">
        <v>116</v>
      </c>
      <c r="E266" s="22" t="s">
        <v>1700</v>
      </c>
      <c r="F266" s="68">
        <v>110</v>
      </c>
      <c r="G266" s="28">
        <v>19</v>
      </c>
      <c r="H266" s="29">
        <f t="shared" si="6"/>
        <v>0.17272727272727273</v>
      </c>
      <c r="I266" s="28">
        <v>250</v>
      </c>
      <c r="J266" s="28">
        <v>106</v>
      </c>
      <c r="K266" s="28">
        <v>3</v>
      </c>
      <c r="L266" s="28">
        <v>2</v>
      </c>
      <c r="M266" s="28">
        <v>19</v>
      </c>
      <c r="N266" s="28">
        <v>1</v>
      </c>
      <c r="R266" s="170" t="s">
        <v>3211</v>
      </c>
      <c r="W266">
        <v>19</v>
      </c>
      <c r="Y266"/>
      <c r="Z266"/>
      <c r="AA266"/>
    </row>
    <row r="267" spans="1:27" ht="15" customHeight="1" x14ac:dyDescent="0.25">
      <c r="A267" s="187" t="e">
        <f>VLOOKUP(E267,НЕД!A:B,2,FALSE)</f>
        <v>#N/A</v>
      </c>
      <c r="B267" s="64">
        <v>8</v>
      </c>
      <c r="C267" s="441" t="s">
        <v>121</v>
      </c>
      <c r="D267" t="s">
        <v>408</v>
      </c>
      <c r="E267" s="22" t="s">
        <v>1092</v>
      </c>
      <c r="F267" s="28">
        <v>190</v>
      </c>
      <c r="G267" s="28">
        <v>48</v>
      </c>
      <c r="H267" s="29">
        <f t="shared" si="6"/>
        <v>0.25263157894736843</v>
      </c>
      <c r="I267" s="28">
        <v>180</v>
      </c>
      <c r="J267" s="28">
        <v>283</v>
      </c>
      <c r="K267" s="28">
        <v>21</v>
      </c>
      <c r="L267" s="28">
        <v>18</v>
      </c>
      <c r="M267" s="28">
        <v>10</v>
      </c>
      <c r="P267" s="28">
        <v>1</v>
      </c>
      <c r="R267" s="30" t="s">
        <v>1093</v>
      </c>
      <c r="S267" t="s">
        <v>697</v>
      </c>
      <c r="T267" t="s">
        <v>358</v>
      </c>
      <c r="U267" t="s">
        <v>1094</v>
      </c>
      <c r="V267">
        <v>48</v>
      </c>
      <c r="W267">
        <v>0</v>
      </c>
      <c r="Y267"/>
      <c r="Z267" s="249" t="s">
        <v>3316</v>
      </c>
      <c r="AA267"/>
    </row>
    <row r="268" spans="1:27" ht="15" customHeight="1" x14ac:dyDescent="0.25">
      <c r="A268" s="187" t="e">
        <f>VLOOKUP(E268,НЕД!A:B,2,FALSE)</f>
        <v>#N/A</v>
      </c>
      <c r="B268" s="28">
        <v>0</v>
      </c>
      <c r="C268" t="s">
        <v>232</v>
      </c>
      <c r="D268" t="s">
        <v>232</v>
      </c>
      <c r="E268" s="22" t="s">
        <v>803</v>
      </c>
      <c r="F268" s="28">
        <v>110</v>
      </c>
      <c r="G268" s="28">
        <v>32</v>
      </c>
      <c r="H268" s="29">
        <f t="shared" si="6"/>
        <v>0.29090909090909089</v>
      </c>
      <c r="I268" s="28">
        <v>100</v>
      </c>
      <c r="J268" s="28">
        <v>155</v>
      </c>
      <c r="K268" s="28">
        <v>6</v>
      </c>
      <c r="L268" s="28">
        <v>1</v>
      </c>
      <c r="M268" s="28">
        <v>31</v>
      </c>
      <c r="O268" s="28">
        <v>1</v>
      </c>
      <c r="Q268" s="28">
        <v>1</v>
      </c>
      <c r="R268" t="s">
        <v>804</v>
      </c>
      <c r="S268" t="str">
        <f>CONCATENATE(F268,".-")</f>
        <v>110.-</v>
      </c>
      <c r="T268" t="str">
        <f>CONCATENATE(I268," г")</f>
        <v>100 г</v>
      </c>
      <c r="U268" t="str">
        <f>CONCATENATE(ROUND(J268,0)," кк")</f>
        <v>155 кк</v>
      </c>
      <c r="V268">
        <v>31</v>
      </c>
      <c r="W268">
        <v>0</v>
      </c>
      <c r="Y268"/>
      <c r="Z268"/>
      <c r="AA268"/>
    </row>
    <row r="269" spans="1:27" ht="15" customHeight="1" x14ac:dyDescent="0.25">
      <c r="A269" s="187" t="e">
        <f>VLOOKUP(E269,НЕД!A:B,2,FALSE)</f>
        <v>#N/A</v>
      </c>
      <c r="B269" s="64">
        <v>22</v>
      </c>
      <c r="C269" s="441" t="s">
        <v>174</v>
      </c>
      <c r="D269" t="s">
        <v>173</v>
      </c>
      <c r="E269" s="22" t="s">
        <v>182</v>
      </c>
      <c r="F269" s="28">
        <v>170</v>
      </c>
      <c r="G269" s="28">
        <v>50</v>
      </c>
      <c r="H269" s="29">
        <f t="shared" si="6"/>
        <v>0.29411764705882354</v>
      </c>
      <c r="I269" s="28">
        <v>180</v>
      </c>
      <c r="J269" s="28">
        <v>97</v>
      </c>
      <c r="K269" s="28">
        <v>2</v>
      </c>
      <c r="L269" s="28">
        <v>1</v>
      </c>
      <c r="M269" s="28">
        <v>21</v>
      </c>
      <c r="N269" s="28">
        <v>1</v>
      </c>
      <c r="R269" s="30" t="s">
        <v>320</v>
      </c>
      <c r="W269">
        <v>23</v>
      </c>
      <c r="Y269"/>
      <c r="Z269"/>
      <c r="AA269"/>
    </row>
    <row r="270" spans="1:27" ht="15" customHeight="1" x14ac:dyDescent="0.25">
      <c r="A270" s="187">
        <f>VLOOKUP(E270,НЕД!A:B,2,FALSE)</f>
        <v>24</v>
      </c>
      <c r="B270" s="68">
        <v>23</v>
      </c>
      <c r="C270" s="441" t="s">
        <v>2114</v>
      </c>
      <c r="D270" s="190" t="s">
        <v>68</v>
      </c>
      <c r="E270" s="161" t="s">
        <v>3057</v>
      </c>
      <c r="F270" s="68">
        <v>70</v>
      </c>
      <c r="G270" s="28">
        <v>22</v>
      </c>
      <c r="H270" s="29">
        <f t="shared" si="6"/>
        <v>0.31428571428571428</v>
      </c>
      <c r="I270" s="28">
        <v>35</v>
      </c>
      <c r="J270" s="28">
        <v>187</v>
      </c>
      <c r="K270" s="28">
        <v>8</v>
      </c>
      <c r="L270" s="28">
        <v>10</v>
      </c>
      <c r="M270" s="28">
        <v>15</v>
      </c>
      <c r="N270" s="220"/>
      <c r="O270" s="28">
        <v>1</v>
      </c>
      <c r="P270" s="28">
        <v>1</v>
      </c>
      <c r="R270" s="106" t="s">
        <v>3061</v>
      </c>
      <c r="W270">
        <v>23</v>
      </c>
      <c r="Z270" s="315" t="s">
        <v>3316</v>
      </c>
    </row>
    <row r="271" spans="1:27" ht="15" customHeight="1" x14ac:dyDescent="0.25">
      <c r="A271" s="187" t="e">
        <f>VLOOKUP(E271,НЕД!A:B,2,FALSE)</f>
        <v>#N/A</v>
      </c>
      <c r="B271" s="68">
        <v>0</v>
      </c>
      <c r="C271" s="441" t="s">
        <v>3531</v>
      </c>
      <c r="D271" t="s">
        <v>67</v>
      </c>
      <c r="E271" s="66" t="s">
        <v>193</v>
      </c>
      <c r="F271" s="68">
        <v>240</v>
      </c>
      <c r="G271" s="28">
        <v>52</v>
      </c>
      <c r="H271" s="29">
        <f t="shared" si="6"/>
        <v>0.21666666666666667</v>
      </c>
      <c r="I271" s="28">
        <v>150</v>
      </c>
      <c r="J271" s="28">
        <v>205</v>
      </c>
      <c r="K271" s="28">
        <v>4</v>
      </c>
      <c r="L271" s="28">
        <v>11</v>
      </c>
      <c r="M271" s="28">
        <v>22</v>
      </c>
      <c r="O271" s="28">
        <v>1</v>
      </c>
      <c r="P271" s="28">
        <v>1</v>
      </c>
      <c r="Q271" s="28">
        <v>1</v>
      </c>
      <c r="R271" s="30" t="s">
        <v>587</v>
      </c>
      <c r="W271">
        <v>12</v>
      </c>
      <c r="Y271"/>
      <c r="Z271" s="302" t="s">
        <v>3316</v>
      </c>
      <c r="AA271"/>
    </row>
    <row r="272" spans="1:27" ht="15" customHeight="1" x14ac:dyDescent="0.25">
      <c r="A272" s="187" t="e">
        <f>VLOOKUP(E272,НЕД!A:B,2,FALSE)</f>
        <v>#N/A</v>
      </c>
      <c r="B272" s="64">
        <v>6</v>
      </c>
      <c r="C272" t="s">
        <v>151</v>
      </c>
      <c r="D272" s="444" t="s">
        <v>3526</v>
      </c>
      <c r="E272" s="22" t="s">
        <v>1432</v>
      </c>
      <c r="F272" s="28">
        <v>120</v>
      </c>
      <c r="G272" s="28">
        <v>22</v>
      </c>
      <c r="H272" s="29">
        <f t="shared" si="6"/>
        <v>0.18333333333333332</v>
      </c>
      <c r="I272" s="28">
        <v>120</v>
      </c>
      <c r="J272" s="28">
        <v>237</v>
      </c>
      <c r="K272" s="28">
        <v>5</v>
      </c>
      <c r="L272" s="28">
        <v>6</v>
      </c>
      <c r="M272" s="28">
        <v>42</v>
      </c>
      <c r="O272" s="28">
        <v>1</v>
      </c>
      <c r="P272" s="28">
        <v>1</v>
      </c>
      <c r="R272" t="s">
        <v>1433</v>
      </c>
      <c r="W272">
        <v>0</v>
      </c>
      <c r="Y272"/>
      <c r="Z272"/>
      <c r="AA272"/>
    </row>
    <row r="273" spans="1:27" ht="15" customHeight="1" x14ac:dyDescent="0.25">
      <c r="A273" s="187">
        <f>VLOOKUP(E273,НЕД!A:B,2,FALSE)</f>
        <v>24</v>
      </c>
      <c r="B273" s="68">
        <v>23</v>
      </c>
      <c r="C273" t="s">
        <v>363</v>
      </c>
      <c r="D273" s="22" t="s">
        <v>363</v>
      </c>
      <c r="E273" s="66" t="s">
        <v>3334</v>
      </c>
      <c r="F273" s="68">
        <v>130</v>
      </c>
      <c r="G273" s="28">
        <v>32</v>
      </c>
      <c r="H273" s="29">
        <f t="shared" si="6"/>
        <v>0.24615384615384617</v>
      </c>
      <c r="I273" s="28">
        <v>250</v>
      </c>
      <c r="J273" s="28">
        <v>362</v>
      </c>
      <c r="K273" s="28">
        <v>4</v>
      </c>
      <c r="L273" s="28">
        <v>17</v>
      </c>
      <c r="M273" s="28">
        <v>48</v>
      </c>
      <c r="N273" s="28">
        <v>1</v>
      </c>
      <c r="O273" s="28">
        <v>1</v>
      </c>
      <c r="R273" s="30" t="s">
        <v>3335</v>
      </c>
      <c r="W273">
        <v>23</v>
      </c>
      <c r="Z273" s="315" t="s">
        <v>3316</v>
      </c>
    </row>
    <row r="274" spans="1:27" ht="15" customHeight="1" x14ac:dyDescent="0.25">
      <c r="A274" s="187" t="e">
        <f>VLOOKUP(E274,НЕД!A:B,2,FALSE)</f>
        <v>#N/A</v>
      </c>
      <c r="B274" s="28">
        <v>0</v>
      </c>
      <c r="C274" t="s">
        <v>36</v>
      </c>
      <c r="D274" t="s">
        <v>36</v>
      </c>
      <c r="E274" s="23" t="s">
        <v>730</v>
      </c>
      <c r="F274" s="31">
        <v>90</v>
      </c>
      <c r="G274" s="28">
        <v>27</v>
      </c>
      <c r="H274" s="29">
        <f t="shared" si="6"/>
        <v>0.3</v>
      </c>
      <c r="I274" s="28">
        <v>100</v>
      </c>
      <c r="J274" s="28">
        <v>338</v>
      </c>
      <c r="K274" s="28">
        <v>16</v>
      </c>
      <c r="L274" s="28">
        <v>21</v>
      </c>
      <c r="M274" s="28">
        <v>19</v>
      </c>
      <c r="N274" s="28">
        <v>1</v>
      </c>
      <c r="O274" s="28">
        <v>1</v>
      </c>
      <c r="P274" s="28">
        <v>1</v>
      </c>
      <c r="R274" t="s">
        <v>731</v>
      </c>
      <c r="S274" t="s">
        <v>330</v>
      </c>
      <c r="T274" t="s">
        <v>404</v>
      </c>
      <c r="U274" t="s">
        <v>732</v>
      </c>
      <c r="V274">
        <v>27</v>
      </c>
      <c r="W274">
        <v>0</v>
      </c>
      <c r="Y274"/>
      <c r="Z274" s="438" t="s">
        <v>3316</v>
      </c>
      <c r="AA274" s="28">
        <v>19</v>
      </c>
    </row>
    <row r="275" spans="1:27" ht="15" customHeight="1" x14ac:dyDescent="0.25">
      <c r="A275" s="187" t="e">
        <f>VLOOKUP(E275,НЕД!A:B,2,FALSE)</f>
        <v>#N/A</v>
      </c>
      <c r="B275" s="68">
        <v>22</v>
      </c>
      <c r="C275" t="s">
        <v>3593</v>
      </c>
      <c r="D275" t="s">
        <v>3594</v>
      </c>
      <c r="E275" s="335" t="s">
        <v>3592</v>
      </c>
      <c r="F275" s="28">
        <v>170</v>
      </c>
      <c r="G275" s="28">
        <v>28</v>
      </c>
      <c r="H275" s="29">
        <f t="shared" si="6"/>
        <v>0.16470588235294117</v>
      </c>
      <c r="I275" s="28">
        <v>270</v>
      </c>
      <c r="J275" s="28">
        <v>155</v>
      </c>
      <c r="K275" s="28">
        <v>5</v>
      </c>
      <c r="L275" s="28">
        <v>4</v>
      </c>
      <c r="M275" s="28">
        <v>24</v>
      </c>
      <c r="N275" s="28">
        <v>1</v>
      </c>
      <c r="R275" t="s">
        <v>3595</v>
      </c>
      <c r="W275">
        <f>B275</f>
        <v>22</v>
      </c>
      <c r="Y275"/>
      <c r="Z275" s="315" t="s">
        <v>3316</v>
      </c>
    </row>
    <row r="276" spans="1:27" ht="15" customHeight="1" x14ac:dyDescent="0.25">
      <c r="A276" s="187" t="e">
        <f>VLOOKUP(E276,НЕД!A:B,2,FALSE)</f>
        <v>#N/A</v>
      </c>
      <c r="B276" s="64">
        <v>28</v>
      </c>
      <c r="C276" t="s">
        <v>244</v>
      </c>
      <c r="D276" t="s">
        <v>244</v>
      </c>
      <c r="E276" s="22" t="s">
        <v>1599</v>
      </c>
      <c r="F276" s="28">
        <v>90</v>
      </c>
      <c r="G276" s="28">
        <v>24</v>
      </c>
      <c r="H276" s="29">
        <f t="shared" si="6"/>
        <v>0.26666666666666666</v>
      </c>
      <c r="I276" s="28">
        <v>160</v>
      </c>
      <c r="J276" s="28">
        <v>70</v>
      </c>
      <c r="K276" s="28">
        <v>2</v>
      </c>
      <c r="L276" s="28">
        <v>2</v>
      </c>
      <c r="M276" s="28">
        <v>11</v>
      </c>
      <c r="N276" s="28">
        <v>1</v>
      </c>
      <c r="Q276" s="28">
        <v>1</v>
      </c>
      <c r="R276" s="30" t="s">
        <v>1600</v>
      </c>
      <c r="W276">
        <v>7</v>
      </c>
      <c r="Y276"/>
      <c r="Z276" s="302" t="s">
        <v>3316</v>
      </c>
      <c r="AA276"/>
    </row>
    <row r="277" spans="1:27" ht="15" customHeight="1" x14ac:dyDescent="0.25">
      <c r="A277" s="187">
        <f>VLOOKUP(E277,НЕД!A:B,2,FALSE)</f>
        <v>24</v>
      </c>
      <c r="B277" s="68">
        <v>24</v>
      </c>
      <c r="C277" t="s">
        <v>121</v>
      </c>
      <c r="D277" t="s">
        <v>121</v>
      </c>
      <c r="E277" s="22" t="s">
        <v>1788</v>
      </c>
      <c r="F277" s="68">
        <v>190</v>
      </c>
      <c r="G277" s="28">
        <v>52</v>
      </c>
      <c r="H277" s="29">
        <f t="shared" si="6"/>
        <v>0.27368421052631581</v>
      </c>
      <c r="I277" s="28">
        <v>180</v>
      </c>
      <c r="J277" s="28">
        <v>222</v>
      </c>
      <c r="K277" s="28">
        <v>18</v>
      </c>
      <c r="L277" s="28">
        <v>16</v>
      </c>
      <c r="M277" s="28">
        <v>2</v>
      </c>
      <c r="O277" s="28">
        <v>1</v>
      </c>
      <c r="Q277" s="28">
        <v>1</v>
      </c>
      <c r="R277" s="30" t="s">
        <v>1789</v>
      </c>
      <c r="S277" t="s">
        <v>350</v>
      </c>
      <c r="T277" t="s">
        <v>358</v>
      </c>
      <c r="U277" t="s">
        <v>1790</v>
      </c>
      <c r="V277">
        <v>38</v>
      </c>
      <c r="W277">
        <v>19</v>
      </c>
      <c r="Y277"/>
      <c r="Z277" s="249" t="s">
        <v>3316</v>
      </c>
      <c r="AA277"/>
    </row>
    <row r="278" spans="1:27" ht="45" customHeight="1" x14ac:dyDescent="0.25">
      <c r="A278" s="187" t="e">
        <f>VLOOKUP(E278,НЕД!A:B,2,FALSE)</f>
        <v>#N/A</v>
      </c>
      <c r="B278" s="68">
        <v>21</v>
      </c>
      <c r="C278" s="441" t="s">
        <v>3534</v>
      </c>
      <c r="D278" s="441" t="s">
        <v>3536</v>
      </c>
      <c r="E278" s="22" t="s">
        <v>1260</v>
      </c>
      <c r="F278" s="68">
        <v>45</v>
      </c>
      <c r="G278" s="28">
        <v>10</v>
      </c>
      <c r="H278" s="29">
        <f t="shared" si="6"/>
        <v>0.22222222222222221</v>
      </c>
      <c r="I278" s="28">
        <v>250</v>
      </c>
      <c r="J278" s="28">
        <v>96</v>
      </c>
      <c r="K278" s="28">
        <v>0</v>
      </c>
      <c r="L278" s="28">
        <v>0</v>
      </c>
      <c r="M278" s="28">
        <v>23</v>
      </c>
      <c r="N278" s="28">
        <v>1</v>
      </c>
      <c r="R278" t="s">
        <v>1246</v>
      </c>
      <c r="W278">
        <v>16</v>
      </c>
      <c r="Y278"/>
      <c r="Z278" s="315" t="s">
        <v>3316</v>
      </c>
      <c r="AA278"/>
    </row>
    <row r="279" spans="1:27" ht="15" customHeight="1" x14ac:dyDescent="0.25">
      <c r="A279" s="187" t="e">
        <f>VLOOKUP(E279,НЕД!A:B,2,FALSE)</f>
        <v>#N/A</v>
      </c>
      <c r="B279" s="28">
        <v>5</v>
      </c>
      <c r="C279" t="s">
        <v>121</v>
      </c>
      <c r="D279" t="s">
        <v>121</v>
      </c>
      <c r="E279" s="22" t="s">
        <v>3084</v>
      </c>
      <c r="F279" s="28">
        <v>200</v>
      </c>
      <c r="G279" s="28">
        <v>54</v>
      </c>
      <c r="H279" s="29">
        <f t="shared" si="6"/>
        <v>0.27</v>
      </c>
      <c r="I279" s="28">
        <v>110</v>
      </c>
      <c r="J279" s="28">
        <v>197</v>
      </c>
      <c r="K279" s="28">
        <v>18</v>
      </c>
      <c r="L279" s="28">
        <v>9</v>
      </c>
      <c r="M279" s="28">
        <v>12</v>
      </c>
      <c r="O279" s="28">
        <v>1</v>
      </c>
      <c r="P279" s="28">
        <v>1</v>
      </c>
      <c r="R279" s="30" t="s">
        <v>1131</v>
      </c>
      <c r="W279">
        <v>23</v>
      </c>
      <c r="Y279"/>
      <c r="Z279" s="314" t="s">
        <v>3316</v>
      </c>
      <c r="AA279" s="28">
        <v>18</v>
      </c>
    </row>
    <row r="280" spans="1:27" ht="15" customHeight="1" x14ac:dyDescent="0.25">
      <c r="A280" s="187" t="e">
        <f>VLOOKUP(E280,НЕД!A:B,2,FALSE)</f>
        <v>#N/A</v>
      </c>
      <c r="B280" s="64">
        <v>12</v>
      </c>
      <c r="C280" t="s">
        <v>151</v>
      </c>
      <c r="D280" s="441" t="s">
        <v>3526</v>
      </c>
      <c r="E280" s="22" t="s">
        <v>1636</v>
      </c>
      <c r="F280" s="28">
        <v>120</v>
      </c>
      <c r="G280" s="28">
        <v>20</v>
      </c>
      <c r="H280" s="29">
        <f t="shared" si="6"/>
        <v>0.16666666666666666</v>
      </c>
      <c r="I280" s="28">
        <v>140</v>
      </c>
      <c r="J280" s="28">
        <v>280</v>
      </c>
      <c r="K280" s="28">
        <v>3</v>
      </c>
      <c r="L280" s="28">
        <v>5</v>
      </c>
      <c r="M280" s="28">
        <v>57</v>
      </c>
      <c r="N280" s="28">
        <v>1</v>
      </c>
      <c r="O280" s="28">
        <v>1</v>
      </c>
      <c r="P280" s="28">
        <v>1</v>
      </c>
      <c r="R280" t="s">
        <v>1637</v>
      </c>
      <c r="W280">
        <v>12</v>
      </c>
      <c r="Y280"/>
      <c r="Z280"/>
      <c r="AA280"/>
    </row>
    <row r="281" spans="1:27" ht="15" customHeight="1" x14ac:dyDescent="0.25">
      <c r="A281" s="187" t="e">
        <f>VLOOKUP(E281,НЕД!A:B,2,FALSE)</f>
        <v>#N/A</v>
      </c>
      <c r="B281" s="64">
        <v>13</v>
      </c>
      <c r="C281" t="s">
        <v>151</v>
      </c>
      <c r="D281" s="441" t="s">
        <v>3523</v>
      </c>
      <c r="E281" s="22" t="s">
        <v>1795</v>
      </c>
      <c r="F281" s="28">
        <v>120</v>
      </c>
      <c r="G281" s="28">
        <v>26</v>
      </c>
      <c r="H281" s="29">
        <f t="shared" si="6"/>
        <v>0.21666666666666667</v>
      </c>
      <c r="I281" s="28">
        <v>140</v>
      </c>
      <c r="J281" s="28">
        <v>353</v>
      </c>
      <c r="K281" s="28">
        <v>8</v>
      </c>
      <c r="L281" s="28">
        <v>17</v>
      </c>
      <c r="M281" s="28">
        <v>43</v>
      </c>
      <c r="O281" s="28">
        <v>1</v>
      </c>
      <c r="P281" s="28">
        <v>1</v>
      </c>
      <c r="R281" t="s">
        <v>1796</v>
      </c>
      <c r="S281" t="s">
        <v>452</v>
      </c>
      <c r="T281" t="s">
        <v>497</v>
      </c>
      <c r="U281" t="s">
        <v>1797</v>
      </c>
      <c r="V281">
        <v>32</v>
      </c>
      <c r="W281">
        <v>0</v>
      </c>
      <c r="Y281"/>
      <c r="Z281"/>
      <c r="AA281"/>
    </row>
    <row r="282" spans="1:27" ht="15" customHeight="1" x14ac:dyDescent="0.25">
      <c r="A282" s="187" t="e">
        <f>VLOOKUP(E282,НЕД!A:B,2,FALSE)</f>
        <v>#N/A</v>
      </c>
      <c r="B282" s="68">
        <v>21</v>
      </c>
      <c r="C282" s="441" t="s">
        <v>121</v>
      </c>
      <c r="D282" t="s">
        <v>325</v>
      </c>
      <c r="E282" s="22" t="s">
        <v>885</v>
      </c>
      <c r="F282" s="68">
        <v>190</v>
      </c>
      <c r="G282" s="28">
        <v>59</v>
      </c>
      <c r="H282" s="29">
        <f t="shared" si="6"/>
        <v>0.31052631578947371</v>
      </c>
      <c r="I282" s="28">
        <v>120</v>
      </c>
      <c r="J282" s="28">
        <v>279</v>
      </c>
      <c r="K282" s="28">
        <v>14</v>
      </c>
      <c r="L282" s="28">
        <v>22</v>
      </c>
      <c r="M282" s="28">
        <v>6</v>
      </c>
      <c r="O282" s="28">
        <v>1</v>
      </c>
      <c r="P282" s="28">
        <v>1</v>
      </c>
      <c r="R282" s="217" t="s">
        <v>2983</v>
      </c>
      <c r="S282" t="s">
        <v>350</v>
      </c>
      <c r="T282" t="s">
        <v>351</v>
      </c>
      <c r="U282" t="s">
        <v>886</v>
      </c>
      <c r="V282">
        <v>67</v>
      </c>
      <c r="W282">
        <v>16</v>
      </c>
      <c r="Y282"/>
      <c r="Z282" s="315" t="s">
        <v>3316</v>
      </c>
      <c r="AA282" s="28">
        <v>19</v>
      </c>
    </row>
    <row r="283" spans="1:27" ht="15" customHeight="1" x14ac:dyDescent="0.25">
      <c r="A283" s="187" t="e">
        <f>VLOOKUP(E283,НЕД!A:B,2,FALSE)</f>
        <v>#N/A</v>
      </c>
      <c r="B283" s="68">
        <v>22</v>
      </c>
      <c r="C283" s="441" t="s">
        <v>3535</v>
      </c>
      <c r="D283" s="441" t="s">
        <v>3540</v>
      </c>
      <c r="E283" s="66" t="s">
        <v>3414</v>
      </c>
      <c r="F283" s="28">
        <v>180</v>
      </c>
      <c r="G283" s="28">
        <v>44</v>
      </c>
      <c r="H283" s="29">
        <f t="shared" si="6"/>
        <v>0.24444444444444444</v>
      </c>
      <c r="I283" s="28">
        <v>270</v>
      </c>
      <c r="J283" s="28">
        <v>67</v>
      </c>
      <c r="K283" s="28">
        <v>1</v>
      </c>
      <c r="L283" s="28">
        <v>1</v>
      </c>
      <c r="M283" s="28">
        <v>15</v>
      </c>
      <c r="N283" s="28">
        <v>1</v>
      </c>
      <c r="R283" s="493" t="s">
        <v>3415</v>
      </c>
      <c r="W283">
        <v>16</v>
      </c>
      <c r="Y283"/>
      <c r="Z283" s="315" t="s">
        <v>3316</v>
      </c>
    </row>
    <row r="284" spans="1:27" ht="15" customHeight="1" x14ac:dyDescent="0.25">
      <c r="A284" s="187" t="e">
        <f>VLOOKUP(E284,НЕД!A:B,2,FALSE)</f>
        <v>#N/A</v>
      </c>
      <c r="B284" s="64">
        <v>36</v>
      </c>
      <c r="C284" s="441" t="s">
        <v>51</v>
      </c>
      <c r="D284" t="s">
        <v>51</v>
      </c>
      <c r="E284" s="22" t="s">
        <v>2876</v>
      </c>
      <c r="F284" s="28">
        <v>90</v>
      </c>
      <c r="G284" s="28">
        <v>22</v>
      </c>
      <c r="H284" s="29">
        <f t="shared" si="6"/>
        <v>0.24444444444444444</v>
      </c>
      <c r="I284" s="28">
        <v>250</v>
      </c>
      <c r="J284" s="28">
        <v>197</v>
      </c>
      <c r="K284" s="28">
        <v>4</v>
      </c>
      <c r="L284" s="28">
        <v>11</v>
      </c>
      <c r="M284" s="28">
        <v>21</v>
      </c>
      <c r="N284" s="28">
        <v>1</v>
      </c>
      <c r="O284" s="28">
        <v>1</v>
      </c>
      <c r="P284" s="28">
        <v>1</v>
      </c>
      <c r="R284" s="30" t="s">
        <v>2878</v>
      </c>
      <c r="W284">
        <v>0</v>
      </c>
      <c r="Y284"/>
      <c r="Z284" t="s">
        <v>3316</v>
      </c>
      <c r="AA284"/>
    </row>
    <row r="285" spans="1:27" ht="15" customHeight="1" x14ac:dyDescent="0.25">
      <c r="A285" s="187" t="e">
        <f>VLOOKUP(E285,НЕД!A:B,2,FALSE)</f>
        <v>#N/A</v>
      </c>
      <c r="B285" s="68">
        <v>22</v>
      </c>
      <c r="C285" t="s">
        <v>121</v>
      </c>
      <c r="D285" t="s">
        <v>121</v>
      </c>
      <c r="E285" s="22" t="s">
        <v>746</v>
      </c>
      <c r="F285" s="28">
        <v>220</v>
      </c>
      <c r="G285" s="28">
        <v>55</v>
      </c>
      <c r="H285" s="29">
        <f t="shared" si="6"/>
        <v>0.25</v>
      </c>
      <c r="I285" s="28">
        <v>130</v>
      </c>
      <c r="J285" s="28">
        <v>282</v>
      </c>
      <c r="K285" s="28">
        <v>23</v>
      </c>
      <c r="L285" s="28">
        <v>17</v>
      </c>
      <c r="M285" s="28">
        <v>10</v>
      </c>
      <c r="R285" s="492" t="s">
        <v>3332</v>
      </c>
      <c r="S285" t="s">
        <v>446</v>
      </c>
      <c r="T285" t="s">
        <v>459</v>
      </c>
      <c r="U285" t="s">
        <v>747</v>
      </c>
      <c r="V285">
        <v>48</v>
      </c>
      <c r="W285">
        <v>12</v>
      </c>
      <c r="Y285"/>
      <c r="Z285" s="315" t="s">
        <v>3316</v>
      </c>
    </row>
    <row r="286" spans="1:27" ht="30" customHeight="1" x14ac:dyDescent="0.25">
      <c r="A286" s="187" t="e">
        <f>VLOOKUP(E286,НЕД!A:B,2,FALSE)</f>
        <v>#N/A</v>
      </c>
      <c r="B286" s="64">
        <v>51</v>
      </c>
      <c r="C286" t="s">
        <v>151</v>
      </c>
      <c r="D286" s="441" t="s">
        <v>3525</v>
      </c>
      <c r="E286" s="66" t="s">
        <v>1369</v>
      </c>
      <c r="F286" s="28">
        <v>120</v>
      </c>
      <c r="G286" s="28">
        <v>28</v>
      </c>
      <c r="H286" s="29">
        <f t="shared" si="6"/>
        <v>0.23333333333333334</v>
      </c>
      <c r="I286" s="28">
        <v>180</v>
      </c>
      <c r="J286" s="28">
        <v>96</v>
      </c>
      <c r="K286" s="28">
        <v>5</v>
      </c>
      <c r="L286" s="28">
        <v>2</v>
      </c>
      <c r="M286" s="28">
        <v>14</v>
      </c>
      <c r="N286" s="28">
        <v>1</v>
      </c>
      <c r="P286" s="28">
        <v>1</v>
      </c>
      <c r="R286" t="s">
        <v>1370</v>
      </c>
      <c r="W286">
        <v>0</v>
      </c>
      <c r="Y286"/>
      <c r="Z286"/>
      <c r="AA286"/>
    </row>
    <row r="287" spans="1:27" ht="30" customHeight="1" x14ac:dyDescent="0.25">
      <c r="A287" s="187" t="e">
        <f>VLOOKUP(E287,НЕД!A:B,2,FALSE)</f>
        <v>#N/A</v>
      </c>
      <c r="B287" s="68">
        <v>20</v>
      </c>
      <c r="C287" t="s">
        <v>121</v>
      </c>
      <c r="D287" t="s">
        <v>121</v>
      </c>
      <c r="E287" s="162" t="s">
        <v>1356</v>
      </c>
      <c r="F287" s="68">
        <v>200</v>
      </c>
      <c r="G287" s="28">
        <v>54</v>
      </c>
      <c r="H287" s="29">
        <f t="shared" si="6"/>
        <v>0.27</v>
      </c>
      <c r="I287" s="68">
        <v>120</v>
      </c>
      <c r="J287" s="28">
        <v>74</v>
      </c>
      <c r="K287" s="28">
        <v>14</v>
      </c>
      <c r="L287" s="28">
        <v>1</v>
      </c>
      <c r="M287" s="28">
        <v>3</v>
      </c>
      <c r="R287" s="30" t="s">
        <v>3444</v>
      </c>
      <c r="W287">
        <v>20</v>
      </c>
      <c r="Z287" s="438" t="s">
        <v>3316</v>
      </c>
      <c r="AA287" s="28">
        <v>19</v>
      </c>
    </row>
    <row r="288" spans="1:27" ht="15" customHeight="1" x14ac:dyDescent="0.25">
      <c r="A288" s="187" t="e">
        <f>VLOOKUP(E288,НЕД!A:B,2,FALSE)</f>
        <v>#N/A</v>
      </c>
      <c r="B288" s="64">
        <v>20</v>
      </c>
      <c r="C288" t="s">
        <v>121</v>
      </c>
      <c r="D288" t="s">
        <v>121</v>
      </c>
      <c r="E288" s="22" t="s">
        <v>355</v>
      </c>
      <c r="F288" s="28">
        <v>200</v>
      </c>
      <c r="G288" s="28">
        <v>58</v>
      </c>
      <c r="H288" s="29">
        <f t="shared" si="6"/>
        <v>0.28999999999999998</v>
      </c>
      <c r="I288" s="28">
        <v>150</v>
      </c>
      <c r="J288" s="28">
        <v>334</v>
      </c>
      <c r="K288" s="28">
        <v>35</v>
      </c>
      <c r="L288" s="28">
        <v>20</v>
      </c>
      <c r="M288" s="28">
        <v>3</v>
      </c>
      <c r="R288" t="s">
        <v>3507</v>
      </c>
      <c r="S288" t="s">
        <v>350</v>
      </c>
      <c r="T288" t="s">
        <v>459</v>
      </c>
      <c r="U288" t="s">
        <v>678</v>
      </c>
      <c r="V288">
        <v>44</v>
      </c>
      <c r="W288">
        <v>20</v>
      </c>
      <c r="Y288"/>
      <c r="Z288" s="438" t="s">
        <v>3316</v>
      </c>
    </row>
    <row r="289" spans="1:27" ht="30" customHeight="1" x14ac:dyDescent="0.25">
      <c r="A289" s="187" t="e">
        <f>VLOOKUP(E289,НЕД!A:B,2,FALSE)</f>
        <v>#N/A</v>
      </c>
      <c r="B289" s="68">
        <v>21</v>
      </c>
      <c r="C289" t="s">
        <v>121</v>
      </c>
      <c r="D289" s="34" t="s">
        <v>121</v>
      </c>
      <c r="E289" s="474" t="s">
        <v>2977</v>
      </c>
      <c r="F289" s="68">
        <v>190</v>
      </c>
      <c r="G289" s="28">
        <v>52</v>
      </c>
      <c r="H289" s="29">
        <f t="shared" si="6"/>
        <v>0.27368421052631581</v>
      </c>
      <c r="I289" s="28">
        <v>130</v>
      </c>
      <c r="J289" s="28">
        <v>396</v>
      </c>
      <c r="K289" s="28">
        <v>20</v>
      </c>
      <c r="L289" s="28">
        <v>34</v>
      </c>
      <c r="M289" s="28">
        <v>2</v>
      </c>
      <c r="P289" s="28">
        <v>1</v>
      </c>
      <c r="R289" s="104" t="s">
        <v>2990</v>
      </c>
      <c r="W289">
        <v>16</v>
      </c>
      <c r="Y289"/>
      <c r="Z289" s="315" t="s">
        <v>3316</v>
      </c>
    </row>
    <row r="290" spans="1:27" ht="15" customHeight="1" x14ac:dyDescent="0.25">
      <c r="A290" s="187" t="e">
        <f>VLOOKUP(E290,НЕД!A:B,2,FALSE)</f>
        <v>#N/A</v>
      </c>
      <c r="B290" s="64">
        <v>23</v>
      </c>
      <c r="C290" s="445" t="s">
        <v>3511</v>
      </c>
      <c r="D290" t="s">
        <v>110</v>
      </c>
      <c r="E290" s="23" t="s">
        <v>115</v>
      </c>
      <c r="F290" s="31">
        <v>120</v>
      </c>
      <c r="G290" s="28">
        <v>32</v>
      </c>
      <c r="H290" s="29">
        <f t="shared" ref="H290:H312" si="7">G290/F290</f>
        <v>0.26666666666666666</v>
      </c>
      <c r="I290" s="28">
        <v>250</v>
      </c>
      <c r="J290" s="28">
        <v>120</v>
      </c>
      <c r="K290" s="28">
        <v>5</v>
      </c>
      <c r="L290" s="28">
        <v>5</v>
      </c>
      <c r="M290" s="28">
        <v>16</v>
      </c>
      <c r="O290" s="28">
        <v>1</v>
      </c>
      <c r="R290" s="30" t="s">
        <v>1692</v>
      </c>
      <c r="W290">
        <v>23</v>
      </c>
      <c r="Y290"/>
      <c r="Z290" s="315" t="s">
        <v>3316</v>
      </c>
    </row>
    <row r="291" spans="1:27" ht="15" customHeight="1" x14ac:dyDescent="0.25">
      <c r="A291" s="187" t="e">
        <f>VLOOKUP(E291,НЕД!A:B,2,FALSE)</f>
        <v>#N/A</v>
      </c>
      <c r="B291" s="68">
        <v>20</v>
      </c>
      <c r="C291" t="s">
        <v>121</v>
      </c>
      <c r="D291" s="34" t="s">
        <v>121</v>
      </c>
      <c r="E291" s="205" t="s">
        <v>2975</v>
      </c>
      <c r="F291" s="68">
        <v>200</v>
      </c>
      <c r="G291" s="28">
        <v>52</v>
      </c>
      <c r="H291" s="29">
        <f t="shared" si="7"/>
        <v>0.26</v>
      </c>
      <c r="I291" s="28">
        <v>150</v>
      </c>
      <c r="J291" s="28">
        <v>240</v>
      </c>
      <c r="K291" s="28">
        <v>31</v>
      </c>
      <c r="L291" s="28">
        <v>12</v>
      </c>
      <c r="M291" s="28">
        <v>3</v>
      </c>
      <c r="O291" s="28">
        <v>1</v>
      </c>
      <c r="P291" s="28">
        <v>1</v>
      </c>
      <c r="R291" s="100" t="s">
        <v>2976</v>
      </c>
      <c r="W291">
        <v>20</v>
      </c>
      <c r="Z291" t="s">
        <v>3316</v>
      </c>
      <c r="AA291"/>
    </row>
    <row r="292" spans="1:27" ht="15" customHeight="1" x14ac:dyDescent="0.25">
      <c r="A292" s="187">
        <f>VLOOKUP(E292,НЕД!A:B,2,FALSE)</f>
        <v>24</v>
      </c>
      <c r="B292" s="68">
        <v>24</v>
      </c>
      <c r="C292" t="s">
        <v>121</v>
      </c>
      <c r="D292" t="s">
        <v>121</v>
      </c>
      <c r="E292" s="22" t="s">
        <v>1614</v>
      </c>
      <c r="F292" s="68">
        <v>200</v>
      </c>
      <c r="G292" s="28">
        <v>61</v>
      </c>
      <c r="H292" s="29">
        <f t="shared" si="7"/>
        <v>0.30499999999999999</v>
      </c>
      <c r="I292" s="28">
        <v>150</v>
      </c>
      <c r="J292" s="28">
        <v>407</v>
      </c>
      <c r="K292" s="28">
        <v>24</v>
      </c>
      <c r="L292" s="28">
        <v>34</v>
      </c>
      <c r="M292" s="28">
        <v>3</v>
      </c>
      <c r="P292" s="28">
        <v>1</v>
      </c>
      <c r="R292" s="30" t="s">
        <v>3400</v>
      </c>
      <c r="V292">
        <v>50</v>
      </c>
      <c r="W292">
        <v>19</v>
      </c>
      <c r="Y292"/>
      <c r="Z292" t="s">
        <v>3316</v>
      </c>
      <c r="AA292"/>
    </row>
    <row r="293" spans="1:27" ht="15" customHeight="1" x14ac:dyDescent="0.25">
      <c r="A293" s="187" t="e">
        <f>VLOOKUP(E293,НЕД!A:B,2,FALSE)</f>
        <v>#N/A</v>
      </c>
      <c r="B293" s="68">
        <v>10</v>
      </c>
      <c r="C293" s="441" t="s">
        <v>51</v>
      </c>
      <c r="D293" t="s">
        <v>51</v>
      </c>
      <c r="E293" s="205" t="s">
        <v>1423</v>
      </c>
      <c r="F293" s="68">
        <v>90</v>
      </c>
      <c r="G293" s="28">
        <v>24</v>
      </c>
      <c r="H293" s="29">
        <f t="shared" si="7"/>
        <v>0.26666666666666666</v>
      </c>
      <c r="I293" s="28">
        <v>250</v>
      </c>
      <c r="J293" s="28">
        <v>290</v>
      </c>
      <c r="K293" s="28">
        <v>7</v>
      </c>
      <c r="L293" s="28">
        <v>14</v>
      </c>
      <c r="M293" s="28">
        <v>33</v>
      </c>
      <c r="N293" s="28">
        <v>1</v>
      </c>
      <c r="P293" s="28">
        <v>1</v>
      </c>
      <c r="R293" t="s">
        <v>1424</v>
      </c>
      <c r="V293">
        <v>59</v>
      </c>
      <c r="W293">
        <v>10</v>
      </c>
      <c r="Z293" s="438" t="s">
        <v>3316</v>
      </c>
    </row>
    <row r="294" spans="1:27" ht="15" customHeight="1" x14ac:dyDescent="0.25">
      <c r="A294" s="187" t="e">
        <f>VLOOKUP(E294,НЕД!A:B,2,FALSE)</f>
        <v>#N/A</v>
      </c>
      <c r="B294" s="68">
        <v>22</v>
      </c>
      <c r="C294" t="s">
        <v>1186</v>
      </c>
      <c r="D294" t="s">
        <v>1186</v>
      </c>
      <c r="E294" s="22" t="s">
        <v>1652</v>
      </c>
      <c r="F294" s="68">
        <v>140</v>
      </c>
      <c r="G294" s="28">
        <v>30</v>
      </c>
      <c r="H294" s="29">
        <f t="shared" si="7"/>
        <v>0.21428571428571427</v>
      </c>
      <c r="I294" s="28">
        <v>150</v>
      </c>
      <c r="J294" s="28">
        <v>224</v>
      </c>
      <c r="K294" s="28">
        <v>17</v>
      </c>
      <c r="L294" s="28">
        <v>8</v>
      </c>
      <c r="M294" s="28">
        <v>21</v>
      </c>
      <c r="N294" s="28">
        <v>1</v>
      </c>
      <c r="O294" s="28">
        <v>1</v>
      </c>
      <c r="P294" s="28">
        <v>1</v>
      </c>
      <c r="R294" s="493" t="s">
        <v>1653</v>
      </c>
      <c r="W294">
        <v>10</v>
      </c>
      <c r="Y294"/>
      <c r="Z294" s="315" t="s">
        <v>3316</v>
      </c>
    </row>
    <row r="295" spans="1:27" ht="15" customHeight="1" x14ac:dyDescent="0.25">
      <c r="A295" s="187" t="e">
        <f>VLOOKUP(E295,НЕД!A:B,2,FALSE)</f>
        <v>#N/A</v>
      </c>
      <c r="B295" s="68">
        <v>22</v>
      </c>
      <c r="C295" t="s">
        <v>139</v>
      </c>
      <c r="D295" t="s">
        <v>139</v>
      </c>
      <c r="E295" s="491" t="s">
        <v>1860</v>
      </c>
      <c r="F295" s="28">
        <v>270</v>
      </c>
      <c r="G295" s="28">
        <v>82</v>
      </c>
      <c r="H295" s="29">
        <f t="shared" si="7"/>
        <v>0.3037037037037037</v>
      </c>
      <c r="I295" s="28">
        <v>250</v>
      </c>
      <c r="J295" s="28">
        <v>690</v>
      </c>
      <c r="K295" s="28">
        <v>21</v>
      </c>
      <c r="L295" s="28">
        <v>39</v>
      </c>
      <c r="M295" s="28">
        <v>64</v>
      </c>
      <c r="O295" s="28">
        <v>1</v>
      </c>
      <c r="P295" s="28">
        <v>1</v>
      </c>
      <c r="R295" s="93" t="s">
        <v>2926</v>
      </c>
      <c r="W295">
        <v>13</v>
      </c>
      <c r="Y295"/>
      <c r="Z295" s="315" t="s">
        <v>3316</v>
      </c>
      <c r="AA295" s="28">
        <v>18</v>
      </c>
    </row>
    <row r="296" spans="1:27" ht="15" customHeight="1" x14ac:dyDescent="0.25">
      <c r="A296" s="187" t="e">
        <f>VLOOKUP(E296,НЕД!A:B,2,FALSE)</f>
        <v>#N/A</v>
      </c>
      <c r="B296" s="31">
        <v>0</v>
      </c>
      <c r="C296" s="441" t="s">
        <v>260</v>
      </c>
      <c r="D296" t="s">
        <v>3556</v>
      </c>
      <c r="E296" s="23" t="s">
        <v>466</v>
      </c>
      <c r="F296" s="31">
        <v>40</v>
      </c>
      <c r="G296" s="28">
        <v>16</v>
      </c>
      <c r="H296" s="29">
        <f t="shared" si="7"/>
        <v>0.4</v>
      </c>
      <c r="I296" s="28">
        <v>15</v>
      </c>
      <c r="J296" s="28">
        <v>71</v>
      </c>
      <c r="K296" s="28">
        <v>3</v>
      </c>
      <c r="L296" s="28">
        <v>6</v>
      </c>
      <c r="M296" s="28">
        <v>0</v>
      </c>
      <c r="R296" t="s">
        <v>467</v>
      </c>
      <c r="W296">
        <v>0</v>
      </c>
      <c r="Y296"/>
      <c r="Z296" s="249" t="s">
        <v>3446</v>
      </c>
      <c r="AA296"/>
    </row>
    <row r="297" spans="1:27" ht="15" customHeight="1" x14ac:dyDescent="0.25">
      <c r="A297" s="187" t="e">
        <f>VLOOKUP(E297,НЕД!A:B,2,FALSE)</f>
        <v>#N/A</v>
      </c>
      <c r="B297" s="68">
        <v>21</v>
      </c>
      <c r="C297" s="441" t="s">
        <v>121</v>
      </c>
      <c r="D297" s="189" t="s">
        <v>408</v>
      </c>
      <c r="E297" s="22" t="s">
        <v>3157</v>
      </c>
      <c r="F297" s="68">
        <v>190</v>
      </c>
      <c r="G297" s="28">
        <v>51</v>
      </c>
      <c r="H297" s="29">
        <f t="shared" si="7"/>
        <v>0.26842105263157895</v>
      </c>
      <c r="I297" s="28">
        <v>180</v>
      </c>
      <c r="J297" s="28">
        <v>242</v>
      </c>
      <c r="K297" s="28">
        <v>15</v>
      </c>
      <c r="L297" s="28">
        <v>16</v>
      </c>
      <c r="M297" s="28">
        <v>11</v>
      </c>
      <c r="O297" s="28">
        <v>1</v>
      </c>
      <c r="P297" s="28">
        <v>1</v>
      </c>
      <c r="Q297" s="28">
        <v>1</v>
      </c>
      <c r="R297" s="257" t="s">
        <v>3456</v>
      </c>
      <c r="W297">
        <v>16</v>
      </c>
      <c r="Y297"/>
      <c r="Z297" s="315" t="s">
        <v>3316</v>
      </c>
      <c r="AA297"/>
    </row>
    <row r="298" spans="1:27" ht="30" customHeight="1" x14ac:dyDescent="0.25">
      <c r="A298" s="187">
        <f>VLOOKUP(E298,НЕД!A:B,2,FALSE)</f>
        <v>24</v>
      </c>
      <c r="B298" s="68">
        <v>24</v>
      </c>
      <c r="C298" t="s">
        <v>121</v>
      </c>
      <c r="D298" s="34" t="s">
        <v>121</v>
      </c>
      <c r="E298" s="22" t="s">
        <v>124</v>
      </c>
      <c r="F298" s="68">
        <v>200</v>
      </c>
      <c r="G298" s="28">
        <v>55</v>
      </c>
      <c r="H298" s="29">
        <f t="shared" si="7"/>
        <v>0.27500000000000002</v>
      </c>
      <c r="I298" s="28">
        <v>180</v>
      </c>
      <c r="J298" s="28">
        <v>488</v>
      </c>
      <c r="K298" s="28">
        <v>25</v>
      </c>
      <c r="L298" s="28">
        <v>40</v>
      </c>
      <c r="M298" s="28">
        <v>8</v>
      </c>
      <c r="O298" s="28">
        <v>1</v>
      </c>
      <c r="P298" s="28">
        <v>1</v>
      </c>
      <c r="R298" s="170" t="s">
        <v>3196</v>
      </c>
      <c r="S298" t="s">
        <v>350</v>
      </c>
      <c r="T298" t="s">
        <v>323</v>
      </c>
      <c r="U298" t="s">
        <v>1909</v>
      </c>
      <c r="V298">
        <v>50</v>
      </c>
      <c r="W298">
        <v>19</v>
      </c>
      <c r="Y298"/>
      <c r="Z298"/>
      <c r="AA298"/>
    </row>
    <row r="299" spans="1:27" ht="15" customHeight="1" x14ac:dyDescent="0.25">
      <c r="A299" s="187" t="e">
        <f>VLOOKUP(E299,НЕД!A:B,2,FALSE)</f>
        <v>#N/A</v>
      </c>
      <c r="B299" s="28">
        <v>0</v>
      </c>
      <c r="C299" s="445" t="s">
        <v>258</v>
      </c>
      <c r="D299" t="s">
        <v>139</v>
      </c>
      <c r="E299" s="22" t="s">
        <v>1803</v>
      </c>
      <c r="F299" s="28">
        <v>210</v>
      </c>
      <c r="G299" s="28">
        <v>75</v>
      </c>
      <c r="H299" s="29">
        <f t="shared" si="7"/>
        <v>0.35714285714285715</v>
      </c>
      <c r="I299" s="28">
        <v>120</v>
      </c>
      <c r="J299" s="28">
        <v>63</v>
      </c>
      <c r="K299" s="28">
        <v>3</v>
      </c>
      <c r="L299" s="28">
        <v>0.1</v>
      </c>
      <c r="M299" s="28">
        <v>10</v>
      </c>
      <c r="R299" t="s">
        <v>1804</v>
      </c>
      <c r="S299" t="s">
        <v>322</v>
      </c>
      <c r="T299" t="s">
        <v>351</v>
      </c>
      <c r="U299" t="s">
        <v>1467</v>
      </c>
      <c r="V299">
        <v>27</v>
      </c>
      <c r="W299">
        <v>0</v>
      </c>
      <c r="Y299"/>
      <c r="Z299" t="s">
        <v>3316</v>
      </c>
      <c r="AA299"/>
    </row>
    <row r="300" spans="1:27" ht="30" customHeight="1" x14ac:dyDescent="0.25">
      <c r="A300" s="187" t="e">
        <f>VLOOKUP(E300,НЕД!A:B,2,FALSE)</f>
        <v>#N/A</v>
      </c>
      <c r="B300" s="28">
        <v>0</v>
      </c>
      <c r="C300" t="s">
        <v>151</v>
      </c>
      <c r="D300" t="s">
        <v>151</v>
      </c>
      <c r="E300" s="22" t="s">
        <v>751</v>
      </c>
      <c r="F300" s="28">
        <v>125</v>
      </c>
      <c r="G300" s="28">
        <v>37</v>
      </c>
      <c r="H300" s="29">
        <f t="shared" si="7"/>
        <v>0.29599999999999999</v>
      </c>
      <c r="I300" s="28">
        <v>120</v>
      </c>
      <c r="J300" s="28">
        <v>444</v>
      </c>
      <c r="K300" s="28">
        <v>10</v>
      </c>
      <c r="L300" s="28">
        <v>33</v>
      </c>
      <c r="M300" s="28">
        <v>36</v>
      </c>
      <c r="N300" s="28">
        <v>1</v>
      </c>
      <c r="O300" s="28">
        <v>1</v>
      </c>
      <c r="P300" s="28">
        <v>1</v>
      </c>
      <c r="R300" t="s">
        <v>752</v>
      </c>
      <c r="S300" t="s">
        <v>537</v>
      </c>
      <c r="T300" t="s">
        <v>351</v>
      </c>
      <c r="U300" t="s">
        <v>753</v>
      </c>
      <c r="V300">
        <v>37</v>
      </c>
      <c r="W300">
        <v>0</v>
      </c>
      <c r="Y300"/>
      <c r="Z300" t="s">
        <v>3316</v>
      </c>
      <c r="AA300"/>
    </row>
    <row r="301" spans="1:27" ht="30" customHeight="1" x14ac:dyDescent="0.25">
      <c r="A301" s="187" t="e">
        <f>VLOOKUP(E301,НЕД!A:B,2,FALSE)</f>
        <v>#N/A</v>
      </c>
      <c r="B301" s="68">
        <v>21</v>
      </c>
      <c r="C301" s="441" t="s">
        <v>121</v>
      </c>
      <c r="D301" t="s">
        <v>408</v>
      </c>
      <c r="E301" s="22" t="s">
        <v>1236</v>
      </c>
      <c r="F301" s="68">
        <v>200</v>
      </c>
      <c r="G301" s="28">
        <v>48</v>
      </c>
      <c r="H301" s="29">
        <f t="shared" si="7"/>
        <v>0.24</v>
      </c>
      <c r="I301" s="28">
        <v>180</v>
      </c>
      <c r="J301" s="28">
        <v>805</v>
      </c>
      <c r="K301" s="28">
        <v>18</v>
      </c>
      <c r="L301" s="28">
        <v>76</v>
      </c>
      <c r="M301" s="28">
        <v>12</v>
      </c>
      <c r="O301" s="28">
        <v>1</v>
      </c>
      <c r="R301" s="30" t="s">
        <v>3276</v>
      </c>
      <c r="S301" t="s">
        <v>510</v>
      </c>
      <c r="T301" t="s">
        <v>358</v>
      </c>
      <c r="U301" t="s">
        <v>1237</v>
      </c>
      <c r="V301">
        <v>42</v>
      </c>
      <c r="W301">
        <v>16</v>
      </c>
      <c r="X301" s="28"/>
      <c r="Y301" s="28"/>
      <c r="Z301" s="315" t="s">
        <v>3316</v>
      </c>
      <c r="AA301"/>
    </row>
    <row r="302" spans="1:27" ht="15" customHeight="1" x14ac:dyDescent="0.25">
      <c r="A302" s="187" t="e">
        <f>VLOOKUP(E302,НЕД!A:B,2,FALSE)</f>
        <v>#N/A</v>
      </c>
      <c r="B302" s="68">
        <v>10</v>
      </c>
      <c r="C302" s="441" t="s">
        <v>51</v>
      </c>
      <c r="D302" t="s">
        <v>51</v>
      </c>
      <c r="E302" s="205" t="s">
        <v>58</v>
      </c>
      <c r="F302" s="68">
        <v>90</v>
      </c>
      <c r="G302" s="28">
        <v>22</v>
      </c>
      <c r="H302" s="29">
        <f t="shared" si="7"/>
        <v>0.24444444444444444</v>
      </c>
      <c r="I302" s="28">
        <v>250</v>
      </c>
      <c r="J302" s="28">
        <v>266</v>
      </c>
      <c r="K302" s="28">
        <v>6</v>
      </c>
      <c r="L302" s="28">
        <v>13</v>
      </c>
      <c r="M302" s="28">
        <v>31</v>
      </c>
      <c r="N302" s="28">
        <v>1</v>
      </c>
      <c r="P302" s="28">
        <v>1</v>
      </c>
      <c r="R302" t="s">
        <v>1594</v>
      </c>
      <c r="W302">
        <v>11</v>
      </c>
      <c r="Z302" s="249" t="s">
        <v>3316</v>
      </c>
      <c r="AA302">
        <v>13</v>
      </c>
    </row>
    <row r="303" spans="1:27" ht="15" customHeight="1" x14ac:dyDescent="0.25">
      <c r="A303" s="187" t="e">
        <f>VLOOKUP(E303,НЕД!A:B,2,FALSE)</f>
        <v>#N/A</v>
      </c>
      <c r="B303" s="28">
        <v>6</v>
      </c>
      <c r="C303" t="s">
        <v>151</v>
      </c>
      <c r="D303" s="441" t="s">
        <v>3526</v>
      </c>
      <c r="E303" s="22" t="s">
        <v>153</v>
      </c>
      <c r="F303" s="28">
        <v>125</v>
      </c>
      <c r="G303" s="28">
        <v>24</v>
      </c>
      <c r="H303" s="29">
        <f t="shared" si="7"/>
        <v>0.192</v>
      </c>
      <c r="I303" s="28">
        <v>140</v>
      </c>
      <c r="J303" s="28">
        <v>300</v>
      </c>
      <c r="K303" s="28">
        <v>4</v>
      </c>
      <c r="L303" s="28">
        <v>10</v>
      </c>
      <c r="M303" s="28">
        <v>48</v>
      </c>
      <c r="O303" s="28">
        <v>1</v>
      </c>
      <c r="P303" s="28">
        <v>1</v>
      </c>
      <c r="R303" t="s">
        <v>1768</v>
      </c>
      <c r="W303">
        <v>23</v>
      </c>
      <c r="Y303"/>
      <c r="Z303" s="236" t="s">
        <v>3316</v>
      </c>
      <c r="AA303"/>
    </row>
    <row r="304" spans="1:27" ht="30" customHeight="1" x14ac:dyDescent="0.25">
      <c r="A304" s="187" t="e">
        <f>VLOOKUP(E304,НЕД!A:B,2,FALSE)</f>
        <v>#N/A</v>
      </c>
      <c r="B304" s="68">
        <v>21</v>
      </c>
      <c r="C304" t="s">
        <v>116</v>
      </c>
      <c r="D304" t="s">
        <v>116</v>
      </c>
      <c r="E304" s="22" t="s">
        <v>909</v>
      </c>
      <c r="F304" s="68">
        <v>120</v>
      </c>
      <c r="G304" s="28">
        <v>34</v>
      </c>
      <c r="H304" s="29">
        <f t="shared" si="7"/>
        <v>0.28333333333333333</v>
      </c>
      <c r="I304" s="28">
        <v>250</v>
      </c>
      <c r="J304" s="28">
        <v>57</v>
      </c>
      <c r="K304" s="28">
        <v>2</v>
      </c>
      <c r="L304" s="28">
        <v>1</v>
      </c>
      <c r="M304" s="28">
        <v>11</v>
      </c>
      <c r="N304" s="28">
        <v>1</v>
      </c>
      <c r="Q304" s="28">
        <v>1</v>
      </c>
      <c r="R304" t="s">
        <v>910</v>
      </c>
      <c r="V304">
        <v>60</v>
      </c>
      <c r="W304">
        <v>16</v>
      </c>
      <c r="Y304"/>
      <c r="Z304" s="315" t="s">
        <v>3316</v>
      </c>
      <c r="AA304"/>
    </row>
    <row r="305" spans="1:27" ht="15" customHeight="1" x14ac:dyDescent="0.25">
      <c r="A305" s="187" t="e">
        <f>VLOOKUP(E305,НЕД!A:B,2,FALSE)</f>
        <v>#N/A</v>
      </c>
      <c r="B305" s="68">
        <v>15</v>
      </c>
      <c r="C305" s="441" t="s">
        <v>3534</v>
      </c>
      <c r="D305" s="441" t="s">
        <v>3536</v>
      </c>
      <c r="E305" s="66" t="s">
        <v>1886</v>
      </c>
      <c r="F305" s="28">
        <v>45</v>
      </c>
      <c r="G305" s="28">
        <v>6</v>
      </c>
      <c r="H305" s="29">
        <f t="shared" si="7"/>
        <v>0.13333333333333333</v>
      </c>
      <c r="I305" s="28">
        <v>250</v>
      </c>
      <c r="J305" s="28">
        <v>160</v>
      </c>
      <c r="K305" s="28">
        <v>1</v>
      </c>
      <c r="L305" s="28">
        <v>1</v>
      </c>
      <c r="M305" s="28">
        <v>40</v>
      </c>
      <c r="N305" s="28">
        <v>1</v>
      </c>
      <c r="R305" t="s">
        <v>3422</v>
      </c>
      <c r="W305">
        <v>15</v>
      </c>
      <c r="Y305"/>
      <c r="Z305" s="249" t="s">
        <v>3316</v>
      </c>
      <c r="AA305"/>
    </row>
    <row r="306" spans="1:27" ht="15" customHeight="1" x14ac:dyDescent="0.25">
      <c r="A306" s="187" t="e">
        <f>VLOOKUP(E306,НЕД!A:B,2,FALSE)</f>
        <v>#N/A</v>
      </c>
      <c r="B306" s="68">
        <v>22</v>
      </c>
      <c r="C306" t="s">
        <v>48</v>
      </c>
      <c r="D306" t="s">
        <v>48</v>
      </c>
      <c r="E306" s="22" t="s">
        <v>1222</v>
      </c>
      <c r="F306" s="28">
        <v>220</v>
      </c>
      <c r="G306" s="28">
        <v>57</v>
      </c>
      <c r="H306" s="29">
        <f t="shared" si="7"/>
        <v>0.25909090909090909</v>
      </c>
      <c r="I306" s="28">
        <v>180</v>
      </c>
      <c r="J306" s="28">
        <v>249</v>
      </c>
      <c r="K306" s="28">
        <v>14</v>
      </c>
      <c r="L306" s="28">
        <v>14</v>
      </c>
      <c r="M306" s="28">
        <v>17</v>
      </c>
      <c r="O306" s="28">
        <v>1</v>
      </c>
      <c r="P306" s="28">
        <v>1</v>
      </c>
      <c r="R306" s="492" t="s">
        <v>1223</v>
      </c>
      <c r="W306">
        <v>12</v>
      </c>
      <c r="Y306"/>
      <c r="Z306" s="315" t="s">
        <v>3316</v>
      </c>
    </row>
    <row r="307" spans="1:27" ht="15" customHeight="1" x14ac:dyDescent="0.25">
      <c r="A307" s="187" t="e">
        <f>VLOOKUP(E307,НЕД!A:B,2,FALSE)</f>
        <v>#N/A</v>
      </c>
      <c r="B307" s="68">
        <v>21</v>
      </c>
      <c r="C307" t="s">
        <v>331</v>
      </c>
      <c r="D307" t="s">
        <v>331</v>
      </c>
      <c r="E307" s="22" t="s">
        <v>1183</v>
      </c>
      <c r="F307" s="28">
        <v>130</v>
      </c>
      <c r="G307" s="28">
        <v>34</v>
      </c>
      <c r="H307" s="29">
        <f t="shared" si="7"/>
        <v>0.26153846153846155</v>
      </c>
      <c r="I307" s="28">
        <v>100</v>
      </c>
      <c r="J307" s="28">
        <v>335</v>
      </c>
      <c r="K307" s="28">
        <v>6</v>
      </c>
      <c r="L307" s="28">
        <v>22</v>
      </c>
      <c r="M307" s="28">
        <v>28</v>
      </c>
      <c r="N307" s="28">
        <v>1</v>
      </c>
      <c r="O307" s="28">
        <v>1</v>
      </c>
      <c r="P307" s="28">
        <v>1</v>
      </c>
      <c r="R307" s="30" t="s">
        <v>883</v>
      </c>
      <c r="W307">
        <v>16</v>
      </c>
      <c r="Y307"/>
      <c r="Z307" s="315" t="s">
        <v>3316</v>
      </c>
    </row>
    <row r="308" spans="1:27" ht="15" customHeight="1" x14ac:dyDescent="0.25">
      <c r="A308" s="187" t="e">
        <f>VLOOKUP(E308,НЕД!A:B,2,FALSE)</f>
        <v>#N/A</v>
      </c>
      <c r="B308" s="28">
        <v>0</v>
      </c>
      <c r="C308" s="441" t="s">
        <v>3535</v>
      </c>
      <c r="D308" s="441" t="s">
        <v>3542</v>
      </c>
      <c r="E308" s="73" t="s">
        <v>649</v>
      </c>
      <c r="F308" s="74">
        <v>90</v>
      </c>
      <c r="G308" s="28">
        <v>28</v>
      </c>
      <c r="H308" s="29">
        <f t="shared" si="7"/>
        <v>0.31111111111111112</v>
      </c>
      <c r="I308" s="28">
        <v>250</v>
      </c>
      <c r="J308" s="28">
        <v>128</v>
      </c>
      <c r="K308" s="28">
        <v>5</v>
      </c>
      <c r="L308" s="28">
        <v>5</v>
      </c>
      <c r="M308" s="28">
        <v>15</v>
      </c>
      <c r="N308" s="28">
        <v>1</v>
      </c>
      <c r="P308" s="28">
        <v>1</v>
      </c>
      <c r="R308" t="s">
        <v>650</v>
      </c>
      <c r="S308" t="s">
        <v>330</v>
      </c>
      <c r="T308" t="s">
        <v>323</v>
      </c>
      <c r="U308" t="s">
        <v>392</v>
      </c>
      <c r="W308">
        <v>0</v>
      </c>
      <c r="Y308"/>
      <c r="Z308" t="s">
        <v>3316</v>
      </c>
      <c r="AA308"/>
    </row>
    <row r="309" spans="1:27" ht="30" customHeight="1" x14ac:dyDescent="0.25">
      <c r="A309" s="187" t="e">
        <f>VLOOKUP(E309,НЕД!A:B,2,FALSE)</f>
        <v>#N/A</v>
      </c>
      <c r="B309" s="63">
        <v>48</v>
      </c>
      <c r="C309" s="441" t="s">
        <v>194</v>
      </c>
      <c r="D309" t="s">
        <v>194</v>
      </c>
      <c r="E309" s="26" t="s">
        <v>198</v>
      </c>
      <c r="F309" s="28">
        <v>140</v>
      </c>
      <c r="G309" s="28">
        <v>37</v>
      </c>
      <c r="H309" s="29">
        <f t="shared" si="7"/>
        <v>0.26428571428571429</v>
      </c>
      <c r="I309" s="28">
        <v>120</v>
      </c>
      <c r="J309" s="28">
        <v>217</v>
      </c>
      <c r="K309" s="28">
        <v>11</v>
      </c>
      <c r="L309" s="28">
        <v>11</v>
      </c>
      <c r="M309" s="28">
        <v>18</v>
      </c>
      <c r="O309" s="28">
        <v>1</v>
      </c>
      <c r="R309" s="33" t="s">
        <v>1399</v>
      </c>
      <c r="W309">
        <v>0</v>
      </c>
      <c r="Y309"/>
      <c r="Z309"/>
      <c r="AA309"/>
    </row>
    <row r="310" spans="1:27" ht="30" customHeight="1" x14ac:dyDescent="0.25">
      <c r="A310" s="187" t="e">
        <f>VLOOKUP(E310,НЕД!A:B,2,FALSE)</f>
        <v>#N/A</v>
      </c>
      <c r="B310" s="28">
        <v>0</v>
      </c>
      <c r="C310" s="441" t="s">
        <v>2194</v>
      </c>
      <c r="D310" t="s">
        <v>368</v>
      </c>
      <c r="E310" s="23" t="s">
        <v>709</v>
      </c>
      <c r="F310" s="31">
        <v>80</v>
      </c>
      <c r="G310" s="28">
        <v>24</v>
      </c>
      <c r="H310" s="29">
        <f t="shared" si="7"/>
        <v>0.3</v>
      </c>
      <c r="I310" s="28">
        <v>60</v>
      </c>
      <c r="J310" s="28">
        <v>282</v>
      </c>
      <c r="K310" s="28">
        <v>8</v>
      </c>
      <c r="L310" s="28">
        <v>9</v>
      </c>
      <c r="M310" s="28">
        <v>43</v>
      </c>
      <c r="P310" s="28">
        <v>1</v>
      </c>
      <c r="R310" t="s">
        <v>710</v>
      </c>
      <c r="V310">
        <v>10</v>
      </c>
      <c r="W310">
        <v>0</v>
      </c>
      <c r="Y310"/>
      <c r="Z310"/>
      <c r="AA310"/>
    </row>
    <row r="311" spans="1:27" ht="15" customHeight="1" x14ac:dyDescent="0.25">
      <c r="A311" s="187" t="e">
        <f>VLOOKUP(E311,НЕД!A:B,2,FALSE)</f>
        <v>#N/A</v>
      </c>
      <c r="B311" s="28">
        <v>0</v>
      </c>
      <c r="C311" s="441" t="s">
        <v>3535</v>
      </c>
      <c r="D311" s="441" t="s">
        <v>3542</v>
      </c>
      <c r="E311" s="22" t="s">
        <v>1844</v>
      </c>
      <c r="F311" s="28">
        <v>90</v>
      </c>
      <c r="G311" s="28">
        <v>44</v>
      </c>
      <c r="H311" s="29">
        <f t="shared" si="7"/>
        <v>0.48888888888888887</v>
      </c>
      <c r="I311" s="28">
        <v>250</v>
      </c>
      <c r="J311" s="28">
        <v>164</v>
      </c>
      <c r="K311" s="28">
        <v>8</v>
      </c>
      <c r="L311" s="28">
        <v>6</v>
      </c>
      <c r="M311" s="28">
        <v>19</v>
      </c>
      <c r="N311" s="28">
        <v>1</v>
      </c>
      <c r="P311" s="28">
        <v>1</v>
      </c>
      <c r="R311" t="s">
        <v>1845</v>
      </c>
      <c r="W311">
        <v>0</v>
      </c>
      <c r="Y311"/>
      <c r="Z311"/>
      <c r="AA311"/>
    </row>
    <row r="312" spans="1:27" ht="15" customHeight="1" x14ac:dyDescent="0.25">
      <c r="A312" s="187" t="e">
        <f>VLOOKUP(E312,НЕД!A:B,2,FALSE)</f>
        <v>#N/A</v>
      </c>
      <c r="B312" s="68">
        <v>10</v>
      </c>
      <c r="C312" s="441" t="s">
        <v>3510</v>
      </c>
      <c r="D312" s="441" t="s">
        <v>548</v>
      </c>
      <c r="E312" s="22" t="s">
        <v>1533</v>
      </c>
      <c r="F312" s="68">
        <v>95</v>
      </c>
      <c r="G312" s="28">
        <v>23</v>
      </c>
      <c r="H312" s="29">
        <f t="shared" si="7"/>
        <v>0.24210526315789474</v>
      </c>
      <c r="I312" s="28">
        <v>50</v>
      </c>
      <c r="J312" s="28">
        <v>256</v>
      </c>
      <c r="K312" s="28">
        <v>18</v>
      </c>
      <c r="L312" s="28">
        <v>31</v>
      </c>
      <c r="M312" s="28">
        <v>7</v>
      </c>
      <c r="R312" t="s">
        <v>1534</v>
      </c>
      <c r="V312">
        <v>59</v>
      </c>
      <c r="W312">
        <v>10</v>
      </c>
      <c r="Y312"/>
      <c r="Z312" t="s">
        <v>3316</v>
      </c>
      <c r="AA312"/>
    </row>
    <row r="313" spans="1:27" ht="15" customHeight="1" x14ac:dyDescent="0.25">
      <c r="A313" s="187" t="e">
        <f>VLOOKUP(E313,НЕД!A:B,2,FALSE)</f>
        <v>#N/A</v>
      </c>
      <c r="B313" s="28">
        <v>3</v>
      </c>
      <c r="C313" s="441" t="s">
        <v>3531</v>
      </c>
      <c r="D313" s="441" t="s">
        <v>3533</v>
      </c>
      <c r="E313" s="23" t="s">
        <v>516</v>
      </c>
      <c r="F313" s="31">
        <v>210</v>
      </c>
      <c r="G313" s="28">
        <v>75</v>
      </c>
      <c r="H313" s="29">
        <v>0.35714285714285715</v>
      </c>
      <c r="I313" s="28">
        <v>160</v>
      </c>
      <c r="J313" s="28">
        <v>243</v>
      </c>
      <c r="K313" s="28">
        <v>9</v>
      </c>
      <c r="L313" s="28">
        <v>8</v>
      </c>
      <c r="M313" s="28">
        <v>32</v>
      </c>
      <c r="O313" s="28">
        <v>1</v>
      </c>
      <c r="P313" s="28">
        <v>1</v>
      </c>
      <c r="R313" t="s">
        <v>517</v>
      </c>
      <c r="W313">
        <v>3</v>
      </c>
      <c r="Y313"/>
      <c r="Z313" s="289" t="s">
        <v>3316</v>
      </c>
      <c r="AA313"/>
    </row>
    <row r="314" spans="1:27" ht="15" customHeight="1" x14ac:dyDescent="0.25">
      <c r="A314" s="187" t="e">
        <f>VLOOKUP(E314,НЕД!A:B,2,FALSE)</f>
        <v>#N/A</v>
      </c>
      <c r="B314" s="68">
        <v>21</v>
      </c>
      <c r="C314" t="s">
        <v>121</v>
      </c>
      <c r="D314" t="s">
        <v>121</v>
      </c>
      <c r="E314" s="22" t="s">
        <v>1026</v>
      </c>
      <c r="F314" s="68">
        <v>210</v>
      </c>
      <c r="G314" s="28">
        <v>56</v>
      </c>
      <c r="H314" s="29">
        <f>G314/F314</f>
        <v>0.26666666666666666</v>
      </c>
      <c r="I314" s="28">
        <v>120</v>
      </c>
      <c r="J314" s="28">
        <v>291</v>
      </c>
      <c r="K314" s="28">
        <v>19</v>
      </c>
      <c r="L314" s="28">
        <v>22</v>
      </c>
      <c r="M314" s="28">
        <v>5</v>
      </c>
      <c r="P314" s="28">
        <v>1</v>
      </c>
      <c r="R314" s="30" t="s">
        <v>1027</v>
      </c>
      <c r="W314">
        <v>16</v>
      </c>
      <c r="Y314"/>
      <c r="Z314" s="315" t="s">
        <v>3316</v>
      </c>
      <c r="AA314"/>
    </row>
    <row r="315" spans="1:27" ht="15" customHeight="1" x14ac:dyDescent="0.25">
      <c r="A315" s="187" t="e">
        <f>VLOOKUP(E315,НЕД!A:B,2,FALSE)</f>
        <v>#N/A</v>
      </c>
      <c r="B315" s="64">
        <v>23</v>
      </c>
      <c r="C315" t="s">
        <v>328</v>
      </c>
      <c r="D315" t="s">
        <v>328</v>
      </c>
      <c r="E315" s="22" t="s">
        <v>1481</v>
      </c>
      <c r="F315" s="28">
        <v>160</v>
      </c>
      <c r="G315" s="28">
        <v>32</v>
      </c>
      <c r="H315" s="29">
        <f>G315/F315</f>
        <v>0.2</v>
      </c>
      <c r="I315" s="28">
        <v>200</v>
      </c>
      <c r="J315" s="28">
        <v>319</v>
      </c>
      <c r="K315" s="28">
        <v>10</v>
      </c>
      <c r="L315" s="28">
        <v>20</v>
      </c>
      <c r="M315" s="28">
        <v>23</v>
      </c>
      <c r="R315" t="s">
        <v>1482</v>
      </c>
      <c r="S315" t="str">
        <f>CONCATENATE(F315,".-")</f>
        <v>160.-</v>
      </c>
      <c r="T315" t="str">
        <f>CONCATENATE(I315," г")</f>
        <v>200 г</v>
      </c>
      <c r="U315" t="str">
        <f>CONCATENATE(ROUND(J315,0)," кк")</f>
        <v>319 кк</v>
      </c>
      <c r="V315">
        <v>30</v>
      </c>
      <c r="W315">
        <v>23</v>
      </c>
      <c r="Y315"/>
      <c r="Z315" s="315" t="s">
        <v>3316</v>
      </c>
      <c r="AA315" s="28">
        <v>13</v>
      </c>
    </row>
    <row r="316" spans="1:27" ht="15" customHeight="1" x14ac:dyDescent="0.25">
      <c r="A316" s="187" t="e">
        <f>VLOOKUP(E316,НЕД!A:B,2,FALSE)</f>
        <v>#N/A</v>
      </c>
      <c r="B316" s="28">
        <v>0</v>
      </c>
      <c r="C316" s="441" t="s">
        <v>2114</v>
      </c>
      <c r="D316" s="34" t="s">
        <v>68</v>
      </c>
      <c r="E316" s="22" t="s">
        <v>72</v>
      </c>
      <c r="F316" s="28">
        <v>75</v>
      </c>
      <c r="G316" s="28">
        <v>34</v>
      </c>
      <c r="H316" s="29">
        <f>G316/F316</f>
        <v>0.45333333333333331</v>
      </c>
      <c r="I316" s="28">
        <v>80</v>
      </c>
      <c r="O316" s="28">
        <v>1</v>
      </c>
      <c r="P316" s="28">
        <v>1</v>
      </c>
      <c r="R316"/>
      <c r="W316">
        <v>23</v>
      </c>
      <c r="Y316"/>
      <c r="Z316" s="438" t="s">
        <v>3316</v>
      </c>
    </row>
    <row r="317" spans="1:27" ht="15" customHeight="1" x14ac:dyDescent="0.25">
      <c r="A317" s="187" t="e">
        <f>VLOOKUP(E317,НЕД!A:B,2,FALSE)</f>
        <v>#N/A</v>
      </c>
      <c r="B317" s="64">
        <v>16</v>
      </c>
      <c r="C317" s="138" t="s">
        <v>3144</v>
      </c>
      <c r="D317" s="442" t="s">
        <v>3545</v>
      </c>
      <c r="E317" s="295" t="s">
        <v>3449</v>
      </c>
      <c r="F317" s="28">
        <v>170</v>
      </c>
      <c r="G317" s="28">
        <v>47</v>
      </c>
      <c r="H317" s="29">
        <f>G317/F317</f>
        <v>0.27647058823529413</v>
      </c>
      <c r="I317" s="28">
        <v>150</v>
      </c>
      <c r="J317" s="28">
        <v>399</v>
      </c>
      <c r="K317" s="28">
        <v>8</v>
      </c>
      <c r="L317" s="28">
        <v>18</v>
      </c>
      <c r="M317" s="28">
        <v>52</v>
      </c>
      <c r="N317" s="28">
        <v>1</v>
      </c>
      <c r="O317" s="28">
        <v>1</v>
      </c>
      <c r="P317" s="28">
        <v>1</v>
      </c>
      <c r="R317" t="s">
        <v>3468</v>
      </c>
      <c r="W317">
        <v>16</v>
      </c>
      <c r="Y317"/>
      <c r="Z317" s="289" t="s">
        <v>3316</v>
      </c>
      <c r="AA317"/>
    </row>
    <row r="318" spans="1:27" ht="15" customHeight="1" x14ac:dyDescent="0.25">
      <c r="A318" s="187">
        <f>VLOOKUP(E318,НЕД!A:B,2,FALSE)</f>
        <v>24</v>
      </c>
      <c r="B318" s="68">
        <v>23</v>
      </c>
      <c r="C318" s="509" t="s">
        <v>2114</v>
      </c>
      <c r="D318" t="s">
        <v>3526</v>
      </c>
      <c r="E318" s="22" t="s">
        <v>3605</v>
      </c>
      <c r="F318" s="28">
        <v>60</v>
      </c>
      <c r="G318" s="28">
        <v>11</v>
      </c>
      <c r="H318" s="29">
        <v>0.18</v>
      </c>
      <c r="I318" s="28">
        <v>30</v>
      </c>
      <c r="J318" s="28">
        <v>72</v>
      </c>
      <c r="K318" s="28">
        <v>1</v>
      </c>
      <c r="L318" s="28">
        <v>4</v>
      </c>
      <c r="M318" s="28">
        <v>9</v>
      </c>
      <c r="N318" s="28">
        <v>1</v>
      </c>
      <c r="O318" s="28">
        <v>1</v>
      </c>
      <c r="P318" s="28">
        <v>1</v>
      </c>
      <c r="R318" s="511" t="s">
        <v>3608</v>
      </c>
      <c r="W318">
        <v>23</v>
      </c>
      <c r="Y318"/>
      <c r="Z318" s="315" t="s">
        <v>3316</v>
      </c>
    </row>
    <row r="319" spans="1:27" ht="30" customHeight="1" x14ac:dyDescent="0.25">
      <c r="A319" s="187" t="e">
        <f>VLOOKUP(E319,НЕД!A:B,2,FALSE)</f>
        <v>#N/A</v>
      </c>
      <c r="B319" s="68">
        <v>20</v>
      </c>
      <c r="C319" t="s">
        <v>121</v>
      </c>
      <c r="D319" t="s">
        <v>121</v>
      </c>
      <c r="E319" s="66" t="s">
        <v>1505</v>
      </c>
      <c r="F319" s="63">
        <v>210</v>
      </c>
      <c r="G319" s="28">
        <v>59</v>
      </c>
      <c r="H319" s="29">
        <f t="shared" ref="H319:H381" si="8">G319/F319</f>
        <v>0.28095238095238095</v>
      </c>
      <c r="I319" s="28">
        <v>150</v>
      </c>
      <c r="J319" s="28">
        <v>428</v>
      </c>
      <c r="K319" s="28">
        <v>25</v>
      </c>
      <c r="L319" s="28">
        <v>27</v>
      </c>
      <c r="M319" s="28">
        <v>21</v>
      </c>
      <c r="O319" s="28">
        <v>1</v>
      </c>
      <c r="R319" s="30" t="s">
        <v>2982</v>
      </c>
      <c r="S319" t="s">
        <v>1506</v>
      </c>
      <c r="T319" t="s">
        <v>459</v>
      </c>
      <c r="U319" t="s">
        <v>1507</v>
      </c>
      <c r="V319">
        <v>25</v>
      </c>
      <c r="W319">
        <v>20</v>
      </c>
      <c r="Z319" t="s">
        <v>3316</v>
      </c>
      <c r="AA319"/>
    </row>
    <row r="320" spans="1:27" ht="30" customHeight="1" x14ac:dyDescent="0.25">
      <c r="A320" s="187" t="e">
        <f>VLOOKUP(E320,НЕД!A:B,2,FALSE)</f>
        <v>#N/A</v>
      </c>
      <c r="B320" s="68">
        <v>20</v>
      </c>
      <c r="C320" s="441" t="s">
        <v>121</v>
      </c>
      <c r="D320" t="s">
        <v>325</v>
      </c>
      <c r="E320" s="66" t="s">
        <v>728</v>
      </c>
      <c r="F320" s="31">
        <v>210</v>
      </c>
      <c r="G320" s="28">
        <v>60</v>
      </c>
      <c r="H320" s="29">
        <f t="shared" si="8"/>
        <v>0.2857142857142857</v>
      </c>
      <c r="I320" s="28">
        <v>150</v>
      </c>
      <c r="J320" s="28">
        <v>555</v>
      </c>
      <c r="K320" s="28">
        <v>24</v>
      </c>
      <c r="L320" s="28">
        <v>41</v>
      </c>
      <c r="M320" s="28">
        <v>22</v>
      </c>
      <c r="O320" s="28">
        <v>1</v>
      </c>
      <c r="P320" s="28">
        <v>1</v>
      </c>
      <c r="R320" s="30" t="s">
        <v>729</v>
      </c>
      <c r="W320">
        <v>20</v>
      </c>
      <c r="Z320" s="236" t="s">
        <v>3316</v>
      </c>
      <c r="AA320">
        <v>13</v>
      </c>
    </row>
    <row r="321" spans="1:27" ht="15" customHeight="1" x14ac:dyDescent="0.25">
      <c r="A321" s="187" t="e">
        <f>VLOOKUP(E321,НЕД!A:B,2,FALSE)</f>
        <v>#N/A</v>
      </c>
      <c r="B321" s="64">
        <v>23</v>
      </c>
      <c r="C321" t="s">
        <v>116</v>
      </c>
      <c r="D321" t="s">
        <v>116</v>
      </c>
      <c r="E321" s="22" t="s">
        <v>1565</v>
      </c>
      <c r="F321" s="28">
        <v>120</v>
      </c>
      <c r="G321" s="28">
        <v>26</v>
      </c>
      <c r="H321" s="29">
        <f t="shared" si="8"/>
        <v>0.21666666666666667</v>
      </c>
      <c r="I321" s="28">
        <v>250</v>
      </c>
      <c r="J321" s="28">
        <v>129</v>
      </c>
      <c r="K321" s="28">
        <v>5</v>
      </c>
      <c r="L321" s="28">
        <v>7</v>
      </c>
      <c r="M321" s="28">
        <v>12</v>
      </c>
      <c r="N321" s="28">
        <v>1</v>
      </c>
      <c r="P321" s="28">
        <v>1</v>
      </c>
      <c r="R321" t="s">
        <v>1566</v>
      </c>
      <c r="S321" t="s">
        <v>330</v>
      </c>
      <c r="T321" t="s">
        <v>323</v>
      </c>
      <c r="U321" t="s">
        <v>858</v>
      </c>
      <c r="V321">
        <v>19</v>
      </c>
      <c r="W321">
        <v>23</v>
      </c>
      <c r="Y321"/>
      <c r="Z321" s="315" t="s">
        <v>3316</v>
      </c>
    </row>
    <row r="322" spans="1:27" ht="45" customHeight="1" x14ac:dyDescent="0.25">
      <c r="A322" s="187" t="e">
        <f>VLOOKUP(E322,НЕД!A:B,2,FALSE)</f>
        <v>#N/A</v>
      </c>
      <c r="B322" s="28">
        <v>0</v>
      </c>
      <c r="C322" s="441" t="s">
        <v>2194</v>
      </c>
      <c r="D322" t="s">
        <v>368</v>
      </c>
      <c r="E322" s="22" t="s">
        <v>1241</v>
      </c>
      <c r="F322" s="28">
        <v>210</v>
      </c>
      <c r="G322" s="28">
        <v>56</v>
      </c>
      <c r="H322" s="29">
        <f t="shared" si="8"/>
        <v>0.26666666666666666</v>
      </c>
      <c r="I322" s="28">
        <v>200</v>
      </c>
      <c r="J322" s="28">
        <v>140</v>
      </c>
      <c r="K322" s="28">
        <v>18</v>
      </c>
      <c r="L322" s="28">
        <v>2</v>
      </c>
      <c r="M322" s="28">
        <v>12</v>
      </c>
      <c r="O322" s="28">
        <v>1</v>
      </c>
      <c r="R322" t="s">
        <v>1242</v>
      </c>
      <c r="S322" t="s">
        <v>322</v>
      </c>
      <c r="T322" t="s">
        <v>343</v>
      </c>
      <c r="U322" t="s">
        <v>830</v>
      </c>
      <c r="V322">
        <v>56</v>
      </c>
      <c r="W322">
        <v>0</v>
      </c>
      <c r="Y322"/>
      <c r="Z322"/>
      <c r="AA322"/>
    </row>
    <row r="323" spans="1:27" ht="30" customHeight="1" x14ac:dyDescent="0.25">
      <c r="A323" s="187" t="e">
        <f>VLOOKUP(E323,НЕД!A:B,2,FALSE)</f>
        <v>#N/A</v>
      </c>
      <c r="B323" s="64">
        <v>23</v>
      </c>
      <c r="C323" s="34" t="s">
        <v>3554</v>
      </c>
      <c r="D323" s="34" t="s">
        <v>3554</v>
      </c>
      <c r="E323" s="66" t="s">
        <v>1434</v>
      </c>
      <c r="F323" s="28">
        <v>170</v>
      </c>
      <c r="G323" s="28">
        <v>46</v>
      </c>
      <c r="H323" s="29">
        <f t="shared" si="8"/>
        <v>0.27058823529411763</v>
      </c>
      <c r="I323" s="28">
        <v>250</v>
      </c>
      <c r="J323" s="28">
        <v>213</v>
      </c>
      <c r="K323" s="28">
        <v>8</v>
      </c>
      <c r="L323" s="28">
        <v>9</v>
      </c>
      <c r="M323" s="28">
        <v>25</v>
      </c>
      <c r="P323" s="28">
        <v>1</v>
      </c>
      <c r="Q323" s="28">
        <v>1</v>
      </c>
      <c r="R323" s="30" t="s">
        <v>3610</v>
      </c>
      <c r="S323" t="s">
        <v>429</v>
      </c>
      <c r="T323" t="s">
        <v>323</v>
      </c>
      <c r="U323" t="s">
        <v>1094</v>
      </c>
      <c r="V323">
        <v>51</v>
      </c>
      <c r="W323">
        <v>23</v>
      </c>
      <c r="Y323"/>
      <c r="Z323" s="315" t="s">
        <v>3316</v>
      </c>
      <c r="AA323" s="28">
        <v>18</v>
      </c>
    </row>
    <row r="324" spans="1:27" ht="30" customHeight="1" x14ac:dyDescent="0.25">
      <c r="A324" s="187" t="e">
        <f>VLOOKUP(E324,НЕД!A:B,2,FALSE)</f>
        <v>#N/A</v>
      </c>
      <c r="B324" s="68">
        <v>20</v>
      </c>
      <c r="C324" s="441" t="s">
        <v>121</v>
      </c>
      <c r="D324" t="s">
        <v>408</v>
      </c>
      <c r="E324" s="22" t="s">
        <v>680</v>
      </c>
      <c r="F324" s="68">
        <v>210</v>
      </c>
      <c r="G324" s="28">
        <v>57</v>
      </c>
      <c r="H324" s="29">
        <f t="shared" si="8"/>
        <v>0.27142857142857141</v>
      </c>
      <c r="I324" s="28">
        <v>180</v>
      </c>
      <c r="J324" s="28">
        <v>112</v>
      </c>
      <c r="K324" s="28">
        <v>16</v>
      </c>
      <c r="L324" s="28">
        <v>3</v>
      </c>
      <c r="M324" s="28">
        <v>6</v>
      </c>
      <c r="R324" s="30" t="s">
        <v>2986</v>
      </c>
      <c r="W324">
        <v>20</v>
      </c>
      <c r="Z324"/>
      <c r="AA324"/>
    </row>
    <row r="325" spans="1:27" ht="15" customHeight="1" x14ac:dyDescent="0.25">
      <c r="A325" s="187" t="e">
        <f>VLOOKUP(E325,НЕД!A:B,2,FALSE)</f>
        <v>#N/A</v>
      </c>
      <c r="B325" s="68">
        <v>51</v>
      </c>
      <c r="C325" s="441" t="s">
        <v>2194</v>
      </c>
      <c r="D325" s="255" t="s">
        <v>368</v>
      </c>
      <c r="E325" s="23" t="s">
        <v>2887</v>
      </c>
      <c r="F325" s="31">
        <v>260</v>
      </c>
      <c r="G325" s="28">
        <v>74</v>
      </c>
      <c r="H325" s="29">
        <f t="shared" si="8"/>
        <v>0.2846153846153846</v>
      </c>
      <c r="I325" s="28">
        <v>180</v>
      </c>
      <c r="J325" s="28">
        <v>359</v>
      </c>
      <c r="K325" s="28">
        <v>16</v>
      </c>
      <c r="L325" s="28">
        <v>30</v>
      </c>
      <c r="M325" s="28">
        <v>7</v>
      </c>
      <c r="P325" s="28">
        <v>1</v>
      </c>
      <c r="R325" s="30" t="s">
        <v>2892</v>
      </c>
      <c r="W325">
        <v>0</v>
      </c>
      <c r="Y325"/>
      <c r="Z325"/>
      <c r="AA325"/>
    </row>
    <row r="326" spans="1:27" ht="30" customHeight="1" x14ac:dyDescent="0.25">
      <c r="A326" s="187" t="e">
        <f>VLOOKUP(E326,НЕД!A:B,2,FALSE)</f>
        <v>#N/A</v>
      </c>
      <c r="B326" s="68">
        <v>22</v>
      </c>
      <c r="C326" s="445" t="s">
        <v>3555</v>
      </c>
      <c r="D326" t="s">
        <v>238</v>
      </c>
      <c r="E326" s="66" t="s">
        <v>2545</v>
      </c>
      <c r="F326" s="68">
        <v>240</v>
      </c>
      <c r="G326" s="28">
        <v>65</v>
      </c>
      <c r="H326" s="29">
        <f t="shared" si="8"/>
        <v>0.27083333333333331</v>
      </c>
      <c r="I326" s="28">
        <v>180</v>
      </c>
      <c r="J326" s="28">
        <v>177</v>
      </c>
      <c r="K326" s="28">
        <v>11</v>
      </c>
      <c r="L326" s="28">
        <v>12</v>
      </c>
      <c r="M326" s="28">
        <v>7</v>
      </c>
      <c r="Q326" s="28">
        <v>1</v>
      </c>
      <c r="R326" s="303" t="s">
        <v>2874</v>
      </c>
      <c r="W326">
        <v>19</v>
      </c>
      <c r="Y326"/>
      <c r="Z326" s="315" t="s">
        <v>3316</v>
      </c>
    </row>
    <row r="327" spans="1:27" ht="45" customHeight="1" x14ac:dyDescent="0.25">
      <c r="A327" s="187" t="e">
        <f>VLOOKUP(E327,НЕД!A:B,2,FALSE)</f>
        <v>#N/A</v>
      </c>
      <c r="B327" s="64">
        <v>12</v>
      </c>
      <c r="C327" s="441" t="s">
        <v>121</v>
      </c>
      <c r="D327" t="s">
        <v>408</v>
      </c>
      <c r="E327" s="22" t="s">
        <v>971</v>
      </c>
      <c r="F327" s="28">
        <v>210</v>
      </c>
      <c r="G327" s="28">
        <v>56</v>
      </c>
      <c r="H327" s="29">
        <f t="shared" si="8"/>
        <v>0.26666666666666666</v>
      </c>
      <c r="I327" s="28">
        <v>180</v>
      </c>
      <c r="J327" s="28">
        <v>155</v>
      </c>
      <c r="K327" s="28">
        <v>12</v>
      </c>
      <c r="L327" s="28">
        <v>8</v>
      </c>
      <c r="M327" s="28">
        <v>9</v>
      </c>
      <c r="O327" s="28">
        <v>1</v>
      </c>
      <c r="P327" s="28">
        <v>1</v>
      </c>
      <c r="R327" s="30" t="s">
        <v>972</v>
      </c>
      <c r="S327" t="s">
        <v>697</v>
      </c>
      <c r="T327" t="s">
        <v>358</v>
      </c>
      <c r="U327" t="s">
        <v>837</v>
      </c>
      <c r="V327">
        <v>47</v>
      </c>
      <c r="W327">
        <v>12</v>
      </c>
      <c r="Y327"/>
      <c r="Z327"/>
      <c r="AA327"/>
    </row>
    <row r="328" spans="1:27" ht="15" customHeight="1" x14ac:dyDescent="0.25">
      <c r="A328" s="187" t="e">
        <f>VLOOKUP(E328,НЕД!A:B,2,FALSE)</f>
        <v>#N/A</v>
      </c>
      <c r="B328" s="195">
        <v>20</v>
      </c>
      <c r="C328" s="441" t="s">
        <v>121</v>
      </c>
      <c r="D328" t="s">
        <v>408</v>
      </c>
      <c r="E328" s="66" t="s">
        <v>1029</v>
      </c>
      <c r="F328" s="68">
        <v>210</v>
      </c>
      <c r="G328" s="28">
        <v>56</v>
      </c>
      <c r="H328" s="29">
        <f t="shared" si="8"/>
        <v>0.26666666666666666</v>
      </c>
      <c r="I328" s="28">
        <v>180</v>
      </c>
      <c r="J328" s="28">
        <v>485</v>
      </c>
      <c r="K328" s="28">
        <v>18</v>
      </c>
      <c r="L328" s="28">
        <v>42</v>
      </c>
      <c r="M328" s="28">
        <v>7</v>
      </c>
      <c r="O328" s="28">
        <v>1</v>
      </c>
      <c r="P328" s="28">
        <v>1</v>
      </c>
      <c r="Q328" s="28">
        <v>1</v>
      </c>
      <c r="R328" s="93" t="s">
        <v>3436</v>
      </c>
      <c r="S328" t="s">
        <v>322</v>
      </c>
      <c r="T328" t="s">
        <v>358</v>
      </c>
      <c r="U328" t="s">
        <v>1030</v>
      </c>
      <c r="V328">
        <v>54</v>
      </c>
      <c r="W328">
        <v>20</v>
      </c>
      <c r="Z328" s="302" t="s">
        <v>3316</v>
      </c>
      <c r="AA328"/>
    </row>
    <row r="329" spans="1:27" ht="15" customHeight="1" x14ac:dyDescent="0.25">
      <c r="A329" s="187">
        <f>VLOOKUP(E329,НЕД!A:B,2,FALSE)</f>
        <v>24</v>
      </c>
      <c r="B329" s="68">
        <v>24</v>
      </c>
      <c r="C329" s="441" t="s">
        <v>121</v>
      </c>
      <c r="D329" t="s">
        <v>408</v>
      </c>
      <c r="E329" s="22" t="s">
        <v>1031</v>
      </c>
      <c r="F329" s="68">
        <v>210</v>
      </c>
      <c r="G329" s="28">
        <v>55</v>
      </c>
      <c r="H329" s="29">
        <f t="shared" si="8"/>
        <v>0.26190476190476192</v>
      </c>
      <c r="I329" s="28">
        <v>180</v>
      </c>
      <c r="J329" s="28">
        <v>214</v>
      </c>
      <c r="K329" s="28">
        <v>17</v>
      </c>
      <c r="L329" s="28">
        <v>14</v>
      </c>
      <c r="M329" s="28">
        <v>6</v>
      </c>
      <c r="O329" s="28">
        <v>1</v>
      </c>
      <c r="P329" s="28">
        <v>1</v>
      </c>
      <c r="Q329" s="28">
        <v>1</v>
      </c>
      <c r="R329" s="247" t="s">
        <v>3237</v>
      </c>
      <c r="S329" t="s">
        <v>697</v>
      </c>
      <c r="T329" t="s">
        <v>358</v>
      </c>
      <c r="U329" t="s">
        <v>613</v>
      </c>
      <c r="V329">
        <v>57</v>
      </c>
      <c r="W329">
        <v>19</v>
      </c>
      <c r="Y329"/>
      <c r="Z329" s="236" t="s">
        <v>3316</v>
      </c>
      <c r="AA329">
        <v>13</v>
      </c>
    </row>
    <row r="330" spans="1:27" ht="15" customHeight="1" x14ac:dyDescent="0.25">
      <c r="A330" s="187">
        <f>VLOOKUP(E330,НЕД!A:B,2,FALSE)</f>
        <v>24</v>
      </c>
      <c r="B330" s="68">
        <v>23</v>
      </c>
      <c r="C330" t="s">
        <v>36</v>
      </c>
      <c r="D330" t="s">
        <v>36</v>
      </c>
      <c r="E330" s="66" t="s">
        <v>1378</v>
      </c>
      <c r="F330" s="28">
        <v>170</v>
      </c>
      <c r="G330" s="28">
        <v>43</v>
      </c>
      <c r="H330" s="29">
        <f t="shared" si="8"/>
        <v>0.25294117647058822</v>
      </c>
      <c r="I330" s="28">
        <v>180</v>
      </c>
      <c r="J330" s="28">
        <v>323</v>
      </c>
      <c r="K330" s="28">
        <v>16</v>
      </c>
      <c r="L330" s="28">
        <v>19</v>
      </c>
      <c r="M330" s="28">
        <v>22</v>
      </c>
      <c r="O330" s="28">
        <v>1</v>
      </c>
      <c r="P330" s="28">
        <v>1</v>
      </c>
      <c r="R330" s="30" t="s">
        <v>1379</v>
      </c>
      <c r="W330">
        <v>23</v>
      </c>
      <c r="Y330"/>
      <c r="Z330" s="315" t="s">
        <v>3316</v>
      </c>
    </row>
    <row r="331" spans="1:27" ht="15" customHeight="1" x14ac:dyDescent="0.25">
      <c r="A331" s="187" t="e">
        <f>VLOOKUP(E331,НЕД!A:B,2,FALSE)</f>
        <v>#N/A</v>
      </c>
      <c r="B331" s="64">
        <v>23</v>
      </c>
      <c r="C331" s="441" t="s">
        <v>121</v>
      </c>
      <c r="D331" t="s">
        <v>325</v>
      </c>
      <c r="E331" s="66" t="s">
        <v>838</v>
      </c>
      <c r="F331" s="28">
        <v>180</v>
      </c>
      <c r="G331" s="28">
        <v>54</v>
      </c>
      <c r="H331" s="29">
        <f t="shared" si="8"/>
        <v>0.3</v>
      </c>
      <c r="I331" s="28">
        <v>150</v>
      </c>
      <c r="J331" s="28">
        <v>259</v>
      </c>
      <c r="K331" s="28">
        <v>24</v>
      </c>
      <c r="L331" s="28">
        <v>12</v>
      </c>
      <c r="M331" s="28">
        <v>14</v>
      </c>
      <c r="O331" s="28">
        <v>1</v>
      </c>
      <c r="P331" s="28">
        <v>1</v>
      </c>
      <c r="R331" s="103" t="s">
        <v>2998</v>
      </c>
      <c r="S331" t="s">
        <v>704</v>
      </c>
      <c r="T331" t="s">
        <v>770</v>
      </c>
      <c r="U331" t="s">
        <v>839</v>
      </c>
      <c r="V331">
        <v>68</v>
      </c>
      <c r="W331">
        <v>23</v>
      </c>
      <c r="Y331"/>
      <c r="Z331" s="315" t="s">
        <v>3316</v>
      </c>
    </row>
    <row r="332" spans="1:27" ht="30" customHeight="1" x14ac:dyDescent="0.25">
      <c r="A332" s="187" t="e">
        <f>VLOOKUP(E332,НЕД!A:B,2,FALSE)</f>
        <v>#N/A</v>
      </c>
      <c r="B332" s="28">
        <v>2</v>
      </c>
      <c r="C332" t="s">
        <v>121</v>
      </c>
      <c r="D332" t="s">
        <v>121</v>
      </c>
      <c r="E332" s="22" t="s">
        <v>137</v>
      </c>
      <c r="F332" s="31">
        <v>220</v>
      </c>
      <c r="G332" s="28">
        <v>66</v>
      </c>
      <c r="H332" s="29">
        <f t="shared" si="8"/>
        <v>0.3</v>
      </c>
      <c r="I332" s="28">
        <v>120</v>
      </c>
      <c r="J332" s="28">
        <v>201</v>
      </c>
      <c r="K332" s="28">
        <v>21</v>
      </c>
      <c r="L332" s="28">
        <v>13</v>
      </c>
      <c r="M332" s="28">
        <v>0</v>
      </c>
      <c r="R332" s="30" t="s">
        <v>1713</v>
      </c>
      <c r="W332">
        <v>0</v>
      </c>
      <c r="Y332"/>
      <c r="Z332" s="302" t="s">
        <v>3316</v>
      </c>
      <c r="AA332">
        <v>13</v>
      </c>
    </row>
    <row r="333" spans="1:27" ht="15" customHeight="1" x14ac:dyDescent="0.25">
      <c r="A333" s="187" t="e">
        <f>VLOOKUP(E333,НЕД!A:B,2,FALSE)</f>
        <v>#N/A</v>
      </c>
      <c r="B333" s="28">
        <v>0</v>
      </c>
      <c r="C333" s="441" t="s">
        <v>3535</v>
      </c>
      <c r="D333" s="441" t="s">
        <v>3542</v>
      </c>
      <c r="E333" s="23" t="s">
        <v>378</v>
      </c>
      <c r="F333" s="31">
        <v>90</v>
      </c>
      <c r="G333" s="28">
        <v>58</v>
      </c>
      <c r="H333" s="29">
        <f t="shared" si="8"/>
        <v>0.64444444444444449</v>
      </c>
      <c r="I333" s="28">
        <v>250</v>
      </c>
      <c r="J333" s="28">
        <v>150</v>
      </c>
      <c r="K333" s="28">
        <v>8</v>
      </c>
      <c r="L333" s="28">
        <v>6</v>
      </c>
      <c r="M333" s="28">
        <v>17</v>
      </c>
      <c r="N333" s="28">
        <v>1</v>
      </c>
      <c r="P333" s="28">
        <v>1</v>
      </c>
      <c r="R333" t="s">
        <v>379</v>
      </c>
      <c r="W333">
        <v>0</v>
      </c>
      <c r="Y333"/>
      <c r="Z333"/>
      <c r="AA333"/>
    </row>
    <row r="334" spans="1:27" ht="30" customHeight="1" x14ac:dyDescent="0.25">
      <c r="A334" s="187" t="e">
        <f>VLOOKUP(E334,НЕД!A:B,2,FALSE)</f>
        <v>#N/A</v>
      </c>
      <c r="B334" s="64">
        <v>23</v>
      </c>
      <c r="C334" s="441" t="s">
        <v>121</v>
      </c>
      <c r="D334" t="s">
        <v>325</v>
      </c>
      <c r="E334" s="22" t="s">
        <v>899</v>
      </c>
      <c r="F334" s="68">
        <v>70</v>
      </c>
      <c r="G334" s="28">
        <v>34</v>
      </c>
      <c r="H334" s="29">
        <f t="shared" si="8"/>
        <v>0.48571428571428571</v>
      </c>
      <c r="I334" s="28">
        <v>100</v>
      </c>
      <c r="J334" s="28">
        <v>55</v>
      </c>
      <c r="K334" s="28">
        <v>0</v>
      </c>
      <c r="L334" s="28">
        <v>5</v>
      </c>
      <c r="M334" s="28">
        <v>2</v>
      </c>
      <c r="O334" s="28">
        <v>1</v>
      </c>
      <c r="P334" s="28">
        <v>1</v>
      </c>
      <c r="R334" s="508" t="s">
        <v>3602</v>
      </c>
      <c r="S334" t="s">
        <v>533</v>
      </c>
      <c r="T334" t="s">
        <v>404</v>
      </c>
      <c r="U334" t="s">
        <v>900</v>
      </c>
      <c r="V334">
        <v>37</v>
      </c>
      <c r="W334">
        <v>23</v>
      </c>
      <c r="Y334"/>
      <c r="Z334" s="315" t="s">
        <v>3316</v>
      </c>
      <c r="AA334" s="28">
        <v>13</v>
      </c>
    </row>
    <row r="335" spans="1:27" ht="30" customHeight="1" x14ac:dyDescent="0.25">
      <c r="A335" s="187" t="e">
        <f>VLOOKUP(E335,НЕД!A:B,2,FALSE)</f>
        <v>#N/A</v>
      </c>
      <c r="B335" s="28">
        <v>0</v>
      </c>
      <c r="C335" s="441" t="s">
        <v>3510</v>
      </c>
      <c r="D335" s="441" t="s">
        <v>548</v>
      </c>
      <c r="E335" s="73" t="s">
        <v>627</v>
      </c>
      <c r="F335" s="74">
        <v>95</v>
      </c>
      <c r="G335" s="28">
        <v>30</v>
      </c>
      <c r="H335" s="29">
        <f t="shared" si="8"/>
        <v>0.31578947368421051</v>
      </c>
      <c r="I335" s="28">
        <v>70</v>
      </c>
      <c r="J335" s="28">
        <v>212</v>
      </c>
      <c r="K335" s="28">
        <v>10</v>
      </c>
      <c r="L335" s="28">
        <v>19</v>
      </c>
      <c r="M335" s="28">
        <v>0</v>
      </c>
      <c r="R335" t="s">
        <v>628</v>
      </c>
      <c r="W335">
        <v>0</v>
      </c>
      <c r="Y335"/>
      <c r="Z335"/>
      <c r="AA335"/>
    </row>
    <row r="336" spans="1:27" ht="15" customHeight="1" x14ac:dyDescent="0.25">
      <c r="A336" s="187" t="e">
        <f>VLOOKUP(E336,НЕД!A:B,2,FALSE)</f>
        <v>#N/A</v>
      </c>
      <c r="B336" s="68">
        <v>20</v>
      </c>
      <c r="C336" t="s">
        <v>139</v>
      </c>
      <c r="D336" t="s">
        <v>139</v>
      </c>
      <c r="E336" s="22" t="s">
        <v>1753</v>
      </c>
      <c r="F336" s="68">
        <v>220</v>
      </c>
      <c r="G336" s="28">
        <v>68</v>
      </c>
      <c r="H336" s="29">
        <f t="shared" si="8"/>
        <v>0.30909090909090908</v>
      </c>
      <c r="I336" s="28">
        <v>120</v>
      </c>
      <c r="J336" s="28">
        <v>156</v>
      </c>
      <c r="K336" s="28">
        <v>17</v>
      </c>
      <c r="L336" s="28">
        <v>7</v>
      </c>
      <c r="M336" s="28">
        <v>6</v>
      </c>
      <c r="O336" s="28">
        <v>1</v>
      </c>
      <c r="P336" s="28">
        <v>1</v>
      </c>
      <c r="R336" t="s">
        <v>2889</v>
      </c>
      <c r="S336" t="s">
        <v>386</v>
      </c>
      <c r="T336" t="s">
        <v>1754</v>
      </c>
      <c r="U336" t="s">
        <v>1162</v>
      </c>
      <c r="V336">
        <v>24</v>
      </c>
      <c r="W336">
        <v>20</v>
      </c>
      <c r="Z336" s="302" t="s">
        <v>3316</v>
      </c>
      <c r="AA336"/>
    </row>
    <row r="337" spans="1:27" ht="15" customHeight="1" x14ac:dyDescent="0.25">
      <c r="A337" s="187">
        <f>VLOOKUP(E337,НЕД!A:B,2,FALSE)</f>
        <v>24</v>
      </c>
      <c r="B337" s="321">
        <v>24</v>
      </c>
      <c r="C337" t="s">
        <v>116</v>
      </c>
      <c r="D337" t="s">
        <v>116</v>
      </c>
      <c r="E337" s="327" t="s">
        <v>469</v>
      </c>
      <c r="F337" s="68">
        <v>120</v>
      </c>
      <c r="G337" s="28">
        <v>23</v>
      </c>
      <c r="H337" s="29">
        <f t="shared" si="8"/>
        <v>0.19166666666666668</v>
      </c>
      <c r="I337" s="28">
        <v>250</v>
      </c>
      <c r="J337" s="28">
        <v>285</v>
      </c>
      <c r="K337" s="28">
        <v>10</v>
      </c>
      <c r="L337" s="28">
        <v>17</v>
      </c>
      <c r="M337" s="28">
        <v>24</v>
      </c>
      <c r="N337" s="28">
        <v>1</v>
      </c>
      <c r="P337" s="28">
        <v>1</v>
      </c>
      <c r="R337" s="30" t="s">
        <v>3041</v>
      </c>
      <c r="S337" t="s">
        <v>330</v>
      </c>
      <c r="T337" t="s">
        <v>323</v>
      </c>
      <c r="U337" t="s">
        <v>470</v>
      </c>
      <c r="V337">
        <v>18</v>
      </c>
      <c r="W337">
        <v>19</v>
      </c>
      <c r="Y337"/>
      <c r="Z337" s="316" t="s">
        <v>3316</v>
      </c>
    </row>
    <row r="338" spans="1:27" ht="15" customHeight="1" x14ac:dyDescent="0.25">
      <c r="A338" s="187" t="e">
        <f>VLOOKUP(E338,НЕД!A:B,2,FALSE)</f>
        <v>#N/A</v>
      </c>
      <c r="B338" s="69">
        <v>23</v>
      </c>
      <c r="C338" s="445" t="s">
        <v>3555</v>
      </c>
      <c r="D338" t="s">
        <v>238</v>
      </c>
      <c r="E338" s="73" t="s">
        <v>242</v>
      </c>
      <c r="F338" s="74">
        <v>290</v>
      </c>
      <c r="G338" s="28">
        <v>74</v>
      </c>
      <c r="H338" s="29">
        <f t="shared" si="8"/>
        <v>0.25517241379310346</v>
      </c>
      <c r="I338" s="28">
        <v>200</v>
      </c>
      <c r="J338" s="28">
        <v>279</v>
      </c>
      <c r="K338" s="28">
        <v>12</v>
      </c>
      <c r="L338" s="28">
        <v>22</v>
      </c>
      <c r="M338" s="28">
        <v>10</v>
      </c>
      <c r="O338" s="28">
        <v>1</v>
      </c>
      <c r="P338" s="28">
        <v>1</v>
      </c>
      <c r="R338" t="s">
        <v>520</v>
      </c>
      <c r="S338" t="s">
        <v>433</v>
      </c>
      <c r="T338" t="s">
        <v>343</v>
      </c>
      <c r="U338" t="s">
        <v>521</v>
      </c>
      <c r="V338">
        <v>87</v>
      </c>
      <c r="W338">
        <v>23</v>
      </c>
      <c r="Y338"/>
      <c r="Z338" s="315" t="s">
        <v>3316</v>
      </c>
    </row>
    <row r="339" spans="1:27" ht="15" customHeight="1" x14ac:dyDescent="0.25">
      <c r="A339" s="187" t="e">
        <f>VLOOKUP(E339,НЕД!A:B,2,FALSE)</f>
        <v>#N/A</v>
      </c>
      <c r="B339" s="64">
        <v>23</v>
      </c>
      <c r="C339" s="441" t="s">
        <v>121</v>
      </c>
      <c r="D339" t="s">
        <v>408</v>
      </c>
      <c r="E339" s="66" t="s">
        <v>609</v>
      </c>
      <c r="F339" s="31">
        <v>230</v>
      </c>
      <c r="G339" s="28">
        <v>60</v>
      </c>
      <c r="H339" s="29">
        <f t="shared" si="8"/>
        <v>0.2608695652173913</v>
      </c>
      <c r="I339" s="28">
        <v>180</v>
      </c>
      <c r="J339" s="28">
        <v>187</v>
      </c>
      <c r="K339" s="28">
        <v>16</v>
      </c>
      <c r="L339" s="28">
        <v>11</v>
      </c>
      <c r="M339" s="28">
        <v>5</v>
      </c>
      <c r="O339" s="28">
        <v>1</v>
      </c>
      <c r="P339" s="28">
        <v>1</v>
      </c>
      <c r="R339" s="507" t="s">
        <v>3601</v>
      </c>
      <c r="S339" t="s">
        <v>342</v>
      </c>
      <c r="T339" t="s">
        <v>459</v>
      </c>
      <c r="U339" t="s">
        <v>610</v>
      </c>
      <c r="V339">
        <v>42</v>
      </c>
      <c r="W339">
        <v>23</v>
      </c>
      <c r="Y339"/>
      <c r="Z339" s="315" t="s">
        <v>3316</v>
      </c>
    </row>
    <row r="340" spans="1:27" ht="15" customHeight="1" x14ac:dyDescent="0.25">
      <c r="A340" s="187">
        <f>VLOOKUP(E340,НЕД!A:B,2,FALSE)</f>
        <v>24</v>
      </c>
      <c r="B340" s="68">
        <v>24</v>
      </c>
      <c r="C340" t="s">
        <v>139</v>
      </c>
      <c r="D340" t="s">
        <v>139</v>
      </c>
      <c r="E340" s="22" t="s">
        <v>655</v>
      </c>
      <c r="F340" s="68">
        <v>220</v>
      </c>
      <c r="G340" s="28">
        <v>72</v>
      </c>
      <c r="H340" s="29">
        <f t="shared" si="8"/>
        <v>0.32727272727272727</v>
      </c>
      <c r="I340" s="28">
        <v>120</v>
      </c>
      <c r="J340" s="28">
        <v>220</v>
      </c>
      <c r="K340" s="28">
        <v>18</v>
      </c>
      <c r="L340" s="28">
        <v>14</v>
      </c>
      <c r="M340" s="28">
        <v>6</v>
      </c>
      <c r="O340" s="28">
        <v>1</v>
      </c>
      <c r="P340" s="28">
        <v>1</v>
      </c>
      <c r="R340" s="30" t="s">
        <v>656</v>
      </c>
      <c r="W340">
        <v>19</v>
      </c>
      <c r="Y340"/>
      <c r="Z340" s="314" t="s">
        <v>3316</v>
      </c>
      <c r="AA340" s="28">
        <v>18</v>
      </c>
    </row>
    <row r="341" spans="1:27" ht="15" customHeight="1" x14ac:dyDescent="0.25">
      <c r="A341" s="187">
        <f>VLOOKUP(E341,НЕД!A:B,2,FALSE)</f>
        <v>24</v>
      </c>
      <c r="B341" s="68">
        <v>23</v>
      </c>
      <c r="C341" s="509" t="s">
        <v>2114</v>
      </c>
      <c r="D341" t="s">
        <v>3526</v>
      </c>
      <c r="E341" s="22" t="s">
        <v>3604</v>
      </c>
      <c r="F341" s="28">
        <v>60</v>
      </c>
      <c r="G341" s="28">
        <v>6</v>
      </c>
      <c r="H341" s="29">
        <f t="shared" si="8"/>
        <v>0.1</v>
      </c>
      <c r="I341" s="28">
        <v>30</v>
      </c>
      <c r="J341" s="28">
        <v>65</v>
      </c>
      <c r="K341" s="28">
        <v>3</v>
      </c>
      <c r="L341" s="28">
        <v>2</v>
      </c>
      <c r="M341" s="28">
        <v>8</v>
      </c>
      <c r="N341" s="28">
        <v>1</v>
      </c>
      <c r="O341" s="28">
        <v>1</v>
      </c>
      <c r="P341" s="28">
        <v>1</v>
      </c>
      <c r="R341" s="511" t="s">
        <v>3609</v>
      </c>
      <c r="W341">
        <v>23</v>
      </c>
      <c r="Y341"/>
      <c r="Z341" s="315" t="s">
        <v>3316</v>
      </c>
    </row>
    <row r="342" spans="1:27" ht="15" customHeight="1" x14ac:dyDescent="0.25">
      <c r="A342" s="187" t="e">
        <f>VLOOKUP(E342,НЕД!A:B,2,FALSE)</f>
        <v>#N/A</v>
      </c>
      <c r="B342" s="64">
        <v>12</v>
      </c>
      <c r="C342" s="441" t="s">
        <v>3534</v>
      </c>
      <c r="D342" s="441" t="s">
        <v>3536</v>
      </c>
      <c r="E342" s="1" t="s">
        <v>1808</v>
      </c>
      <c r="F342" s="28">
        <v>45</v>
      </c>
      <c r="G342" s="28">
        <v>8</v>
      </c>
      <c r="H342" s="29">
        <f t="shared" si="8"/>
        <v>0.17777777777777778</v>
      </c>
      <c r="I342" s="28">
        <v>250</v>
      </c>
      <c r="J342" s="28">
        <v>104</v>
      </c>
      <c r="K342" s="28">
        <v>0</v>
      </c>
      <c r="L342" s="28">
        <v>1</v>
      </c>
      <c r="M342" s="28">
        <v>23</v>
      </c>
      <c r="N342" s="28">
        <v>1</v>
      </c>
      <c r="R342" s="33" t="s">
        <v>1809</v>
      </c>
      <c r="W342">
        <v>12</v>
      </c>
      <c r="Y342"/>
      <c r="Z342" t="s">
        <v>3316</v>
      </c>
      <c r="AA342"/>
    </row>
    <row r="343" spans="1:27" ht="15" customHeight="1" x14ac:dyDescent="0.25">
      <c r="A343" s="187">
        <f>VLOOKUP(E343,НЕД!A:B,2,FALSE)</f>
        <v>24</v>
      </c>
      <c r="B343" s="68">
        <v>24</v>
      </c>
      <c r="C343" t="s">
        <v>328</v>
      </c>
      <c r="D343" t="s">
        <v>328</v>
      </c>
      <c r="E343" s="22" t="s">
        <v>1468</v>
      </c>
      <c r="F343" s="68">
        <v>170</v>
      </c>
      <c r="G343" s="28">
        <v>48</v>
      </c>
      <c r="H343" s="29">
        <f t="shared" si="8"/>
        <v>0.28235294117647058</v>
      </c>
      <c r="I343" s="28">
        <v>180</v>
      </c>
      <c r="J343" s="28">
        <v>255</v>
      </c>
      <c r="K343" s="28">
        <v>13</v>
      </c>
      <c r="L343" s="28">
        <v>18</v>
      </c>
      <c r="M343" s="28">
        <v>10</v>
      </c>
      <c r="O343" s="28">
        <v>1</v>
      </c>
      <c r="P343" s="28">
        <v>1</v>
      </c>
      <c r="R343" t="s">
        <v>1469</v>
      </c>
      <c r="W343">
        <v>20</v>
      </c>
      <c r="Y343"/>
      <c r="Z343" s="316" t="s">
        <v>3316</v>
      </c>
    </row>
    <row r="344" spans="1:27" ht="15" customHeight="1" x14ac:dyDescent="0.25">
      <c r="A344" s="187" t="e">
        <f>VLOOKUP(E344,НЕД!A:B,2,FALSE)</f>
        <v>#N/A</v>
      </c>
      <c r="B344" s="64">
        <v>16</v>
      </c>
      <c r="C344" s="138" t="s">
        <v>3144</v>
      </c>
      <c r="D344" s="442" t="s">
        <v>3545</v>
      </c>
      <c r="E344" s="293" t="s">
        <v>3462</v>
      </c>
      <c r="F344" s="28">
        <v>60</v>
      </c>
      <c r="G344" s="28">
        <v>20</v>
      </c>
      <c r="H344" s="29">
        <f t="shared" si="8"/>
        <v>0.33333333333333331</v>
      </c>
      <c r="I344" s="28">
        <v>60</v>
      </c>
      <c r="J344" s="28">
        <v>160</v>
      </c>
      <c r="K344" s="28">
        <v>7</v>
      </c>
      <c r="L344" s="28">
        <v>15</v>
      </c>
      <c r="M344" s="28">
        <v>1</v>
      </c>
      <c r="P344" s="28">
        <v>1</v>
      </c>
      <c r="R344" s="257" t="s">
        <v>3463</v>
      </c>
      <c r="W344">
        <v>0</v>
      </c>
      <c r="Y344"/>
      <c r="Z344" s="289" t="s">
        <v>3316</v>
      </c>
      <c r="AA344"/>
    </row>
    <row r="345" spans="1:27" ht="15" customHeight="1" x14ac:dyDescent="0.25">
      <c r="A345" s="187" t="e">
        <f>VLOOKUP(E345,НЕД!A:B,2,FALSE)</f>
        <v>#N/A</v>
      </c>
      <c r="B345" s="64">
        <v>16</v>
      </c>
      <c r="C345" s="138" t="s">
        <v>3144</v>
      </c>
      <c r="D345" s="442" t="s">
        <v>3545</v>
      </c>
      <c r="E345" s="293" t="s">
        <v>3464</v>
      </c>
      <c r="F345" s="28">
        <v>120</v>
      </c>
      <c r="G345" s="28">
        <v>33</v>
      </c>
      <c r="H345" s="29">
        <f t="shared" si="8"/>
        <v>0.27500000000000002</v>
      </c>
      <c r="I345" s="28">
        <v>160</v>
      </c>
      <c r="J345" s="28">
        <v>188</v>
      </c>
      <c r="K345" s="28">
        <v>7</v>
      </c>
      <c r="L345" s="28">
        <v>17</v>
      </c>
      <c r="M345" s="28">
        <v>3</v>
      </c>
      <c r="N345" s="28">
        <v>1</v>
      </c>
      <c r="P345" s="28">
        <v>1</v>
      </c>
      <c r="R345" s="289" t="s">
        <v>3469</v>
      </c>
      <c r="W345">
        <v>0</v>
      </c>
      <c r="Y345"/>
      <c r="Z345" s="289" t="s">
        <v>3316</v>
      </c>
      <c r="AA345"/>
    </row>
    <row r="346" spans="1:27" ht="30" customHeight="1" x14ac:dyDescent="0.25">
      <c r="A346" s="187" t="e">
        <f>VLOOKUP(E346,НЕД!A:B,2,FALSE)</f>
        <v>#N/A</v>
      </c>
      <c r="B346" s="68">
        <v>21</v>
      </c>
      <c r="C346" t="s">
        <v>121</v>
      </c>
      <c r="D346" t="s">
        <v>121</v>
      </c>
      <c r="E346" s="22" t="s">
        <v>418</v>
      </c>
      <c r="F346" s="31">
        <v>220</v>
      </c>
      <c r="G346" s="28">
        <v>57</v>
      </c>
      <c r="H346" s="29">
        <f t="shared" si="8"/>
        <v>0.25909090909090909</v>
      </c>
      <c r="I346" s="28">
        <v>150</v>
      </c>
      <c r="J346" s="28">
        <v>554</v>
      </c>
      <c r="K346" s="28">
        <v>21</v>
      </c>
      <c r="L346" s="28">
        <v>36</v>
      </c>
      <c r="M346" s="28">
        <v>38</v>
      </c>
      <c r="O346" s="28">
        <v>1</v>
      </c>
      <c r="P346" s="28">
        <v>1</v>
      </c>
      <c r="R346" s="470" t="s">
        <v>3001</v>
      </c>
      <c r="V346">
        <v>58</v>
      </c>
      <c r="W346">
        <v>16</v>
      </c>
      <c r="Y346"/>
      <c r="Z346" s="315" t="s">
        <v>3316</v>
      </c>
    </row>
    <row r="347" spans="1:27" ht="15" customHeight="1" x14ac:dyDescent="0.25">
      <c r="A347" s="187" t="e">
        <f>VLOOKUP(E347,НЕД!A:B,2,FALSE)</f>
        <v>#N/A</v>
      </c>
      <c r="B347" s="28">
        <v>0</v>
      </c>
      <c r="C347" s="138" t="s">
        <v>3144</v>
      </c>
      <c r="D347" s="441" t="s">
        <v>3544</v>
      </c>
      <c r="E347" s="23" t="s">
        <v>377</v>
      </c>
      <c r="F347" s="31">
        <v>60</v>
      </c>
      <c r="G347" s="28">
        <v>55</v>
      </c>
      <c r="H347" s="29">
        <f t="shared" si="8"/>
        <v>0.91666666666666663</v>
      </c>
      <c r="I347" s="28">
        <v>100</v>
      </c>
      <c r="O347" s="28">
        <v>1</v>
      </c>
      <c r="R347"/>
      <c r="V347">
        <v>55</v>
      </c>
      <c r="W347">
        <v>0</v>
      </c>
      <c r="Y347"/>
      <c r="Z347"/>
      <c r="AA347"/>
    </row>
    <row r="348" spans="1:27" ht="30" customHeight="1" x14ac:dyDescent="0.25">
      <c r="A348" s="187">
        <f>VLOOKUP(E348,НЕД!A:B,2,FALSE)</f>
        <v>24</v>
      </c>
      <c r="B348" s="68">
        <v>23</v>
      </c>
      <c r="C348" s="441" t="s">
        <v>260</v>
      </c>
      <c r="D348" s="133" t="s">
        <v>1158</v>
      </c>
      <c r="E348" s="66" t="s">
        <v>274</v>
      </c>
      <c r="F348" s="68">
        <v>270</v>
      </c>
      <c r="G348" s="28">
        <v>83</v>
      </c>
      <c r="H348" s="29">
        <f t="shared" si="8"/>
        <v>0.30740740740740741</v>
      </c>
      <c r="I348" s="28">
        <v>200</v>
      </c>
      <c r="J348" s="28">
        <v>460</v>
      </c>
      <c r="K348" s="28">
        <v>21</v>
      </c>
      <c r="L348" s="28">
        <v>25</v>
      </c>
      <c r="M348" s="28">
        <v>38</v>
      </c>
      <c r="O348" s="28">
        <v>1</v>
      </c>
      <c r="P348" s="28">
        <v>1</v>
      </c>
      <c r="R348" s="493" t="s">
        <v>3465</v>
      </c>
      <c r="S348" t="str">
        <f>CONCATENATE(F348,".-")</f>
        <v>270.-</v>
      </c>
      <c r="T348" t="str">
        <f>CONCATENATE(I348," г")</f>
        <v>200 г</v>
      </c>
      <c r="U348" t="str">
        <f>CONCATENATE(ROUND(J348,0)," кк")</f>
        <v>460 кк</v>
      </c>
      <c r="V348">
        <v>71</v>
      </c>
      <c r="W348">
        <v>23</v>
      </c>
      <c r="Z348" s="315" t="s">
        <v>3316</v>
      </c>
      <c r="AA348" s="28">
        <v>18</v>
      </c>
    </row>
    <row r="349" spans="1:27" ht="30" customHeight="1" x14ac:dyDescent="0.25">
      <c r="A349" s="187">
        <f>VLOOKUP(E349,НЕД!A:B,2,FALSE)</f>
        <v>24</v>
      </c>
      <c r="B349" s="68">
        <v>22</v>
      </c>
      <c r="C349" s="441" t="s">
        <v>260</v>
      </c>
      <c r="D349" t="s">
        <v>260</v>
      </c>
      <c r="E349" s="162" t="s">
        <v>3131</v>
      </c>
      <c r="F349" s="68">
        <v>220</v>
      </c>
      <c r="G349" s="28">
        <v>51</v>
      </c>
      <c r="H349" s="29">
        <f t="shared" si="8"/>
        <v>0.23181818181818181</v>
      </c>
      <c r="I349" s="28">
        <v>160</v>
      </c>
      <c r="J349" s="28">
        <v>307</v>
      </c>
      <c r="K349" s="28">
        <v>6</v>
      </c>
      <c r="L349" s="28">
        <v>22</v>
      </c>
      <c r="M349" s="28">
        <v>20</v>
      </c>
      <c r="N349" s="28">
        <v>1</v>
      </c>
      <c r="O349" s="28">
        <v>1</v>
      </c>
      <c r="P349" s="28">
        <v>1</v>
      </c>
      <c r="R349" s="214" t="s">
        <v>3441</v>
      </c>
      <c r="W349">
        <v>23</v>
      </c>
      <c r="Z349" s="315" t="s">
        <v>3316</v>
      </c>
    </row>
    <row r="350" spans="1:27" ht="15" customHeight="1" x14ac:dyDescent="0.25">
      <c r="A350" s="187">
        <f>VLOOKUP(E350,НЕД!A:B,2,FALSE)</f>
        <v>24</v>
      </c>
      <c r="B350" s="68">
        <v>22</v>
      </c>
      <c r="C350" s="441" t="s">
        <v>260</v>
      </c>
      <c r="D350" s="34" t="s">
        <v>260</v>
      </c>
      <c r="E350" s="66" t="s">
        <v>265</v>
      </c>
      <c r="F350" s="68">
        <v>260</v>
      </c>
      <c r="G350" s="28">
        <v>68</v>
      </c>
      <c r="H350" s="29">
        <f t="shared" si="8"/>
        <v>0.26153846153846155</v>
      </c>
      <c r="I350" s="28">
        <v>150</v>
      </c>
      <c r="J350" s="28">
        <v>220</v>
      </c>
      <c r="K350" s="28">
        <v>24</v>
      </c>
      <c r="L350" s="28">
        <v>14</v>
      </c>
      <c r="M350" s="28">
        <v>1</v>
      </c>
      <c r="N350" s="28">
        <v>1</v>
      </c>
      <c r="P350" s="28">
        <v>1</v>
      </c>
      <c r="R350" t="s">
        <v>1290</v>
      </c>
      <c r="V350">
        <v>60</v>
      </c>
      <c r="W350">
        <v>23</v>
      </c>
      <c r="Z350" s="315" t="s">
        <v>3316</v>
      </c>
    </row>
    <row r="351" spans="1:27" ht="15" customHeight="1" x14ac:dyDescent="0.25">
      <c r="A351" s="187" t="e">
        <f>VLOOKUP(E351,НЕД!A:B,2,FALSE)</f>
        <v>#N/A</v>
      </c>
      <c r="B351" s="68">
        <v>23</v>
      </c>
      <c r="C351" s="441" t="s">
        <v>121</v>
      </c>
      <c r="D351" s="199" t="s">
        <v>408</v>
      </c>
      <c r="E351" s="66" t="s">
        <v>3063</v>
      </c>
      <c r="F351" s="28">
        <v>220</v>
      </c>
      <c r="G351" s="28">
        <v>66</v>
      </c>
      <c r="H351" s="29">
        <f t="shared" si="8"/>
        <v>0.3</v>
      </c>
      <c r="I351" s="28">
        <v>180</v>
      </c>
      <c r="J351" s="28">
        <v>271</v>
      </c>
      <c r="K351" s="28">
        <v>14</v>
      </c>
      <c r="L351" s="28">
        <v>19</v>
      </c>
      <c r="M351" s="28">
        <v>11</v>
      </c>
      <c r="O351" s="28">
        <v>1</v>
      </c>
      <c r="P351" s="28">
        <v>1</v>
      </c>
      <c r="Q351" s="28">
        <v>1</v>
      </c>
      <c r="R351" s="155" t="s">
        <v>3067</v>
      </c>
      <c r="W351">
        <v>23</v>
      </c>
      <c r="Y351"/>
      <c r="Z351" s="315" t="s">
        <v>3316</v>
      </c>
    </row>
    <row r="352" spans="1:27" ht="30" customHeight="1" x14ac:dyDescent="0.25">
      <c r="A352" s="187" t="e">
        <f>VLOOKUP(E352,НЕД!A:B,2,FALSE)</f>
        <v>#N/A</v>
      </c>
      <c r="B352" s="64">
        <v>20</v>
      </c>
      <c r="C352" s="445" t="s">
        <v>3555</v>
      </c>
      <c r="D352" t="s">
        <v>238</v>
      </c>
      <c r="E352" s="22" t="s">
        <v>1198</v>
      </c>
      <c r="F352" s="28">
        <v>220</v>
      </c>
      <c r="G352" s="28">
        <v>78</v>
      </c>
      <c r="H352" s="29">
        <f t="shared" si="8"/>
        <v>0.35454545454545455</v>
      </c>
      <c r="I352" s="28">
        <v>220</v>
      </c>
      <c r="J352" s="28">
        <v>281</v>
      </c>
      <c r="K352" s="28">
        <v>10</v>
      </c>
      <c r="L352" s="28">
        <v>15</v>
      </c>
      <c r="M352" s="28">
        <v>26</v>
      </c>
      <c r="O352" s="28">
        <v>1</v>
      </c>
      <c r="R352" t="s">
        <v>3504</v>
      </c>
      <c r="W352">
        <v>20</v>
      </c>
      <c r="Y352"/>
      <c r="Z352"/>
      <c r="AA352"/>
    </row>
    <row r="353" spans="1:27" ht="15" customHeight="1" x14ac:dyDescent="0.25">
      <c r="A353" s="187">
        <f>VLOOKUP(E353,НЕД!A:B,2,FALSE)</f>
        <v>24</v>
      </c>
      <c r="B353" s="68">
        <v>24</v>
      </c>
      <c r="C353" t="s">
        <v>116</v>
      </c>
      <c r="D353" t="s">
        <v>116</v>
      </c>
      <c r="E353" s="22" t="s">
        <v>118</v>
      </c>
      <c r="F353" s="68">
        <v>120</v>
      </c>
      <c r="G353" s="28">
        <v>28</v>
      </c>
      <c r="H353" s="29">
        <f t="shared" si="8"/>
        <v>0.23333333333333334</v>
      </c>
      <c r="I353" s="28">
        <v>250</v>
      </c>
      <c r="J353" s="28">
        <v>144</v>
      </c>
      <c r="K353" s="28">
        <v>4</v>
      </c>
      <c r="L353" s="28">
        <v>7</v>
      </c>
      <c r="M353" s="28">
        <v>17</v>
      </c>
      <c r="N353" s="28">
        <v>1</v>
      </c>
      <c r="P353" s="28">
        <v>1</v>
      </c>
      <c r="R353" s="244" t="s">
        <v>3393</v>
      </c>
      <c r="S353" t="s">
        <v>330</v>
      </c>
      <c r="T353" t="s">
        <v>323</v>
      </c>
      <c r="U353" t="s">
        <v>671</v>
      </c>
      <c r="V353">
        <v>20</v>
      </c>
      <c r="W353">
        <v>19</v>
      </c>
      <c r="Y353"/>
      <c r="Z353" s="249" t="s">
        <v>3316</v>
      </c>
      <c r="AA353"/>
    </row>
    <row r="354" spans="1:27" ht="15" customHeight="1" x14ac:dyDescent="0.25">
      <c r="A354" s="187" t="e">
        <f>VLOOKUP(E354,НЕД!A:B,2,FALSE)</f>
        <v>#N/A</v>
      </c>
      <c r="B354" s="68">
        <v>49</v>
      </c>
      <c r="C354" s="445" t="s">
        <v>3555</v>
      </c>
      <c r="D354" t="s">
        <v>238</v>
      </c>
      <c r="E354" s="22" t="s">
        <v>925</v>
      </c>
      <c r="F354" s="28">
        <v>220</v>
      </c>
      <c r="G354" s="28">
        <v>58</v>
      </c>
      <c r="H354" s="29">
        <f t="shared" si="8"/>
        <v>0.26363636363636361</v>
      </c>
      <c r="I354" s="28">
        <v>220</v>
      </c>
      <c r="J354" s="28">
        <v>250</v>
      </c>
      <c r="K354" s="28">
        <v>14</v>
      </c>
      <c r="L354" s="28">
        <v>12</v>
      </c>
      <c r="M354" s="28">
        <v>18</v>
      </c>
      <c r="N354" s="28">
        <v>1</v>
      </c>
      <c r="O354" s="28">
        <v>1</v>
      </c>
      <c r="P354" s="28">
        <v>1</v>
      </c>
      <c r="R354" t="s">
        <v>926</v>
      </c>
      <c r="W354">
        <v>13</v>
      </c>
      <c r="Y354"/>
      <c r="Z354" t="s">
        <v>3316</v>
      </c>
      <c r="AA354"/>
    </row>
    <row r="355" spans="1:27" ht="15" customHeight="1" x14ac:dyDescent="0.25">
      <c r="A355" s="187" t="e">
        <f>VLOOKUP(E355,НЕД!A:B,2,FALSE)</f>
        <v>#N/A</v>
      </c>
      <c r="B355" s="64">
        <v>31</v>
      </c>
      <c r="C355" s="441" t="s">
        <v>235</v>
      </c>
      <c r="D355" s="441" t="s">
        <v>235</v>
      </c>
      <c r="E355" s="26" t="s">
        <v>1078</v>
      </c>
      <c r="F355" s="28">
        <v>220</v>
      </c>
      <c r="G355" s="28">
        <v>59</v>
      </c>
      <c r="H355" s="29">
        <f t="shared" si="8"/>
        <v>0.26818181818181819</v>
      </c>
      <c r="I355" s="28">
        <v>240</v>
      </c>
      <c r="J355" s="28">
        <v>302</v>
      </c>
      <c r="K355" s="28">
        <v>8</v>
      </c>
      <c r="L355" s="28">
        <v>10</v>
      </c>
      <c r="M355" s="28">
        <v>45</v>
      </c>
      <c r="N355" s="28">
        <v>1</v>
      </c>
      <c r="R355" s="33" t="s">
        <v>1079</v>
      </c>
      <c r="W355">
        <v>12</v>
      </c>
      <c r="Y355"/>
      <c r="Z355"/>
      <c r="AA355"/>
    </row>
    <row r="356" spans="1:27" ht="15" customHeight="1" x14ac:dyDescent="0.25">
      <c r="A356" s="187">
        <f>VLOOKUP(E356,НЕД!A:B,2,FALSE)</f>
        <v>24</v>
      </c>
      <c r="B356" s="68">
        <v>24</v>
      </c>
      <c r="C356" s="445" t="s">
        <v>3555</v>
      </c>
      <c r="D356" t="s">
        <v>238</v>
      </c>
      <c r="E356" s="66" t="s">
        <v>1421</v>
      </c>
      <c r="F356" s="68">
        <v>220</v>
      </c>
      <c r="G356" s="28">
        <v>53</v>
      </c>
      <c r="H356" s="29">
        <f t="shared" si="8"/>
        <v>0.24090909090909091</v>
      </c>
      <c r="I356" s="28">
        <v>250</v>
      </c>
      <c r="J356" s="28">
        <v>238</v>
      </c>
      <c r="K356" s="28">
        <v>16</v>
      </c>
      <c r="L356" s="28">
        <v>14</v>
      </c>
      <c r="M356" s="28">
        <v>11</v>
      </c>
      <c r="Q356" s="28">
        <v>1</v>
      </c>
      <c r="R356" t="s">
        <v>3437</v>
      </c>
      <c r="S356" t="s">
        <v>1034</v>
      </c>
      <c r="T356" t="s">
        <v>343</v>
      </c>
      <c r="U356" t="s">
        <v>1422</v>
      </c>
      <c r="V356">
        <v>36</v>
      </c>
      <c r="W356">
        <v>20</v>
      </c>
      <c r="Y356"/>
      <c r="Z356"/>
      <c r="AA356"/>
    </row>
    <row r="357" spans="1:27" ht="15" customHeight="1" x14ac:dyDescent="0.25">
      <c r="A357" s="187" t="e">
        <f>VLOOKUP(E357,НЕД!A:B,2,FALSE)</f>
        <v>#N/A</v>
      </c>
      <c r="B357" s="68">
        <v>3</v>
      </c>
      <c r="C357" s="445" t="s">
        <v>3555</v>
      </c>
      <c r="D357" t="s">
        <v>238</v>
      </c>
      <c r="E357" s="22" t="s">
        <v>935</v>
      </c>
      <c r="F357" s="28">
        <v>220</v>
      </c>
      <c r="G357" s="28">
        <v>55</v>
      </c>
      <c r="H357" s="29">
        <f t="shared" si="8"/>
        <v>0.25</v>
      </c>
      <c r="I357" s="28">
        <v>250</v>
      </c>
      <c r="J357" s="28">
        <v>225</v>
      </c>
      <c r="K357" s="28">
        <v>12</v>
      </c>
      <c r="L357" s="28">
        <v>12</v>
      </c>
      <c r="M357" s="28">
        <v>18</v>
      </c>
      <c r="N357" s="28">
        <v>1</v>
      </c>
      <c r="P357" s="28">
        <v>1</v>
      </c>
      <c r="R357" s="30" t="s">
        <v>936</v>
      </c>
      <c r="W357">
        <v>0</v>
      </c>
      <c r="Y357"/>
      <c r="Z357"/>
      <c r="AA357"/>
    </row>
    <row r="358" spans="1:27" ht="15" customHeight="1" x14ac:dyDescent="0.25">
      <c r="A358" s="187">
        <f>VLOOKUP(E358,НЕД!A:B,2,FALSE)</f>
        <v>24</v>
      </c>
      <c r="B358" s="68">
        <v>24</v>
      </c>
      <c r="C358" s="441" t="s">
        <v>121</v>
      </c>
      <c r="D358" t="s">
        <v>408</v>
      </c>
      <c r="E358" s="22" t="s">
        <v>825</v>
      </c>
      <c r="F358" s="68">
        <v>220</v>
      </c>
      <c r="G358" s="28">
        <v>58</v>
      </c>
      <c r="H358" s="29">
        <f t="shared" si="8"/>
        <v>0.26363636363636361</v>
      </c>
      <c r="I358" s="28">
        <v>150</v>
      </c>
      <c r="J358" s="28">
        <v>309</v>
      </c>
      <c r="K358" s="28">
        <v>14</v>
      </c>
      <c r="L358" s="28">
        <v>25</v>
      </c>
      <c r="M358" s="28">
        <v>6</v>
      </c>
      <c r="O358" s="28">
        <v>1</v>
      </c>
      <c r="R358" s="323" t="s">
        <v>3496</v>
      </c>
      <c r="W358">
        <v>19</v>
      </c>
      <c r="Y358"/>
      <c r="Z358" s="302" t="s">
        <v>3316</v>
      </c>
      <c r="AA358"/>
    </row>
    <row r="359" spans="1:27" ht="15" customHeight="1" x14ac:dyDescent="0.25">
      <c r="A359" s="187" t="e">
        <f>VLOOKUP(E359,НЕД!A:B,2,FALSE)</f>
        <v>#N/A</v>
      </c>
      <c r="B359" s="64">
        <v>24</v>
      </c>
      <c r="C359" s="441" t="s">
        <v>151</v>
      </c>
      <c r="D359" s="441" t="s">
        <v>3523</v>
      </c>
      <c r="E359" s="22" t="s">
        <v>1530</v>
      </c>
      <c r="F359" s="28">
        <v>130</v>
      </c>
      <c r="G359" s="28">
        <v>39</v>
      </c>
      <c r="H359" s="29">
        <f t="shared" si="8"/>
        <v>0.3</v>
      </c>
      <c r="I359" s="28">
        <v>130</v>
      </c>
      <c r="J359" s="28">
        <v>438</v>
      </c>
      <c r="K359" s="28">
        <v>10</v>
      </c>
      <c r="L359" s="28">
        <v>31</v>
      </c>
      <c r="M359" s="28">
        <v>30</v>
      </c>
      <c r="R359" s="30" t="s">
        <v>1531</v>
      </c>
      <c r="Y359"/>
      <c r="Z359" t="s">
        <v>3316</v>
      </c>
      <c r="AA359"/>
    </row>
    <row r="360" spans="1:27" ht="15" customHeight="1" x14ac:dyDescent="0.25">
      <c r="A360" s="187" t="e">
        <f>VLOOKUP(E360,НЕД!A:B,2,FALSE)</f>
        <v>#N/A</v>
      </c>
      <c r="B360" s="195">
        <v>22</v>
      </c>
      <c r="C360" t="s">
        <v>232</v>
      </c>
      <c r="D360" t="s">
        <v>226</v>
      </c>
      <c r="E360" s="206" t="s">
        <v>1357</v>
      </c>
      <c r="F360" s="68">
        <v>150</v>
      </c>
      <c r="G360" s="28">
        <v>34</v>
      </c>
      <c r="H360" s="29">
        <f t="shared" si="8"/>
        <v>0.22666666666666666</v>
      </c>
      <c r="I360" s="28">
        <v>180</v>
      </c>
      <c r="J360" s="28">
        <v>241</v>
      </c>
      <c r="K360" s="28">
        <v>7</v>
      </c>
      <c r="L360" s="28">
        <v>12</v>
      </c>
      <c r="M360" s="28">
        <v>27</v>
      </c>
      <c r="N360" s="28">
        <v>1</v>
      </c>
      <c r="O360" s="28">
        <v>1</v>
      </c>
      <c r="R360" s="218" t="s">
        <v>3234</v>
      </c>
      <c r="V360">
        <v>29</v>
      </c>
      <c r="W360">
        <v>17</v>
      </c>
      <c r="Y360"/>
      <c r="Z360" s="315" t="s">
        <v>3316</v>
      </c>
    </row>
    <row r="361" spans="1:27" ht="15" customHeight="1" x14ac:dyDescent="0.25">
      <c r="A361" s="187" t="e">
        <f>VLOOKUP(E361,НЕД!A:B,2,FALSE)</f>
        <v>#N/A</v>
      </c>
      <c r="B361" s="64">
        <v>49</v>
      </c>
      <c r="C361" s="441" t="s">
        <v>2114</v>
      </c>
      <c r="D361" t="s">
        <v>59</v>
      </c>
      <c r="E361" s="23" t="s">
        <v>411</v>
      </c>
      <c r="F361" s="28">
        <v>80</v>
      </c>
      <c r="G361" s="28">
        <v>33</v>
      </c>
      <c r="H361" s="29">
        <f t="shared" si="8"/>
        <v>0.41249999999999998</v>
      </c>
      <c r="I361" s="28">
        <v>65</v>
      </c>
      <c r="J361" s="28">
        <v>140</v>
      </c>
      <c r="K361" s="28">
        <v>1</v>
      </c>
      <c r="L361" s="28">
        <v>7</v>
      </c>
      <c r="M361" s="28">
        <v>18</v>
      </c>
      <c r="O361" s="28">
        <v>1</v>
      </c>
      <c r="P361" s="28">
        <v>1</v>
      </c>
      <c r="R361" t="s">
        <v>412</v>
      </c>
      <c r="W361">
        <v>0</v>
      </c>
      <c r="Y361"/>
      <c r="Z361"/>
      <c r="AA361"/>
    </row>
    <row r="362" spans="1:27" ht="15" customHeight="1" x14ac:dyDescent="0.25">
      <c r="A362" s="187" t="e">
        <f>VLOOKUP(E362,НЕД!A:B,2,FALSE)</f>
        <v>#N/A</v>
      </c>
      <c r="B362" s="28">
        <v>52</v>
      </c>
      <c r="C362" s="441" t="s">
        <v>2114</v>
      </c>
      <c r="D362" s="34" t="s">
        <v>68</v>
      </c>
      <c r="E362" s="22" t="s">
        <v>70</v>
      </c>
      <c r="F362" s="28">
        <v>80</v>
      </c>
      <c r="G362" s="28">
        <v>39</v>
      </c>
      <c r="H362" s="29">
        <f t="shared" si="8"/>
        <v>0.48749999999999999</v>
      </c>
      <c r="I362" s="28">
        <v>80</v>
      </c>
      <c r="O362" s="28">
        <v>1</v>
      </c>
      <c r="R362"/>
      <c r="W362">
        <v>23</v>
      </c>
      <c r="Y362"/>
      <c r="Z362" s="236" t="s">
        <v>3316</v>
      </c>
      <c r="AA362">
        <v>13</v>
      </c>
    </row>
    <row r="363" spans="1:27" ht="15" customHeight="1" x14ac:dyDescent="0.25">
      <c r="A363" s="187">
        <f>VLOOKUP(E363,НЕД!A:B,2,FALSE)</f>
        <v>24</v>
      </c>
      <c r="B363" s="68">
        <v>22</v>
      </c>
      <c r="C363" s="441" t="s">
        <v>174</v>
      </c>
      <c r="D363" s="441" t="s">
        <v>174</v>
      </c>
      <c r="E363" s="66" t="s">
        <v>183</v>
      </c>
      <c r="F363" s="68">
        <v>180</v>
      </c>
      <c r="G363" s="28">
        <v>72</v>
      </c>
      <c r="H363" s="29">
        <f t="shared" si="8"/>
        <v>0.4</v>
      </c>
      <c r="I363" s="28">
        <v>220</v>
      </c>
      <c r="J363" s="28">
        <v>111</v>
      </c>
      <c r="K363" s="28">
        <v>1</v>
      </c>
      <c r="L363" s="28">
        <v>0</v>
      </c>
      <c r="M363" s="28">
        <v>26</v>
      </c>
      <c r="N363" s="28">
        <v>1</v>
      </c>
      <c r="R363" t="s">
        <v>1499</v>
      </c>
      <c r="W363">
        <v>23</v>
      </c>
      <c r="Z363" s="315" t="s">
        <v>3316</v>
      </c>
    </row>
    <row r="364" spans="1:27" ht="30" customHeight="1" x14ac:dyDescent="0.25">
      <c r="A364" s="187" t="e">
        <f>VLOOKUP(E364,НЕД!A:B,2,FALSE)</f>
        <v>#N/A</v>
      </c>
      <c r="B364" s="28">
        <v>0</v>
      </c>
      <c r="C364" s="445" t="s">
        <v>2194</v>
      </c>
      <c r="D364" t="s">
        <v>189</v>
      </c>
      <c r="E364" s="22" t="s">
        <v>1958</v>
      </c>
      <c r="F364" s="28">
        <v>100</v>
      </c>
      <c r="H364" s="29">
        <f t="shared" si="8"/>
        <v>0</v>
      </c>
      <c r="R364"/>
      <c r="W364">
        <v>0</v>
      </c>
      <c r="Y364"/>
      <c r="Z364" t="s">
        <v>3316</v>
      </c>
      <c r="AA364"/>
    </row>
    <row r="365" spans="1:27" ht="15" customHeight="1" x14ac:dyDescent="0.25">
      <c r="A365" s="187" t="e">
        <f>VLOOKUP(E365,НЕД!A:B,2,FALSE)</f>
        <v>#N/A</v>
      </c>
      <c r="B365" s="64">
        <v>42</v>
      </c>
      <c r="C365" t="s">
        <v>331</v>
      </c>
      <c r="D365" t="s">
        <v>331</v>
      </c>
      <c r="E365" s="22" t="s">
        <v>1439</v>
      </c>
      <c r="F365" s="28">
        <v>130</v>
      </c>
      <c r="G365" s="28">
        <v>37</v>
      </c>
      <c r="H365" s="29">
        <f t="shared" si="8"/>
        <v>0.2846153846153846</v>
      </c>
      <c r="I365" s="28">
        <v>110</v>
      </c>
      <c r="J365" s="28">
        <v>266</v>
      </c>
      <c r="K365" s="28">
        <v>4</v>
      </c>
      <c r="L365" s="28">
        <v>15</v>
      </c>
      <c r="M365" s="28">
        <v>30</v>
      </c>
      <c r="P365" s="28">
        <v>1</v>
      </c>
      <c r="R365" t="s">
        <v>1440</v>
      </c>
      <c r="V365">
        <v>32</v>
      </c>
      <c r="W365">
        <v>0</v>
      </c>
      <c r="Y365"/>
      <c r="Z365" s="438" t="s">
        <v>3316</v>
      </c>
      <c r="AA365" s="28">
        <v>13</v>
      </c>
    </row>
    <row r="366" spans="1:27" ht="15" customHeight="1" x14ac:dyDescent="0.25">
      <c r="A366" s="187" t="e">
        <f>VLOOKUP(E366,НЕД!A:B,2,FALSE)</f>
        <v>#N/A</v>
      </c>
      <c r="B366" s="68">
        <v>20</v>
      </c>
      <c r="C366" s="441" t="s">
        <v>121</v>
      </c>
      <c r="D366" t="s">
        <v>325</v>
      </c>
      <c r="E366" s="22" t="s">
        <v>1108</v>
      </c>
      <c r="F366" s="68">
        <v>220</v>
      </c>
      <c r="G366" s="28">
        <v>58</v>
      </c>
      <c r="H366" s="29">
        <f t="shared" si="8"/>
        <v>0.26363636363636361</v>
      </c>
      <c r="I366" s="28">
        <v>150</v>
      </c>
      <c r="J366" s="28">
        <v>191</v>
      </c>
      <c r="K366" s="28">
        <v>17</v>
      </c>
      <c r="L366" s="28">
        <v>10</v>
      </c>
      <c r="M366" s="28">
        <v>9</v>
      </c>
      <c r="O366" s="28">
        <v>1</v>
      </c>
      <c r="P366" s="28">
        <v>1</v>
      </c>
      <c r="R366" t="s">
        <v>1109</v>
      </c>
      <c r="S366" t="s">
        <v>524</v>
      </c>
      <c r="T366" t="s">
        <v>351</v>
      </c>
      <c r="U366" t="s">
        <v>1110</v>
      </c>
      <c r="V366">
        <v>44</v>
      </c>
      <c r="W366">
        <v>20</v>
      </c>
      <c r="Z366"/>
      <c r="AA366"/>
    </row>
    <row r="367" spans="1:27" ht="30" customHeight="1" x14ac:dyDescent="0.25">
      <c r="A367" s="187" t="e">
        <f>VLOOKUP(E367,НЕД!A:B,2,FALSE)</f>
        <v>#N/A</v>
      </c>
      <c r="B367" s="64">
        <v>16</v>
      </c>
      <c r="C367" s="138" t="s">
        <v>3144</v>
      </c>
      <c r="D367" s="442" t="s">
        <v>3545</v>
      </c>
      <c r="E367" s="240" t="s">
        <v>3457</v>
      </c>
      <c r="F367" s="68">
        <v>160</v>
      </c>
      <c r="G367" s="28">
        <v>41</v>
      </c>
      <c r="H367" s="29">
        <f t="shared" si="8"/>
        <v>0.25624999999999998</v>
      </c>
      <c r="I367" s="28">
        <v>200</v>
      </c>
      <c r="J367" s="28">
        <v>301</v>
      </c>
      <c r="K367" s="28">
        <v>7</v>
      </c>
      <c r="L367" s="28">
        <v>19</v>
      </c>
      <c r="M367" s="28">
        <v>27</v>
      </c>
      <c r="N367" s="28">
        <v>1</v>
      </c>
      <c r="P367" s="28">
        <v>1</v>
      </c>
      <c r="R367" s="30" t="s">
        <v>3459</v>
      </c>
      <c r="W367">
        <v>16</v>
      </c>
      <c r="Z367" s="289" t="s">
        <v>3316</v>
      </c>
      <c r="AA367"/>
    </row>
    <row r="368" spans="1:27" ht="15" customHeight="1" x14ac:dyDescent="0.25">
      <c r="A368" s="187" t="e">
        <f>VLOOKUP(E368,НЕД!A:B,2,FALSE)</f>
        <v>#N/A</v>
      </c>
      <c r="B368" s="68">
        <v>10</v>
      </c>
      <c r="C368" s="441" t="s">
        <v>51</v>
      </c>
      <c r="D368" s="441" t="s">
        <v>51</v>
      </c>
      <c r="E368" s="242" t="s">
        <v>56</v>
      </c>
      <c r="F368" s="68">
        <v>100</v>
      </c>
      <c r="G368" s="28">
        <v>25</v>
      </c>
      <c r="H368" s="29">
        <f t="shared" si="8"/>
        <v>0.25</v>
      </c>
      <c r="I368" s="28">
        <v>250</v>
      </c>
      <c r="J368" s="28">
        <v>268</v>
      </c>
      <c r="K368" s="28">
        <v>5</v>
      </c>
      <c r="L368" s="28">
        <v>13</v>
      </c>
      <c r="M368" s="28">
        <v>33</v>
      </c>
      <c r="N368" s="28">
        <v>1</v>
      </c>
      <c r="P368" s="28">
        <v>1</v>
      </c>
      <c r="R368" t="s">
        <v>1673</v>
      </c>
      <c r="S368" t="s">
        <v>330</v>
      </c>
      <c r="T368" t="s">
        <v>323</v>
      </c>
      <c r="U368" t="s">
        <v>1674</v>
      </c>
      <c r="V368">
        <v>27</v>
      </c>
      <c r="W368">
        <v>11</v>
      </c>
      <c r="Z368" s="438" t="s">
        <v>3316</v>
      </c>
    </row>
    <row r="369" spans="1:27" ht="15" customHeight="1" x14ac:dyDescent="0.25">
      <c r="A369" s="187">
        <f>VLOOKUP(E369,НЕД!A:B,2,FALSE)</f>
        <v>24</v>
      </c>
      <c r="B369" s="68">
        <v>24</v>
      </c>
      <c r="C369" s="441" t="s">
        <v>3512</v>
      </c>
      <c r="D369" s="441" t="s">
        <v>3509</v>
      </c>
      <c r="E369" s="66" t="s">
        <v>576</v>
      </c>
      <c r="F369" s="68">
        <v>240</v>
      </c>
      <c r="G369" s="28">
        <v>86</v>
      </c>
      <c r="H369" s="29">
        <f t="shared" si="8"/>
        <v>0.35833333333333334</v>
      </c>
      <c r="I369" s="28">
        <v>200</v>
      </c>
      <c r="J369" s="28">
        <v>372</v>
      </c>
      <c r="K369" s="28">
        <v>20</v>
      </c>
      <c r="L369" s="28">
        <v>22</v>
      </c>
      <c r="M369" s="28">
        <v>23</v>
      </c>
      <c r="R369" s="30" t="s">
        <v>3318</v>
      </c>
      <c r="S369" t="str">
        <f>CONCATENATE(F369,".-")</f>
        <v>240.-</v>
      </c>
      <c r="T369" t="str">
        <f>CONCATENATE(I369," г")</f>
        <v>200 г</v>
      </c>
      <c r="U369" t="str">
        <f>CONCATENATE(ROUND(J369,0)," кк")</f>
        <v>372 кк</v>
      </c>
      <c r="V369">
        <v>42</v>
      </c>
      <c r="W369">
        <v>23</v>
      </c>
      <c r="Y369"/>
      <c r="Z369" s="315" t="s">
        <v>3316</v>
      </c>
    </row>
    <row r="370" spans="1:27" ht="15" customHeight="1" x14ac:dyDescent="0.25">
      <c r="A370" s="187">
        <f>VLOOKUP(E370,НЕД!A:B,2,FALSE)</f>
        <v>24</v>
      </c>
      <c r="B370" s="68">
        <v>22</v>
      </c>
      <c r="C370" s="441" t="s">
        <v>3535</v>
      </c>
      <c r="D370" t="s">
        <v>159</v>
      </c>
      <c r="E370" s="66" t="s">
        <v>161</v>
      </c>
      <c r="F370" s="68">
        <v>190</v>
      </c>
      <c r="G370" s="28">
        <v>97</v>
      </c>
      <c r="H370" s="29">
        <f t="shared" si="8"/>
        <v>0.51052631578947372</v>
      </c>
      <c r="I370" s="28">
        <v>270</v>
      </c>
      <c r="J370" s="28">
        <v>95</v>
      </c>
      <c r="K370" s="28">
        <v>2</v>
      </c>
      <c r="L370" s="28">
        <v>1</v>
      </c>
      <c r="M370" s="28">
        <v>20</v>
      </c>
      <c r="N370" s="28">
        <v>1</v>
      </c>
      <c r="R370" t="s">
        <v>1174</v>
      </c>
      <c r="S370" t="s">
        <v>386</v>
      </c>
      <c r="T370" t="s">
        <v>343</v>
      </c>
      <c r="U370" t="s">
        <v>1175</v>
      </c>
      <c r="V370">
        <v>55</v>
      </c>
      <c r="W370">
        <v>23</v>
      </c>
      <c r="Y370"/>
      <c r="Z370" s="315" t="s">
        <v>3316</v>
      </c>
    </row>
    <row r="371" spans="1:27" ht="15" customHeight="1" x14ac:dyDescent="0.25">
      <c r="A371" s="187" t="e">
        <f>VLOOKUP(E371,НЕД!A:B,2,FALSE)</f>
        <v>#N/A</v>
      </c>
      <c r="B371" s="64">
        <v>16</v>
      </c>
      <c r="C371" s="138" t="s">
        <v>3144</v>
      </c>
      <c r="D371" s="442" t="s">
        <v>3545</v>
      </c>
      <c r="E371" s="240" t="s">
        <v>3458</v>
      </c>
      <c r="F371" s="68">
        <v>290</v>
      </c>
      <c r="G371" s="28">
        <v>86</v>
      </c>
      <c r="H371" s="29">
        <f t="shared" si="8"/>
        <v>0.29655172413793102</v>
      </c>
      <c r="I371" s="28">
        <v>260</v>
      </c>
      <c r="J371" s="28">
        <v>482</v>
      </c>
      <c r="K371" s="28">
        <v>18</v>
      </c>
      <c r="L371" s="28">
        <v>45</v>
      </c>
      <c r="M371" s="28">
        <v>20</v>
      </c>
      <c r="N371" s="28">
        <v>1</v>
      </c>
      <c r="O371" s="28">
        <v>1</v>
      </c>
      <c r="P371" s="28">
        <v>1</v>
      </c>
      <c r="R371" s="30" t="s">
        <v>3470</v>
      </c>
      <c r="W371">
        <v>16</v>
      </c>
      <c r="Z371" s="289" t="s">
        <v>3316</v>
      </c>
      <c r="AA371"/>
    </row>
    <row r="372" spans="1:27" ht="15" customHeight="1" x14ac:dyDescent="0.25">
      <c r="A372" s="187" t="e">
        <f>VLOOKUP(E372,НЕД!A:B,2,FALSE)</f>
        <v>#N/A</v>
      </c>
      <c r="B372" s="68">
        <v>22</v>
      </c>
      <c r="C372" s="441" t="s">
        <v>121</v>
      </c>
      <c r="D372" t="s">
        <v>408</v>
      </c>
      <c r="E372" s="66" t="s">
        <v>2960</v>
      </c>
      <c r="F372" s="28">
        <v>260</v>
      </c>
      <c r="G372" s="28">
        <v>82</v>
      </c>
      <c r="H372" s="29">
        <f t="shared" si="8"/>
        <v>0.31538461538461537</v>
      </c>
      <c r="I372" s="28">
        <v>220</v>
      </c>
      <c r="J372" s="28">
        <v>233</v>
      </c>
      <c r="K372" s="28">
        <v>10</v>
      </c>
      <c r="L372" s="28">
        <v>11</v>
      </c>
      <c r="M372" s="28">
        <v>25</v>
      </c>
      <c r="O372" s="28">
        <v>1</v>
      </c>
      <c r="R372" t="s">
        <v>755</v>
      </c>
      <c r="W372">
        <v>17</v>
      </c>
      <c r="Y372"/>
      <c r="Z372" s="315" t="s">
        <v>3316</v>
      </c>
    </row>
    <row r="373" spans="1:27" ht="15" customHeight="1" x14ac:dyDescent="0.25">
      <c r="A373" s="187" t="e">
        <f>VLOOKUP(E373,НЕД!A:B,2,FALSE)</f>
        <v>#N/A</v>
      </c>
      <c r="B373" s="68">
        <v>21</v>
      </c>
      <c r="C373" s="441" t="s">
        <v>121</v>
      </c>
      <c r="D373" t="s">
        <v>408</v>
      </c>
      <c r="E373" s="66" t="s">
        <v>703</v>
      </c>
      <c r="F373" s="28">
        <v>250</v>
      </c>
      <c r="G373" s="28">
        <v>84</v>
      </c>
      <c r="H373" s="29">
        <f t="shared" si="8"/>
        <v>0.33600000000000002</v>
      </c>
      <c r="I373" s="28">
        <v>180</v>
      </c>
      <c r="J373" s="28">
        <v>430</v>
      </c>
      <c r="K373" s="28">
        <v>16</v>
      </c>
      <c r="L373" s="28">
        <v>37</v>
      </c>
      <c r="M373" s="28">
        <v>8</v>
      </c>
      <c r="O373" s="28">
        <v>1</v>
      </c>
      <c r="P373" s="28">
        <v>1</v>
      </c>
      <c r="R373" s="30" t="s">
        <v>3338</v>
      </c>
      <c r="S373" t="s">
        <v>704</v>
      </c>
      <c r="T373" t="s">
        <v>358</v>
      </c>
      <c r="U373" t="s">
        <v>362</v>
      </c>
      <c r="V373">
        <v>45</v>
      </c>
      <c r="W373">
        <v>17</v>
      </c>
      <c r="Y373"/>
      <c r="Z373" s="315" t="s">
        <v>3316</v>
      </c>
    </row>
    <row r="374" spans="1:27" ht="15" customHeight="1" x14ac:dyDescent="0.25">
      <c r="A374" s="187" t="e">
        <f>VLOOKUP(E374,НЕД!A:B,2,FALSE)</f>
        <v>#N/A</v>
      </c>
      <c r="B374" s="64">
        <v>8</v>
      </c>
      <c r="C374" t="s">
        <v>200</v>
      </c>
      <c r="D374" t="s">
        <v>200</v>
      </c>
      <c r="E374" s="22" t="s">
        <v>1407</v>
      </c>
      <c r="F374" s="28">
        <v>190</v>
      </c>
      <c r="G374" s="28">
        <v>50</v>
      </c>
      <c r="H374" s="29">
        <f t="shared" si="8"/>
        <v>0.26315789473684209</v>
      </c>
      <c r="I374" s="28">
        <v>180</v>
      </c>
      <c r="J374" s="28">
        <v>368</v>
      </c>
      <c r="K374" s="28">
        <v>12</v>
      </c>
      <c r="L374" s="28">
        <v>17</v>
      </c>
      <c r="M374" s="28">
        <v>43</v>
      </c>
      <c r="O374" s="28">
        <v>1</v>
      </c>
      <c r="P374" s="28">
        <v>1</v>
      </c>
      <c r="R374" s="158" t="s">
        <v>3183</v>
      </c>
      <c r="W374">
        <v>12</v>
      </c>
      <c r="Y374"/>
      <c r="Z374"/>
      <c r="AA374"/>
    </row>
    <row r="375" spans="1:27" ht="15" customHeight="1" x14ac:dyDescent="0.25">
      <c r="A375" s="187" t="e">
        <f>VLOOKUP(E375,НЕД!A:B,2,FALSE)</f>
        <v>#N/A</v>
      </c>
      <c r="B375" s="28">
        <v>52</v>
      </c>
      <c r="C375" s="138" t="s">
        <v>3144</v>
      </c>
      <c r="D375" t="s">
        <v>3105</v>
      </c>
      <c r="E375" s="125" t="s">
        <v>3102</v>
      </c>
      <c r="F375" s="124">
        <v>50</v>
      </c>
      <c r="G375" s="28">
        <v>12</v>
      </c>
      <c r="H375" s="29">
        <f t="shared" si="8"/>
        <v>0.24</v>
      </c>
      <c r="I375" s="28">
        <v>55</v>
      </c>
      <c r="Y375"/>
      <c r="Z375" t="s">
        <v>3316</v>
      </c>
      <c r="AA375"/>
    </row>
    <row r="376" spans="1:27" ht="15" customHeight="1" x14ac:dyDescent="0.25">
      <c r="A376" s="187" t="e">
        <f>VLOOKUP(E376,НЕД!A:B,2,FALSE)</f>
        <v>#N/A</v>
      </c>
      <c r="B376" s="28">
        <v>52</v>
      </c>
      <c r="C376" s="138" t="s">
        <v>3144</v>
      </c>
      <c r="D376" t="s">
        <v>3105</v>
      </c>
      <c r="E376" s="125" t="s">
        <v>3112</v>
      </c>
      <c r="F376" s="124">
        <v>40</v>
      </c>
      <c r="G376" s="28">
        <v>6</v>
      </c>
      <c r="H376" s="29">
        <f t="shared" si="8"/>
        <v>0.15</v>
      </c>
      <c r="I376" s="28">
        <v>55</v>
      </c>
      <c r="Y376"/>
      <c r="Z376" t="s">
        <v>3316</v>
      </c>
      <c r="AA376"/>
    </row>
    <row r="377" spans="1:27" ht="15" customHeight="1" x14ac:dyDescent="0.25">
      <c r="A377" s="187" t="e">
        <f>VLOOKUP(E377,НЕД!A:B,2,FALSE)</f>
        <v>#N/A</v>
      </c>
      <c r="B377" s="68">
        <v>22</v>
      </c>
      <c r="C377" t="s">
        <v>331</v>
      </c>
      <c r="D377" t="s">
        <v>331</v>
      </c>
      <c r="E377" s="66" t="s">
        <v>147</v>
      </c>
      <c r="F377" s="28">
        <v>160</v>
      </c>
      <c r="G377" s="28">
        <v>42</v>
      </c>
      <c r="H377" s="29">
        <f t="shared" si="8"/>
        <v>0.26250000000000001</v>
      </c>
      <c r="I377" s="28">
        <v>250</v>
      </c>
      <c r="J377" s="28">
        <v>278</v>
      </c>
      <c r="K377" s="28">
        <v>10</v>
      </c>
      <c r="L377" s="28">
        <v>8</v>
      </c>
      <c r="M377" s="28">
        <v>42</v>
      </c>
      <c r="N377" s="28">
        <v>1</v>
      </c>
      <c r="Q377" s="28">
        <v>1</v>
      </c>
      <c r="R377" s="302" t="s">
        <v>3008</v>
      </c>
      <c r="S377" t="s">
        <v>509</v>
      </c>
      <c r="T377" t="s">
        <v>323</v>
      </c>
      <c r="U377" t="s">
        <v>920</v>
      </c>
      <c r="V377">
        <v>52</v>
      </c>
      <c r="W377">
        <v>17</v>
      </c>
      <c r="Y377"/>
      <c r="Z377" s="315" t="s">
        <v>3316</v>
      </c>
    </row>
    <row r="378" spans="1:27" ht="30" customHeight="1" x14ac:dyDescent="0.25">
      <c r="A378" s="187">
        <f>VLOOKUP(E378,НЕД!A:B,2,FALSE)</f>
        <v>24</v>
      </c>
      <c r="B378" s="68">
        <v>22</v>
      </c>
      <c r="C378" t="s">
        <v>232</v>
      </c>
      <c r="D378" s="441" t="s">
        <v>226</v>
      </c>
      <c r="E378" s="66" t="s">
        <v>231</v>
      </c>
      <c r="F378" s="68">
        <v>120</v>
      </c>
      <c r="G378" s="28">
        <v>26</v>
      </c>
      <c r="H378" s="29">
        <f t="shared" si="8"/>
        <v>0.21666666666666667</v>
      </c>
      <c r="I378" s="28">
        <v>200</v>
      </c>
      <c r="J378" s="28">
        <v>228</v>
      </c>
      <c r="K378" s="28">
        <v>4</v>
      </c>
      <c r="L378" s="28">
        <v>11</v>
      </c>
      <c r="M378" s="28">
        <v>29</v>
      </c>
      <c r="N378" s="28">
        <v>1</v>
      </c>
      <c r="O378" s="28">
        <v>1</v>
      </c>
      <c r="R378" s="30" t="s">
        <v>3232</v>
      </c>
      <c r="W378">
        <v>23</v>
      </c>
      <c r="Y378"/>
      <c r="Z378" s="315" t="s">
        <v>3316</v>
      </c>
      <c r="AA378" s="28">
        <v>13</v>
      </c>
    </row>
    <row r="379" spans="1:27" ht="15" customHeight="1" x14ac:dyDescent="0.25">
      <c r="A379" s="187" t="e">
        <f>VLOOKUP(E379,НЕД!A:B,2,FALSE)</f>
        <v>#N/A</v>
      </c>
      <c r="B379" s="68">
        <v>23</v>
      </c>
      <c r="C379" s="441" t="s">
        <v>3531</v>
      </c>
      <c r="D379" s="441" t="s">
        <v>3532</v>
      </c>
      <c r="E379" s="66" t="s">
        <v>3076</v>
      </c>
      <c r="F379" s="68">
        <v>170</v>
      </c>
      <c r="G379" s="28">
        <v>39</v>
      </c>
      <c r="H379" s="29">
        <f t="shared" si="8"/>
        <v>0.22941176470588234</v>
      </c>
      <c r="I379" s="28">
        <v>190</v>
      </c>
      <c r="J379" s="28">
        <v>288</v>
      </c>
      <c r="K379" s="28">
        <v>18</v>
      </c>
      <c r="L379" s="28">
        <v>10</v>
      </c>
      <c r="M379" s="28">
        <v>32</v>
      </c>
      <c r="O379" s="28">
        <v>1</v>
      </c>
      <c r="P379" s="28">
        <v>1</v>
      </c>
      <c r="R379" s="117" t="s">
        <v>3079</v>
      </c>
      <c r="W379">
        <v>23</v>
      </c>
      <c r="Y379"/>
      <c r="Z379" s="315" t="s">
        <v>3316</v>
      </c>
    </row>
    <row r="380" spans="1:27" ht="30" customHeight="1" x14ac:dyDescent="0.25">
      <c r="A380" s="187">
        <f>VLOOKUP(E380,НЕД!A:B,2,FALSE)</f>
        <v>24</v>
      </c>
      <c r="B380" s="68">
        <v>22</v>
      </c>
      <c r="C380" s="441" t="s">
        <v>3510</v>
      </c>
      <c r="D380" s="441" t="s">
        <v>289</v>
      </c>
      <c r="E380" s="66" t="s">
        <v>289</v>
      </c>
      <c r="F380" s="68">
        <v>60</v>
      </c>
      <c r="G380" s="28">
        <v>21</v>
      </c>
      <c r="H380" s="29">
        <f t="shared" si="8"/>
        <v>0.35</v>
      </c>
      <c r="I380" s="28">
        <v>20</v>
      </c>
      <c r="J380" s="28">
        <v>116</v>
      </c>
      <c r="K380" s="28">
        <v>3</v>
      </c>
      <c r="L380" s="28">
        <v>11</v>
      </c>
      <c r="M380" s="28">
        <v>0</v>
      </c>
      <c r="R380" t="s">
        <v>1328</v>
      </c>
      <c r="V380">
        <v>26</v>
      </c>
      <c r="W380">
        <v>23</v>
      </c>
      <c r="Z380" s="315" t="s">
        <v>3316</v>
      </c>
    </row>
    <row r="381" spans="1:27" ht="15" customHeight="1" x14ac:dyDescent="0.25">
      <c r="A381" s="187" t="e">
        <f>VLOOKUP(E381,НЕД!A:B,2,FALSE)</f>
        <v>#N/A</v>
      </c>
      <c r="B381" s="68">
        <v>23</v>
      </c>
      <c r="C381" s="441" t="s">
        <v>2194</v>
      </c>
      <c r="D381" t="s">
        <v>368</v>
      </c>
      <c r="E381" s="23" t="s">
        <v>401</v>
      </c>
      <c r="F381" s="31">
        <v>230</v>
      </c>
      <c r="G381" s="28">
        <v>74</v>
      </c>
      <c r="H381" s="29">
        <f t="shared" si="8"/>
        <v>0.32173913043478258</v>
      </c>
      <c r="I381" s="28">
        <v>200</v>
      </c>
      <c r="J381" s="28">
        <v>441</v>
      </c>
      <c r="K381" s="28">
        <v>13</v>
      </c>
      <c r="L381" s="28">
        <v>29</v>
      </c>
      <c r="M381" s="28">
        <v>31</v>
      </c>
      <c r="O381" s="28">
        <v>1</v>
      </c>
      <c r="P381" s="28">
        <v>1</v>
      </c>
      <c r="R381" s="234" t="s">
        <v>3366</v>
      </c>
      <c r="S381" t="s">
        <v>403</v>
      </c>
      <c r="T381" t="s">
        <v>404</v>
      </c>
      <c r="U381" t="s">
        <v>405</v>
      </c>
      <c r="V381">
        <v>54</v>
      </c>
      <c r="W381">
        <v>23</v>
      </c>
      <c r="Y381"/>
      <c r="Z381" s="315" t="s">
        <v>3316</v>
      </c>
    </row>
    <row r="382" spans="1:27" ht="15" customHeight="1" x14ac:dyDescent="0.25">
      <c r="A382" s="187" t="e">
        <f>VLOOKUP(E382,НЕД!A:B,2,FALSE)</f>
        <v>#N/A</v>
      </c>
      <c r="B382" s="68">
        <v>21</v>
      </c>
      <c r="C382" s="143" t="s">
        <v>258</v>
      </c>
      <c r="D382" s="143" t="s">
        <v>258</v>
      </c>
      <c r="E382" s="66" t="s">
        <v>3569</v>
      </c>
      <c r="F382" s="28">
        <v>210</v>
      </c>
      <c r="G382" s="28">
        <v>60</v>
      </c>
      <c r="H382" s="29">
        <f t="shared" ref="H382:H445" si="9">G382/F382</f>
        <v>0.2857142857142857</v>
      </c>
      <c r="I382" s="28">
        <v>200</v>
      </c>
      <c r="J382" s="28">
        <v>180</v>
      </c>
      <c r="K382" s="28">
        <v>15</v>
      </c>
      <c r="L382" s="28">
        <v>5</v>
      </c>
      <c r="M382" s="28">
        <v>20</v>
      </c>
      <c r="O382" s="28">
        <v>1</v>
      </c>
      <c r="R382" s="471" t="s">
        <v>3581</v>
      </c>
      <c r="W382">
        <v>23</v>
      </c>
      <c r="Y382"/>
      <c r="Z382" s="315" t="s">
        <v>3316</v>
      </c>
    </row>
    <row r="383" spans="1:27" ht="15" customHeight="1" x14ac:dyDescent="0.25">
      <c r="A383" s="187" t="e">
        <f>VLOOKUP(E383,НЕД!A:B,2,FALSE)</f>
        <v>#N/A</v>
      </c>
      <c r="B383" s="68">
        <v>22</v>
      </c>
      <c r="C383" s="192" t="s">
        <v>28</v>
      </c>
      <c r="D383" s="441" t="s">
        <v>3543</v>
      </c>
      <c r="E383" s="66" t="s">
        <v>185</v>
      </c>
      <c r="F383" s="68">
        <v>90</v>
      </c>
      <c r="G383" s="28">
        <v>24</v>
      </c>
      <c r="H383" s="29">
        <f t="shared" si="9"/>
        <v>0.26666666666666666</v>
      </c>
      <c r="I383" s="28">
        <v>100</v>
      </c>
      <c r="J383" s="28">
        <v>204</v>
      </c>
      <c r="K383" s="28">
        <v>10</v>
      </c>
      <c r="L383" s="28">
        <v>8</v>
      </c>
      <c r="M383" s="28">
        <v>24</v>
      </c>
      <c r="N383" s="28">
        <v>1</v>
      </c>
      <c r="O383" s="28">
        <v>1</v>
      </c>
      <c r="P383" s="28">
        <v>1</v>
      </c>
      <c r="R383" t="s">
        <v>1856</v>
      </c>
      <c r="S383" t="s">
        <v>828</v>
      </c>
      <c r="T383" t="s">
        <v>404</v>
      </c>
      <c r="U383" t="s">
        <v>1857</v>
      </c>
      <c r="V383">
        <v>46</v>
      </c>
      <c r="W383">
        <v>20</v>
      </c>
      <c r="Y383"/>
      <c r="Z383" s="315" t="s">
        <v>3316</v>
      </c>
    </row>
    <row r="384" spans="1:27" ht="15" customHeight="1" x14ac:dyDescent="0.25">
      <c r="A384" s="187">
        <f>VLOOKUP(E384,НЕД!A:B,2,FALSE)</f>
        <v>24</v>
      </c>
      <c r="B384" s="68">
        <v>23</v>
      </c>
      <c r="C384" s="441" t="s">
        <v>260</v>
      </c>
      <c r="D384" s="133" t="s">
        <v>1158</v>
      </c>
      <c r="E384" s="205" t="s">
        <v>273</v>
      </c>
      <c r="F384" s="68">
        <v>270</v>
      </c>
      <c r="G384" s="28">
        <v>83</v>
      </c>
      <c r="H384" s="29">
        <f t="shared" si="9"/>
        <v>0.30740740740740741</v>
      </c>
      <c r="I384" s="28">
        <v>180</v>
      </c>
      <c r="J384" s="28">
        <v>296</v>
      </c>
      <c r="K384" s="28">
        <v>17</v>
      </c>
      <c r="L384" s="28">
        <v>25</v>
      </c>
      <c r="M384" s="28">
        <v>1</v>
      </c>
      <c r="P384" s="28">
        <v>1</v>
      </c>
      <c r="R384" s="30" t="s">
        <v>2788</v>
      </c>
      <c r="S384" t="s">
        <v>510</v>
      </c>
      <c r="T384" t="s">
        <v>358</v>
      </c>
      <c r="U384" t="s">
        <v>602</v>
      </c>
      <c r="V384">
        <v>46</v>
      </c>
      <c r="W384">
        <v>23</v>
      </c>
      <c r="Z384" s="315" t="s">
        <v>3316</v>
      </c>
    </row>
    <row r="385" spans="1:27" ht="15" customHeight="1" x14ac:dyDescent="0.25">
      <c r="A385" s="187" t="e">
        <f>VLOOKUP(E385,НЕД!A:B,2,FALSE)</f>
        <v>#N/A</v>
      </c>
      <c r="B385" s="64">
        <v>30</v>
      </c>
      <c r="C385" s="441" t="s">
        <v>78</v>
      </c>
      <c r="D385" s="441" t="s">
        <v>3520</v>
      </c>
      <c r="E385" s="22" t="s">
        <v>2820</v>
      </c>
      <c r="F385" s="28">
        <v>70</v>
      </c>
      <c r="G385" s="28">
        <v>14</v>
      </c>
      <c r="H385" s="29">
        <f t="shared" si="9"/>
        <v>0.2</v>
      </c>
      <c r="I385" s="28">
        <v>180</v>
      </c>
      <c r="J385" s="28">
        <v>276</v>
      </c>
      <c r="K385" s="28">
        <v>5</v>
      </c>
      <c r="L385" s="28">
        <v>6</v>
      </c>
      <c r="M385" s="28">
        <v>51</v>
      </c>
      <c r="N385" s="28">
        <v>1</v>
      </c>
      <c r="Q385"/>
      <c r="R385" s="30" t="s">
        <v>2822</v>
      </c>
      <c r="W385">
        <v>0</v>
      </c>
      <c r="Y385"/>
      <c r="Z385"/>
      <c r="AA385"/>
    </row>
    <row r="386" spans="1:27" ht="15" customHeight="1" x14ac:dyDescent="0.25">
      <c r="A386" s="187" t="e">
        <f>VLOOKUP(E386,НЕД!A:B,2,FALSE)</f>
        <v>#N/A</v>
      </c>
      <c r="B386" s="64">
        <v>18</v>
      </c>
      <c r="C386" t="s">
        <v>331</v>
      </c>
      <c r="D386" t="s">
        <v>331</v>
      </c>
      <c r="E386" s="23" t="s">
        <v>144</v>
      </c>
      <c r="F386" s="31">
        <v>130</v>
      </c>
      <c r="G386" s="28">
        <v>29</v>
      </c>
      <c r="H386" s="29">
        <f t="shared" si="9"/>
        <v>0.22307692307692309</v>
      </c>
      <c r="I386" s="28">
        <v>200</v>
      </c>
      <c r="J386" s="28">
        <v>130</v>
      </c>
      <c r="K386" s="28">
        <v>5</v>
      </c>
      <c r="L386" s="28">
        <v>2</v>
      </c>
      <c r="M386" s="28">
        <v>21</v>
      </c>
      <c r="N386" s="28">
        <v>1</v>
      </c>
      <c r="O386" s="28">
        <v>1</v>
      </c>
      <c r="Q386" s="28">
        <v>1</v>
      </c>
      <c r="R386" s="30" t="s">
        <v>1077</v>
      </c>
      <c r="V386">
        <v>37</v>
      </c>
      <c r="W386">
        <v>18</v>
      </c>
      <c r="X386" s="28" t="s">
        <v>270</v>
      </c>
      <c r="Y386" s="28">
        <v>5</v>
      </c>
      <c r="Z386" s="438" t="s">
        <v>3316</v>
      </c>
    </row>
    <row r="387" spans="1:27" ht="15" customHeight="1" x14ac:dyDescent="0.25">
      <c r="A387" s="187" t="e">
        <f>VLOOKUP(E387,НЕД!A:B,2,FALSE)</f>
        <v>#N/A</v>
      </c>
      <c r="B387" s="28">
        <v>0</v>
      </c>
      <c r="C387" s="441" t="s">
        <v>3535</v>
      </c>
      <c r="D387" t="s">
        <v>162</v>
      </c>
      <c r="E387" s="22" t="s">
        <v>1848</v>
      </c>
      <c r="F387" s="28">
        <v>90</v>
      </c>
      <c r="G387" s="28">
        <v>26</v>
      </c>
      <c r="H387" s="29">
        <f t="shared" si="9"/>
        <v>0.28888888888888886</v>
      </c>
      <c r="I387" s="28">
        <v>250</v>
      </c>
      <c r="R387"/>
      <c r="W387">
        <v>0</v>
      </c>
      <c r="Y387"/>
      <c r="Z387" s="289" t="s">
        <v>3316</v>
      </c>
      <c r="AA387"/>
    </row>
    <row r="388" spans="1:27" ht="15" customHeight="1" x14ac:dyDescent="0.25">
      <c r="A388" s="187">
        <f>VLOOKUP(E388,НЕД!A:B,2,FALSE)</f>
        <v>24</v>
      </c>
      <c r="B388" s="68">
        <v>23</v>
      </c>
      <c r="C388" s="192" t="s">
        <v>28</v>
      </c>
      <c r="D388" t="s">
        <v>28</v>
      </c>
      <c r="E388" s="66" t="s">
        <v>1744</v>
      </c>
      <c r="F388" s="68">
        <v>100</v>
      </c>
      <c r="G388" s="28">
        <v>25</v>
      </c>
      <c r="H388" s="29">
        <f t="shared" si="9"/>
        <v>0.25</v>
      </c>
      <c r="I388" s="28">
        <v>120</v>
      </c>
      <c r="J388" s="28">
        <v>230</v>
      </c>
      <c r="K388" s="28">
        <v>9</v>
      </c>
      <c r="L388" s="28">
        <v>14</v>
      </c>
      <c r="M388" s="28">
        <v>19</v>
      </c>
      <c r="N388" s="28">
        <v>1</v>
      </c>
      <c r="O388" s="28">
        <v>1</v>
      </c>
      <c r="P388" s="28">
        <v>1</v>
      </c>
      <c r="R388" t="s">
        <v>1745</v>
      </c>
      <c r="V388">
        <v>37</v>
      </c>
      <c r="W388">
        <v>23</v>
      </c>
      <c r="Y388"/>
      <c r="Z388" s="315" t="s">
        <v>3316</v>
      </c>
      <c r="AA388" s="28">
        <v>13</v>
      </c>
    </row>
    <row r="389" spans="1:27" ht="15" customHeight="1" x14ac:dyDescent="0.25">
      <c r="A389" s="187" t="e">
        <f>VLOOKUP(E389,НЕД!A:B,2,FALSE)</f>
        <v>#N/A</v>
      </c>
      <c r="B389" s="64">
        <v>51</v>
      </c>
      <c r="C389" t="s">
        <v>244</v>
      </c>
      <c r="D389" t="s">
        <v>244</v>
      </c>
      <c r="E389" s="22" t="s">
        <v>1112</v>
      </c>
      <c r="F389" s="28">
        <v>110</v>
      </c>
      <c r="G389" s="28">
        <v>31</v>
      </c>
      <c r="H389" s="29">
        <f t="shared" si="9"/>
        <v>0.2818181818181818</v>
      </c>
      <c r="I389" s="28">
        <v>140</v>
      </c>
      <c r="J389" s="28">
        <v>128</v>
      </c>
      <c r="K389" s="28">
        <v>4</v>
      </c>
      <c r="L389" s="28">
        <v>7</v>
      </c>
      <c r="M389" s="28">
        <v>12</v>
      </c>
      <c r="N389" s="28">
        <v>1</v>
      </c>
      <c r="O389" s="28">
        <v>1</v>
      </c>
      <c r="P389" s="28">
        <v>1</v>
      </c>
      <c r="Q389" s="28">
        <v>1</v>
      </c>
      <c r="R389" t="s">
        <v>1113</v>
      </c>
      <c r="W389">
        <v>0</v>
      </c>
      <c r="Y389"/>
      <c r="Z389"/>
      <c r="AA389"/>
    </row>
    <row r="390" spans="1:27" ht="15" customHeight="1" x14ac:dyDescent="0.25">
      <c r="A390" s="187" t="e">
        <f>VLOOKUP(E390,НЕД!A:B,2,FALSE)</f>
        <v>#N/A</v>
      </c>
      <c r="B390" s="68">
        <v>22</v>
      </c>
      <c r="C390" s="192" t="s">
        <v>28</v>
      </c>
      <c r="D390" t="s">
        <v>28</v>
      </c>
      <c r="E390" s="66" t="s">
        <v>32</v>
      </c>
      <c r="F390" s="28">
        <v>130</v>
      </c>
      <c r="G390" s="28">
        <v>30</v>
      </c>
      <c r="H390" s="29">
        <f t="shared" si="9"/>
        <v>0.23076923076923078</v>
      </c>
      <c r="I390" s="28">
        <v>120</v>
      </c>
      <c r="J390" s="28">
        <v>197</v>
      </c>
      <c r="K390" s="28">
        <v>11</v>
      </c>
      <c r="L390" s="28">
        <v>9</v>
      </c>
      <c r="M390" s="28">
        <v>18</v>
      </c>
      <c r="O390" s="28">
        <v>1</v>
      </c>
      <c r="P390" s="28">
        <v>1</v>
      </c>
      <c r="R390" t="s">
        <v>3367</v>
      </c>
      <c r="W390">
        <v>23</v>
      </c>
      <c r="Y390"/>
      <c r="Z390" s="315" t="s">
        <v>3316</v>
      </c>
    </row>
    <row r="391" spans="1:27" ht="15" customHeight="1" x14ac:dyDescent="0.25">
      <c r="A391" s="187">
        <f>VLOOKUP(E391,НЕД!A:B,2,FALSE)</f>
        <v>24</v>
      </c>
      <c r="B391" s="68">
        <v>21</v>
      </c>
      <c r="C391" s="192" t="s">
        <v>28</v>
      </c>
      <c r="D391" t="s">
        <v>28</v>
      </c>
      <c r="E391" s="66" t="s">
        <v>1281</v>
      </c>
      <c r="F391" s="68">
        <v>260</v>
      </c>
      <c r="G391" s="28">
        <v>88</v>
      </c>
      <c r="H391" s="29">
        <f t="shared" si="9"/>
        <v>0.33846153846153848</v>
      </c>
      <c r="I391" s="28">
        <v>140</v>
      </c>
      <c r="J391" s="28">
        <v>201</v>
      </c>
      <c r="K391" s="28">
        <v>10</v>
      </c>
      <c r="L391" s="28">
        <v>10</v>
      </c>
      <c r="M391" s="28">
        <v>17</v>
      </c>
      <c r="O391" s="28">
        <v>1</v>
      </c>
      <c r="P391" s="28">
        <v>1</v>
      </c>
      <c r="R391" t="s">
        <v>3217</v>
      </c>
      <c r="S391" t="s">
        <v>350</v>
      </c>
      <c r="T391" t="s">
        <v>497</v>
      </c>
      <c r="U391" t="s">
        <v>845</v>
      </c>
      <c r="V391">
        <v>36</v>
      </c>
      <c r="W391">
        <v>23</v>
      </c>
      <c r="Y391"/>
      <c r="Z391" s="315" t="s">
        <v>3316</v>
      </c>
      <c r="AA391" s="28">
        <v>18</v>
      </c>
    </row>
    <row r="392" spans="1:27" ht="15" customHeight="1" x14ac:dyDescent="0.25">
      <c r="A392" s="187" t="e">
        <f>VLOOKUP(E392,НЕД!A:B,2,FALSE)</f>
        <v>#N/A</v>
      </c>
      <c r="B392" s="68">
        <v>20</v>
      </c>
      <c r="C392" s="441" t="s">
        <v>121</v>
      </c>
      <c r="D392" t="s">
        <v>408</v>
      </c>
      <c r="E392" s="22" t="s">
        <v>1537</v>
      </c>
      <c r="F392" s="68">
        <v>220</v>
      </c>
      <c r="G392" s="28">
        <v>53</v>
      </c>
      <c r="H392" s="29">
        <f t="shared" si="9"/>
        <v>0.24090909090909091</v>
      </c>
      <c r="I392" s="28">
        <v>180</v>
      </c>
      <c r="J392" s="28">
        <v>314</v>
      </c>
      <c r="K392" s="28">
        <v>12</v>
      </c>
      <c r="L392" s="28">
        <v>27</v>
      </c>
      <c r="M392" s="28">
        <v>7</v>
      </c>
      <c r="O392" s="28">
        <v>1</v>
      </c>
      <c r="P392" s="28">
        <v>1</v>
      </c>
      <c r="R392" s="30" t="s">
        <v>3260</v>
      </c>
      <c r="W392">
        <v>20</v>
      </c>
      <c r="Z392" t="s">
        <v>3316</v>
      </c>
      <c r="AA392"/>
    </row>
    <row r="393" spans="1:27" ht="15" customHeight="1" x14ac:dyDescent="0.25">
      <c r="A393" s="187" t="e">
        <f>VLOOKUP(E393,НЕД!A:B,2,FALSE)</f>
        <v>#N/A</v>
      </c>
      <c r="B393" s="68">
        <v>22</v>
      </c>
      <c r="C393" s="192" t="s">
        <v>28</v>
      </c>
      <c r="D393" t="s">
        <v>28</v>
      </c>
      <c r="E393" s="66" t="s">
        <v>30</v>
      </c>
      <c r="F393" s="68">
        <v>100</v>
      </c>
      <c r="G393" s="28">
        <v>22</v>
      </c>
      <c r="H393" s="29">
        <f t="shared" si="9"/>
        <v>0.22</v>
      </c>
      <c r="I393" s="28">
        <v>120</v>
      </c>
      <c r="J393" s="28">
        <v>218</v>
      </c>
      <c r="K393" s="28">
        <v>9</v>
      </c>
      <c r="L393" s="28">
        <v>13</v>
      </c>
      <c r="M393" s="28">
        <v>16</v>
      </c>
      <c r="O393" s="28">
        <v>1</v>
      </c>
      <c r="P393" s="28">
        <v>1</v>
      </c>
      <c r="R393" t="s">
        <v>1589</v>
      </c>
      <c r="S393" t="s">
        <v>589</v>
      </c>
      <c r="T393" t="s">
        <v>351</v>
      </c>
      <c r="V393">
        <v>23</v>
      </c>
      <c r="W393">
        <v>23</v>
      </c>
      <c r="Z393" s="315" t="s">
        <v>3316</v>
      </c>
    </row>
    <row r="394" spans="1:27" ht="15" customHeight="1" x14ac:dyDescent="0.25">
      <c r="A394" s="187" t="e">
        <f>VLOOKUP(E394,НЕД!A:B,2,FALSE)</f>
        <v>#N/A</v>
      </c>
      <c r="B394" s="68">
        <v>22</v>
      </c>
      <c r="C394" s="445" t="s">
        <v>3511</v>
      </c>
      <c r="D394" t="s">
        <v>110</v>
      </c>
      <c r="E394" s="66" t="s">
        <v>582</v>
      </c>
      <c r="F394" s="28">
        <v>150</v>
      </c>
      <c r="G394" s="28">
        <v>35</v>
      </c>
      <c r="H394" s="29">
        <f t="shared" si="9"/>
        <v>0.23333333333333334</v>
      </c>
      <c r="I394" s="28">
        <v>250</v>
      </c>
      <c r="J394" s="28">
        <v>280</v>
      </c>
      <c r="K394" s="28">
        <v>10</v>
      </c>
      <c r="L394" s="28">
        <v>18</v>
      </c>
      <c r="M394" s="28">
        <v>13</v>
      </c>
      <c r="Q394" s="28">
        <v>1</v>
      </c>
      <c r="R394" t="s">
        <v>789</v>
      </c>
      <c r="S394" t="s">
        <v>790</v>
      </c>
      <c r="T394" t="s">
        <v>323</v>
      </c>
      <c r="U394" t="s">
        <v>791</v>
      </c>
      <c r="V394">
        <v>41</v>
      </c>
      <c r="W394">
        <v>17</v>
      </c>
      <c r="Y394"/>
      <c r="Z394" s="315" t="s">
        <v>3316</v>
      </c>
    </row>
    <row r="395" spans="1:27" ht="15" customHeight="1" x14ac:dyDescent="0.25">
      <c r="A395" s="187">
        <f>VLOOKUP(E395,НЕД!A:B,2,FALSE)</f>
        <v>24</v>
      </c>
      <c r="B395" s="68">
        <v>22</v>
      </c>
      <c r="C395" s="192" t="s">
        <v>28</v>
      </c>
      <c r="D395" t="s">
        <v>28</v>
      </c>
      <c r="E395" s="66" t="s">
        <v>188</v>
      </c>
      <c r="F395" s="68">
        <v>220</v>
      </c>
      <c r="G395" s="28">
        <v>55</v>
      </c>
      <c r="H395" s="29">
        <f t="shared" si="9"/>
        <v>0.25</v>
      </c>
      <c r="I395" s="28">
        <v>140</v>
      </c>
      <c r="J395" s="28">
        <v>211</v>
      </c>
      <c r="K395" s="28">
        <v>12</v>
      </c>
      <c r="L395" s="28">
        <v>10</v>
      </c>
      <c r="M395" s="28">
        <v>18</v>
      </c>
      <c r="O395" s="28">
        <v>1</v>
      </c>
      <c r="P395" s="28">
        <v>1</v>
      </c>
      <c r="R395" s="30" t="s">
        <v>1656</v>
      </c>
      <c r="S395" t="str">
        <f>CONCATENATE(F395,".-")</f>
        <v>220.-</v>
      </c>
      <c r="T395" t="str">
        <f>CONCATENATE(I395," г")</f>
        <v>140 г</v>
      </c>
      <c r="U395" t="str">
        <f>CONCATENATE(ROUND(J395,0)," кк")</f>
        <v>211 кк</v>
      </c>
      <c r="V395">
        <v>30</v>
      </c>
      <c r="W395">
        <v>23</v>
      </c>
      <c r="Y395"/>
      <c r="Z395" s="315" t="s">
        <v>3316</v>
      </c>
    </row>
    <row r="396" spans="1:27" ht="15" customHeight="1" x14ac:dyDescent="0.25">
      <c r="A396" s="187" t="e">
        <f>VLOOKUP(E396,НЕД!A:B,2,FALSE)</f>
        <v>#N/A</v>
      </c>
      <c r="B396" s="68">
        <v>21</v>
      </c>
      <c r="C396" s="441" t="s">
        <v>3531</v>
      </c>
      <c r="D396" t="s">
        <v>67</v>
      </c>
      <c r="E396" s="22" t="s">
        <v>2865</v>
      </c>
      <c r="F396" s="28">
        <v>230</v>
      </c>
      <c r="G396" s="28">
        <v>48</v>
      </c>
      <c r="H396" s="29">
        <f t="shared" si="9"/>
        <v>0.20869565217391303</v>
      </c>
      <c r="I396" s="28">
        <v>160</v>
      </c>
      <c r="J396" s="28">
        <v>234</v>
      </c>
      <c r="K396" s="28">
        <v>5</v>
      </c>
      <c r="L396" s="28">
        <v>10</v>
      </c>
      <c r="M396" s="28">
        <v>31</v>
      </c>
      <c r="O396" s="28">
        <v>1</v>
      </c>
      <c r="P396" s="28">
        <v>1</v>
      </c>
      <c r="R396" s="30" t="s">
        <v>2873</v>
      </c>
      <c r="W396">
        <v>12</v>
      </c>
      <c r="Y396"/>
      <c r="Z396" s="315" t="s">
        <v>3316</v>
      </c>
    </row>
    <row r="397" spans="1:27" ht="21" customHeight="1" x14ac:dyDescent="0.25">
      <c r="A397" s="187" t="e">
        <f>VLOOKUP(E397,НЕД!A:B,2,FALSE)</f>
        <v>#N/A</v>
      </c>
      <c r="B397" s="28">
        <v>52</v>
      </c>
      <c r="C397" s="441" t="s">
        <v>2114</v>
      </c>
      <c r="D397" s="34" t="s">
        <v>68</v>
      </c>
      <c r="E397" s="22" t="s">
        <v>70</v>
      </c>
      <c r="F397" s="28">
        <v>80</v>
      </c>
      <c r="G397" s="28">
        <v>39</v>
      </c>
      <c r="H397" s="29">
        <f t="shared" si="9"/>
        <v>0.48749999999999999</v>
      </c>
      <c r="I397" s="28">
        <v>80</v>
      </c>
      <c r="J397" s="28">
        <v>161</v>
      </c>
      <c r="K397" s="28">
        <v>5</v>
      </c>
      <c r="L397" s="28">
        <v>9</v>
      </c>
      <c r="M397" s="28">
        <v>16</v>
      </c>
      <c r="O397" s="28">
        <v>1</v>
      </c>
      <c r="P397" s="28">
        <v>1</v>
      </c>
      <c r="R397" t="s">
        <v>1125</v>
      </c>
      <c r="S397" t="s">
        <v>916</v>
      </c>
      <c r="W397">
        <v>23</v>
      </c>
      <c r="Y397"/>
      <c r="Z397" s="438" t="s">
        <v>3316</v>
      </c>
    </row>
    <row r="398" spans="1:27" ht="30" customHeight="1" x14ac:dyDescent="0.25">
      <c r="A398" s="187" t="e">
        <f>VLOOKUP(E398,НЕД!A:B,2,FALSE)</f>
        <v>#N/A</v>
      </c>
      <c r="B398" s="28"/>
      <c r="C398" s="441" t="s">
        <v>3535</v>
      </c>
      <c r="D398" t="s">
        <v>162</v>
      </c>
      <c r="E398" s="22" t="s">
        <v>1849</v>
      </c>
      <c r="F398" s="28">
        <v>90</v>
      </c>
      <c r="G398" s="28">
        <v>15</v>
      </c>
      <c r="H398" s="29">
        <f t="shared" si="9"/>
        <v>0.16666666666666666</v>
      </c>
      <c r="I398" s="28">
        <v>250</v>
      </c>
      <c r="J398" s="28">
        <v>80</v>
      </c>
      <c r="K398" s="28">
        <v>0</v>
      </c>
      <c r="L398" s="28">
        <v>0</v>
      </c>
      <c r="M398" s="28">
        <v>19</v>
      </c>
      <c r="N398" s="28">
        <v>1</v>
      </c>
      <c r="R398" t="s">
        <v>1850</v>
      </c>
      <c r="W398">
        <v>0</v>
      </c>
      <c r="Y398"/>
      <c r="Z398"/>
      <c r="AA398"/>
    </row>
    <row r="399" spans="1:27" ht="15" customHeight="1" x14ac:dyDescent="0.25">
      <c r="A399" s="187">
        <f>VLOOKUP(E399,НЕД!A:B,2,FALSE)</f>
        <v>24</v>
      </c>
      <c r="B399" s="68">
        <v>23</v>
      </c>
      <c r="C399" s="441" t="s">
        <v>260</v>
      </c>
      <c r="D399" t="s">
        <v>1224</v>
      </c>
      <c r="E399" s="66" t="s">
        <v>297</v>
      </c>
      <c r="F399" s="68">
        <v>50</v>
      </c>
      <c r="G399" s="28">
        <v>18</v>
      </c>
      <c r="H399" s="29">
        <f t="shared" si="9"/>
        <v>0.36</v>
      </c>
      <c r="I399" s="28">
        <v>30</v>
      </c>
      <c r="J399" s="28">
        <v>42</v>
      </c>
      <c r="K399" s="28">
        <v>2</v>
      </c>
      <c r="L399" s="28">
        <v>4</v>
      </c>
      <c r="M399" s="28">
        <v>1</v>
      </c>
      <c r="N399" s="28">
        <v>1</v>
      </c>
      <c r="P399" s="28">
        <v>1</v>
      </c>
      <c r="R399" t="s">
        <v>1225</v>
      </c>
      <c r="S399" t="s">
        <v>1011</v>
      </c>
      <c r="T399" t="s">
        <v>1226</v>
      </c>
      <c r="U399" t="s">
        <v>1227</v>
      </c>
      <c r="V399">
        <v>42</v>
      </c>
      <c r="W399">
        <v>23</v>
      </c>
      <c r="Z399" s="315" t="s">
        <v>3316</v>
      </c>
      <c r="AA399" s="28">
        <v>13</v>
      </c>
    </row>
    <row r="400" spans="1:27" ht="13.15" customHeight="1" x14ac:dyDescent="0.25">
      <c r="A400" s="187" t="e">
        <f>VLOOKUP(E400,НЕД!A:B,2,FALSE)</f>
        <v>#N/A</v>
      </c>
      <c r="B400" s="64">
        <v>18</v>
      </c>
      <c r="C400" t="s">
        <v>331</v>
      </c>
      <c r="D400" t="s">
        <v>331</v>
      </c>
      <c r="E400" s="66" t="s">
        <v>1569</v>
      </c>
      <c r="F400" s="28">
        <v>130</v>
      </c>
      <c r="G400" s="28">
        <v>33</v>
      </c>
      <c r="H400" s="29">
        <f t="shared" si="9"/>
        <v>0.25384615384615383</v>
      </c>
      <c r="I400" s="28">
        <v>200</v>
      </c>
      <c r="J400" s="28">
        <v>268</v>
      </c>
      <c r="K400" s="28">
        <v>6</v>
      </c>
      <c r="L400" s="28">
        <v>7</v>
      </c>
      <c r="M400" s="28">
        <v>45</v>
      </c>
      <c r="N400" s="28">
        <v>1</v>
      </c>
      <c r="O400" s="28">
        <v>1</v>
      </c>
      <c r="P400" s="28">
        <v>1</v>
      </c>
      <c r="R400" s="308" t="s">
        <v>3491</v>
      </c>
      <c r="W400">
        <v>18</v>
      </c>
      <c r="Y400"/>
      <c r="Z400" s="302" t="s">
        <v>3316</v>
      </c>
      <c r="AA400"/>
    </row>
    <row r="401" spans="1:27" ht="15" customHeight="1" x14ac:dyDescent="0.25">
      <c r="A401" s="187" t="e">
        <f>VLOOKUP(E401,НЕД!A:B,2,FALSE)</f>
        <v>#N/A</v>
      </c>
      <c r="B401" s="68">
        <v>22</v>
      </c>
      <c r="C401" s="445" t="s">
        <v>3555</v>
      </c>
      <c r="D401" t="s">
        <v>238</v>
      </c>
      <c r="E401" s="66" t="s">
        <v>1437</v>
      </c>
      <c r="F401" s="68">
        <v>220</v>
      </c>
      <c r="G401" s="28">
        <v>48</v>
      </c>
      <c r="H401" s="29">
        <f t="shared" si="9"/>
        <v>0.21818181818181817</v>
      </c>
      <c r="I401" s="28">
        <v>270</v>
      </c>
      <c r="J401" s="28">
        <v>193</v>
      </c>
      <c r="K401" s="28">
        <v>7</v>
      </c>
      <c r="L401" s="28">
        <v>8</v>
      </c>
      <c r="M401" s="28">
        <v>23</v>
      </c>
      <c r="N401" s="28">
        <v>1</v>
      </c>
      <c r="O401" s="28">
        <v>1</v>
      </c>
      <c r="P401" s="28">
        <v>1</v>
      </c>
      <c r="Q401" s="28">
        <v>1</v>
      </c>
      <c r="R401" s="218" t="s">
        <v>1438</v>
      </c>
      <c r="W401">
        <v>17</v>
      </c>
      <c r="Y401"/>
      <c r="Z401" s="315" t="s">
        <v>3316</v>
      </c>
      <c r="AA401" s="28">
        <v>18</v>
      </c>
    </row>
    <row r="402" spans="1:27" ht="15" customHeight="1" x14ac:dyDescent="0.25">
      <c r="A402" s="187" t="e">
        <f>VLOOKUP(E402,НЕД!A:B,2,FALSE)</f>
        <v>#N/A</v>
      </c>
      <c r="B402" s="28">
        <v>0</v>
      </c>
      <c r="C402" s="192" t="s">
        <v>28</v>
      </c>
      <c r="D402" t="s">
        <v>28</v>
      </c>
      <c r="E402" s="22" t="s">
        <v>1303</v>
      </c>
      <c r="F402" s="28">
        <v>110</v>
      </c>
      <c r="G402" s="28">
        <v>29</v>
      </c>
      <c r="H402" s="29">
        <f t="shared" si="9"/>
        <v>0.26363636363636361</v>
      </c>
      <c r="I402" s="28">
        <v>100</v>
      </c>
      <c r="J402" s="28">
        <v>151</v>
      </c>
      <c r="K402" s="28">
        <v>11</v>
      </c>
      <c r="L402" s="28">
        <v>6</v>
      </c>
      <c r="M402" s="28">
        <v>13</v>
      </c>
      <c r="O402" s="28">
        <v>1</v>
      </c>
      <c r="P402" s="28">
        <v>1</v>
      </c>
      <c r="R402" t="s">
        <v>1304</v>
      </c>
      <c r="W402">
        <v>0</v>
      </c>
      <c r="Y402"/>
      <c r="Z402" t="s">
        <v>3316</v>
      </c>
      <c r="AA402"/>
    </row>
    <row r="403" spans="1:27" ht="15" customHeight="1" x14ac:dyDescent="0.25">
      <c r="A403" s="187">
        <f>VLOOKUP(E403,НЕД!A:B,2,FALSE)</f>
        <v>24</v>
      </c>
      <c r="B403" s="68">
        <v>21</v>
      </c>
      <c r="C403" s="441" t="s">
        <v>2114</v>
      </c>
      <c r="D403" s="34" t="s">
        <v>68</v>
      </c>
      <c r="E403" s="207" t="s">
        <v>2958</v>
      </c>
      <c r="F403" s="68">
        <v>150</v>
      </c>
      <c r="G403" s="28">
        <v>51</v>
      </c>
      <c r="H403" s="29">
        <f t="shared" si="9"/>
        <v>0.34</v>
      </c>
      <c r="I403" s="28">
        <v>140</v>
      </c>
      <c r="J403" s="28">
        <v>374</v>
      </c>
      <c r="K403" s="28">
        <v>11</v>
      </c>
      <c r="L403" s="28">
        <v>16</v>
      </c>
      <c r="M403" s="28">
        <v>46</v>
      </c>
      <c r="O403" s="28">
        <v>1</v>
      </c>
      <c r="P403" s="28">
        <v>1</v>
      </c>
      <c r="R403" s="30" t="s">
        <v>2959</v>
      </c>
      <c r="W403">
        <v>23</v>
      </c>
      <c r="Z403" s="315" t="s">
        <v>3316</v>
      </c>
    </row>
    <row r="404" spans="1:27" ht="15" customHeight="1" x14ac:dyDescent="0.25">
      <c r="A404" s="187" t="e">
        <f>VLOOKUP(E404,НЕД!A:B,2,FALSE)</f>
        <v>#N/A</v>
      </c>
      <c r="B404" s="64">
        <v>25</v>
      </c>
      <c r="C404" s="441" t="s">
        <v>232</v>
      </c>
      <c r="D404" t="s">
        <v>232</v>
      </c>
      <c r="E404" s="66" t="s">
        <v>229</v>
      </c>
      <c r="F404" s="68">
        <v>110</v>
      </c>
      <c r="G404" s="28">
        <v>28</v>
      </c>
      <c r="H404" s="29">
        <f t="shared" si="9"/>
        <v>0.25454545454545452</v>
      </c>
      <c r="I404" s="28">
        <v>110</v>
      </c>
      <c r="J404" s="28">
        <v>48</v>
      </c>
      <c r="K404" s="28">
        <v>3</v>
      </c>
      <c r="L404" s="28">
        <v>0</v>
      </c>
      <c r="M404" s="28">
        <v>9</v>
      </c>
      <c r="N404" s="28">
        <v>1</v>
      </c>
      <c r="R404" s="30" t="s">
        <v>1339</v>
      </c>
      <c r="W404">
        <v>0</v>
      </c>
      <c r="Y404"/>
      <c r="Z404" s="289" t="s">
        <v>3316</v>
      </c>
      <c r="AA404"/>
    </row>
    <row r="405" spans="1:27" ht="15" customHeight="1" x14ac:dyDescent="0.25">
      <c r="A405" s="187" t="e">
        <f>VLOOKUP(E405,НЕД!A:B,2,FALSE)</f>
        <v>#N/A</v>
      </c>
      <c r="B405" s="28">
        <v>0</v>
      </c>
      <c r="C405" s="441" t="s">
        <v>3535</v>
      </c>
      <c r="D405" s="441" t="s">
        <v>3542</v>
      </c>
      <c r="E405" s="22" t="s">
        <v>831</v>
      </c>
      <c r="F405" s="28">
        <v>90</v>
      </c>
      <c r="G405" s="28">
        <v>26</v>
      </c>
      <c r="H405" s="29">
        <f t="shared" si="9"/>
        <v>0.28888888888888886</v>
      </c>
      <c r="I405" s="28">
        <v>250</v>
      </c>
      <c r="J405" s="28">
        <v>123</v>
      </c>
      <c r="K405" s="28">
        <v>5</v>
      </c>
      <c r="L405" s="28">
        <v>6</v>
      </c>
      <c r="M405" s="28">
        <v>13</v>
      </c>
      <c r="N405" s="28">
        <v>1</v>
      </c>
      <c r="P405" s="28">
        <v>1</v>
      </c>
      <c r="R405" t="s">
        <v>650</v>
      </c>
      <c r="V405">
        <v>26</v>
      </c>
      <c r="W405">
        <v>0</v>
      </c>
      <c r="Y405"/>
      <c r="Z405" t="s">
        <v>3316</v>
      </c>
      <c r="AA405"/>
    </row>
    <row r="406" spans="1:27" ht="15" customHeight="1" x14ac:dyDescent="0.25">
      <c r="A406" s="187">
        <f>VLOOKUP(E406,НЕД!A:B,2,FALSE)</f>
        <v>24</v>
      </c>
      <c r="B406" s="68">
        <v>21</v>
      </c>
      <c r="C406" s="201" t="s">
        <v>3360</v>
      </c>
      <c r="D406" s="239" t="s">
        <v>3360</v>
      </c>
      <c r="E406" s="181" t="s">
        <v>1052</v>
      </c>
      <c r="F406" s="68">
        <v>250</v>
      </c>
      <c r="G406" s="28">
        <v>68</v>
      </c>
      <c r="H406" s="29">
        <f t="shared" si="9"/>
        <v>0.27200000000000002</v>
      </c>
      <c r="I406" s="28">
        <v>250</v>
      </c>
      <c r="J406" s="28">
        <v>442</v>
      </c>
      <c r="K406" s="28">
        <v>15</v>
      </c>
      <c r="L406" s="28">
        <v>19</v>
      </c>
      <c r="M406" s="28">
        <v>53</v>
      </c>
      <c r="O406" s="28">
        <v>1</v>
      </c>
      <c r="P406" s="28">
        <v>1</v>
      </c>
      <c r="Q406" s="28">
        <v>1</v>
      </c>
      <c r="R406" t="s">
        <v>1053</v>
      </c>
      <c r="S406" t="s">
        <v>1054</v>
      </c>
      <c r="T406" t="s">
        <v>323</v>
      </c>
      <c r="U406" t="s">
        <v>1055</v>
      </c>
      <c r="V406">
        <v>37</v>
      </c>
      <c r="W406">
        <v>17</v>
      </c>
      <c r="Z406" s="315" t="s">
        <v>3316</v>
      </c>
      <c r="AA406"/>
    </row>
    <row r="407" spans="1:27" ht="15" customHeight="1" x14ac:dyDescent="0.25">
      <c r="A407" s="187" t="e">
        <f>VLOOKUP(E407,НЕД!A:B,2,FALSE)</f>
        <v>#N/A</v>
      </c>
      <c r="B407" s="68">
        <v>20</v>
      </c>
      <c r="C407" t="s">
        <v>121</v>
      </c>
      <c r="D407" t="s">
        <v>121</v>
      </c>
      <c r="E407" s="181" t="s">
        <v>799</v>
      </c>
      <c r="F407" s="68">
        <v>220</v>
      </c>
      <c r="G407" s="28">
        <v>59</v>
      </c>
      <c r="H407" s="29">
        <f t="shared" si="9"/>
        <v>0.26818181818181819</v>
      </c>
      <c r="I407" s="28">
        <v>180</v>
      </c>
      <c r="J407" s="28">
        <v>203</v>
      </c>
      <c r="K407" s="28">
        <v>23</v>
      </c>
      <c r="L407" s="28">
        <v>10</v>
      </c>
      <c r="M407" s="28">
        <v>6</v>
      </c>
      <c r="O407" s="28">
        <v>1</v>
      </c>
      <c r="P407" s="28">
        <v>1</v>
      </c>
      <c r="R407" s="30" t="s">
        <v>3117</v>
      </c>
      <c r="V407">
        <v>45</v>
      </c>
      <c r="W407">
        <v>20</v>
      </c>
      <c r="Z407" s="313" t="s">
        <v>3316</v>
      </c>
    </row>
    <row r="408" spans="1:27" ht="15" customHeight="1" x14ac:dyDescent="0.25">
      <c r="A408" s="187">
        <f>VLOOKUP(E408,НЕД!A:B,2,FALSE)</f>
        <v>24</v>
      </c>
      <c r="B408" s="68">
        <v>21</v>
      </c>
      <c r="C408" s="441" t="s">
        <v>2114</v>
      </c>
      <c r="D408" s="92" t="s">
        <v>59</v>
      </c>
      <c r="E408" s="208" t="s">
        <v>2924</v>
      </c>
      <c r="F408" s="68">
        <v>90</v>
      </c>
      <c r="G408" s="28">
        <v>23</v>
      </c>
      <c r="H408" s="29">
        <f t="shared" si="9"/>
        <v>0.25555555555555554</v>
      </c>
      <c r="I408" s="28">
        <v>100</v>
      </c>
      <c r="J408" s="28">
        <v>331</v>
      </c>
      <c r="K408" s="28">
        <v>6</v>
      </c>
      <c r="L408" s="28">
        <v>9</v>
      </c>
      <c r="M408" s="28">
        <v>57</v>
      </c>
      <c r="N408" s="28">
        <v>1</v>
      </c>
      <c r="O408" s="28">
        <v>1</v>
      </c>
      <c r="P408" s="28">
        <v>1</v>
      </c>
      <c r="R408" s="33" t="s">
        <v>2923</v>
      </c>
      <c r="W408">
        <v>23</v>
      </c>
      <c r="Z408" s="315" t="s">
        <v>3316</v>
      </c>
    </row>
    <row r="409" spans="1:27" ht="15" customHeight="1" x14ac:dyDescent="0.25">
      <c r="A409" s="187" t="e">
        <f>VLOOKUP(E409,НЕД!A:B,2,FALSE)</f>
        <v>#N/A</v>
      </c>
      <c r="B409" s="28">
        <v>46</v>
      </c>
      <c r="C409" t="s">
        <v>331</v>
      </c>
      <c r="D409" t="s">
        <v>331</v>
      </c>
      <c r="E409" s="22" t="s">
        <v>1284</v>
      </c>
      <c r="F409" s="28">
        <v>130</v>
      </c>
      <c r="G409" s="28">
        <v>34</v>
      </c>
      <c r="H409" s="29">
        <f t="shared" si="9"/>
        <v>0.26153846153846155</v>
      </c>
      <c r="I409" s="28">
        <v>200</v>
      </c>
      <c r="J409" s="28">
        <v>224</v>
      </c>
      <c r="K409" s="28">
        <v>7</v>
      </c>
      <c r="L409" s="28">
        <v>14</v>
      </c>
      <c r="M409" s="28">
        <v>18</v>
      </c>
      <c r="N409" s="28">
        <v>1</v>
      </c>
      <c r="P409" s="28">
        <v>1</v>
      </c>
      <c r="R409" s="30" t="s">
        <v>1285</v>
      </c>
      <c r="W409">
        <v>0</v>
      </c>
      <c r="Y409"/>
      <c r="Z409"/>
      <c r="AA409"/>
    </row>
    <row r="410" spans="1:27" ht="15" customHeight="1" x14ac:dyDescent="0.25">
      <c r="A410" s="187">
        <f>VLOOKUP(E410,НЕД!A:B,2,FALSE)</f>
        <v>24</v>
      </c>
      <c r="B410" s="68">
        <v>23</v>
      </c>
      <c r="C410" s="441" t="s">
        <v>260</v>
      </c>
      <c r="D410" s="34" t="s">
        <v>1224</v>
      </c>
      <c r="E410" s="205" t="s">
        <v>299</v>
      </c>
      <c r="F410" s="68">
        <v>40</v>
      </c>
      <c r="G410" s="28">
        <v>9</v>
      </c>
      <c r="H410" s="29">
        <f t="shared" si="9"/>
        <v>0.22500000000000001</v>
      </c>
      <c r="I410" s="28">
        <v>30</v>
      </c>
      <c r="J410" s="28">
        <v>32</v>
      </c>
      <c r="K410" s="28">
        <v>0</v>
      </c>
      <c r="L410" s="28">
        <v>0</v>
      </c>
      <c r="M410" s="28">
        <v>8</v>
      </c>
      <c r="N410" s="28">
        <v>1</v>
      </c>
      <c r="R410" t="s">
        <v>1595</v>
      </c>
      <c r="S410" t="s">
        <v>374</v>
      </c>
      <c r="T410" t="s">
        <v>1426</v>
      </c>
      <c r="U410" t="s">
        <v>1596</v>
      </c>
      <c r="V410">
        <v>51</v>
      </c>
      <c r="W410">
        <v>23</v>
      </c>
      <c r="Z410" s="315" t="s">
        <v>3316</v>
      </c>
    </row>
    <row r="411" spans="1:27" ht="15.75" customHeight="1" x14ac:dyDescent="0.25">
      <c r="A411" s="187">
        <f>VLOOKUP(E411,НЕД!A:B,2,FALSE)</f>
        <v>24</v>
      </c>
      <c r="B411" s="68">
        <v>21</v>
      </c>
      <c r="C411" t="s">
        <v>78</v>
      </c>
      <c r="D411" s="441" t="s">
        <v>3520</v>
      </c>
      <c r="E411" s="66" t="s">
        <v>79</v>
      </c>
      <c r="F411" s="68">
        <v>90</v>
      </c>
      <c r="G411" s="28">
        <v>20</v>
      </c>
      <c r="H411" s="29">
        <f t="shared" si="9"/>
        <v>0.22222222222222221</v>
      </c>
      <c r="I411" s="28">
        <v>180</v>
      </c>
      <c r="J411" s="28">
        <v>131</v>
      </c>
      <c r="K411" s="28">
        <v>5</v>
      </c>
      <c r="L411" s="28">
        <v>0</v>
      </c>
      <c r="M411" s="28">
        <v>22</v>
      </c>
      <c r="N411" s="28">
        <v>1</v>
      </c>
      <c r="O411" s="28">
        <v>1</v>
      </c>
      <c r="R411" s="30" t="s">
        <v>3433</v>
      </c>
      <c r="S411" t="s">
        <v>828</v>
      </c>
      <c r="T411" t="s">
        <v>358</v>
      </c>
      <c r="U411" t="s">
        <v>1007</v>
      </c>
      <c r="V411">
        <v>46</v>
      </c>
      <c r="W411">
        <v>23</v>
      </c>
      <c r="Y411"/>
      <c r="Z411" s="315" t="s">
        <v>3316</v>
      </c>
    </row>
    <row r="412" spans="1:27" ht="15" customHeight="1" x14ac:dyDescent="0.25">
      <c r="A412" s="187">
        <f>VLOOKUP(E412,НЕД!A:B,2,FALSE)</f>
        <v>24</v>
      </c>
      <c r="B412" s="68">
        <v>23</v>
      </c>
      <c r="C412" s="441" t="s">
        <v>260</v>
      </c>
      <c r="D412" s="149" t="s">
        <v>2858</v>
      </c>
      <c r="E412" s="70" t="s">
        <v>290</v>
      </c>
      <c r="F412" s="68">
        <v>90</v>
      </c>
      <c r="G412" s="28">
        <v>20</v>
      </c>
      <c r="H412" s="29">
        <f t="shared" si="9"/>
        <v>0.22222222222222221</v>
      </c>
      <c r="I412" s="28">
        <v>160</v>
      </c>
      <c r="J412" s="28">
        <v>103</v>
      </c>
      <c r="K412" s="28">
        <v>4</v>
      </c>
      <c r="L412" s="28">
        <v>0</v>
      </c>
      <c r="M412" s="28">
        <v>18</v>
      </c>
      <c r="N412" s="28">
        <v>1</v>
      </c>
      <c r="O412" s="28">
        <v>1</v>
      </c>
      <c r="R412" s="30" t="s">
        <v>3433</v>
      </c>
      <c r="W412">
        <v>23</v>
      </c>
      <c r="Z412" s="315" t="s">
        <v>3316</v>
      </c>
      <c r="AA412" s="28">
        <v>13</v>
      </c>
    </row>
    <row r="413" spans="1:27" ht="15" customHeight="1" x14ac:dyDescent="0.25">
      <c r="A413" s="187">
        <f>VLOOKUP(E413,НЕД!A:B,2,FALSE)</f>
        <v>24</v>
      </c>
      <c r="B413" s="68">
        <v>22</v>
      </c>
      <c r="C413" s="441" t="s">
        <v>3512</v>
      </c>
      <c r="D413" s="441" t="s">
        <v>3509</v>
      </c>
      <c r="E413" s="66" t="s">
        <v>184</v>
      </c>
      <c r="F413" s="68">
        <v>35</v>
      </c>
      <c r="G413" s="28">
        <v>10</v>
      </c>
      <c r="H413" s="29">
        <f t="shared" si="9"/>
        <v>0.2857142857142857</v>
      </c>
      <c r="I413" s="28">
        <v>50</v>
      </c>
      <c r="J413" s="28">
        <v>73</v>
      </c>
      <c r="K413" s="28">
        <v>6</v>
      </c>
      <c r="L413" s="28">
        <v>5</v>
      </c>
      <c r="M413" s="28">
        <v>0</v>
      </c>
      <c r="N413" s="28">
        <v>1</v>
      </c>
      <c r="R413" t="s">
        <v>1734</v>
      </c>
      <c r="V413">
        <v>35</v>
      </c>
      <c r="W413">
        <v>23</v>
      </c>
      <c r="Y413"/>
      <c r="Z413" s="315" t="s">
        <v>3316</v>
      </c>
    </row>
    <row r="414" spans="1:27" ht="30" customHeight="1" x14ac:dyDescent="0.25">
      <c r="A414" s="187">
        <f>VLOOKUP(E414,НЕД!A:B,2,FALSE)</f>
        <v>24</v>
      </c>
      <c r="B414" s="68">
        <v>22</v>
      </c>
      <c r="C414" t="s">
        <v>151</v>
      </c>
      <c r="D414" s="441" t="s">
        <v>3526</v>
      </c>
      <c r="E414" s="205" t="s">
        <v>1726</v>
      </c>
      <c r="F414" s="68">
        <v>130</v>
      </c>
      <c r="G414" s="28">
        <v>28</v>
      </c>
      <c r="H414" s="29">
        <f t="shared" si="9"/>
        <v>0.2153846153846154</v>
      </c>
      <c r="I414" s="28">
        <v>150</v>
      </c>
      <c r="J414" s="28">
        <v>379</v>
      </c>
      <c r="K414" s="28">
        <v>6</v>
      </c>
      <c r="L414" s="28">
        <v>15</v>
      </c>
      <c r="M414" s="28">
        <v>55</v>
      </c>
      <c r="N414" s="28">
        <v>1</v>
      </c>
      <c r="O414" s="28">
        <v>1</v>
      </c>
      <c r="P414" s="28">
        <v>1</v>
      </c>
      <c r="R414" t="s">
        <v>1727</v>
      </c>
      <c r="S414" t="str">
        <f>CONCATENATE(F414,".-")</f>
        <v>130.-</v>
      </c>
      <c r="V414">
        <v>47</v>
      </c>
      <c r="W414">
        <v>23</v>
      </c>
      <c r="Z414" s="315" t="s">
        <v>3316</v>
      </c>
      <c r="AA414" s="28">
        <v>18</v>
      </c>
    </row>
    <row r="415" spans="1:27" ht="60" customHeight="1" x14ac:dyDescent="0.25">
      <c r="A415" s="187">
        <f>VLOOKUP(E415,НЕД!A:B,2,FALSE)</f>
        <v>24</v>
      </c>
      <c r="B415" s="28">
        <v>24</v>
      </c>
      <c r="C415" t="s">
        <v>328</v>
      </c>
      <c r="D415" s="142" t="s">
        <v>328</v>
      </c>
      <c r="E415" s="22" t="s">
        <v>3022</v>
      </c>
      <c r="F415" s="28">
        <v>170</v>
      </c>
      <c r="G415" s="28">
        <v>44</v>
      </c>
      <c r="H415" s="29">
        <f t="shared" si="9"/>
        <v>0.25882352941176473</v>
      </c>
      <c r="I415" s="28">
        <v>200</v>
      </c>
      <c r="J415" s="28">
        <v>304</v>
      </c>
      <c r="K415" s="28">
        <v>15</v>
      </c>
      <c r="L415" s="28">
        <v>22</v>
      </c>
      <c r="M415" s="28">
        <v>13</v>
      </c>
      <c r="P415" s="28">
        <v>1</v>
      </c>
      <c r="R415" t="s">
        <v>3023</v>
      </c>
      <c r="W415">
        <v>20</v>
      </c>
      <c r="Y415"/>
      <c r="Z415" s="315" t="s">
        <v>3316</v>
      </c>
      <c r="AA415" s="28">
        <v>13</v>
      </c>
    </row>
    <row r="416" spans="1:27" ht="15" customHeight="1" x14ac:dyDescent="0.25">
      <c r="A416" s="187" t="e">
        <f>VLOOKUP(E416,НЕД!A:B,2,FALSE)</f>
        <v>#N/A</v>
      </c>
      <c r="B416" s="68">
        <v>21</v>
      </c>
      <c r="C416" t="s">
        <v>328</v>
      </c>
      <c r="D416" t="s">
        <v>328</v>
      </c>
      <c r="E416" s="22" t="s">
        <v>1525</v>
      </c>
      <c r="F416" s="28">
        <v>180</v>
      </c>
      <c r="G416" s="28">
        <v>42</v>
      </c>
      <c r="H416" s="29">
        <f t="shared" si="9"/>
        <v>0.23333333333333334</v>
      </c>
      <c r="I416" s="28">
        <v>160</v>
      </c>
      <c r="J416" s="28">
        <v>292</v>
      </c>
      <c r="K416" s="28">
        <v>8</v>
      </c>
      <c r="L416" s="28">
        <v>18</v>
      </c>
      <c r="M416" s="28">
        <v>24</v>
      </c>
      <c r="R416" t="s">
        <v>1526</v>
      </c>
      <c r="W416">
        <v>16</v>
      </c>
      <c r="Y416"/>
      <c r="Z416" s="315" t="s">
        <v>3316</v>
      </c>
      <c r="AA416"/>
    </row>
    <row r="417" spans="1:27" ht="15" customHeight="1" x14ac:dyDescent="0.25">
      <c r="A417" s="187" t="e">
        <f>VLOOKUP(E417,НЕД!A:B,2,FALSE)</f>
        <v>#N/A</v>
      </c>
      <c r="B417" s="28">
        <v>4</v>
      </c>
      <c r="C417" s="445" t="s">
        <v>3555</v>
      </c>
      <c r="D417" t="s">
        <v>238</v>
      </c>
      <c r="E417" s="22" t="s">
        <v>1117</v>
      </c>
      <c r="F417" s="28">
        <v>230</v>
      </c>
      <c r="G417" s="28">
        <v>63</v>
      </c>
      <c r="H417" s="29">
        <f t="shared" si="9"/>
        <v>0.27391304347826084</v>
      </c>
      <c r="I417" s="28">
        <v>200</v>
      </c>
      <c r="J417" s="28">
        <v>191</v>
      </c>
      <c r="K417" s="28">
        <v>7</v>
      </c>
      <c r="L417" s="28">
        <v>13</v>
      </c>
      <c r="M417" s="28">
        <v>12</v>
      </c>
      <c r="N417" s="28">
        <v>1</v>
      </c>
      <c r="P417" s="28">
        <v>1</v>
      </c>
      <c r="R417" t="s">
        <v>1118</v>
      </c>
      <c r="W417">
        <v>0</v>
      </c>
      <c r="Y417"/>
      <c r="Z417" s="313" t="s">
        <v>3316</v>
      </c>
    </row>
    <row r="418" spans="1:27" ht="60" customHeight="1" x14ac:dyDescent="0.25">
      <c r="A418" s="187">
        <f>VLOOKUP(E418,НЕД!A:B,2,FALSE)</f>
        <v>24</v>
      </c>
      <c r="B418" s="68">
        <v>24</v>
      </c>
      <c r="C418" s="441" t="s">
        <v>121</v>
      </c>
      <c r="D418" t="s">
        <v>408</v>
      </c>
      <c r="E418" s="22" t="s">
        <v>1690</v>
      </c>
      <c r="F418" s="68">
        <v>220</v>
      </c>
      <c r="G418" s="28">
        <v>59</v>
      </c>
      <c r="H418" s="29">
        <f t="shared" si="9"/>
        <v>0.26818181818181819</v>
      </c>
      <c r="I418" s="28">
        <v>180</v>
      </c>
      <c r="J418" s="28">
        <v>411</v>
      </c>
      <c r="K418" s="28">
        <v>17</v>
      </c>
      <c r="L418" s="28">
        <v>35</v>
      </c>
      <c r="M418" s="28">
        <v>8</v>
      </c>
      <c r="O418" s="28">
        <v>1</v>
      </c>
      <c r="P418" s="28">
        <v>1</v>
      </c>
      <c r="Q418" s="28">
        <v>1</v>
      </c>
      <c r="R418" s="170" t="s">
        <v>3208</v>
      </c>
      <c r="S418" t="s">
        <v>510</v>
      </c>
      <c r="T418" t="s">
        <v>358</v>
      </c>
      <c r="U418" t="s">
        <v>1691</v>
      </c>
      <c r="V418">
        <v>50</v>
      </c>
      <c r="W418">
        <v>19</v>
      </c>
      <c r="Y418"/>
      <c r="Z418"/>
      <c r="AA418"/>
    </row>
    <row r="419" spans="1:27" ht="30" customHeight="1" x14ac:dyDescent="0.25">
      <c r="A419" s="187" t="e">
        <f>VLOOKUP(E419,НЕД!A:B,2,FALSE)</f>
        <v>#N/A</v>
      </c>
      <c r="B419" s="64">
        <v>5</v>
      </c>
      <c r="C419" t="s">
        <v>139</v>
      </c>
      <c r="D419" t="s">
        <v>139</v>
      </c>
      <c r="E419" s="22" t="s">
        <v>616</v>
      </c>
      <c r="F419" s="74">
        <v>220</v>
      </c>
      <c r="G419" s="28">
        <v>62</v>
      </c>
      <c r="H419" s="29">
        <f t="shared" si="9"/>
        <v>0.2818181818181818</v>
      </c>
      <c r="I419" s="28">
        <v>140</v>
      </c>
      <c r="J419" s="28">
        <v>75</v>
      </c>
      <c r="K419" s="28">
        <v>1</v>
      </c>
      <c r="L419" s="28">
        <v>7</v>
      </c>
      <c r="M419" s="28">
        <v>3</v>
      </c>
      <c r="P419" s="28">
        <v>1</v>
      </c>
      <c r="R419" t="s">
        <v>617</v>
      </c>
      <c r="V419">
        <v>95</v>
      </c>
      <c r="W419">
        <v>0</v>
      </c>
      <c r="Y419"/>
      <c r="Z419"/>
      <c r="AA419"/>
    </row>
    <row r="420" spans="1:27" ht="15" customHeight="1" x14ac:dyDescent="0.25">
      <c r="A420" s="187" t="e">
        <f>VLOOKUP(E420,НЕД!A:B,2,FALSE)</f>
        <v>#N/A</v>
      </c>
      <c r="B420" s="68">
        <v>23</v>
      </c>
      <c r="C420" s="138" t="s">
        <v>3144</v>
      </c>
      <c r="D420" s="441" t="s">
        <v>3550</v>
      </c>
      <c r="E420" s="503" t="s">
        <v>3156</v>
      </c>
      <c r="F420" s="28">
        <v>220</v>
      </c>
      <c r="G420" s="28">
        <v>59</v>
      </c>
      <c r="H420" s="29">
        <f t="shared" si="9"/>
        <v>0.26818181818181819</v>
      </c>
      <c r="I420" s="28">
        <v>200</v>
      </c>
      <c r="J420" s="28">
        <v>226</v>
      </c>
      <c r="K420" s="28">
        <v>15</v>
      </c>
      <c r="L420" s="28">
        <v>9</v>
      </c>
      <c r="M420" s="28">
        <v>22</v>
      </c>
      <c r="O420" s="28">
        <v>1</v>
      </c>
      <c r="Q420" s="28">
        <v>1</v>
      </c>
      <c r="R420" s="305" t="s">
        <v>3145</v>
      </c>
      <c r="W420">
        <v>23</v>
      </c>
      <c r="Y420"/>
      <c r="Z420" s="315" t="s">
        <v>3316</v>
      </c>
    </row>
    <row r="421" spans="1:27" ht="75" customHeight="1" x14ac:dyDescent="0.25">
      <c r="A421" s="187">
        <f>VLOOKUP(E421,НЕД!A:B,2,FALSE)</f>
        <v>24</v>
      </c>
      <c r="B421" s="68">
        <v>24</v>
      </c>
      <c r="C421" s="441" t="s">
        <v>121</v>
      </c>
      <c r="D421" t="s">
        <v>325</v>
      </c>
      <c r="E421" s="24" t="s">
        <v>1056</v>
      </c>
      <c r="F421" s="68">
        <v>230</v>
      </c>
      <c r="G421" s="28">
        <v>77</v>
      </c>
      <c r="H421" s="29">
        <f t="shared" si="9"/>
        <v>0.33478260869565218</v>
      </c>
      <c r="I421" s="28">
        <v>140</v>
      </c>
      <c r="J421" s="28">
        <v>200</v>
      </c>
      <c r="K421" s="28">
        <v>20</v>
      </c>
      <c r="L421" s="28">
        <v>9</v>
      </c>
      <c r="M421" s="28">
        <v>9</v>
      </c>
      <c r="O421" s="28">
        <v>1</v>
      </c>
      <c r="P421" s="28">
        <v>1</v>
      </c>
      <c r="R421" s="170" t="s">
        <v>3212</v>
      </c>
      <c r="W421">
        <v>19</v>
      </c>
      <c r="Y421"/>
      <c r="Z421"/>
      <c r="AA421"/>
    </row>
    <row r="422" spans="1:27" ht="15" customHeight="1" x14ac:dyDescent="0.25">
      <c r="A422" s="187">
        <f>VLOOKUP(E422,НЕД!A:B,2,FALSE)</f>
        <v>24</v>
      </c>
      <c r="B422" s="68">
        <v>24</v>
      </c>
      <c r="C422" t="s">
        <v>121</v>
      </c>
      <c r="D422" t="s">
        <v>121</v>
      </c>
      <c r="E422" s="327" t="s">
        <v>2802</v>
      </c>
      <c r="F422" s="68">
        <v>230</v>
      </c>
      <c r="G422" s="28">
        <v>64</v>
      </c>
      <c r="H422" s="29">
        <f t="shared" si="9"/>
        <v>0.27826086956521739</v>
      </c>
      <c r="I422" s="28">
        <v>140</v>
      </c>
      <c r="J422" s="28">
        <v>198</v>
      </c>
      <c r="K422" s="28">
        <v>23</v>
      </c>
      <c r="L422" s="28">
        <v>11</v>
      </c>
      <c r="M422" s="28">
        <v>3</v>
      </c>
      <c r="R422" s="170" t="s">
        <v>3195</v>
      </c>
      <c r="W422">
        <v>19</v>
      </c>
      <c r="Y422"/>
      <c r="Z422" s="438" t="s">
        <v>3316</v>
      </c>
    </row>
    <row r="423" spans="1:27" ht="15" customHeight="1" x14ac:dyDescent="0.25">
      <c r="A423" s="187" t="e">
        <f>VLOOKUP(E423,НЕД!A:B,2,FALSE)</f>
        <v>#N/A</v>
      </c>
      <c r="B423" s="68">
        <v>21</v>
      </c>
      <c r="C423" s="201" t="s">
        <v>3360</v>
      </c>
      <c r="D423" s="239" t="s">
        <v>3360</v>
      </c>
      <c r="E423" s="66" t="s">
        <v>3394</v>
      </c>
      <c r="F423" s="68">
        <v>220</v>
      </c>
      <c r="G423" s="28">
        <v>56</v>
      </c>
      <c r="H423" s="29">
        <f t="shared" si="9"/>
        <v>0.25454545454545452</v>
      </c>
      <c r="I423" s="28">
        <v>250</v>
      </c>
      <c r="J423" s="28">
        <v>388</v>
      </c>
      <c r="K423" s="28">
        <v>17</v>
      </c>
      <c r="L423" s="28">
        <v>18</v>
      </c>
      <c r="M423" s="28">
        <v>41</v>
      </c>
      <c r="O423" s="28">
        <v>1</v>
      </c>
      <c r="R423" t="s">
        <v>2790</v>
      </c>
      <c r="W423">
        <v>23</v>
      </c>
      <c r="Y423"/>
      <c r="Z423" s="315" t="s">
        <v>3316</v>
      </c>
    </row>
    <row r="424" spans="1:27" ht="45" customHeight="1" x14ac:dyDescent="0.25">
      <c r="A424" s="187">
        <f>VLOOKUP(E424,НЕД!A:B,2,FALSE)</f>
        <v>24</v>
      </c>
      <c r="B424" s="68">
        <v>24</v>
      </c>
      <c r="C424" s="192" t="s">
        <v>28</v>
      </c>
      <c r="D424" t="s">
        <v>28</v>
      </c>
      <c r="E424" s="119" t="s">
        <v>3086</v>
      </c>
      <c r="F424" s="68">
        <v>110</v>
      </c>
      <c r="G424" s="28">
        <v>27</v>
      </c>
      <c r="H424" s="29">
        <f t="shared" si="9"/>
        <v>0.24545454545454545</v>
      </c>
      <c r="I424" s="28">
        <v>100</v>
      </c>
      <c r="J424" s="28">
        <v>208</v>
      </c>
      <c r="K424" s="28">
        <v>13</v>
      </c>
      <c r="L424" s="28">
        <v>10</v>
      </c>
      <c r="M424" s="28">
        <v>16</v>
      </c>
      <c r="N424" s="28">
        <v>1</v>
      </c>
      <c r="O424" s="28">
        <v>1</v>
      </c>
      <c r="P424" s="28">
        <v>1</v>
      </c>
      <c r="R424" t="s">
        <v>3216</v>
      </c>
      <c r="V424">
        <v>56</v>
      </c>
      <c r="W424">
        <v>19</v>
      </c>
      <c r="Y424"/>
      <c r="Z424" s="438" t="s">
        <v>3316</v>
      </c>
    </row>
    <row r="425" spans="1:27" ht="30" customHeight="1" x14ac:dyDescent="0.25">
      <c r="A425" s="187" t="e">
        <f>VLOOKUP(E425,НЕД!A:B,2,FALSE)</f>
        <v>#N/A</v>
      </c>
      <c r="B425" s="68">
        <v>51</v>
      </c>
      <c r="C425" t="s">
        <v>331</v>
      </c>
      <c r="D425" t="s">
        <v>331</v>
      </c>
      <c r="E425" s="23" t="s">
        <v>334</v>
      </c>
      <c r="F425" s="31">
        <v>140</v>
      </c>
      <c r="G425" s="28">
        <v>44</v>
      </c>
      <c r="H425" s="29">
        <f t="shared" si="9"/>
        <v>0.31428571428571428</v>
      </c>
      <c r="I425" s="28">
        <v>160</v>
      </c>
      <c r="J425" s="28">
        <v>251</v>
      </c>
      <c r="K425" s="28">
        <v>7</v>
      </c>
      <c r="L425" s="28">
        <v>19</v>
      </c>
      <c r="M425" s="28">
        <v>13</v>
      </c>
      <c r="P425" s="28">
        <v>1</v>
      </c>
      <c r="R425" t="s">
        <v>335</v>
      </c>
      <c r="V425">
        <v>25</v>
      </c>
      <c r="W425">
        <v>0</v>
      </c>
      <c r="X425" s="28"/>
      <c r="Y425" s="28">
        <v>1</v>
      </c>
      <c r="Z425"/>
      <c r="AA425"/>
    </row>
    <row r="426" spans="1:27" ht="15" customHeight="1" x14ac:dyDescent="0.25">
      <c r="A426" s="187">
        <f>VLOOKUP(E426,НЕД!A:B,2,FALSE)</f>
        <v>24</v>
      </c>
      <c r="B426" s="68">
        <v>21</v>
      </c>
      <c r="C426" s="441" t="s">
        <v>3512</v>
      </c>
      <c r="D426" s="441" t="s">
        <v>3509</v>
      </c>
      <c r="E426" s="66" t="s">
        <v>27</v>
      </c>
      <c r="F426" s="68">
        <v>45</v>
      </c>
      <c r="G426" s="28">
        <v>12</v>
      </c>
      <c r="H426" s="29">
        <f t="shared" si="9"/>
        <v>0.26666666666666666</v>
      </c>
      <c r="I426" s="28">
        <v>40</v>
      </c>
      <c r="J426" s="28">
        <v>108</v>
      </c>
      <c r="K426" s="28">
        <v>8</v>
      </c>
      <c r="L426" s="28">
        <v>8</v>
      </c>
      <c r="M426" s="28">
        <v>1</v>
      </c>
      <c r="N426" s="28">
        <v>1</v>
      </c>
      <c r="R426" t="s">
        <v>1619</v>
      </c>
      <c r="V426">
        <v>53</v>
      </c>
      <c r="W426">
        <v>23</v>
      </c>
      <c r="Y426"/>
      <c r="Z426" s="315" t="s">
        <v>3316</v>
      </c>
    </row>
    <row r="427" spans="1:27" ht="30" customHeight="1" x14ac:dyDescent="0.25">
      <c r="A427" s="187" t="e">
        <f>VLOOKUP(E427,НЕД!A:B,2,FALSE)</f>
        <v>#N/A</v>
      </c>
      <c r="B427" s="64">
        <v>18</v>
      </c>
      <c r="C427" t="s">
        <v>331</v>
      </c>
      <c r="D427" t="s">
        <v>331</v>
      </c>
      <c r="E427" s="67" t="s">
        <v>893</v>
      </c>
      <c r="F427" s="63">
        <v>140</v>
      </c>
      <c r="G427" s="28">
        <v>33</v>
      </c>
      <c r="H427" s="29">
        <f t="shared" si="9"/>
        <v>0.23571428571428571</v>
      </c>
      <c r="I427" s="28">
        <v>170</v>
      </c>
      <c r="J427" s="28">
        <v>134</v>
      </c>
      <c r="K427" s="28">
        <v>4</v>
      </c>
      <c r="L427" s="28">
        <v>11</v>
      </c>
      <c r="M427" s="28">
        <v>4</v>
      </c>
      <c r="N427" s="28">
        <v>1</v>
      </c>
      <c r="P427" s="28">
        <v>1</v>
      </c>
      <c r="R427" s="30" t="s">
        <v>894</v>
      </c>
      <c r="W427">
        <v>18</v>
      </c>
      <c r="Y427"/>
      <c r="Z427" t="s">
        <v>3316</v>
      </c>
      <c r="AA427"/>
    </row>
    <row r="428" spans="1:27" ht="15" customHeight="1" x14ac:dyDescent="0.25">
      <c r="A428" s="187" t="e">
        <f>VLOOKUP(E428,НЕД!A:B,2,FALSE)</f>
        <v>#N/A</v>
      </c>
      <c r="B428" s="68">
        <v>17</v>
      </c>
      <c r="C428" t="s">
        <v>78</v>
      </c>
      <c r="D428" s="441" t="s">
        <v>3520</v>
      </c>
      <c r="E428" s="66" t="s">
        <v>2814</v>
      </c>
      <c r="F428" s="68">
        <v>70</v>
      </c>
      <c r="G428" s="28">
        <v>16</v>
      </c>
      <c r="H428" s="29">
        <f t="shared" si="9"/>
        <v>0.22857142857142856</v>
      </c>
      <c r="I428" s="28">
        <v>180</v>
      </c>
      <c r="J428" s="28">
        <v>289</v>
      </c>
      <c r="K428" s="28">
        <v>5</v>
      </c>
      <c r="L428" s="28">
        <v>3</v>
      </c>
      <c r="M428" s="28">
        <v>60</v>
      </c>
      <c r="N428" s="28">
        <v>1</v>
      </c>
      <c r="R428" s="81" t="s">
        <v>1504</v>
      </c>
      <c r="W428">
        <v>19</v>
      </c>
      <c r="Y428"/>
      <c r="Z428"/>
      <c r="AA428"/>
    </row>
    <row r="429" spans="1:27" ht="15" customHeight="1" x14ac:dyDescent="0.25">
      <c r="A429" s="187">
        <f>VLOOKUP(E429,НЕД!A:B,2,FALSE)</f>
        <v>24</v>
      </c>
      <c r="B429" s="68">
        <v>21</v>
      </c>
      <c r="C429" s="201" t="s">
        <v>3360</v>
      </c>
      <c r="D429" s="239" t="s">
        <v>3360</v>
      </c>
      <c r="E429" s="473" t="s">
        <v>3406</v>
      </c>
      <c r="F429" s="28">
        <v>210</v>
      </c>
      <c r="G429" s="28">
        <v>50</v>
      </c>
      <c r="H429" s="29">
        <f t="shared" si="9"/>
        <v>0.23809523809523808</v>
      </c>
      <c r="I429" s="28">
        <v>240</v>
      </c>
      <c r="J429" s="28">
        <v>357</v>
      </c>
      <c r="K429" s="28">
        <v>22</v>
      </c>
      <c r="L429" s="28">
        <v>14</v>
      </c>
      <c r="M429" s="28">
        <v>36</v>
      </c>
      <c r="O429" s="28">
        <v>1</v>
      </c>
      <c r="P429" s="28">
        <v>1</v>
      </c>
      <c r="R429" t="s">
        <v>3575</v>
      </c>
      <c r="W429">
        <v>18</v>
      </c>
      <c r="Y429"/>
      <c r="Z429" s="315" t="s">
        <v>3316</v>
      </c>
      <c r="AA429"/>
    </row>
    <row r="430" spans="1:27" ht="15" customHeight="1" x14ac:dyDescent="0.25">
      <c r="A430" s="187" t="e">
        <f>VLOOKUP(E430,НЕД!A:B,2,FALSE)</f>
        <v>#N/A</v>
      </c>
      <c r="B430" s="64">
        <v>35</v>
      </c>
      <c r="C430" s="445" t="s">
        <v>3511</v>
      </c>
      <c r="D430" t="s">
        <v>110</v>
      </c>
      <c r="E430" s="22" t="s">
        <v>1446</v>
      </c>
      <c r="F430" s="28">
        <v>130</v>
      </c>
      <c r="G430" s="28">
        <v>32</v>
      </c>
      <c r="H430" s="29">
        <f t="shared" si="9"/>
        <v>0.24615384615384617</v>
      </c>
      <c r="I430" s="28">
        <v>250</v>
      </c>
      <c r="J430" s="28">
        <v>193</v>
      </c>
      <c r="K430" s="28">
        <v>7</v>
      </c>
      <c r="L430" s="28">
        <v>11</v>
      </c>
      <c r="M430" s="28">
        <v>15</v>
      </c>
      <c r="R430" s="30" t="s">
        <v>1447</v>
      </c>
      <c r="W430">
        <v>11</v>
      </c>
      <c r="Y430"/>
      <c r="Z430" s="289" t="s">
        <v>3316</v>
      </c>
      <c r="AA430"/>
    </row>
    <row r="431" spans="1:27" ht="15" customHeight="1" x14ac:dyDescent="0.25">
      <c r="A431" s="187" t="e">
        <f>VLOOKUP(E431,НЕД!A:B,2,FALSE)</f>
        <v>#N/A</v>
      </c>
      <c r="B431" s="68">
        <v>23</v>
      </c>
      <c r="C431" s="441" t="s">
        <v>121</v>
      </c>
      <c r="D431" t="s">
        <v>408</v>
      </c>
      <c r="E431" s="66" t="s">
        <v>695</v>
      </c>
      <c r="F431" s="28">
        <v>230</v>
      </c>
      <c r="G431" s="28">
        <v>79</v>
      </c>
      <c r="H431" s="29">
        <f t="shared" si="9"/>
        <v>0.34347826086956523</v>
      </c>
      <c r="I431" s="28">
        <v>180</v>
      </c>
      <c r="J431" s="28">
        <v>169</v>
      </c>
      <c r="K431" s="28">
        <v>11</v>
      </c>
      <c r="L431" s="28">
        <v>11</v>
      </c>
      <c r="M431" s="28">
        <v>8</v>
      </c>
      <c r="O431" s="28">
        <v>1</v>
      </c>
      <c r="R431" s="319" t="s">
        <v>3011</v>
      </c>
      <c r="V431">
        <v>33</v>
      </c>
      <c r="W431">
        <v>23</v>
      </c>
      <c r="Y431"/>
      <c r="Z431" s="315" t="s">
        <v>3316</v>
      </c>
    </row>
    <row r="432" spans="1:27" ht="30" customHeight="1" x14ac:dyDescent="0.25">
      <c r="A432" s="187" t="e">
        <f>VLOOKUP(E432,НЕД!A:B,2,FALSE)</f>
        <v>#N/A</v>
      </c>
      <c r="B432" s="68">
        <v>51</v>
      </c>
      <c r="C432" t="s">
        <v>331</v>
      </c>
      <c r="D432" t="s">
        <v>331</v>
      </c>
      <c r="E432" s="23" t="s">
        <v>340</v>
      </c>
      <c r="F432" s="68">
        <v>140</v>
      </c>
      <c r="G432" s="28">
        <v>30</v>
      </c>
      <c r="H432" s="29">
        <f t="shared" si="9"/>
        <v>0.21428571428571427</v>
      </c>
      <c r="I432" s="28">
        <v>200</v>
      </c>
      <c r="J432" s="28">
        <v>114</v>
      </c>
      <c r="K432" s="28">
        <v>2</v>
      </c>
      <c r="L432" s="28">
        <v>7</v>
      </c>
      <c r="M432" s="28">
        <v>10</v>
      </c>
      <c r="N432" s="28">
        <v>1</v>
      </c>
      <c r="O432" s="28">
        <v>1</v>
      </c>
      <c r="P432" s="28">
        <v>1</v>
      </c>
      <c r="R432" s="30" t="s">
        <v>341</v>
      </c>
      <c r="S432" t="s">
        <v>342</v>
      </c>
      <c r="T432" t="s">
        <v>343</v>
      </c>
      <c r="U432" t="s">
        <v>344</v>
      </c>
      <c r="V432">
        <v>24</v>
      </c>
      <c r="W432">
        <v>10</v>
      </c>
      <c r="X432" s="28"/>
      <c r="Y432" s="28">
        <v>5</v>
      </c>
      <c r="Z432" s="438" t="s">
        <v>3316</v>
      </c>
    </row>
    <row r="433" spans="1:27" ht="15" customHeight="1" x14ac:dyDescent="0.25">
      <c r="A433" s="187" t="e">
        <f>VLOOKUP(E433,НЕД!A:B,2,FALSE)</f>
        <v>#N/A</v>
      </c>
      <c r="B433" s="28">
        <v>52</v>
      </c>
      <c r="C433" s="138" t="s">
        <v>3144</v>
      </c>
      <c r="D433" t="s">
        <v>3105</v>
      </c>
      <c r="E433" s="125" t="s">
        <v>3106</v>
      </c>
      <c r="F433" s="124">
        <v>60</v>
      </c>
      <c r="G433" s="28">
        <v>12</v>
      </c>
      <c r="H433" s="29">
        <f t="shared" si="9"/>
        <v>0.2</v>
      </c>
      <c r="I433" s="28">
        <v>60</v>
      </c>
      <c r="Y433"/>
      <c r="Z433"/>
      <c r="AA433"/>
    </row>
    <row r="434" spans="1:27" ht="15" customHeight="1" x14ac:dyDescent="0.25">
      <c r="A434" s="187">
        <f>VLOOKUP(E434,НЕД!A:B,2,FALSE)</f>
        <v>24</v>
      </c>
      <c r="B434" s="68">
        <v>21</v>
      </c>
      <c r="C434" s="441" t="s">
        <v>260</v>
      </c>
      <c r="D434" t="s">
        <v>260</v>
      </c>
      <c r="E434" s="205" t="s">
        <v>266</v>
      </c>
      <c r="F434" s="68">
        <v>220</v>
      </c>
      <c r="G434" s="28">
        <v>68</v>
      </c>
      <c r="H434" s="29">
        <f t="shared" si="9"/>
        <v>0.30909090909090908</v>
      </c>
      <c r="I434" s="28">
        <v>120</v>
      </c>
      <c r="J434" s="28">
        <v>207</v>
      </c>
      <c r="K434" s="28">
        <v>13</v>
      </c>
      <c r="L434" s="28">
        <v>17</v>
      </c>
      <c r="M434" s="28">
        <v>1</v>
      </c>
      <c r="P434" s="28">
        <v>1</v>
      </c>
      <c r="R434" s="471" t="s">
        <v>1171</v>
      </c>
      <c r="S434" t="str">
        <f>CONCATENATE(F434,".-")</f>
        <v>220.-</v>
      </c>
      <c r="T434" t="str">
        <f>CONCATENATE(I434," г")</f>
        <v>120 г</v>
      </c>
      <c r="U434" t="str">
        <f>CONCATENATE(ROUND(J434,0)," кк")</f>
        <v>207 кк</v>
      </c>
      <c r="V434">
        <v>15</v>
      </c>
      <c r="W434">
        <v>23</v>
      </c>
      <c r="Z434" s="315" t="s">
        <v>3316</v>
      </c>
    </row>
    <row r="435" spans="1:27" ht="15" customHeight="1" x14ac:dyDescent="0.25">
      <c r="A435" s="187" t="e">
        <f>VLOOKUP(E435,НЕД!A:B,2,FALSE)</f>
        <v>#N/A</v>
      </c>
      <c r="B435" s="68">
        <v>21</v>
      </c>
      <c r="C435" t="s">
        <v>1186</v>
      </c>
      <c r="D435" t="s">
        <v>1186</v>
      </c>
      <c r="E435" s="22" t="s">
        <v>1475</v>
      </c>
      <c r="F435" s="28">
        <v>130</v>
      </c>
      <c r="G435" s="28">
        <v>32</v>
      </c>
      <c r="H435" s="29">
        <f t="shared" si="9"/>
        <v>0.24615384615384617</v>
      </c>
      <c r="I435" s="28">
        <v>160</v>
      </c>
      <c r="J435" s="28">
        <v>256</v>
      </c>
      <c r="K435" s="28">
        <v>19</v>
      </c>
      <c r="L435" s="28">
        <v>10</v>
      </c>
      <c r="M435" s="28">
        <v>23</v>
      </c>
      <c r="N435" s="28">
        <v>1</v>
      </c>
      <c r="O435" s="28">
        <v>1</v>
      </c>
      <c r="P435" s="28">
        <v>1</v>
      </c>
      <c r="R435" t="s">
        <v>1476</v>
      </c>
      <c r="W435">
        <v>16</v>
      </c>
      <c r="Y435"/>
      <c r="Z435" s="315" t="s">
        <v>3316</v>
      </c>
      <c r="AA435"/>
    </row>
    <row r="436" spans="1:27" ht="15" customHeight="1" x14ac:dyDescent="0.25">
      <c r="A436" s="187" t="e">
        <f>VLOOKUP(E436,НЕД!A:B,2,FALSE)</f>
        <v>#N/A</v>
      </c>
      <c r="B436" s="28">
        <v>5</v>
      </c>
      <c r="C436" t="s">
        <v>331</v>
      </c>
      <c r="D436" t="s">
        <v>331</v>
      </c>
      <c r="E436" s="22" t="s">
        <v>786</v>
      </c>
      <c r="F436" s="28">
        <v>150</v>
      </c>
      <c r="G436" s="28">
        <v>44</v>
      </c>
      <c r="H436" s="29">
        <f t="shared" si="9"/>
        <v>0.29333333333333333</v>
      </c>
      <c r="I436" s="28">
        <v>160</v>
      </c>
      <c r="J436" s="28">
        <v>128</v>
      </c>
      <c r="K436" s="28">
        <v>7</v>
      </c>
      <c r="L436" s="28">
        <v>7</v>
      </c>
      <c r="M436" s="28">
        <v>8</v>
      </c>
      <c r="N436" s="28">
        <v>1</v>
      </c>
      <c r="P436" s="28">
        <v>1</v>
      </c>
      <c r="R436" t="s">
        <v>787</v>
      </c>
      <c r="V436">
        <v>29</v>
      </c>
      <c r="W436">
        <v>5</v>
      </c>
      <c r="Y436"/>
      <c r="Z436"/>
      <c r="AA436"/>
    </row>
    <row r="437" spans="1:27" ht="15" customHeight="1" x14ac:dyDescent="0.25">
      <c r="A437" s="187" t="e">
        <f>VLOOKUP(E437,НЕД!A:B,2,FALSE)</f>
        <v>#N/A</v>
      </c>
      <c r="B437" s="64">
        <v>11</v>
      </c>
      <c r="C437" t="s">
        <v>331</v>
      </c>
      <c r="D437" s="34" t="s">
        <v>331</v>
      </c>
      <c r="E437" s="22" t="s">
        <v>1874</v>
      </c>
      <c r="F437" s="68">
        <v>150</v>
      </c>
      <c r="G437" s="28">
        <v>38</v>
      </c>
      <c r="H437" s="29">
        <f t="shared" si="9"/>
        <v>0.25333333333333335</v>
      </c>
      <c r="I437" s="28">
        <v>180</v>
      </c>
      <c r="J437" s="28">
        <v>213</v>
      </c>
      <c r="K437" s="28">
        <v>7</v>
      </c>
      <c r="L437" s="28">
        <v>11</v>
      </c>
      <c r="M437" s="28">
        <v>23</v>
      </c>
      <c r="N437" s="28">
        <v>1</v>
      </c>
      <c r="O437" s="28">
        <v>1</v>
      </c>
      <c r="R437" s="30" t="s">
        <v>3271</v>
      </c>
      <c r="S437" t="s">
        <v>342</v>
      </c>
      <c r="T437" t="s">
        <v>358</v>
      </c>
      <c r="U437" t="s">
        <v>1875</v>
      </c>
      <c r="W437">
        <v>11</v>
      </c>
      <c r="Y437"/>
      <c r="Z437" s="236" t="s">
        <v>3316</v>
      </c>
      <c r="AA437">
        <v>13</v>
      </c>
    </row>
    <row r="438" spans="1:27" ht="45" customHeight="1" x14ac:dyDescent="0.25">
      <c r="A438" s="187" t="e">
        <f>VLOOKUP(E438,НЕД!A:B,2,FALSE)</f>
        <v>#N/A</v>
      </c>
      <c r="B438" s="64">
        <v>9</v>
      </c>
      <c r="C438" t="s">
        <v>121</v>
      </c>
      <c r="D438" t="s">
        <v>121</v>
      </c>
      <c r="E438" s="22" t="s">
        <v>92</v>
      </c>
      <c r="F438" s="144">
        <v>230</v>
      </c>
      <c r="G438" s="28">
        <v>64</v>
      </c>
      <c r="H438" s="29">
        <f t="shared" si="9"/>
        <v>0.27826086956521739</v>
      </c>
      <c r="I438" s="28">
        <v>160</v>
      </c>
      <c r="J438" s="28">
        <v>305</v>
      </c>
      <c r="K438" s="28">
        <v>20</v>
      </c>
      <c r="L438" s="28">
        <v>18</v>
      </c>
      <c r="M438" s="28">
        <v>17</v>
      </c>
      <c r="O438" s="28">
        <v>1</v>
      </c>
      <c r="Q438" s="28">
        <v>1</v>
      </c>
      <c r="R438" s="179" t="s">
        <v>3245</v>
      </c>
      <c r="S438" t="s">
        <v>446</v>
      </c>
      <c r="T438" t="s">
        <v>358</v>
      </c>
      <c r="U438" t="s">
        <v>1049</v>
      </c>
      <c r="V438">
        <v>49</v>
      </c>
      <c r="W438">
        <v>9</v>
      </c>
      <c r="Y438"/>
      <c r="Z438"/>
      <c r="AA438"/>
    </row>
    <row r="439" spans="1:27" ht="15" customHeight="1" x14ac:dyDescent="0.25">
      <c r="A439" s="187" t="e">
        <f>VLOOKUP(E439,НЕД!A:B,2,FALSE)</f>
        <v>#N/A</v>
      </c>
      <c r="B439" s="28">
        <v>0</v>
      </c>
      <c r="C439" t="s">
        <v>78</v>
      </c>
      <c r="D439" s="441" t="s">
        <v>3520</v>
      </c>
      <c r="E439" s="22" t="s">
        <v>1560</v>
      </c>
      <c r="F439" s="28">
        <v>80</v>
      </c>
      <c r="G439" s="28">
        <v>19</v>
      </c>
      <c r="H439" s="29">
        <f t="shared" si="9"/>
        <v>0.23749999999999999</v>
      </c>
      <c r="I439" s="28">
        <v>160</v>
      </c>
      <c r="J439" s="28">
        <v>256</v>
      </c>
      <c r="K439" s="28">
        <v>5</v>
      </c>
      <c r="L439" s="28">
        <v>3</v>
      </c>
      <c r="M439" s="28">
        <v>53</v>
      </c>
      <c r="N439" s="28">
        <v>1</v>
      </c>
      <c r="P439" s="28">
        <v>1</v>
      </c>
      <c r="R439" t="s">
        <v>1561</v>
      </c>
      <c r="W439">
        <v>0</v>
      </c>
      <c r="Y439"/>
      <c r="Z439"/>
      <c r="AA439"/>
    </row>
    <row r="440" spans="1:27" ht="15" customHeight="1" x14ac:dyDescent="0.25">
      <c r="A440" s="187">
        <f>VLOOKUP(E440,НЕД!A:B,2,FALSE)</f>
        <v>24</v>
      </c>
      <c r="B440" s="68">
        <v>21</v>
      </c>
      <c r="C440" t="s">
        <v>78</v>
      </c>
      <c r="D440" s="441" t="s">
        <v>3520</v>
      </c>
      <c r="E440" s="66" t="s">
        <v>80</v>
      </c>
      <c r="F440" s="68">
        <v>70</v>
      </c>
      <c r="G440" s="28">
        <v>11</v>
      </c>
      <c r="H440" s="29">
        <f t="shared" si="9"/>
        <v>0.15714285714285714</v>
      </c>
      <c r="I440" s="28">
        <v>180</v>
      </c>
      <c r="J440" s="28">
        <v>125</v>
      </c>
      <c r="K440" s="28">
        <v>3</v>
      </c>
      <c r="L440" s="28">
        <v>4</v>
      </c>
      <c r="M440" s="28">
        <v>20</v>
      </c>
      <c r="N440" s="28">
        <v>1</v>
      </c>
      <c r="P440" s="28">
        <v>1</v>
      </c>
      <c r="R440" s="30" t="s">
        <v>1010</v>
      </c>
      <c r="S440" t="s">
        <v>1011</v>
      </c>
      <c r="T440" t="s">
        <v>358</v>
      </c>
      <c r="U440" t="s">
        <v>1012</v>
      </c>
      <c r="V440">
        <v>63</v>
      </c>
      <c r="W440">
        <v>23</v>
      </c>
      <c r="Y440"/>
      <c r="Z440" s="315" t="s">
        <v>3316</v>
      </c>
    </row>
    <row r="441" spans="1:27" ht="15" customHeight="1" x14ac:dyDescent="0.25">
      <c r="A441" s="187" t="e">
        <f>VLOOKUP(E441,НЕД!A:B,2,FALSE)</f>
        <v>#N/A</v>
      </c>
      <c r="B441" s="28">
        <v>0</v>
      </c>
      <c r="C441" s="445" t="s">
        <v>2194</v>
      </c>
      <c r="D441" t="s">
        <v>139</v>
      </c>
      <c r="E441" s="22" t="s">
        <v>1805</v>
      </c>
      <c r="F441" s="28">
        <v>220</v>
      </c>
      <c r="G441" s="28">
        <v>28</v>
      </c>
      <c r="H441" s="29">
        <f t="shared" si="9"/>
        <v>0.12727272727272726</v>
      </c>
      <c r="I441" s="28">
        <v>150</v>
      </c>
      <c r="J441" s="28">
        <v>290</v>
      </c>
      <c r="K441" s="28">
        <v>8</v>
      </c>
      <c r="L441" s="28">
        <v>10</v>
      </c>
      <c r="M441" s="28">
        <v>15</v>
      </c>
      <c r="O441" s="28">
        <v>1</v>
      </c>
      <c r="P441" s="28">
        <v>1</v>
      </c>
      <c r="R441" t="s">
        <v>1806</v>
      </c>
      <c r="V441">
        <v>28</v>
      </c>
      <c r="W441">
        <v>0</v>
      </c>
      <c r="Y441"/>
      <c r="Z441" t="s">
        <v>3316</v>
      </c>
      <c r="AA441"/>
    </row>
    <row r="442" spans="1:27" ht="15" customHeight="1" x14ac:dyDescent="0.25">
      <c r="A442" s="187" t="e">
        <f>VLOOKUP(E442,НЕД!A:B,2,FALSE)</f>
        <v>#N/A</v>
      </c>
      <c r="B442" s="68">
        <v>22</v>
      </c>
      <c r="C442" s="201" t="s">
        <v>3360</v>
      </c>
      <c r="D442" s="239" t="s">
        <v>3360</v>
      </c>
      <c r="E442" s="66" t="s">
        <v>3416</v>
      </c>
      <c r="F442" s="28">
        <v>220</v>
      </c>
      <c r="G442" s="28">
        <v>59</v>
      </c>
      <c r="H442" s="29">
        <f t="shared" si="9"/>
        <v>0.26818181818181819</v>
      </c>
      <c r="I442" s="28">
        <v>250</v>
      </c>
      <c r="J442" s="28">
        <v>278</v>
      </c>
      <c r="K442" s="28">
        <v>14</v>
      </c>
      <c r="L442" s="28">
        <v>6</v>
      </c>
      <c r="M442" s="28">
        <v>43</v>
      </c>
      <c r="O442" s="28">
        <v>1</v>
      </c>
      <c r="P442" s="28">
        <v>1</v>
      </c>
      <c r="R442" t="s">
        <v>3038</v>
      </c>
      <c r="W442">
        <v>18</v>
      </c>
      <c r="Y442"/>
      <c r="Z442" s="315" t="s">
        <v>3316</v>
      </c>
    </row>
    <row r="443" spans="1:27" ht="15" customHeight="1" x14ac:dyDescent="0.25">
      <c r="A443" s="187" t="e">
        <f>VLOOKUP(E443,НЕД!A:B,2,FALSE)</f>
        <v>#N/A</v>
      </c>
      <c r="B443" s="64">
        <v>32</v>
      </c>
      <c r="C443" t="s">
        <v>331</v>
      </c>
      <c r="D443" t="s">
        <v>331</v>
      </c>
      <c r="E443" s="22" t="s">
        <v>1769</v>
      </c>
      <c r="F443" s="28">
        <v>150</v>
      </c>
      <c r="G443" s="28">
        <v>38</v>
      </c>
      <c r="H443" s="29">
        <f t="shared" si="9"/>
        <v>0.25333333333333335</v>
      </c>
      <c r="I443" s="28">
        <v>180</v>
      </c>
      <c r="J443" s="28">
        <v>258</v>
      </c>
      <c r="K443" s="28">
        <v>11</v>
      </c>
      <c r="L443" s="28">
        <v>9</v>
      </c>
      <c r="M443" s="28">
        <v>30</v>
      </c>
      <c r="N443" s="28">
        <v>1</v>
      </c>
      <c r="O443" s="28">
        <v>1</v>
      </c>
      <c r="P443" s="28">
        <v>1</v>
      </c>
      <c r="Q443" s="28">
        <v>1</v>
      </c>
      <c r="R443" s="30" t="s">
        <v>1770</v>
      </c>
      <c r="V443">
        <v>29</v>
      </c>
      <c r="W443">
        <v>10</v>
      </c>
      <c r="Y443"/>
      <c r="Z443" s="438" t="s">
        <v>3316</v>
      </c>
    </row>
    <row r="444" spans="1:27" ht="15" customHeight="1" x14ac:dyDescent="0.25">
      <c r="A444" s="187">
        <f>VLOOKUP(E444,НЕД!A:B,2,FALSE)</f>
        <v>24</v>
      </c>
      <c r="B444" s="68">
        <v>23</v>
      </c>
      <c r="C444" s="441" t="s">
        <v>260</v>
      </c>
      <c r="D444" s="149" t="s">
        <v>2858</v>
      </c>
      <c r="E444" s="70" t="s">
        <v>291</v>
      </c>
      <c r="F444" s="68">
        <v>70</v>
      </c>
      <c r="G444" s="28">
        <v>13</v>
      </c>
      <c r="H444" s="29">
        <f t="shared" si="9"/>
        <v>0.18571428571428572</v>
      </c>
      <c r="I444" s="28">
        <v>180</v>
      </c>
      <c r="J444" s="28">
        <v>164</v>
      </c>
      <c r="K444" s="28">
        <v>3</v>
      </c>
      <c r="L444" s="28">
        <v>8</v>
      </c>
      <c r="M444" s="28">
        <v>20</v>
      </c>
      <c r="N444" s="28">
        <v>1</v>
      </c>
      <c r="P444" s="28">
        <v>1</v>
      </c>
      <c r="R444" s="30" t="s">
        <v>1010</v>
      </c>
      <c r="W444">
        <v>23</v>
      </c>
      <c r="Z444" s="315" t="s">
        <v>3316</v>
      </c>
    </row>
    <row r="445" spans="1:27" ht="30" customHeight="1" x14ac:dyDescent="0.25">
      <c r="A445" s="187" t="e">
        <f>VLOOKUP(E445,НЕД!A:B,2,FALSE)</f>
        <v>#N/A</v>
      </c>
      <c r="B445" s="28">
        <v>0</v>
      </c>
      <c r="C445" t="s">
        <v>78</v>
      </c>
      <c r="D445" s="441" t="s">
        <v>3520</v>
      </c>
      <c r="E445" s="22" t="s">
        <v>83</v>
      </c>
      <c r="F445" s="28">
        <v>80</v>
      </c>
      <c r="G445" s="28">
        <v>14</v>
      </c>
      <c r="H445" s="29">
        <f t="shared" si="9"/>
        <v>0.17499999999999999</v>
      </c>
      <c r="I445" s="28">
        <v>180</v>
      </c>
      <c r="J445" s="28">
        <v>260</v>
      </c>
      <c r="K445" s="28">
        <v>6</v>
      </c>
      <c r="L445" s="28">
        <v>5</v>
      </c>
      <c r="M445" s="28">
        <v>47</v>
      </c>
      <c r="N445" s="28">
        <v>1</v>
      </c>
      <c r="P445" s="28">
        <v>1</v>
      </c>
      <c r="R445" t="s">
        <v>1974</v>
      </c>
      <c r="W445">
        <v>23</v>
      </c>
      <c r="Y445"/>
      <c r="Z445"/>
      <c r="AA445"/>
    </row>
    <row r="446" spans="1:27" ht="30" customHeight="1" x14ac:dyDescent="0.25">
      <c r="A446" s="187" t="e">
        <f>VLOOKUP(E446,НЕД!A:B,2,FALSE)</f>
        <v>#N/A</v>
      </c>
      <c r="B446" s="68">
        <v>17</v>
      </c>
      <c r="C446" t="s">
        <v>331</v>
      </c>
      <c r="D446" t="s">
        <v>331</v>
      </c>
      <c r="E446" s="209" t="s">
        <v>1587</v>
      </c>
      <c r="F446" s="28">
        <v>150</v>
      </c>
      <c r="G446" s="28">
        <v>33</v>
      </c>
      <c r="H446" s="29">
        <f t="shared" ref="H446:H509" si="10">G446/F446</f>
        <v>0.22</v>
      </c>
      <c r="I446" s="28">
        <v>200</v>
      </c>
      <c r="J446" s="35">
        <v>269</v>
      </c>
      <c r="K446" s="35">
        <v>5</v>
      </c>
      <c r="L446" s="35">
        <v>12</v>
      </c>
      <c r="M446" s="35">
        <v>35</v>
      </c>
      <c r="N446" s="28">
        <v>1</v>
      </c>
      <c r="O446" s="28">
        <v>1</v>
      </c>
      <c r="R446" s="306" t="s">
        <v>3480</v>
      </c>
      <c r="W446">
        <v>17</v>
      </c>
      <c r="Y446"/>
      <c r="Z446" s="438" t="s">
        <v>3316</v>
      </c>
    </row>
    <row r="447" spans="1:27" ht="15" customHeight="1" x14ac:dyDescent="0.25">
      <c r="A447" s="187" t="e">
        <f>VLOOKUP(E447,НЕД!A:B,2,FALSE)</f>
        <v>#N/A</v>
      </c>
      <c r="B447" s="28">
        <v>0</v>
      </c>
      <c r="C447" t="s">
        <v>78</v>
      </c>
      <c r="D447" s="441" t="s">
        <v>3521</v>
      </c>
      <c r="E447" s="22" t="s">
        <v>1060</v>
      </c>
      <c r="F447" s="28">
        <v>80</v>
      </c>
      <c r="G447" s="28">
        <v>22</v>
      </c>
      <c r="H447" s="29">
        <f t="shared" si="10"/>
        <v>0.27500000000000002</v>
      </c>
      <c r="I447" s="28">
        <v>180</v>
      </c>
      <c r="J447" s="28">
        <v>148</v>
      </c>
      <c r="K447" s="28">
        <v>3</v>
      </c>
      <c r="L447" s="28">
        <v>3</v>
      </c>
      <c r="M447" s="28">
        <v>28</v>
      </c>
      <c r="N447" s="28">
        <v>1</v>
      </c>
      <c r="P447" s="28">
        <v>1</v>
      </c>
      <c r="R447" t="s">
        <v>1061</v>
      </c>
      <c r="W447">
        <v>0</v>
      </c>
      <c r="Y447"/>
      <c r="Z447"/>
      <c r="AA447"/>
    </row>
    <row r="448" spans="1:27" ht="45" customHeight="1" x14ac:dyDescent="0.25">
      <c r="A448" s="187">
        <f>VLOOKUP(E448,НЕД!A:B,2,FALSE)</f>
        <v>24</v>
      </c>
      <c r="B448" s="68">
        <v>22</v>
      </c>
      <c r="C448" t="s">
        <v>363</v>
      </c>
      <c r="D448" s="214" t="s">
        <v>3283</v>
      </c>
      <c r="E448" s="216" t="s">
        <v>3282</v>
      </c>
      <c r="F448" s="68">
        <v>130</v>
      </c>
      <c r="G448" s="28">
        <v>30</v>
      </c>
      <c r="H448" s="29">
        <f t="shared" si="10"/>
        <v>0.23076923076923078</v>
      </c>
      <c r="I448" s="28">
        <v>250</v>
      </c>
      <c r="J448" s="28">
        <v>189</v>
      </c>
      <c r="K448" s="28">
        <v>5</v>
      </c>
      <c r="L448" s="28">
        <v>7</v>
      </c>
      <c r="M448" s="28">
        <v>26</v>
      </c>
      <c r="N448" s="28">
        <v>1</v>
      </c>
      <c r="R448" s="218" t="s">
        <v>3313</v>
      </c>
      <c r="W448">
        <v>23</v>
      </c>
      <c r="Y448"/>
      <c r="Z448" s="315" t="s">
        <v>3316</v>
      </c>
    </row>
    <row r="449" spans="1:27" ht="30" customHeight="1" x14ac:dyDescent="0.25">
      <c r="A449" s="187" t="e">
        <f>VLOOKUP(E449,НЕД!A:B,2,FALSE)</f>
        <v>#N/A</v>
      </c>
      <c r="B449" s="28">
        <v>6</v>
      </c>
      <c r="C449" s="138" t="s">
        <v>3144</v>
      </c>
      <c r="D449" s="442" t="s">
        <v>3551</v>
      </c>
      <c r="E449" s="1" t="s">
        <v>2974</v>
      </c>
      <c r="F449" s="28">
        <v>250</v>
      </c>
      <c r="G449" s="28">
        <v>72</v>
      </c>
      <c r="H449" s="29">
        <f t="shared" si="10"/>
        <v>0.28799999999999998</v>
      </c>
      <c r="I449" s="28">
        <v>160</v>
      </c>
      <c r="J449" s="28">
        <v>167</v>
      </c>
      <c r="K449" s="28">
        <v>26</v>
      </c>
      <c r="L449" s="28">
        <v>4</v>
      </c>
      <c r="M449" s="28">
        <v>6</v>
      </c>
      <c r="O449" s="28">
        <v>1</v>
      </c>
      <c r="P449" s="28">
        <v>1</v>
      </c>
      <c r="R449" s="104" t="s">
        <v>2999</v>
      </c>
      <c r="W449">
        <v>0</v>
      </c>
      <c r="Y449"/>
      <c r="Z449" t="s">
        <v>3316</v>
      </c>
      <c r="AA449"/>
    </row>
    <row r="450" spans="1:27" ht="45" customHeight="1" x14ac:dyDescent="0.25">
      <c r="A450" s="187">
        <f>VLOOKUP(E450,НЕД!A:B,2,FALSE)</f>
        <v>24</v>
      </c>
      <c r="B450" s="245">
        <v>24</v>
      </c>
      <c r="C450" s="445" t="s">
        <v>3555</v>
      </c>
      <c r="D450" t="s">
        <v>238</v>
      </c>
      <c r="E450" s="23" t="s">
        <v>241</v>
      </c>
      <c r="F450" s="31">
        <v>230</v>
      </c>
      <c r="G450" s="28">
        <v>51</v>
      </c>
      <c r="H450" s="29">
        <f t="shared" si="10"/>
        <v>0.22173913043478261</v>
      </c>
      <c r="I450" s="28">
        <v>220</v>
      </c>
      <c r="J450" s="28">
        <v>205</v>
      </c>
      <c r="K450" s="28">
        <v>6</v>
      </c>
      <c r="L450" s="28">
        <v>17</v>
      </c>
      <c r="M450" s="28">
        <v>8</v>
      </c>
      <c r="N450" s="28">
        <v>1</v>
      </c>
      <c r="P450" s="28">
        <v>1</v>
      </c>
      <c r="R450" s="30" t="s">
        <v>1087</v>
      </c>
      <c r="S450" t="s">
        <v>677</v>
      </c>
      <c r="T450" t="s">
        <v>323</v>
      </c>
      <c r="U450" t="s">
        <v>526</v>
      </c>
      <c r="V450">
        <v>61</v>
      </c>
      <c r="W450">
        <v>20</v>
      </c>
      <c r="Y450"/>
      <c r="Z450" s="315" t="s">
        <v>3316</v>
      </c>
    </row>
    <row r="451" spans="1:27" ht="15" customHeight="1" x14ac:dyDescent="0.25">
      <c r="A451" s="187" t="e">
        <f>VLOOKUP(E451,НЕД!A:B,2,FALSE)</f>
        <v>#N/A</v>
      </c>
      <c r="B451" s="68">
        <v>23</v>
      </c>
      <c r="C451" t="s">
        <v>232</v>
      </c>
      <c r="D451" t="s">
        <v>226</v>
      </c>
      <c r="E451" s="66" t="s">
        <v>228</v>
      </c>
      <c r="F451" s="68">
        <v>230</v>
      </c>
      <c r="G451" s="28">
        <v>59</v>
      </c>
      <c r="H451" s="29">
        <f t="shared" si="10"/>
        <v>0.2565217391304348</v>
      </c>
      <c r="I451" s="28">
        <v>180</v>
      </c>
      <c r="J451" s="28">
        <v>200</v>
      </c>
      <c r="K451" s="28">
        <v>8</v>
      </c>
      <c r="L451" s="28">
        <v>15</v>
      </c>
      <c r="M451" s="28">
        <v>8</v>
      </c>
      <c r="N451" s="28">
        <v>1</v>
      </c>
      <c r="R451" s="177" t="s">
        <v>3235</v>
      </c>
      <c r="W451">
        <v>23</v>
      </c>
      <c r="Y451"/>
      <c r="Z451" s="315" t="s">
        <v>3316</v>
      </c>
    </row>
    <row r="452" spans="1:27" ht="15" customHeight="1" x14ac:dyDescent="0.25">
      <c r="A452" s="187">
        <f>VLOOKUP(E452,НЕД!A:B,2,FALSE)</f>
        <v>24</v>
      </c>
      <c r="B452" s="64">
        <v>24</v>
      </c>
      <c r="C452" s="441" t="s">
        <v>121</v>
      </c>
      <c r="D452" t="s">
        <v>408</v>
      </c>
      <c r="E452" s="22" t="s">
        <v>1363</v>
      </c>
      <c r="F452" s="31">
        <v>230</v>
      </c>
      <c r="G452" s="28">
        <v>65</v>
      </c>
      <c r="H452" s="29">
        <f t="shared" si="10"/>
        <v>0.28260869565217389</v>
      </c>
      <c r="I452" s="28">
        <v>180</v>
      </c>
      <c r="J452" s="28">
        <v>191</v>
      </c>
      <c r="K452" s="28">
        <v>15</v>
      </c>
      <c r="L452" s="28">
        <v>12</v>
      </c>
      <c r="M452" s="28">
        <v>5</v>
      </c>
      <c r="R452" s="301" t="s">
        <v>3481</v>
      </c>
      <c r="S452" t="s">
        <v>510</v>
      </c>
      <c r="T452" t="s">
        <v>323</v>
      </c>
      <c r="U452" t="s">
        <v>559</v>
      </c>
      <c r="V452">
        <v>55</v>
      </c>
      <c r="W452">
        <v>19</v>
      </c>
      <c r="Y452"/>
      <c r="Z452" s="289" t="s">
        <v>3316</v>
      </c>
      <c r="AA452"/>
    </row>
    <row r="453" spans="1:27" ht="30" customHeight="1" x14ac:dyDescent="0.25">
      <c r="A453" s="187" t="e">
        <f>VLOOKUP(E453,НЕД!A:B,2,FALSE)</f>
        <v>#N/A</v>
      </c>
      <c r="B453" s="28">
        <v>43</v>
      </c>
      <c r="C453" s="441" t="s">
        <v>2194</v>
      </c>
      <c r="D453" s="432" t="s">
        <v>368</v>
      </c>
      <c r="E453" s="22" t="s">
        <v>406</v>
      </c>
      <c r="F453" s="31">
        <v>260</v>
      </c>
      <c r="G453" s="28">
        <v>73</v>
      </c>
      <c r="H453" s="29">
        <f t="shared" si="10"/>
        <v>0.28076923076923077</v>
      </c>
      <c r="I453" s="28">
        <v>220</v>
      </c>
      <c r="J453" s="28">
        <v>260</v>
      </c>
      <c r="K453" s="28">
        <v>18</v>
      </c>
      <c r="L453" s="28">
        <v>11</v>
      </c>
      <c r="M453" s="28">
        <v>21</v>
      </c>
      <c r="P453" s="28">
        <v>1</v>
      </c>
      <c r="R453" s="30" t="s">
        <v>407</v>
      </c>
      <c r="W453">
        <v>0</v>
      </c>
      <c r="Y453"/>
      <c r="Z453"/>
      <c r="AA453"/>
    </row>
    <row r="454" spans="1:27" ht="15" customHeight="1" x14ac:dyDescent="0.25">
      <c r="A454" s="187" t="e">
        <f>VLOOKUP(E454,НЕД!A:B,2,FALSE)</f>
        <v>#N/A</v>
      </c>
      <c r="B454" s="28">
        <v>4</v>
      </c>
      <c r="C454" s="441" t="s">
        <v>121</v>
      </c>
      <c r="D454" t="s">
        <v>408</v>
      </c>
      <c r="E454" s="22" t="s">
        <v>1766</v>
      </c>
      <c r="F454" s="28">
        <v>230</v>
      </c>
      <c r="G454" s="28">
        <v>64</v>
      </c>
      <c r="H454" s="29">
        <f t="shared" si="10"/>
        <v>0.27826086956521739</v>
      </c>
      <c r="I454" s="28">
        <v>180</v>
      </c>
      <c r="J454" s="28">
        <v>160</v>
      </c>
      <c r="K454" s="28">
        <v>21</v>
      </c>
      <c r="L454" s="28">
        <v>7</v>
      </c>
      <c r="M454" s="28">
        <v>5</v>
      </c>
      <c r="R454" s="30" t="s">
        <v>2949</v>
      </c>
      <c r="S454" t="s">
        <v>1506</v>
      </c>
      <c r="T454" t="s">
        <v>358</v>
      </c>
      <c r="U454" t="s">
        <v>1767</v>
      </c>
      <c r="V454">
        <v>54</v>
      </c>
      <c r="W454">
        <v>23</v>
      </c>
      <c r="Y454"/>
      <c r="Z454"/>
      <c r="AA454"/>
    </row>
    <row r="455" spans="1:27" ht="15" customHeight="1" x14ac:dyDescent="0.25">
      <c r="A455" s="187" t="e">
        <f>VLOOKUP(E455,НЕД!A:B,2,FALSE)</f>
        <v>#N/A</v>
      </c>
      <c r="B455" s="68">
        <v>20</v>
      </c>
      <c r="C455" s="441" t="s">
        <v>121</v>
      </c>
      <c r="D455" s="34" t="s">
        <v>2117</v>
      </c>
      <c r="E455" s="22" t="s">
        <v>1451</v>
      </c>
      <c r="F455" s="68">
        <v>230</v>
      </c>
      <c r="G455" s="28">
        <v>60</v>
      </c>
      <c r="H455" s="29">
        <f t="shared" si="10"/>
        <v>0.2608695652173913</v>
      </c>
      <c r="I455" s="28">
        <v>180</v>
      </c>
      <c r="J455" s="28">
        <v>338</v>
      </c>
      <c r="K455" s="28">
        <v>14</v>
      </c>
      <c r="L455" s="28">
        <v>29</v>
      </c>
      <c r="M455" s="28">
        <v>7</v>
      </c>
      <c r="O455" s="28">
        <v>1</v>
      </c>
      <c r="P455" s="28">
        <v>1</v>
      </c>
      <c r="Q455" s="28">
        <v>1</v>
      </c>
      <c r="R455" s="30" t="s">
        <v>3432</v>
      </c>
      <c r="S455" t="s">
        <v>510</v>
      </c>
      <c r="T455" t="s">
        <v>358</v>
      </c>
      <c r="U455" t="s">
        <v>1452</v>
      </c>
      <c r="V455">
        <v>69</v>
      </c>
      <c r="W455">
        <v>20</v>
      </c>
      <c r="Z455" s="302" t="s">
        <v>3316</v>
      </c>
      <c r="AA455"/>
    </row>
    <row r="456" spans="1:27" ht="15" customHeight="1" x14ac:dyDescent="0.25">
      <c r="A456" s="187" t="e">
        <f>VLOOKUP(E456,НЕД!A:B,2,FALSE)</f>
        <v>#N/A</v>
      </c>
      <c r="B456" s="68">
        <v>15</v>
      </c>
      <c r="C456" t="s">
        <v>116</v>
      </c>
      <c r="D456" t="s">
        <v>116</v>
      </c>
      <c r="E456" s="66" t="s">
        <v>1371</v>
      </c>
      <c r="F456" s="28">
        <v>130</v>
      </c>
      <c r="G456" s="28">
        <v>36</v>
      </c>
      <c r="H456" s="29">
        <f t="shared" si="10"/>
        <v>0.27692307692307694</v>
      </c>
      <c r="I456" s="28">
        <v>250</v>
      </c>
      <c r="J456" s="28">
        <v>247</v>
      </c>
      <c r="K456" s="28">
        <v>4</v>
      </c>
      <c r="L456" s="28">
        <v>16</v>
      </c>
      <c r="M456" s="28">
        <v>22</v>
      </c>
      <c r="N456" s="28">
        <v>1</v>
      </c>
      <c r="P456" s="28">
        <v>1</v>
      </c>
      <c r="R456" s="30" t="s">
        <v>3423</v>
      </c>
      <c r="S456" t="s">
        <v>403</v>
      </c>
      <c r="T456" t="s">
        <v>323</v>
      </c>
      <c r="U456" t="s">
        <v>896</v>
      </c>
      <c r="V456">
        <v>30</v>
      </c>
      <c r="W456">
        <v>15</v>
      </c>
      <c r="Y456"/>
      <c r="Z456"/>
      <c r="AA456"/>
    </row>
    <row r="457" spans="1:27" ht="15" customHeight="1" x14ac:dyDescent="0.25">
      <c r="A457" s="187" t="e">
        <f>VLOOKUP(E457,НЕД!A:B,2,FALSE)</f>
        <v>#N/A</v>
      </c>
      <c r="B457" s="64">
        <v>4</v>
      </c>
      <c r="C457" s="441" t="s">
        <v>3535</v>
      </c>
      <c r="D457" s="441" t="s">
        <v>162</v>
      </c>
      <c r="E457" s="22" t="s">
        <v>1688</v>
      </c>
      <c r="F457" s="28">
        <v>100</v>
      </c>
      <c r="G457" s="28">
        <v>23</v>
      </c>
      <c r="H457" s="29">
        <f t="shared" si="10"/>
        <v>0.23</v>
      </c>
      <c r="I457" s="28">
        <v>250</v>
      </c>
      <c r="J457" s="28">
        <v>227</v>
      </c>
      <c r="K457" s="28">
        <v>2</v>
      </c>
      <c r="L457" s="28">
        <v>12</v>
      </c>
      <c r="M457" s="28">
        <v>28</v>
      </c>
      <c r="N457" s="28">
        <v>1</v>
      </c>
      <c r="P457" s="28">
        <v>1</v>
      </c>
      <c r="R457" t="s">
        <v>1689</v>
      </c>
      <c r="W457">
        <v>0</v>
      </c>
      <c r="Y457"/>
      <c r="Z457"/>
      <c r="AA457"/>
    </row>
    <row r="458" spans="1:27" ht="15" customHeight="1" x14ac:dyDescent="0.25">
      <c r="A458" s="187">
        <f>VLOOKUP(E458,НЕД!A:B,2,FALSE)</f>
        <v>24</v>
      </c>
      <c r="B458" s="68">
        <v>22</v>
      </c>
      <c r="C458" t="s">
        <v>3511</v>
      </c>
      <c r="D458" t="s">
        <v>3585</v>
      </c>
      <c r="E458" s="66" t="s">
        <v>3583</v>
      </c>
      <c r="F458" s="28">
        <v>95</v>
      </c>
      <c r="G458" s="28">
        <v>20</v>
      </c>
      <c r="H458" s="29">
        <f t="shared" si="10"/>
        <v>0.21052631578947367</v>
      </c>
      <c r="I458" s="28">
        <v>250</v>
      </c>
      <c r="J458" s="28">
        <v>200</v>
      </c>
      <c r="K458" s="28">
        <v>5</v>
      </c>
      <c r="L458" s="28">
        <v>6</v>
      </c>
      <c r="M458" s="28">
        <v>30</v>
      </c>
      <c r="O458" s="28">
        <v>1</v>
      </c>
      <c r="R458" t="s">
        <v>3587</v>
      </c>
      <c r="W458">
        <v>23</v>
      </c>
      <c r="Y458"/>
      <c r="Z458" s="315" t="s">
        <v>3316</v>
      </c>
    </row>
    <row r="459" spans="1:27" ht="15" customHeight="1" x14ac:dyDescent="0.25">
      <c r="A459" s="187">
        <f>VLOOKUP(E459,НЕД!A:B,2,FALSE)</f>
        <v>24</v>
      </c>
      <c r="B459" s="68">
        <v>21</v>
      </c>
      <c r="C459" t="s">
        <v>232</v>
      </c>
      <c r="D459" t="s">
        <v>232</v>
      </c>
      <c r="E459" s="205" t="s">
        <v>234</v>
      </c>
      <c r="F459" s="68">
        <v>180</v>
      </c>
      <c r="G459" s="28">
        <v>43</v>
      </c>
      <c r="H459" s="29">
        <f t="shared" si="10"/>
        <v>0.2388888888888889</v>
      </c>
      <c r="I459" s="28">
        <v>150</v>
      </c>
      <c r="J459" s="28">
        <v>179</v>
      </c>
      <c r="K459" s="28">
        <v>8</v>
      </c>
      <c r="L459" s="28">
        <v>15</v>
      </c>
      <c r="M459" s="28">
        <v>4</v>
      </c>
      <c r="N459" s="28">
        <v>1</v>
      </c>
      <c r="P459" s="28">
        <v>1</v>
      </c>
      <c r="R459" s="179" t="s">
        <v>3252</v>
      </c>
      <c r="W459">
        <v>23</v>
      </c>
      <c r="Z459" s="315" t="s">
        <v>3316</v>
      </c>
    </row>
    <row r="460" spans="1:27" ht="15" customHeight="1" x14ac:dyDescent="0.25">
      <c r="A460" s="187" t="e">
        <f>VLOOKUP(E460,НЕД!A:B,2,FALSE)</f>
        <v>#N/A</v>
      </c>
      <c r="B460" s="68">
        <v>21</v>
      </c>
      <c r="C460" s="441" t="s">
        <v>121</v>
      </c>
      <c r="D460" t="s">
        <v>408</v>
      </c>
      <c r="E460" s="83" t="s">
        <v>1719</v>
      </c>
      <c r="F460" s="68">
        <v>220</v>
      </c>
      <c r="G460" s="28">
        <v>55</v>
      </c>
      <c r="H460" s="29">
        <f t="shared" si="10"/>
        <v>0.25</v>
      </c>
      <c r="I460" s="28">
        <v>250</v>
      </c>
      <c r="J460" s="28">
        <v>533</v>
      </c>
      <c r="K460" s="28">
        <v>16</v>
      </c>
      <c r="L460" s="28">
        <v>45</v>
      </c>
      <c r="M460" s="28">
        <v>16</v>
      </c>
      <c r="R460" s="30" t="s">
        <v>1720</v>
      </c>
      <c r="V460">
        <v>26</v>
      </c>
      <c r="W460">
        <v>16</v>
      </c>
      <c r="Y460"/>
      <c r="Z460" s="315" t="s">
        <v>3316</v>
      </c>
      <c r="AA460"/>
    </row>
    <row r="461" spans="1:27" ht="15" customHeight="1" x14ac:dyDescent="0.25">
      <c r="A461" s="187" t="e">
        <f>VLOOKUP(E461,НЕД!A:B,2,FALSE)</f>
        <v>#N/A</v>
      </c>
      <c r="B461" s="68">
        <v>46</v>
      </c>
      <c r="C461" s="441" t="s">
        <v>3535</v>
      </c>
      <c r="D461" s="441" t="s">
        <v>3540</v>
      </c>
      <c r="E461" s="26" t="s">
        <v>2435</v>
      </c>
      <c r="F461" s="28">
        <v>110</v>
      </c>
      <c r="G461" s="28">
        <v>21</v>
      </c>
      <c r="H461" s="29">
        <f t="shared" si="10"/>
        <v>0.19090909090909092</v>
      </c>
      <c r="I461" s="28">
        <v>280</v>
      </c>
      <c r="J461" s="28">
        <v>111</v>
      </c>
      <c r="K461" s="28">
        <v>8</v>
      </c>
      <c r="L461" s="28">
        <v>1</v>
      </c>
      <c r="M461" s="28">
        <v>17</v>
      </c>
      <c r="N461" s="28">
        <v>1</v>
      </c>
      <c r="R461" s="30" t="s">
        <v>2436</v>
      </c>
      <c r="W461">
        <v>0</v>
      </c>
      <c r="Y461"/>
      <c r="Z461"/>
      <c r="AA461"/>
    </row>
    <row r="462" spans="1:27" ht="15" customHeight="1" x14ac:dyDescent="0.25">
      <c r="A462" s="187" t="e">
        <f>VLOOKUP(E462,НЕД!A:B,2,FALSE)</f>
        <v>#N/A</v>
      </c>
      <c r="B462" s="68">
        <v>2</v>
      </c>
      <c r="C462" s="441" t="s">
        <v>3535</v>
      </c>
      <c r="D462" s="441" t="s">
        <v>3540</v>
      </c>
      <c r="E462" s="22" t="s">
        <v>2793</v>
      </c>
      <c r="F462" s="28">
        <v>120</v>
      </c>
      <c r="G462" s="28">
        <v>28</v>
      </c>
      <c r="H462" s="29">
        <f t="shared" si="10"/>
        <v>0.23333333333333334</v>
      </c>
      <c r="I462" s="28">
        <v>250</v>
      </c>
      <c r="J462" s="28">
        <v>78</v>
      </c>
      <c r="K462" s="28">
        <v>1</v>
      </c>
      <c r="L462" s="28">
        <v>1</v>
      </c>
      <c r="M462" s="28">
        <v>17</v>
      </c>
      <c r="N462" s="28">
        <v>1</v>
      </c>
      <c r="R462" s="30" t="s">
        <v>2796</v>
      </c>
      <c r="W462">
        <v>0</v>
      </c>
      <c r="Y462"/>
      <c r="Z462"/>
      <c r="AA462"/>
    </row>
    <row r="463" spans="1:27" ht="30" customHeight="1" x14ac:dyDescent="0.25">
      <c r="A463" s="187" t="e">
        <f>VLOOKUP(E463,НЕД!A:B,2,FALSE)</f>
        <v>#N/A</v>
      </c>
      <c r="B463" s="68">
        <v>21</v>
      </c>
      <c r="C463" t="s">
        <v>331</v>
      </c>
      <c r="D463" t="s">
        <v>331</v>
      </c>
      <c r="E463" s="22" t="s">
        <v>1810</v>
      </c>
      <c r="F463" s="28">
        <v>190</v>
      </c>
      <c r="G463" s="28">
        <v>56</v>
      </c>
      <c r="H463" s="29">
        <f t="shared" si="10"/>
        <v>0.29473684210526313</v>
      </c>
      <c r="I463" s="28">
        <v>180</v>
      </c>
      <c r="J463" s="28">
        <v>118</v>
      </c>
      <c r="K463" s="28">
        <v>5</v>
      </c>
      <c r="L463" s="28">
        <v>6</v>
      </c>
      <c r="M463" s="28">
        <v>11</v>
      </c>
      <c r="N463" s="28">
        <v>1</v>
      </c>
      <c r="P463" s="28">
        <v>1</v>
      </c>
      <c r="R463" s="91" t="s">
        <v>2902</v>
      </c>
      <c r="S463" t="s">
        <v>697</v>
      </c>
      <c r="T463" t="s">
        <v>665</v>
      </c>
      <c r="U463" t="s">
        <v>1811</v>
      </c>
      <c r="V463">
        <v>22</v>
      </c>
      <c r="W463">
        <v>16</v>
      </c>
      <c r="Y463"/>
      <c r="Z463" s="315" t="s">
        <v>3316</v>
      </c>
      <c r="AA463"/>
    </row>
    <row r="464" spans="1:27" ht="15" customHeight="1" x14ac:dyDescent="0.25">
      <c r="A464" s="187" t="e">
        <f>VLOOKUP(E464,НЕД!A:B,2,FALSE)</f>
        <v>#N/A</v>
      </c>
      <c r="B464" s="68">
        <v>23</v>
      </c>
      <c r="C464" t="s">
        <v>121</v>
      </c>
      <c r="D464" t="s">
        <v>121</v>
      </c>
      <c r="E464" s="66" t="s">
        <v>794</v>
      </c>
      <c r="F464" s="28">
        <v>220</v>
      </c>
      <c r="G464" s="28">
        <v>64</v>
      </c>
      <c r="H464" s="29">
        <f t="shared" si="10"/>
        <v>0.29090909090909089</v>
      </c>
      <c r="I464" s="28">
        <v>130</v>
      </c>
      <c r="J464" s="28">
        <v>228</v>
      </c>
      <c r="K464" s="28">
        <v>23</v>
      </c>
      <c r="L464" s="28">
        <v>15</v>
      </c>
      <c r="M464" s="28">
        <v>1</v>
      </c>
      <c r="P464" s="28">
        <v>1</v>
      </c>
      <c r="R464" s="30" t="s">
        <v>3007</v>
      </c>
      <c r="S464" t="s">
        <v>510</v>
      </c>
      <c r="T464" t="s">
        <v>358</v>
      </c>
      <c r="U464" t="s">
        <v>796</v>
      </c>
      <c r="V464">
        <v>44</v>
      </c>
      <c r="W464">
        <v>23</v>
      </c>
      <c r="Y464"/>
      <c r="Z464" s="315" t="s">
        <v>3316</v>
      </c>
    </row>
    <row r="465" spans="1:27" ht="30" customHeight="1" x14ac:dyDescent="0.25">
      <c r="A465" s="187" t="e">
        <f>VLOOKUP(E465,НЕД!A:B,2,FALSE)</f>
        <v>#N/A</v>
      </c>
      <c r="B465" s="68">
        <v>23</v>
      </c>
      <c r="C465" s="441" t="s">
        <v>121</v>
      </c>
      <c r="D465" t="s">
        <v>325</v>
      </c>
      <c r="E465" s="66" t="s">
        <v>409</v>
      </c>
      <c r="F465" s="31">
        <v>180</v>
      </c>
      <c r="G465" s="28">
        <v>57</v>
      </c>
      <c r="H465" s="29">
        <f t="shared" si="10"/>
        <v>0.31666666666666665</v>
      </c>
      <c r="I465" s="28">
        <v>120</v>
      </c>
      <c r="J465" s="28">
        <v>282</v>
      </c>
      <c r="K465" s="28">
        <v>15</v>
      </c>
      <c r="L465" s="28">
        <v>22</v>
      </c>
      <c r="M465" s="28">
        <v>7</v>
      </c>
      <c r="O465" s="28">
        <v>1</v>
      </c>
      <c r="P465" s="28">
        <v>1</v>
      </c>
      <c r="R465" s="30" t="s">
        <v>410</v>
      </c>
      <c r="S465" t="str">
        <f>CONCATENATE(F465,".-")</f>
        <v>180.-</v>
      </c>
      <c r="T465" t="str">
        <f>CONCATENATE(I465," г")</f>
        <v>120 г</v>
      </c>
      <c r="U465" t="str">
        <f>CONCATENATE(ROUND(J465,0)," кк")</f>
        <v>282 кк</v>
      </c>
      <c r="V465">
        <v>69</v>
      </c>
      <c r="W465">
        <v>23</v>
      </c>
      <c r="Y465"/>
      <c r="Z465" s="315" t="s">
        <v>3316</v>
      </c>
    </row>
    <row r="466" spans="1:27" ht="15" customHeight="1" x14ac:dyDescent="0.25">
      <c r="A466" s="187">
        <f>VLOOKUP(E466,НЕД!A:B,2,FALSE)</f>
        <v>24</v>
      </c>
      <c r="B466" s="68">
        <v>21</v>
      </c>
      <c r="C466" t="s">
        <v>168</v>
      </c>
      <c r="D466" t="s">
        <v>168</v>
      </c>
      <c r="E466" s="66" t="s">
        <v>169</v>
      </c>
      <c r="F466" s="68">
        <v>150</v>
      </c>
      <c r="G466" s="28">
        <v>51</v>
      </c>
      <c r="H466" s="29">
        <f t="shared" si="10"/>
        <v>0.34</v>
      </c>
      <c r="I466" s="28">
        <v>100</v>
      </c>
      <c r="J466" s="28">
        <v>332</v>
      </c>
      <c r="K466" s="28">
        <v>11</v>
      </c>
      <c r="L466" s="28">
        <v>29</v>
      </c>
      <c r="M466" s="28">
        <v>7</v>
      </c>
      <c r="N466" s="28">
        <v>1</v>
      </c>
      <c r="R466" t="s">
        <v>1165</v>
      </c>
      <c r="W466">
        <v>23</v>
      </c>
      <c r="Z466" s="315" t="s">
        <v>3316</v>
      </c>
    </row>
    <row r="467" spans="1:27" ht="15" customHeight="1" x14ac:dyDescent="0.25">
      <c r="A467" s="187" t="e">
        <f>VLOOKUP(E467,НЕД!A:B,2,FALSE)</f>
        <v>#N/A</v>
      </c>
      <c r="B467" s="68">
        <v>21</v>
      </c>
      <c r="C467" t="s">
        <v>331</v>
      </c>
      <c r="D467" t="s">
        <v>331</v>
      </c>
      <c r="E467" s="22" t="s">
        <v>563</v>
      </c>
      <c r="F467" s="74">
        <v>190</v>
      </c>
      <c r="G467" s="28">
        <v>48</v>
      </c>
      <c r="H467" s="29">
        <f t="shared" si="10"/>
        <v>0.25263157894736843</v>
      </c>
      <c r="I467" s="28">
        <v>220</v>
      </c>
      <c r="J467" s="28">
        <v>289</v>
      </c>
      <c r="K467" s="28">
        <v>6</v>
      </c>
      <c r="L467" s="28">
        <v>22</v>
      </c>
      <c r="M467" s="28">
        <v>18</v>
      </c>
      <c r="N467" s="28">
        <v>1</v>
      </c>
      <c r="O467" s="28">
        <v>1</v>
      </c>
      <c r="P467" s="28">
        <v>1</v>
      </c>
      <c r="R467" s="30" t="s">
        <v>2872</v>
      </c>
      <c r="V467">
        <v>32</v>
      </c>
      <c r="W467">
        <v>16</v>
      </c>
      <c r="Y467"/>
      <c r="Z467" s="315" t="s">
        <v>3316</v>
      </c>
    </row>
    <row r="468" spans="1:27" ht="30" customHeight="1" x14ac:dyDescent="0.25">
      <c r="A468" s="187" t="e">
        <f>VLOOKUP(E468,НЕД!A:B,2,FALSE)</f>
        <v>#N/A</v>
      </c>
      <c r="B468" s="68">
        <v>22</v>
      </c>
      <c r="C468" s="441" t="s">
        <v>121</v>
      </c>
      <c r="D468" t="s">
        <v>325</v>
      </c>
      <c r="E468" s="66" t="s">
        <v>1214</v>
      </c>
      <c r="F468" s="28">
        <v>190</v>
      </c>
      <c r="G468" s="28">
        <v>60</v>
      </c>
      <c r="H468" s="29">
        <f t="shared" si="10"/>
        <v>0.31578947368421051</v>
      </c>
      <c r="I468" s="28">
        <v>140</v>
      </c>
      <c r="J468" s="28">
        <v>217</v>
      </c>
      <c r="K468" s="28">
        <v>17</v>
      </c>
      <c r="L468" s="28">
        <v>10</v>
      </c>
      <c r="M468" s="28">
        <v>14</v>
      </c>
      <c r="O468" s="28">
        <v>1</v>
      </c>
      <c r="P468" s="28">
        <v>1</v>
      </c>
      <c r="R468" s="304" t="s">
        <v>1215</v>
      </c>
      <c r="W468">
        <v>17</v>
      </c>
      <c r="Y468"/>
      <c r="Z468" s="315" t="s">
        <v>3316</v>
      </c>
      <c r="AA468" s="28">
        <v>18</v>
      </c>
    </row>
    <row r="469" spans="1:27" ht="45" customHeight="1" x14ac:dyDescent="0.25">
      <c r="A469" s="187" t="e">
        <f>VLOOKUP(E469,НЕД!A:B,2,FALSE)</f>
        <v>#N/A</v>
      </c>
      <c r="B469" s="28">
        <v>0</v>
      </c>
      <c r="C469" s="441" t="s">
        <v>2194</v>
      </c>
      <c r="D469" t="s">
        <v>368</v>
      </c>
      <c r="E469" s="22" t="s">
        <v>1955</v>
      </c>
      <c r="F469" s="28">
        <v>180</v>
      </c>
      <c r="H469" s="29">
        <f t="shared" si="10"/>
        <v>0</v>
      </c>
      <c r="I469" s="28">
        <v>250</v>
      </c>
      <c r="J469" s="28">
        <v>310</v>
      </c>
      <c r="K469" s="28">
        <v>13</v>
      </c>
      <c r="L469" s="28">
        <v>12</v>
      </c>
      <c r="M469" s="28">
        <v>36</v>
      </c>
      <c r="R469" t="s">
        <v>1956</v>
      </c>
      <c r="S469" t="s">
        <v>350</v>
      </c>
      <c r="T469" t="s">
        <v>323</v>
      </c>
      <c r="U469" t="s">
        <v>1957</v>
      </c>
      <c r="W469">
        <v>0</v>
      </c>
      <c r="Y469"/>
      <c r="Z469"/>
      <c r="AA469"/>
    </row>
    <row r="470" spans="1:27" ht="30" customHeight="1" x14ac:dyDescent="0.25">
      <c r="A470" s="187">
        <f>VLOOKUP(E470,НЕД!A:B,2,FALSE)</f>
        <v>24</v>
      </c>
      <c r="B470" s="68">
        <v>21</v>
      </c>
      <c r="C470" s="457" t="s">
        <v>78</v>
      </c>
      <c r="D470" t="s">
        <v>3565</v>
      </c>
      <c r="E470" s="66" t="s">
        <v>3582</v>
      </c>
      <c r="F470" s="28">
        <v>70</v>
      </c>
      <c r="G470" s="28">
        <v>13</v>
      </c>
      <c r="H470" s="29">
        <f t="shared" si="10"/>
        <v>0.18571428571428572</v>
      </c>
      <c r="I470" s="28">
        <v>160</v>
      </c>
      <c r="J470" s="28">
        <v>162</v>
      </c>
      <c r="K470" s="28">
        <v>3</v>
      </c>
      <c r="L470" s="28">
        <v>1</v>
      </c>
      <c r="M470" s="28">
        <v>36</v>
      </c>
      <c r="N470" s="28">
        <v>1</v>
      </c>
      <c r="R470" s="471" t="s">
        <v>3578</v>
      </c>
      <c r="W470">
        <v>23</v>
      </c>
      <c r="Y470"/>
      <c r="Z470" s="315" t="s">
        <v>3316</v>
      </c>
    </row>
    <row r="471" spans="1:27" ht="15" customHeight="1" x14ac:dyDescent="0.25">
      <c r="A471" s="187" t="e">
        <f>VLOOKUP(E471,НЕД!A:B,2,FALSE)</f>
        <v>#N/A</v>
      </c>
      <c r="B471" s="68">
        <v>51</v>
      </c>
      <c r="C471" t="s">
        <v>139</v>
      </c>
      <c r="D471" t="s">
        <v>139</v>
      </c>
      <c r="E471" s="73" t="s">
        <v>583</v>
      </c>
      <c r="F471" s="74">
        <v>270</v>
      </c>
      <c r="G471" s="28">
        <v>75</v>
      </c>
      <c r="H471" s="29">
        <f t="shared" si="10"/>
        <v>0.27777777777777779</v>
      </c>
      <c r="I471" s="28">
        <v>150</v>
      </c>
      <c r="J471" s="28">
        <v>188</v>
      </c>
      <c r="K471" s="28">
        <v>20</v>
      </c>
      <c r="L471" s="28">
        <v>11</v>
      </c>
      <c r="M471" s="28">
        <v>4</v>
      </c>
      <c r="P471" s="28">
        <v>1</v>
      </c>
      <c r="R471" s="30" t="s">
        <v>584</v>
      </c>
      <c r="W471">
        <v>8</v>
      </c>
      <c r="Y471"/>
      <c r="Z471"/>
      <c r="AA471"/>
    </row>
    <row r="472" spans="1:27" ht="15" customHeight="1" x14ac:dyDescent="0.25">
      <c r="A472" s="187" t="e">
        <f>VLOOKUP(E472,НЕД!A:B,2,FALSE)</f>
        <v>#N/A</v>
      </c>
      <c r="B472" s="64">
        <v>18</v>
      </c>
      <c r="C472" s="441" t="s">
        <v>3508</v>
      </c>
      <c r="D472" s="441" t="s">
        <v>3548</v>
      </c>
      <c r="E472" s="309" t="s">
        <v>2843</v>
      </c>
      <c r="F472" s="68">
        <v>120</v>
      </c>
      <c r="G472" s="28">
        <v>43</v>
      </c>
      <c r="H472" s="29">
        <f t="shared" si="10"/>
        <v>0.35833333333333334</v>
      </c>
      <c r="I472" s="28">
        <v>90</v>
      </c>
      <c r="J472" s="28">
        <v>234</v>
      </c>
      <c r="K472" s="28">
        <v>7</v>
      </c>
      <c r="L472" s="28">
        <v>15</v>
      </c>
      <c r="M472" s="28">
        <v>19</v>
      </c>
      <c r="O472" s="28">
        <v>1</v>
      </c>
      <c r="P472" s="28">
        <v>1</v>
      </c>
      <c r="R472" t="s">
        <v>2627</v>
      </c>
      <c r="W472">
        <v>9</v>
      </c>
      <c r="Y472"/>
      <c r="Z472"/>
      <c r="AA472"/>
    </row>
    <row r="473" spans="1:27" ht="30" customHeight="1" x14ac:dyDescent="0.25">
      <c r="A473" s="187">
        <f>VLOOKUP(E473,НЕД!A:B,2,FALSE)</f>
        <v>24</v>
      </c>
      <c r="B473" s="68">
        <v>22</v>
      </c>
      <c r="C473" t="s">
        <v>78</v>
      </c>
      <c r="D473" s="441" t="s">
        <v>3521</v>
      </c>
      <c r="E473" s="66" t="s">
        <v>86</v>
      </c>
      <c r="F473" s="68">
        <v>100</v>
      </c>
      <c r="G473" s="28">
        <v>26</v>
      </c>
      <c r="H473" s="29">
        <f t="shared" si="10"/>
        <v>0.26</v>
      </c>
      <c r="I473" s="28">
        <v>170</v>
      </c>
      <c r="J473" s="28">
        <v>121</v>
      </c>
      <c r="K473" s="28">
        <v>4</v>
      </c>
      <c r="L473" s="28">
        <v>6</v>
      </c>
      <c r="M473" s="28">
        <v>12</v>
      </c>
      <c r="N473" s="28">
        <v>1</v>
      </c>
      <c r="R473" t="s">
        <v>1546</v>
      </c>
      <c r="W473">
        <v>23</v>
      </c>
      <c r="Z473" s="315" t="s">
        <v>3316</v>
      </c>
    </row>
    <row r="474" spans="1:27" ht="15" customHeight="1" x14ac:dyDescent="0.25">
      <c r="A474" s="187" t="e">
        <f>VLOOKUP(E474,НЕД!A:B,2,FALSE)</f>
        <v>#N/A</v>
      </c>
      <c r="B474" s="68">
        <v>22</v>
      </c>
      <c r="C474" t="s">
        <v>331</v>
      </c>
      <c r="D474" t="s">
        <v>331</v>
      </c>
      <c r="E474" s="66" t="s">
        <v>1985</v>
      </c>
      <c r="F474" s="28">
        <v>180</v>
      </c>
      <c r="G474" s="28">
        <v>44</v>
      </c>
      <c r="H474" s="29">
        <f t="shared" si="10"/>
        <v>0.24444444444444444</v>
      </c>
      <c r="I474" s="28">
        <v>180</v>
      </c>
      <c r="J474" s="28">
        <v>169</v>
      </c>
      <c r="K474" s="28">
        <v>5</v>
      </c>
      <c r="L474" s="28">
        <v>6</v>
      </c>
      <c r="M474" s="28">
        <v>23</v>
      </c>
      <c r="N474" s="28">
        <v>1</v>
      </c>
      <c r="P474" s="28">
        <v>1</v>
      </c>
      <c r="R474" s="303" t="s">
        <v>3482</v>
      </c>
      <c r="S474" t="str">
        <f>CONCATENATE(F474,".-")</f>
        <v>180.-</v>
      </c>
      <c r="T474" t="str">
        <f>CONCATENATE(I474," г")</f>
        <v>180 г</v>
      </c>
      <c r="U474" t="str">
        <f>CONCATENATE(ROUND(J474,0)," кк")</f>
        <v>169 кк</v>
      </c>
      <c r="V474">
        <v>51</v>
      </c>
      <c r="W474">
        <v>17</v>
      </c>
      <c r="Y474"/>
      <c r="Z474" s="315" t="s">
        <v>3316</v>
      </c>
    </row>
    <row r="475" spans="1:27" ht="15" customHeight="1" x14ac:dyDescent="0.25">
      <c r="A475" s="187" t="e">
        <f>VLOOKUP(E475,НЕД!A:B,2,FALSE)</f>
        <v>#N/A</v>
      </c>
      <c r="B475" s="68">
        <v>13</v>
      </c>
      <c r="C475" s="441" t="s">
        <v>194</v>
      </c>
      <c r="D475" t="s">
        <v>194</v>
      </c>
      <c r="E475" s="66" t="s">
        <v>1659</v>
      </c>
      <c r="F475" s="68">
        <v>140</v>
      </c>
      <c r="G475" s="28">
        <v>31</v>
      </c>
      <c r="H475" s="29">
        <f t="shared" si="10"/>
        <v>0.22142857142857142</v>
      </c>
      <c r="I475" s="28">
        <v>120</v>
      </c>
      <c r="J475" s="28">
        <v>273</v>
      </c>
      <c r="K475" s="28">
        <v>10</v>
      </c>
      <c r="L475" s="28">
        <v>19</v>
      </c>
      <c r="M475" s="28">
        <v>16</v>
      </c>
      <c r="O475" s="28">
        <v>1</v>
      </c>
      <c r="R475" t="s">
        <v>1660</v>
      </c>
      <c r="S475" t="s">
        <v>524</v>
      </c>
      <c r="T475" t="s">
        <v>525</v>
      </c>
      <c r="U475" t="s">
        <v>1661</v>
      </c>
      <c r="V475">
        <v>37</v>
      </c>
      <c r="W475">
        <v>15</v>
      </c>
      <c r="Y475"/>
      <c r="Z475"/>
      <c r="AA475"/>
    </row>
    <row r="476" spans="1:27" ht="14.45" customHeight="1" x14ac:dyDescent="0.25">
      <c r="A476" s="187" t="e">
        <f>VLOOKUP(E476,НЕД!A:B,2,FALSE)</f>
        <v>#N/A</v>
      </c>
      <c r="B476" s="68">
        <v>20</v>
      </c>
      <c r="C476" t="s">
        <v>121</v>
      </c>
      <c r="D476" t="s">
        <v>121</v>
      </c>
      <c r="E476" s="66" t="s">
        <v>94</v>
      </c>
      <c r="F476" s="28">
        <v>240</v>
      </c>
      <c r="G476" s="28">
        <v>68</v>
      </c>
      <c r="H476" s="29">
        <f t="shared" si="10"/>
        <v>0.28333333333333333</v>
      </c>
      <c r="I476" s="28">
        <v>120</v>
      </c>
      <c r="J476" s="28">
        <v>125</v>
      </c>
      <c r="K476" s="28">
        <v>20</v>
      </c>
      <c r="L476" s="28">
        <v>4</v>
      </c>
      <c r="M476" s="28">
        <v>3</v>
      </c>
      <c r="R476" s="30" t="s">
        <v>3427</v>
      </c>
      <c r="S476" t="s">
        <v>510</v>
      </c>
      <c r="T476" t="s">
        <v>497</v>
      </c>
      <c r="U476" t="s">
        <v>646</v>
      </c>
      <c r="V476">
        <v>20</v>
      </c>
      <c r="W476">
        <v>20</v>
      </c>
      <c r="Y476"/>
      <c r="Z476" s="302" t="s">
        <v>3316</v>
      </c>
      <c r="AA476"/>
    </row>
    <row r="477" spans="1:27" ht="15" customHeight="1" x14ac:dyDescent="0.25">
      <c r="A477" s="187" t="e">
        <f>VLOOKUP(E477,НЕД!A:B,2,FALSE)</f>
        <v>#N/A</v>
      </c>
      <c r="B477" s="68">
        <v>23</v>
      </c>
      <c r="C477" t="s">
        <v>139</v>
      </c>
      <c r="D477" t="s">
        <v>139</v>
      </c>
      <c r="E477" s="23" t="s">
        <v>400</v>
      </c>
      <c r="F477" s="31">
        <v>260</v>
      </c>
      <c r="G477" s="28">
        <v>72</v>
      </c>
      <c r="H477" s="29">
        <f t="shared" si="10"/>
        <v>0.27692307692307694</v>
      </c>
      <c r="I477" s="28">
        <v>160</v>
      </c>
      <c r="J477" s="28">
        <v>132</v>
      </c>
      <c r="K477" s="28">
        <v>15</v>
      </c>
      <c r="L477" s="28">
        <v>6</v>
      </c>
      <c r="M477" s="28">
        <v>5</v>
      </c>
      <c r="R477" s="157" t="s">
        <v>3181</v>
      </c>
      <c r="S477" t="str">
        <f>CONCATENATE(F477,".-")</f>
        <v>260.-</v>
      </c>
      <c r="T477" t="str">
        <f>CONCATENATE(I477," г")</f>
        <v>160 г</v>
      </c>
      <c r="U477" t="str">
        <f>CONCATENATE(ROUND(J477,0)," кк")</f>
        <v>132 кк</v>
      </c>
      <c r="V477">
        <v>67</v>
      </c>
      <c r="W477">
        <v>23</v>
      </c>
      <c r="Y477"/>
      <c r="Z477" s="315" t="s">
        <v>3316</v>
      </c>
    </row>
    <row r="478" spans="1:27" ht="15" customHeight="1" x14ac:dyDescent="0.25">
      <c r="A478" s="187">
        <f>VLOOKUP(E478,НЕД!A:B,2,FALSE)</f>
        <v>24</v>
      </c>
      <c r="B478" s="68">
        <v>21</v>
      </c>
      <c r="C478" t="s">
        <v>1207</v>
      </c>
      <c r="D478" t="s">
        <v>1207</v>
      </c>
      <c r="E478" s="66" t="s">
        <v>288</v>
      </c>
      <c r="F478" s="68">
        <v>10</v>
      </c>
      <c r="G478" s="28">
        <v>3</v>
      </c>
      <c r="H478" s="29">
        <f t="shared" si="10"/>
        <v>0.3</v>
      </c>
      <c r="I478" s="28">
        <v>10</v>
      </c>
      <c r="J478" s="28">
        <v>2</v>
      </c>
      <c r="K478" s="28">
        <v>0</v>
      </c>
      <c r="L478" s="28">
        <v>0</v>
      </c>
      <c r="M478" s="28">
        <v>0</v>
      </c>
      <c r="N478" s="28">
        <v>1</v>
      </c>
      <c r="R478" t="s">
        <v>1794</v>
      </c>
      <c r="V478">
        <v>2</v>
      </c>
      <c r="W478">
        <v>23</v>
      </c>
      <c r="Z478" s="315" t="s">
        <v>3316</v>
      </c>
    </row>
    <row r="479" spans="1:27" ht="30" customHeight="1" x14ac:dyDescent="0.25">
      <c r="A479" s="187">
        <f>VLOOKUP(E479,НЕД!A:B,2,FALSE)</f>
        <v>24</v>
      </c>
      <c r="B479" s="68">
        <v>21</v>
      </c>
      <c r="C479" t="s">
        <v>36</v>
      </c>
      <c r="D479" t="s">
        <v>36</v>
      </c>
      <c r="E479" s="205" t="s">
        <v>1527</v>
      </c>
      <c r="F479" s="68">
        <v>175</v>
      </c>
      <c r="G479" s="28">
        <v>49</v>
      </c>
      <c r="H479" s="29">
        <f t="shared" si="10"/>
        <v>0.28000000000000003</v>
      </c>
      <c r="I479" s="28">
        <v>170</v>
      </c>
      <c r="J479" s="28">
        <v>301</v>
      </c>
      <c r="K479" s="28">
        <v>14</v>
      </c>
      <c r="L479" s="28">
        <v>11</v>
      </c>
      <c r="M479" s="28">
        <v>36</v>
      </c>
      <c r="O479" s="28">
        <v>1</v>
      </c>
      <c r="P479" s="28">
        <v>1</v>
      </c>
      <c r="R479" t="s">
        <v>1528</v>
      </c>
      <c r="W479">
        <v>23</v>
      </c>
      <c r="Z479" s="315" t="s">
        <v>3316</v>
      </c>
    </row>
    <row r="480" spans="1:27" ht="15" customHeight="1" x14ac:dyDescent="0.25">
      <c r="A480" s="187">
        <f>VLOOKUP(E480,НЕД!A:B,2,FALSE)</f>
        <v>24</v>
      </c>
      <c r="B480" s="68">
        <v>21</v>
      </c>
      <c r="C480" s="457" t="s">
        <v>78</v>
      </c>
      <c r="D480" s="457" t="s">
        <v>78</v>
      </c>
      <c r="E480" s="504" t="s">
        <v>3566</v>
      </c>
      <c r="F480" s="28">
        <v>70</v>
      </c>
      <c r="G480" s="28">
        <v>17</v>
      </c>
      <c r="H480" s="29">
        <f t="shared" si="10"/>
        <v>0.24285714285714285</v>
      </c>
      <c r="I480" s="28">
        <v>150</v>
      </c>
      <c r="J480" s="28">
        <v>40</v>
      </c>
      <c r="K480" s="28">
        <v>3</v>
      </c>
      <c r="L480" s="28">
        <v>1</v>
      </c>
      <c r="M480" s="28">
        <v>7</v>
      </c>
      <c r="N480" s="28">
        <v>1</v>
      </c>
      <c r="R480" s="471" t="s">
        <v>3580</v>
      </c>
      <c r="W480">
        <v>23</v>
      </c>
      <c r="Y480"/>
      <c r="Z480" s="315" t="s">
        <v>3316</v>
      </c>
    </row>
    <row r="481" spans="1:27" ht="15" customHeight="1" x14ac:dyDescent="0.25">
      <c r="A481" s="187" t="e">
        <f>VLOOKUP(E481,НЕД!A:B,2,FALSE)</f>
        <v>#N/A</v>
      </c>
      <c r="B481" s="64">
        <v>8</v>
      </c>
      <c r="C481" s="441" t="s">
        <v>3535</v>
      </c>
      <c r="D481" s="441" t="s">
        <v>3540</v>
      </c>
      <c r="E481" s="1" t="s">
        <v>179</v>
      </c>
      <c r="F481" s="28">
        <v>130</v>
      </c>
      <c r="G481" s="28">
        <v>27</v>
      </c>
      <c r="H481" s="29">
        <f t="shared" si="10"/>
        <v>0.2076923076923077</v>
      </c>
      <c r="I481" s="28">
        <v>270</v>
      </c>
      <c r="J481" s="28">
        <v>62</v>
      </c>
      <c r="K481" s="28">
        <v>1</v>
      </c>
      <c r="L481" s="28">
        <v>1</v>
      </c>
      <c r="M481" s="28">
        <v>13</v>
      </c>
      <c r="N481" s="28">
        <v>1</v>
      </c>
      <c r="R481" s="33" t="s">
        <v>908</v>
      </c>
      <c r="S481">
        <v>110</v>
      </c>
      <c r="T481">
        <v>250</v>
      </c>
      <c r="U481">
        <v>55</v>
      </c>
      <c r="W481">
        <v>23</v>
      </c>
      <c r="Y481"/>
      <c r="Z481" s="28" t="s">
        <v>3316</v>
      </c>
    </row>
    <row r="482" spans="1:27" ht="15" customHeight="1" x14ac:dyDescent="0.25">
      <c r="A482" s="187" t="e">
        <f>VLOOKUP(E482,НЕД!A:B,2,FALSE)</f>
        <v>#N/A</v>
      </c>
      <c r="B482" s="68">
        <v>22</v>
      </c>
      <c r="C482" s="441" t="s">
        <v>121</v>
      </c>
      <c r="D482" t="s">
        <v>408</v>
      </c>
      <c r="E482" s="66" t="s">
        <v>1037</v>
      </c>
      <c r="F482" s="28">
        <v>210</v>
      </c>
      <c r="G482" s="28">
        <v>57</v>
      </c>
      <c r="H482" s="29">
        <f t="shared" si="10"/>
        <v>0.27142857142857141</v>
      </c>
      <c r="I482" s="28">
        <v>200</v>
      </c>
      <c r="J482" s="28">
        <v>172</v>
      </c>
      <c r="K482" s="28">
        <v>14</v>
      </c>
      <c r="L482" s="28">
        <v>9</v>
      </c>
      <c r="M482" s="28">
        <v>8</v>
      </c>
      <c r="O482" s="28">
        <v>1</v>
      </c>
      <c r="Q482" s="28">
        <v>1</v>
      </c>
      <c r="R482" s="30" t="s">
        <v>1038</v>
      </c>
      <c r="S482" t="s">
        <v>446</v>
      </c>
      <c r="T482" t="s">
        <v>343</v>
      </c>
      <c r="U482" t="s">
        <v>981</v>
      </c>
      <c r="V482">
        <v>48</v>
      </c>
      <c r="W482">
        <v>17</v>
      </c>
      <c r="Y482"/>
      <c r="Z482" s="315" t="s">
        <v>3316</v>
      </c>
    </row>
    <row r="483" spans="1:27" ht="15" customHeight="1" x14ac:dyDescent="0.25">
      <c r="A483" s="187" t="e">
        <f>VLOOKUP(E483,НЕД!A:B,2,FALSE)</f>
        <v>#N/A</v>
      </c>
      <c r="B483" s="68">
        <v>21</v>
      </c>
      <c r="C483" t="s">
        <v>121</v>
      </c>
      <c r="D483" t="s">
        <v>121</v>
      </c>
      <c r="E483" s="22" t="s">
        <v>764</v>
      </c>
      <c r="F483" s="68">
        <v>240</v>
      </c>
      <c r="G483" s="28">
        <v>66</v>
      </c>
      <c r="H483" s="29">
        <f t="shared" si="10"/>
        <v>0.27500000000000002</v>
      </c>
      <c r="I483" s="28">
        <v>200</v>
      </c>
      <c r="J483" s="28">
        <v>295</v>
      </c>
      <c r="K483" s="28">
        <v>12</v>
      </c>
      <c r="L483" s="28">
        <v>10</v>
      </c>
      <c r="M483" s="28">
        <v>40</v>
      </c>
      <c r="O483" s="28">
        <v>1</v>
      </c>
      <c r="P483" s="28">
        <v>1</v>
      </c>
      <c r="Q483" s="28">
        <v>1</v>
      </c>
      <c r="R483" s="30" t="s">
        <v>2936</v>
      </c>
      <c r="W483">
        <v>16</v>
      </c>
      <c r="Y483"/>
      <c r="Z483" s="315" t="s">
        <v>3316</v>
      </c>
      <c r="AA483"/>
    </row>
    <row r="484" spans="1:27" ht="45" customHeight="1" x14ac:dyDescent="0.25">
      <c r="A484" s="187" t="e">
        <f>VLOOKUP(E484,НЕД!A:B,2,FALSE)</f>
        <v>#N/A</v>
      </c>
      <c r="B484" s="64">
        <v>12</v>
      </c>
      <c r="C484" t="s">
        <v>139</v>
      </c>
      <c r="D484" t="s">
        <v>139</v>
      </c>
      <c r="E484" s="22" t="s">
        <v>928</v>
      </c>
      <c r="F484" s="28">
        <v>240</v>
      </c>
      <c r="G484" s="28">
        <v>73</v>
      </c>
      <c r="H484" s="29">
        <f t="shared" si="10"/>
        <v>0.30416666666666664</v>
      </c>
      <c r="I484" s="28">
        <v>160</v>
      </c>
      <c r="J484" s="28">
        <v>201</v>
      </c>
      <c r="K484" s="28">
        <v>21</v>
      </c>
      <c r="L484" s="28">
        <v>2</v>
      </c>
      <c r="M484" s="28">
        <v>25</v>
      </c>
      <c r="O484" s="28">
        <v>1</v>
      </c>
      <c r="R484" t="s">
        <v>3325</v>
      </c>
      <c r="W484">
        <v>12</v>
      </c>
      <c r="Y484"/>
      <c r="Z484" s="289" t="s">
        <v>3316</v>
      </c>
      <c r="AA484"/>
    </row>
    <row r="485" spans="1:27" ht="15" customHeight="1" x14ac:dyDescent="0.25">
      <c r="A485" s="187" t="e">
        <f>VLOOKUP(E485,НЕД!A:B,2,FALSE)</f>
        <v>#N/A</v>
      </c>
      <c r="B485" s="28">
        <v>0</v>
      </c>
      <c r="C485" s="445" t="s">
        <v>2194</v>
      </c>
      <c r="D485" t="s">
        <v>363</v>
      </c>
      <c r="E485" s="23" t="s">
        <v>364</v>
      </c>
      <c r="F485" s="31">
        <v>0</v>
      </c>
      <c r="H485" s="29" t="e">
        <f t="shared" si="10"/>
        <v>#DIV/0!</v>
      </c>
      <c r="R485"/>
      <c r="S485" t="s">
        <v>365</v>
      </c>
      <c r="T485" t="s">
        <v>366</v>
      </c>
      <c r="U485" t="s">
        <v>367</v>
      </c>
      <c r="W485">
        <v>0</v>
      </c>
      <c r="Y485"/>
      <c r="Z485"/>
      <c r="AA485"/>
    </row>
    <row r="486" spans="1:27" ht="15" customHeight="1" x14ac:dyDescent="0.25">
      <c r="A486" s="187">
        <f>VLOOKUP(E486,НЕД!A:B,2,FALSE)</f>
        <v>24</v>
      </c>
      <c r="B486" s="68">
        <v>24</v>
      </c>
      <c r="C486" t="s">
        <v>139</v>
      </c>
      <c r="D486" t="s">
        <v>139</v>
      </c>
      <c r="E486" s="22" t="s">
        <v>2933</v>
      </c>
      <c r="F486" s="68">
        <v>240</v>
      </c>
      <c r="G486" s="28">
        <v>73</v>
      </c>
      <c r="H486" s="29">
        <f t="shared" si="10"/>
        <v>0.30416666666666664</v>
      </c>
      <c r="I486" s="28">
        <v>160</v>
      </c>
      <c r="J486" s="28">
        <v>107</v>
      </c>
      <c r="K486" s="28">
        <v>14</v>
      </c>
      <c r="L486" s="28">
        <v>4</v>
      </c>
      <c r="M486" s="28">
        <v>3</v>
      </c>
      <c r="O486" s="28">
        <v>1</v>
      </c>
      <c r="P486" s="28">
        <v>1</v>
      </c>
      <c r="R486" s="30" t="s">
        <v>2934</v>
      </c>
      <c r="W486">
        <v>19</v>
      </c>
      <c r="Y486"/>
      <c r="Z486" s="249" t="s">
        <v>3316</v>
      </c>
      <c r="AA486"/>
    </row>
    <row r="487" spans="1:27" ht="15" customHeight="1" x14ac:dyDescent="0.25">
      <c r="A487" s="187" t="e">
        <f>VLOOKUP(E487,НЕД!A:B,2,FALSE)</f>
        <v>#N/A</v>
      </c>
      <c r="B487" s="68">
        <v>22</v>
      </c>
      <c r="C487" t="s">
        <v>121</v>
      </c>
      <c r="D487" t="s">
        <v>121</v>
      </c>
      <c r="E487" s="66" t="s">
        <v>1435</v>
      </c>
      <c r="F487" s="28">
        <v>240</v>
      </c>
      <c r="G487" s="28">
        <v>68</v>
      </c>
      <c r="H487" s="29">
        <f t="shared" si="10"/>
        <v>0.28333333333333333</v>
      </c>
      <c r="I487" s="28">
        <v>180</v>
      </c>
      <c r="J487" s="28">
        <v>111</v>
      </c>
      <c r="K487" s="28">
        <v>25</v>
      </c>
      <c r="L487" s="28">
        <v>1</v>
      </c>
      <c r="M487" s="28">
        <v>1</v>
      </c>
      <c r="R487" s="224" t="s">
        <v>3320</v>
      </c>
      <c r="V487">
        <v>58</v>
      </c>
      <c r="W487">
        <v>17</v>
      </c>
      <c r="Y487"/>
      <c r="Z487" s="315" t="s">
        <v>3316</v>
      </c>
    </row>
    <row r="488" spans="1:27" ht="15" customHeight="1" x14ac:dyDescent="0.25">
      <c r="A488" s="187" t="e">
        <f>VLOOKUP(E488,НЕД!A:B,2,FALSE)</f>
        <v>#N/A</v>
      </c>
      <c r="B488" s="28">
        <v>0</v>
      </c>
      <c r="C488" t="s">
        <v>331</v>
      </c>
      <c r="D488" t="s">
        <v>331</v>
      </c>
      <c r="E488" s="23" t="s">
        <v>332</v>
      </c>
      <c r="F488" s="31">
        <v>150</v>
      </c>
      <c r="G488" s="28">
        <v>44</v>
      </c>
      <c r="H488" s="29">
        <f t="shared" si="10"/>
        <v>0.29333333333333333</v>
      </c>
      <c r="I488" s="28">
        <v>250</v>
      </c>
      <c r="J488" s="28">
        <v>230</v>
      </c>
      <c r="K488" s="28">
        <v>14</v>
      </c>
      <c r="L488" s="28">
        <v>11</v>
      </c>
      <c r="M488" s="28">
        <v>18</v>
      </c>
      <c r="N488" s="28">
        <v>1</v>
      </c>
      <c r="R488" t="s">
        <v>333</v>
      </c>
      <c r="V488">
        <v>56</v>
      </c>
      <c r="W488">
        <v>0</v>
      </c>
      <c r="X488" s="28"/>
      <c r="Y488" s="28">
        <v>2</v>
      </c>
      <c r="Z488" s="249" t="s">
        <v>3316</v>
      </c>
      <c r="AA488">
        <v>13</v>
      </c>
    </row>
    <row r="489" spans="1:27" ht="15" customHeight="1" x14ac:dyDescent="0.25">
      <c r="A489" s="187" t="e">
        <f>VLOOKUP(E489,НЕД!A:B,2,FALSE)</f>
        <v>#N/A</v>
      </c>
      <c r="B489" s="195">
        <v>23</v>
      </c>
      <c r="C489" t="s">
        <v>139</v>
      </c>
      <c r="D489" s="190" t="s">
        <v>139</v>
      </c>
      <c r="E489" s="66" t="s">
        <v>3064</v>
      </c>
      <c r="F489" s="28">
        <v>260</v>
      </c>
      <c r="G489" s="28">
        <v>71</v>
      </c>
      <c r="H489" s="29">
        <f t="shared" si="10"/>
        <v>0.27307692307692305</v>
      </c>
      <c r="I489" s="28">
        <v>180</v>
      </c>
      <c r="J489" s="28">
        <v>710</v>
      </c>
      <c r="K489" s="28">
        <v>25</v>
      </c>
      <c r="L489" s="28">
        <v>41</v>
      </c>
      <c r="M489" s="28">
        <v>61</v>
      </c>
      <c r="O489" s="28">
        <v>1</v>
      </c>
      <c r="P489" s="28">
        <v>1</v>
      </c>
      <c r="Q489" s="28">
        <v>1</v>
      </c>
      <c r="R489" t="s">
        <v>3065</v>
      </c>
      <c r="W489">
        <v>23</v>
      </c>
      <c r="Y489"/>
      <c r="Z489" s="315" t="s">
        <v>3316</v>
      </c>
    </row>
    <row r="490" spans="1:27" ht="30" customHeight="1" x14ac:dyDescent="0.25">
      <c r="A490" s="187" t="e">
        <f>VLOOKUP(E490,НЕД!A:B,2,FALSE)</f>
        <v>#N/A</v>
      </c>
      <c r="B490" s="68">
        <v>22</v>
      </c>
      <c r="C490" s="445" t="s">
        <v>3555</v>
      </c>
      <c r="D490" t="s">
        <v>238</v>
      </c>
      <c r="E490" s="66" t="s">
        <v>717</v>
      </c>
      <c r="F490" s="31">
        <v>210</v>
      </c>
      <c r="G490" s="28">
        <v>55</v>
      </c>
      <c r="H490" s="29">
        <f t="shared" si="10"/>
        <v>0.26190476190476192</v>
      </c>
      <c r="I490" s="28">
        <v>200</v>
      </c>
      <c r="J490" s="28">
        <v>352</v>
      </c>
      <c r="K490" s="28">
        <v>15</v>
      </c>
      <c r="L490" s="28">
        <v>23</v>
      </c>
      <c r="M490" s="28">
        <v>23</v>
      </c>
      <c r="O490" s="28">
        <v>1</v>
      </c>
      <c r="P490" s="28">
        <v>1</v>
      </c>
      <c r="R490" s="303" t="s">
        <v>718</v>
      </c>
      <c r="V490">
        <v>11</v>
      </c>
      <c r="W490">
        <v>19</v>
      </c>
      <c r="Y490"/>
      <c r="Z490" s="315" t="s">
        <v>3316</v>
      </c>
    </row>
    <row r="491" spans="1:27" ht="15" customHeight="1" x14ac:dyDescent="0.25">
      <c r="A491" s="187" t="e">
        <f>VLOOKUP(E491,НЕД!A:B,2,FALSE)</f>
        <v>#N/A</v>
      </c>
      <c r="B491" s="68">
        <v>22</v>
      </c>
      <c r="C491" t="s">
        <v>139</v>
      </c>
      <c r="D491" t="s">
        <v>139</v>
      </c>
      <c r="E491" s="66" t="s">
        <v>140</v>
      </c>
      <c r="F491" s="28">
        <v>230</v>
      </c>
      <c r="G491" s="28">
        <v>78</v>
      </c>
      <c r="H491" s="29">
        <f t="shared" si="10"/>
        <v>0.33913043478260868</v>
      </c>
      <c r="I491" s="28">
        <v>140</v>
      </c>
      <c r="J491" s="28">
        <v>74</v>
      </c>
      <c r="K491" s="28">
        <v>1</v>
      </c>
      <c r="L491" s="28">
        <v>7</v>
      </c>
      <c r="M491" s="28">
        <v>3</v>
      </c>
      <c r="P491" s="28">
        <v>1</v>
      </c>
      <c r="R491" t="s">
        <v>3476</v>
      </c>
      <c r="W491">
        <v>17</v>
      </c>
      <c r="Y491"/>
      <c r="Z491" s="315" t="s">
        <v>3316</v>
      </c>
    </row>
    <row r="492" spans="1:27" ht="45" customHeight="1" x14ac:dyDescent="0.25">
      <c r="A492" s="187" t="e">
        <f>VLOOKUP(E492,НЕД!A:B,2,FALSE)</f>
        <v>#N/A</v>
      </c>
      <c r="B492" s="68">
        <v>10</v>
      </c>
      <c r="C492" t="s">
        <v>78</v>
      </c>
      <c r="D492" s="441" t="s">
        <v>3520</v>
      </c>
      <c r="E492" s="22" t="s">
        <v>82</v>
      </c>
      <c r="F492" s="68">
        <v>80</v>
      </c>
      <c r="G492" s="28">
        <v>21</v>
      </c>
      <c r="H492" s="29">
        <f t="shared" si="10"/>
        <v>0.26250000000000001</v>
      </c>
      <c r="I492" s="28">
        <v>180</v>
      </c>
      <c r="J492" s="28">
        <v>283</v>
      </c>
      <c r="K492" s="28">
        <v>7</v>
      </c>
      <c r="L492" s="28">
        <v>7</v>
      </c>
      <c r="M492" s="28">
        <v>48</v>
      </c>
      <c r="N492" s="28">
        <v>1</v>
      </c>
      <c r="P492" s="28">
        <v>1</v>
      </c>
      <c r="R492" t="s">
        <v>1535</v>
      </c>
      <c r="S492" t="s">
        <v>828</v>
      </c>
      <c r="T492" t="s">
        <v>358</v>
      </c>
      <c r="U492" t="s">
        <v>559</v>
      </c>
      <c r="V492">
        <v>17</v>
      </c>
      <c r="W492">
        <v>23</v>
      </c>
      <c r="Y492"/>
      <c r="Z492"/>
      <c r="AA492"/>
    </row>
    <row r="493" spans="1:27" ht="15" customHeight="1" x14ac:dyDescent="0.25">
      <c r="A493" s="187" t="e">
        <f>VLOOKUP(E493,НЕД!A:B,2,FALSE)</f>
        <v>#N/A</v>
      </c>
      <c r="B493" s="68">
        <v>6</v>
      </c>
      <c r="C493" s="441" t="s">
        <v>2194</v>
      </c>
      <c r="D493" s="255" t="s">
        <v>368</v>
      </c>
      <c r="E493" s="22" t="s">
        <v>1073</v>
      </c>
      <c r="F493" s="31">
        <v>210</v>
      </c>
      <c r="G493" s="28">
        <v>52</v>
      </c>
      <c r="H493" s="29">
        <f t="shared" si="10"/>
        <v>0.24761904761904763</v>
      </c>
      <c r="I493" s="28">
        <v>180</v>
      </c>
      <c r="J493" s="28">
        <v>288</v>
      </c>
      <c r="K493" s="28">
        <v>13</v>
      </c>
      <c r="L493" s="28">
        <v>21</v>
      </c>
      <c r="M493" s="28">
        <v>11</v>
      </c>
      <c r="Q493" s="28">
        <v>1</v>
      </c>
      <c r="R493" s="30" t="s">
        <v>3030</v>
      </c>
      <c r="S493" t="s">
        <v>322</v>
      </c>
      <c r="T493" t="s">
        <v>358</v>
      </c>
      <c r="U493" t="s">
        <v>1074</v>
      </c>
      <c r="V493">
        <v>52</v>
      </c>
      <c r="W493">
        <v>23</v>
      </c>
      <c r="Y493"/>
      <c r="Z493"/>
      <c r="AA493"/>
    </row>
    <row r="494" spans="1:27" ht="15" customHeight="1" x14ac:dyDescent="0.25">
      <c r="A494" s="187" t="e">
        <f>VLOOKUP(E494,НЕД!A:B,2,FALSE)</f>
        <v>#N/A</v>
      </c>
      <c r="B494" s="28">
        <v>0</v>
      </c>
      <c r="C494" s="445" t="s">
        <v>2194</v>
      </c>
      <c r="D494" t="s">
        <v>48</v>
      </c>
      <c r="E494" s="23" t="s">
        <v>360</v>
      </c>
      <c r="F494" s="31"/>
      <c r="G494" s="28">
        <v>5</v>
      </c>
      <c r="H494" s="29" t="e">
        <f t="shared" si="10"/>
        <v>#DIV/0!</v>
      </c>
      <c r="I494" s="28">
        <v>200</v>
      </c>
      <c r="J494" s="28">
        <v>351</v>
      </c>
      <c r="K494" s="28">
        <v>24</v>
      </c>
      <c r="L494" s="28">
        <v>18</v>
      </c>
      <c r="M494" s="28">
        <v>22</v>
      </c>
      <c r="P494" s="28">
        <v>5</v>
      </c>
      <c r="R494" t="s">
        <v>361</v>
      </c>
      <c r="S494" t="s">
        <v>322</v>
      </c>
      <c r="T494" t="s">
        <v>343</v>
      </c>
      <c r="U494" t="s">
        <v>362</v>
      </c>
      <c r="V494">
        <v>50</v>
      </c>
      <c r="W494">
        <v>0</v>
      </c>
      <c r="X494" s="28"/>
      <c r="Y494">
        <v>5</v>
      </c>
      <c r="Z494"/>
      <c r="AA494"/>
    </row>
    <row r="495" spans="1:27" ht="15" customHeight="1" x14ac:dyDescent="0.25">
      <c r="A495" s="187" t="e">
        <f>VLOOKUP(E495,НЕД!A:B,2,FALSE)</f>
        <v>#N/A</v>
      </c>
      <c r="B495" s="64">
        <v>26</v>
      </c>
      <c r="C495" s="441" t="s">
        <v>28</v>
      </c>
      <c r="D495" s="441" t="s">
        <v>3549</v>
      </c>
      <c r="E495" s="22" t="s">
        <v>2783</v>
      </c>
      <c r="F495" s="28">
        <v>120</v>
      </c>
      <c r="G495" s="28">
        <v>33</v>
      </c>
      <c r="H495" s="29">
        <f t="shared" si="10"/>
        <v>0.27500000000000002</v>
      </c>
      <c r="I495" s="28">
        <v>100</v>
      </c>
      <c r="J495" s="28">
        <v>212</v>
      </c>
      <c r="K495" s="28">
        <v>4</v>
      </c>
      <c r="L495" s="28">
        <v>2</v>
      </c>
      <c r="M495" s="28">
        <v>45</v>
      </c>
      <c r="O495" s="28">
        <v>1</v>
      </c>
      <c r="P495" s="28">
        <v>1</v>
      </c>
      <c r="R495" s="30" t="s">
        <v>2784</v>
      </c>
      <c r="W495">
        <v>0</v>
      </c>
      <c r="Y495"/>
      <c r="Z495" s="236" t="s">
        <v>3316</v>
      </c>
      <c r="AA495">
        <v>13</v>
      </c>
    </row>
    <row r="496" spans="1:27" ht="30" customHeight="1" x14ac:dyDescent="0.25">
      <c r="A496" s="187" t="e">
        <f>VLOOKUP(E496,НЕД!A:B,2,FALSE)</f>
        <v>#N/A</v>
      </c>
      <c r="B496" s="68">
        <v>23</v>
      </c>
      <c r="C496" t="s">
        <v>116</v>
      </c>
      <c r="D496" t="s">
        <v>116</v>
      </c>
      <c r="E496" s="23" t="s">
        <v>527</v>
      </c>
      <c r="F496" s="31">
        <v>120</v>
      </c>
      <c r="G496" s="28">
        <v>30</v>
      </c>
      <c r="H496" s="29">
        <f t="shared" si="10"/>
        <v>0.25</v>
      </c>
      <c r="I496" s="28">
        <v>250</v>
      </c>
      <c r="J496" s="28">
        <v>129</v>
      </c>
      <c r="K496" s="28">
        <v>5</v>
      </c>
      <c r="L496" s="28">
        <v>7</v>
      </c>
      <c r="M496" s="28">
        <v>12</v>
      </c>
      <c r="N496" s="28">
        <v>1</v>
      </c>
      <c r="Q496" s="28">
        <v>1</v>
      </c>
      <c r="R496" s="30" t="s">
        <v>528</v>
      </c>
      <c r="S496" t="s">
        <v>529</v>
      </c>
      <c r="T496" t="s">
        <v>323</v>
      </c>
      <c r="U496" t="s">
        <v>530</v>
      </c>
      <c r="V496">
        <v>22</v>
      </c>
      <c r="W496">
        <v>23</v>
      </c>
      <c r="X496" s="28"/>
      <c r="Y496" s="28">
        <v>1</v>
      </c>
      <c r="Z496" s="315" t="s">
        <v>3316</v>
      </c>
    </row>
    <row r="497" spans="1:27" ht="15" customHeight="1" x14ac:dyDescent="0.25">
      <c r="A497" s="187">
        <f>VLOOKUP(E497,НЕД!A:B,2,FALSE)</f>
        <v>24</v>
      </c>
      <c r="B497" s="68">
        <v>23</v>
      </c>
      <c r="C497" s="441" t="s">
        <v>260</v>
      </c>
      <c r="D497" s="149" t="s">
        <v>2858</v>
      </c>
      <c r="E497" s="207" t="s">
        <v>294</v>
      </c>
      <c r="F497" s="68">
        <v>100</v>
      </c>
      <c r="G497" s="28">
        <v>48</v>
      </c>
      <c r="H497" s="29">
        <f t="shared" si="10"/>
        <v>0.48</v>
      </c>
      <c r="I497" s="28">
        <v>140</v>
      </c>
      <c r="J497" s="28">
        <v>376</v>
      </c>
      <c r="K497" s="28">
        <v>3</v>
      </c>
      <c r="L497" s="28">
        <v>29</v>
      </c>
      <c r="M497" s="28">
        <v>26</v>
      </c>
      <c r="N497" s="28">
        <v>1</v>
      </c>
      <c r="R497" t="s">
        <v>354</v>
      </c>
      <c r="W497">
        <v>23</v>
      </c>
      <c r="Z497" s="315" t="s">
        <v>3316</v>
      </c>
      <c r="AA497" s="28">
        <v>18</v>
      </c>
    </row>
    <row r="498" spans="1:27" ht="15" customHeight="1" x14ac:dyDescent="0.25">
      <c r="A498" s="187" t="e">
        <f>VLOOKUP(E498,НЕД!A:B,2,FALSE)</f>
        <v>#N/A</v>
      </c>
      <c r="B498" s="69">
        <v>12</v>
      </c>
      <c r="C498" t="s">
        <v>331</v>
      </c>
      <c r="D498" t="s">
        <v>331</v>
      </c>
      <c r="E498" s="75" t="s">
        <v>597</v>
      </c>
      <c r="F498" s="74">
        <v>160</v>
      </c>
      <c r="G498" s="28">
        <v>40</v>
      </c>
      <c r="H498" s="29">
        <f t="shared" si="10"/>
        <v>0.25</v>
      </c>
      <c r="I498" s="28">
        <v>180</v>
      </c>
      <c r="J498" s="28">
        <v>165</v>
      </c>
      <c r="K498" s="28">
        <v>7</v>
      </c>
      <c r="L498" s="28">
        <v>8</v>
      </c>
      <c r="M498" s="28">
        <v>16</v>
      </c>
      <c r="N498" s="28">
        <v>1</v>
      </c>
      <c r="P498" s="28">
        <v>1</v>
      </c>
      <c r="R498" s="30" t="s">
        <v>3339</v>
      </c>
      <c r="W498">
        <v>12</v>
      </c>
      <c r="Y498"/>
      <c r="Z498"/>
      <c r="AA498"/>
    </row>
    <row r="499" spans="1:27" ht="15" customHeight="1" x14ac:dyDescent="0.25">
      <c r="A499" s="187">
        <f>VLOOKUP(E499,НЕД!A:B,2,FALSE)</f>
        <v>24</v>
      </c>
      <c r="B499" s="68">
        <v>21</v>
      </c>
      <c r="C499" t="s">
        <v>78</v>
      </c>
      <c r="D499" s="441" t="s">
        <v>3518</v>
      </c>
      <c r="E499" s="66" t="s">
        <v>81</v>
      </c>
      <c r="F499" s="68">
        <v>90</v>
      </c>
      <c r="G499" s="28">
        <v>21</v>
      </c>
      <c r="H499" s="29">
        <f t="shared" si="10"/>
        <v>0.23333333333333334</v>
      </c>
      <c r="I499" s="28">
        <v>150</v>
      </c>
      <c r="J499" s="28">
        <v>214</v>
      </c>
      <c r="K499" s="28">
        <v>4</v>
      </c>
      <c r="L499" s="28">
        <v>9</v>
      </c>
      <c r="M499" s="28">
        <v>29</v>
      </c>
      <c r="N499" s="28">
        <v>1</v>
      </c>
      <c r="P499" s="28">
        <v>1</v>
      </c>
      <c r="R499" t="s">
        <v>1996</v>
      </c>
      <c r="S499" t="s">
        <v>828</v>
      </c>
      <c r="T499" t="s">
        <v>459</v>
      </c>
      <c r="U499" t="s">
        <v>735</v>
      </c>
      <c r="V499">
        <v>19</v>
      </c>
      <c r="W499">
        <v>23</v>
      </c>
      <c r="Y499"/>
      <c r="Z499" s="315" t="s">
        <v>3316</v>
      </c>
    </row>
    <row r="500" spans="1:27" ht="15" customHeight="1" x14ac:dyDescent="0.25">
      <c r="A500" s="187">
        <f>VLOOKUP(E500,НЕД!A:B,2,FALSE)</f>
        <v>24</v>
      </c>
      <c r="B500" s="68">
        <v>23</v>
      </c>
      <c r="C500" s="441" t="s">
        <v>260</v>
      </c>
      <c r="D500" s="149" t="s">
        <v>2858</v>
      </c>
      <c r="E500" s="70" t="s">
        <v>292</v>
      </c>
      <c r="F500" s="68">
        <v>90</v>
      </c>
      <c r="G500" s="28">
        <v>19</v>
      </c>
      <c r="H500" s="29">
        <f t="shared" si="10"/>
        <v>0.21111111111111111</v>
      </c>
      <c r="I500" s="28">
        <v>150</v>
      </c>
      <c r="J500" s="28">
        <v>184</v>
      </c>
      <c r="K500" s="28">
        <v>4</v>
      </c>
      <c r="L500" s="28">
        <v>6</v>
      </c>
      <c r="M500" s="28">
        <v>29</v>
      </c>
      <c r="N500" s="28">
        <v>1</v>
      </c>
      <c r="P500" s="28">
        <v>1</v>
      </c>
      <c r="R500" t="s">
        <v>1996</v>
      </c>
      <c r="W500">
        <v>23</v>
      </c>
      <c r="Z500" s="315" t="s">
        <v>3316</v>
      </c>
      <c r="AA500" s="28">
        <v>13</v>
      </c>
    </row>
    <row r="501" spans="1:27" ht="30" customHeight="1" x14ac:dyDescent="0.25">
      <c r="A501" s="187">
        <f>VLOOKUP(E501,НЕД!A:B,2,FALSE)</f>
        <v>24</v>
      </c>
      <c r="B501" s="68">
        <v>21</v>
      </c>
      <c r="C501" s="441" t="s">
        <v>51</v>
      </c>
      <c r="D501" t="s">
        <v>51</v>
      </c>
      <c r="E501" s="66" t="s">
        <v>57</v>
      </c>
      <c r="F501" s="68">
        <v>110</v>
      </c>
      <c r="G501" s="28">
        <v>27</v>
      </c>
      <c r="H501" s="29">
        <f t="shared" si="10"/>
        <v>0.24545454545454545</v>
      </c>
      <c r="I501" s="28">
        <v>250</v>
      </c>
      <c r="J501" s="28">
        <v>240</v>
      </c>
      <c r="K501" s="28">
        <v>5</v>
      </c>
      <c r="L501" s="28">
        <v>13</v>
      </c>
      <c r="M501" s="28">
        <v>27</v>
      </c>
      <c r="N501" s="28">
        <v>1</v>
      </c>
      <c r="O501" s="28">
        <v>1</v>
      </c>
      <c r="P501" s="28">
        <v>1</v>
      </c>
      <c r="R501" t="s">
        <v>1972</v>
      </c>
      <c r="S501" t="s">
        <v>589</v>
      </c>
      <c r="T501" t="s">
        <v>323</v>
      </c>
      <c r="U501" t="s">
        <v>1973</v>
      </c>
      <c r="V501">
        <v>22</v>
      </c>
      <c r="W501">
        <v>23</v>
      </c>
      <c r="Z501" s="315" t="s">
        <v>3316</v>
      </c>
    </row>
    <row r="502" spans="1:27" ht="15" customHeight="1" x14ac:dyDescent="0.25">
      <c r="A502" s="187">
        <f>VLOOKUP(E502,НЕД!A:B,2,FALSE)</f>
        <v>24</v>
      </c>
      <c r="B502" s="68">
        <v>52</v>
      </c>
      <c r="C502" t="s">
        <v>331</v>
      </c>
      <c r="D502" t="s">
        <v>331</v>
      </c>
      <c r="E502" s="22" t="s">
        <v>1156</v>
      </c>
      <c r="F502" s="28">
        <v>160</v>
      </c>
      <c r="G502" s="28">
        <v>36</v>
      </c>
      <c r="H502" s="29">
        <f t="shared" si="10"/>
        <v>0.22500000000000001</v>
      </c>
      <c r="I502" s="28">
        <v>180</v>
      </c>
      <c r="J502" s="28">
        <v>149</v>
      </c>
      <c r="K502" s="28">
        <v>6</v>
      </c>
      <c r="L502" s="28">
        <v>7</v>
      </c>
      <c r="M502" s="28">
        <v>17</v>
      </c>
      <c r="N502" s="28">
        <v>1</v>
      </c>
      <c r="P502" s="28">
        <v>1</v>
      </c>
      <c r="R502" s="30" t="s">
        <v>1157</v>
      </c>
      <c r="W502">
        <v>0</v>
      </c>
      <c r="Y502"/>
      <c r="Z502" s="314" t="s">
        <v>3316</v>
      </c>
      <c r="AA502" s="28">
        <v>18</v>
      </c>
    </row>
    <row r="503" spans="1:27" ht="15" customHeight="1" x14ac:dyDescent="0.25">
      <c r="A503" s="187" t="e">
        <f>VLOOKUP(E503,НЕД!A:B,2,FALSE)</f>
        <v>#N/A</v>
      </c>
      <c r="B503" s="28">
        <v>0</v>
      </c>
      <c r="C503" t="s">
        <v>1186</v>
      </c>
      <c r="D503" t="s">
        <v>1186</v>
      </c>
      <c r="E503" s="22" t="s">
        <v>1634</v>
      </c>
      <c r="F503" s="28">
        <v>120</v>
      </c>
      <c r="G503" s="28">
        <v>27</v>
      </c>
      <c r="H503" s="29">
        <f t="shared" si="10"/>
        <v>0.22500000000000001</v>
      </c>
      <c r="I503" s="28">
        <v>150</v>
      </c>
      <c r="J503" s="28">
        <v>230</v>
      </c>
      <c r="K503" s="28">
        <v>17</v>
      </c>
      <c r="L503" s="28">
        <v>7</v>
      </c>
      <c r="M503" s="28">
        <v>25</v>
      </c>
      <c r="O503" s="28">
        <v>1</v>
      </c>
      <c r="P503" s="28">
        <v>1</v>
      </c>
      <c r="R503" t="s">
        <v>1635</v>
      </c>
      <c r="W503">
        <v>0</v>
      </c>
      <c r="Y503"/>
      <c r="Z503"/>
      <c r="AA503"/>
    </row>
    <row r="504" spans="1:27" ht="15" customHeight="1" x14ac:dyDescent="0.25">
      <c r="A504" s="187" t="e">
        <f>VLOOKUP(E504,НЕД!A:B,2,FALSE)</f>
        <v>#N/A</v>
      </c>
      <c r="B504" s="28">
        <v>2</v>
      </c>
      <c r="C504" s="445" t="s">
        <v>2194</v>
      </c>
      <c r="D504" t="s">
        <v>48</v>
      </c>
      <c r="E504" s="22" t="s">
        <v>1832</v>
      </c>
      <c r="F504" s="28">
        <v>240</v>
      </c>
      <c r="H504" s="29">
        <f t="shared" si="10"/>
        <v>0</v>
      </c>
      <c r="I504" s="28">
        <v>200</v>
      </c>
      <c r="J504" s="28">
        <v>385</v>
      </c>
      <c r="K504" s="28">
        <v>22</v>
      </c>
      <c r="L504" s="28">
        <v>22</v>
      </c>
      <c r="M504" s="28">
        <v>23</v>
      </c>
      <c r="O504" s="28">
        <v>1</v>
      </c>
      <c r="P504" s="28">
        <v>5</v>
      </c>
      <c r="R504" t="s">
        <v>1833</v>
      </c>
      <c r="S504" t="s">
        <v>545</v>
      </c>
      <c r="T504" t="s">
        <v>343</v>
      </c>
      <c r="U504" t="s">
        <v>1834</v>
      </c>
      <c r="V504">
        <v>47</v>
      </c>
      <c r="W504">
        <f>B504</f>
        <v>2</v>
      </c>
      <c r="Y504" s="28">
        <v>5</v>
      </c>
      <c r="Z504"/>
      <c r="AA504"/>
    </row>
    <row r="505" spans="1:27" ht="15" customHeight="1" x14ac:dyDescent="0.25">
      <c r="A505" s="187" t="e">
        <f>VLOOKUP(E505,НЕД!A:B,2,FALSE)</f>
        <v>#N/A</v>
      </c>
      <c r="B505" s="28">
        <v>0</v>
      </c>
      <c r="C505" t="s">
        <v>1186</v>
      </c>
      <c r="D505" t="s">
        <v>1186</v>
      </c>
      <c r="E505" s="22" t="s">
        <v>1389</v>
      </c>
      <c r="F505" s="28">
        <v>120</v>
      </c>
      <c r="G505" s="28">
        <v>31</v>
      </c>
      <c r="H505" s="29">
        <f t="shared" si="10"/>
        <v>0.25833333333333336</v>
      </c>
      <c r="I505" s="28">
        <v>160</v>
      </c>
      <c r="J505" s="28">
        <v>331</v>
      </c>
      <c r="K505" s="28">
        <v>19</v>
      </c>
      <c r="L505" s="28">
        <v>18</v>
      </c>
      <c r="M505" s="28">
        <v>23</v>
      </c>
      <c r="N505" s="28">
        <v>1</v>
      </c>
      <c r="O505" s="28">
        <v>1</v>
      </c>
      <c r="P505" s="28">
        <v>1</v>
      </c>
      <c r="R505" t="s">
        <v>1390</v>
      </c>
      <c r="S505" t="s">
        <v>386</v>
      </c>
      <c r="T505" t="s">
        <v>770</v>
      </c>
      <c r="U505" t="s">
        <v>1391</v>
      </c>
      <c r="V505">
        <v>31</v>
      </c>
      <c r="W505">
        <v>0</v>
      </c>
      <c r="Y505"/>
      <c r="Z505"/>
      <c r="AA505"/>
    </row>
    <row r="506" spans="1:27" ht="30" customHeight="1" x14ac:dyDescent="0.25">
      <c r="A506" s="187" t="e">
        <f>VLOOKUP(E506,НЕД!A:B,2,FALSE)</f>
        <v>#N/A</v>
      </c>
      <c r="B506" s="68">
        <v>20</v>
      </c>
      <c r="C506" t="s">
        <v>200</v>
      </c>
      <c r="D506" t="s">
        <v>200</v>
      </c>
      <c r="E506" s="262" t="s">
        <v>205</v>
      </c>
      <c r="F506" s="28">
        <v>200</v>
      </c>
      <c r="G506" s="28">
        <v>57</v>
      </c>
      <c r="H506" s="29">
        <f t="shared" si="10"/>
        <v>0.28499999999999998</v>
      </c>
      <c r="I506" s="28">
        <v>200</v>
      </c>
      <c r="J506" s="28">
        <v>359</v>
      </c>
      <c r="K506" s="28">
        <v>16</v>
      </c>
      <c r="L506" s="28">
        <v>21</v>
      </c>
      <c r="M506" s="28">
        <v>27</v>
      </c>
      <c r="O506" s="28">
        <v>1</v>
      </c>
      <c r="P506" s="28">
        <v>1</v>
      </c>
      <c r="Q506" s="28">
        <v>1</v>
      </c>
      <c r="R506" s="231" t="s">
        <v>3355</v>
      </c>
      <c r="S506" t="s">
        <v>509</v>
      </c>
      <c r="T506" t="s">
        <v>459</v>
      </c>
      <c r="U506" t="s">
        <v>1291</v>
      </c>
      <c r="V506">
        <v>40</v>
      </c>
      <c r="W506">
        <v>23</v>
      </c>
      <c r="Y506"/>
      <c r="Z506" s="315" t="s">
        <v>3316</v>
      </c>
    </row>
    <row r="507" spans="1:27" ht="15" customHeight="1" x14ac:dyDescent="0.25">
      <c r="A507" s="187" t="e">
        <f>VLOOKUP(E507,НЕД!A:B,2,FALSE)</f>
        <v>#N/A</v>
      </c>
      <c r="B507" s="68">
        <v>23</v>
      </c>
      <c r="C507" s="441" t="s">
        <v>121</v>
      </c>
      <c r="D507" t="s">
        <v>325</v>
      </c>
      <c r="E507" s="66" t="s">
        <v>431</v>
      </c>
      <c r="F507" s="31">
        <v>250</v>
      </c>
      <c r="G507" s="28">
        <v>86</v>
      </c>
      <c r="H507" s="29">
        <f t="shared" si="10"/>
        <v>0.34399999999999997</v>
      </c>
      <c r="I507" s="28">
        <v>140</v>
      </c>
      <c r="J507" s="28">
        <v>271</v>
      </c>
      <c r="K507" s="28">
        <v>17</v>
      </c>
      <c r="L507" s="28">
        <v>17</v>
      </c>
      <c r="M507" s="28">
        <v>12</v>
      </c>
      <c r="O507" s="28">
        <v>1</v>
      </c>
      <c r="P507" s="28">
        <v>1</v>
      </c>
      <c r="Q507" s="28">
        <v>1</v>
      </c>
      <c r="R507" s="30" t="s">
        <v>432</v>
      </c>
      <c r="S507" t="s">
        <v>433</v>
      </c>
      <c r="T507" t="s">
        <v>351</v>
      </c>
      <c r="U507" t="s">
        <v>434</v>
      </c>
      <c r="V507">
        <v>65</v>
      </c>
      <c r="W507">
        <v>23</v>
      </c>
      <c r="Y507"/>
      <c r="Z507" s="315" t="s">
        <v>3316</v>
      </c>
    </row>
    <row r="508" spans="1:27" ht="15" customHeight="1" x14ac:dyDescent="0.25">
      <c r="A508" s="187">
        <f>VLOOKUP(E508,НЕД!A:B,2,FALSE)</f>
        <v>24</v>
      </c>
      <c r="B508" s="68">
        <v>21</v>
      </c>
      <c r="C508" s="441" t="s">
        <v>2114</v>
      </c>
      <c r="D508" s="34" t="s">
        <v>59</v>
      </c>
      <c r="E508" s="66" t="s">
        <v>62</v>
      </c>
      <c r="F508" s="68">
        <v>100</v>
      </c>
      <c r="G508" s="28">
        <v>54</v>
      </c>
      <c r="H508" s="29">
        <f t="shared" si="10"/>
        <v>0.54</v>
      </c>
      <c r="I508" s="28">
        <v>100</v>
      </c>
      <c r="J508" s="28">
        <v>322</v>
      </c>
      <c r="K508" s="28">
        <v>4</v>
      </c>
      <c r="L508" s="28">
        <v>18</v>
      </c>
      <c r="M508" s="28">
        <v>36</v>
      </c>
      <c r="N508" s="28">
        <v>1</v>
      </c>
      <c r="O508" s="28">
        <v>1</v>
      </c>
      <c r="P508" s="28">
        <v>1</v>
      </c>
      <c r="R508" t="s">
        <v>1164</v>
      </c>
      <c r="W508">
        <v>23</v>
      </c>
      <c r="Z508" s="315" t="s">
        <v>3316</v>
      </c>
    </row>
    <row r="509" spans="1:27" ht="15" customHeight="1" x14ac:dyDescent="0.25">
      <c r="A509" s="187" t="e">
        <f>VLOOKUP(E509,НЕД!A:B,2,FALSE)</f>
        <v>#N/A</v>
      </c>
      <c r="B509" s="64">
        <v>14</v>
      </c>
      <c r="C509" t="s">
        <v>331</v>
      </c>
      <c r="D509" t="s">
        <v>331</v>
      </c>
      <c r="E509" s="22" t="s">
        <v>539</v>
      </c>
      <c r="F509" s="68">
        <v>160</v>
      </c>
      <c r="G509" s="28">
        <v>37</v>
      </c>
      <c r="H509" s="29">
        <f t="shared" si="10"/>
        <v>0.23125000000000001</v>
      </c>
      <c r="I509" s="28">
        <v>180</v>
      </c>
      <c r="J509" s="28">
        <v>342</v>
      </c>
      <c r="K509" s="28">
        <v>16</v>
      </c>
      <c r="L509" s="28">
        <v>13</v>
      </c>
      <c r="M509" s="28">
        <v>41</v>
      </c>
      <c r="N509" s="28">
        <v>1</v>
      </c>
      <c r="O509" s="28">
        <v>1</v>
      </c>
      <c r="P509" s="28">
        <v>1</v>
      </c>
      <c r="R509" s="170" t="s">
        <v>3213</v>
      </c>
      <c r="W509">
        <v>14</v>
      </c>
      <c r="Y509"/>
      <c r="Z509" s="316" t="s">
        <v>3316</v>
      </c>
      <c r="AA509" s="28">
        <v>18</v>
      </c>
    </row>
    <row r="510" spans="1:27" ht="30" customHeight="1" x14ac:dyDescent="0.25">
      <c r="A510" s="187" t="e">
        <f>VLOOKUP(E510,НЕД!A:B,2,FALSE)</f>
        <v>#N/A</v>
      </c>
      <c r="B510" s="68">
        <v>50</v>
      </c>
      <c r="C510" s="445" t="s">
        <v>3511</v>
      </c>
      <c r="D510" t="s">
        <v>110</v>
      </c>
      <c r="E510" s="66" t="s">
        <v>113</v>
      </c>
      <c r="F510" s="28">
        <v>130</v>
      </c>
      <c r="G510" s="28">
        <v>33</v>
      </c>
      <c r="H510" s="29">
        <f t="shared" ref="H510:H573" si="11">G510/F510</f>
        <v>0.25384615384615383</v>
      </c>
      <c r="I510" s="28">
        <v>250</v>
      </c>
      <c r="J510" s="28">
        <v>128</v>
      </c>
      <c r="K510" s="28">
        <v>14</v>
      </c>
      <c r="L510" s="28">
        <v>4</v>
      </c>
      <c r="M510" s="28">
        <v>9</v>
      </c>
      <c r="Q510" s="28">
        <v>1</v>
      </c>
      <c r="R510" s="30" t="s">
        <v>1984</v>
      </c>
      <c r="W510">
        <v>15</v>
      </c>
      <c r="Y510"/>
      <c r="Z510" s="236" t="s">
        <v>3316</v>
      </c>
      <c r="AA510">
        <v>13</v>
      </c>
    </row>
    <row r="511" spans="1:27" ht="15" customHeight="1" x14ac:dyDescent="0.25">
      <c r="A511" s="187" t="e">
        <f>VLOOKUP(E511,НЕД!A:B,2,FALSE)</f>
        <v>#N/A</v>
      </c>
      <c r="B511" s="28">
        <v>44</v>
      </c>
      <c r="C511" s="138" t="s">
        <v>3144</v>
      </c>
      <c r="D511" s="441" t="s">
        <v>3546</v>
      </c>
      <c r="E511" s="22" t="s">
        <v>1332</v>
      </c>
      <c r="F511" s="28">
        <v>110</v>
      </c>
      <c r="G511" s="28">
        <v>29</v>
      </c>
      <c r="H511" s="29">
        <f t="shared" si="11"/>
        <v>0.26363636363636361</v>
      </c>
      <c r="I511" s="28">
        <v>180</v>
      </c>
      <c r="J511" s="28">
        <v>152</v>
      </c>
      <c r="K511" s="28">
        <v>2</v>
      </c>
      <c r="L511" s="28">
        <v>11</v>
      </c>
      <c r="M511" s="28">
        <v>10</v>
      </c>
      <c r="N511" s="28">
        <v>1</v>
      </c>
      <c r="Q511" s="28">
        <v>1</v>
      </c>
      <c r="R511" t="s">
        <v>1333</v>
      </c>
      <c r="V511">
        <v>15</v>
      </c>
      <c r="W511">
        <v>0</v>
      </c>
      <c r="Y511"/>
      <c r="Z511"/>
      <c r="AA511"/>
    </row>
    <row r="512" spans="1:27" ht="15" customHeight="1" x14ac:dyDescent="0.25">
      <c r="A512" s="187" t="e">
        <f>VLOOKUP(E512,НЕД!A:B,2,FALSE)</f>
        <v>#N/A</v>
      </c>
      <c r="B512" s="28">
        <v>0</v>
      </c>
      <c r="C512" t="s">
        <v>151</v>
      </c>
      <c r="D512" s="441" t="s">
        <v>3525</v>
      </c>
      <c r="E512" s="22" t="s">
        <v>1342</v>
      </c>
      <c r="F512" s="28">
        <v>130</v>
      </c>
      <c r="G512" s="28">
        <v>34</v>
      </c>
      <c r="H512" s="29">
        <f t="shared" si="11"/>
        <v>0.26153846153846155</v>
      </c>
      <c r="I512" s="28">
        <v>150</v>
      </c>
      <c r="J512" s="28">
        <v>455</v>
      </c>
      <c r="K512" s="28">
        <v>27</v>
      </c>
      <c r="L512" s="28">
        <v>12</v>
      </c>
      <c r="M512" s="28">
        <v>61</v>
      </c>
      <c r="P512" s="28">
        <v>1</v>
      </c>
      <c r="R512" t="s">
        <v>1343</v>
      </c>
      <c r="S512" t="s">
        <v>524</v>
      </c>
      <c r="T512" t="s">
        <v>459</v>
      </c>
      <c r="U512" t="s">
        <v>1344</v>
      </c>
      <c r="W512">
        <v>0</v>
      </c>
      <c r="Y512"/>
      <c r="Z512"/>
      <c r="AA512"/>
    </row>
    <row r="513" spans="1:27" ht="15" customHeight="1" x14ac:dyDescent="0.25">
      <c r="A513" s="187" t="e">
        <f>VLOOKUP(E513,НЕД!A:B,2,FALSE)</f>
        <v>#N/A</v>
      </c>
      <c r="B513" s="68">
        <v>4</v>
      </c>
      <c r="C513" t="s">
        <v>151</v>
      </c>
      <c r="D513" s="441" t="s">
        <v>3523</v>
      </c>
      <c r="E513" s="22" t="s">
        <v>1266</v>
      </c>
      <c r="F513" s="28">
        <v>130</v>
      </c>
      <c r="G513" s="28">
        <v>35</v>
      </c>
      <c r="H513" s="29">
        <f t="shared" si="11"/>
        <v>0.26923076923076922</v>
      </c>
      <c r="I513" s="28">
        <v>150</v>
      </c>
      <c r="J513" s="28">
        <v>376</v>
      </c>
      <c r="K513" s="28">
        <v>8</v>
      </c>
      <c r="L513" s="28">
        <v>16</v>
      </c>
      <c r="M513" s="28">
        <v>49</v>
      </c>
      <c r="O513" s="28">
        <v>1</v>
      </c>
      <c r="P513" s="28">
        <v>1</v>
      </c>
      <c r="R513" t="s">
        <v>2894</v>
      </c>
      <c r="W513">
        <v>0</v>
      </c>
      <c r="Y513"/>
      <c r="Z513" s="236" t="s">
        <v>3316</v>
      </c>
      <c r="AA513">
        <v>13</v>
      </c>
    </row>
    <row r="514" spans="1:27" ht="30" customHeight="1" x14ac:dyDescent="0.25">
      <c r="A514" s="187" t="e">
        <f>VLOOKUP(E514,НЕД!A:B,2,FALSE)</f>
        <v>#N/A</v>
      </c>
      <c r="B514" s="28">
        <v>0</v>
      </c>
      <c r="C514" s="441" t="s">
        <v>3534</v>
      </c>
      <c r="D514" s="441" t="s">
        <v>3536</v>
      </c>
      <c r="E514" s="154" t="s">
        <v>1885</v>
      </c>
      <c r="F514" s="28">
        <v>45</v>
      </c>
      <c r="G514" s="28">
        <v>8</v>
      </c>
      <c r="H514" s="29">
        <f t="shared" si="11"/>
        <v>0.17777777777777778</v>
      </c>
      <c r="I514" s="28">
        <v>250</v>
      </c>
      <c r="N514" s="28">
        <v>1</v>
      </c>
      <c r="R514"/>
      <c r="W514">
        <v>0</v>
      </c>
      <c r="Y514"/>
      <c r="Z514"/>
      <c r="AA514"/>
    </row>
    <row r="515" spans="1:27" ht="15" customHeight="1" x14ac:dyDescent="0.25">
      <c r="A515" s="187" t="e">
        <f>VLOOKUP(E515,НЕД!A:B,2,FALSE)</f>
        <v>#N/A</v>
      </c>
      <c r="B515" s="68">
        <v>46</v>
      </c>
      <c r="C515" t="s">
        <v>206</v>
      </c>
      <c r="D515" s="441" t="s">
        <v>3537</v>
      </c>
      <c r="E515" s="22" t="s">
        <v>208</v>
      </c>
      <c r="F515" s="28">
        <v>120</v>
      </c>
      <c r="G515" s="28">
        <v>28</v>
      </c>
      <c r="H515" s="29">
        <f t="shared" si="11"/>
        <v>0.23333333333333334</v>
      </c>
      <c r="I515" s="28">
        <v>75</v>
      </c>
      <c r="J515" s="28">
        <v>131</v>
      </c>
      <c r="K515" s="28">
        <v>5</v>
      </c>
      <c r="L515" s="28">
        <v>3</v>
      </c>
      <c r="M515" s="28">
        <v>20</v>
      </c>
      <c r="R515" t="s">
        <v>1014</v>
      </c>
      <c r="S515" t="s">
        <v>330</v>
      </c>
      <c r="T515" t="s">
        <v>1015</v>
      </c>
      <c r="U515" t="s">
        <v>1969</v>
      </c>
      <c r="V515">
        <v>23</v>
      </c>
      <c r="W515">
        <v>23</v>
      </c>
      <c r="Y515"/>
      <c r="Z515" s="314" t="s">
        <v>3316</v>
      </c>
      <c r="AA515" s="28">
        <v>18</v>
      </c>
    </row>
    <row r="516" spans="1:27" ht="30" customHeight="1" x14ac:dyDescent="0.25">
      <c r="A516" s="187">
        <f>VLOOKUP(E516,НЕД!A:B,2,FALSE)</f>
        <v>24</v>
      </c>
      <c r="B516" s="68">
        <v>23</v>
      </c>
      <c r="C516" t="s">
        <v>244</v>
      </c>
      <c r="D516" t="s">
        <v>244</v>
      </c>
      <c r="E516" s="66" t="s">
        <v>247</v>
      </c>
      <c r="F516" s="68">
        <v>90</v>
      </c>
      <c r="G516" s="28">
        <v>20</v>
      </c>
      <c r="H516" s="29">
        <f t="shared" si="11"/>
        <v>0.22222222222222221</v>
      </c>
      <c r="I516" s="28">
        <v>150</v>
      </c>
      <c r="J516" s="28">
        <v>123</v>
      </c>
      <c r="K516" s="28">
        <v>3</v>
      </c>
      <c r="L516" s="28">
        <v>8</v>
      </c>
      <c r="M516" s="28">
        <v>10</v>
      </c>
      <c r="N516" s="28">
        <v>1</v>
      </c>
      <c r="R516" s="214" t="s">
        <v>3291</v>
      </c>
      <c r="S516" t="s">
        <v>828</v>
      </c>
      <c r="T516" t="s">
        <v>459</v>
      </c>
      <c r="U516" t="s">
        <v>671</v>
      </c>
      <c r="V516">
        <v>11</v>
      </c>
      <c r="W516">
        <v>23</v>
      </c>
      <c r="Y516"/>
      <c r="Z516" s="315" t="s">
        <v>3316</v>
      </c>
    </row>
    <row r="517" spans="1:27" ht="15" customHeight="1" x14ac:dyDescent="0.25">
      <c r="A517" s="187" t="e">
        <f>VLOOKUP(E517,НЕД!A:B,2,FALSE)</f>
        <v>#N/A</v>
      </c>
      <c r="B517" s="28">
        <v>0</v>
      </c>
      <c r="C517" s="441" t="s">
        <v>3534</v>
      </c>
      <c r="D517" s="441" t="s">
        <v>3536</v>
      </c>
      <c r="E517" s="22" t="s">
        <v>1826</v>
      </c>
      <c r="F517" s="28">
        <v>45</v>
      </c>
      <c r="G517" s="28">
        <v>4</v>
      </c>
      <c r="H517" s="29">
        <f t="shared" si="11"/>
        <v>8.8888888888888892E-2</v>
      </c>
      <c r="I517" s="28">
        <v>250</v>
      </c>
      <c r="J517" s="28">
        <v>160</v>
      </c>
      <c r="K517" s="28">
        <v>0</v>
      </c>
      <c r="L517" s="28">
        <v>0</v>
      </c>
      <c r="M517" s="28">
        <v>40</v>
      </c>
      <c r="N517" s="28">
        <v>1</v>
      </c>
      <c r="R517" t="s">
        <v>1827</v>
      </c>
      <c r="W517">
        <v>0</v>
      </c>
      <c r="Y517"/>
      <c r="Z517"/>
      <c r="AA517"/>
    </row>
    <row r="518" spans="1:27" ht="15" customHeight="1" x14ac:dyDescent="0.25">
      <c r="A518" s="187" t="e">
        <f>VLOOKUP(E518,НЕД!A:B,2,FALSE)</f>
        <v>#N/A</v>
      </c>
      <c r="B518" s="68">
        <v>23</v>
      </c>
      <c r="C518" s="441" t="s">
        <v>3534</v>
      </c>
      <c r="D518" s="441" t="s">
        <v>3536</v>
      </c>
      <c r="E518" s="66" t="s">
        <v>2775</v>
      </c>
      <c r="F518" s="28">
        <v>45</v>
      </c>
      <c r="G518" s="28">
        <v>8</v>
      </c>
      <c r="H518" s="29">
        <f t="shared" si="11"/>
        <v>0.17777777777777778</v>
      </c>
      <c r="I518" s="28">
        <v>250</v>
      </c>
      <c r="J518" s="28">
        <v>177</v>
      </c>
      <c r="K518" s="28">
        <v>0</v>
      </c>
      <c r="L518" s="28">
        <v>0</v>
      </c>
      <c r="M518" s="28">
        <v>44</v>
      </c>
      <c r="N518" s="28">
        <v>1</v>
      </c>
      <c r="R518" s="30" t="s">
        <v>2779</v>
      </c>
      <c r="W518">
        <v>23</v>
      </c>
      <c r="Y518"/>
      <c r="Z518" s="315" t="s">
        <v>3316</v>
      </c>
    </row>
    <row r="519" spans="1:27" ht="15" customHeight="1" x14ac:dyDescent="0.25">
      <c r="A519" s="187" t="e">
        <f>VLOOKUP(E519,НЕД!A:B,2,FALSE)</f>
        <v>#N/A</v>
      </c>
      <c r="B519" s="68">
        <v>23</v>
      </c>
      <c r="C519" s="441" t="s">
        <v>3534</v>
      </c>
      <c r="D519" s="441" t="s">
        <v>3536</v>
      </c>
      <c r="E519" s="66" t="s">
        <v>1163</v>
      </c>
      <c r="F519" s="28">
        <v>45</v>
      </c>
      <c r="G519" s="28">
        <v>5</v>
      </c>
      <c r="H519" s="29">
        <f t="shared" si="11"/>
        <v>0.1111111111111111</v>
      </c>
      <c r="I519" s="28">
        <v>250</v>
      </c>
      <c r="J519" s="28">
        <v>68</v>
      </c>
      <c r="K519" s="28">
        <v>0</v>
      </c>
      <c r="L519" s="28">
        <v>0</v>
      </c>
      <c r="M519" s="28">
        <v>17</v>
      </c>
      <c r="N519" s="28">
        <v>1</v>
      </c>
      <c r="R519" s="30" t="s">
        <v>3072</v>
      </c>
      <c r="W519">
        <v>23</v>
      </c>
      <c r="Y519"/>
      <c r="Z519" s="315" t="s">
        <v>3316</v>
      </c>
    </row>
    <row r="520" spans="1:27" ht="15" customHeight="1" x14ac:dyDescent="0.25">
      <c r="A520" s="187" t="e">
        <f>VLOOKUP(E520,НЕД!A:B,2,FALSE)</f>
        <v>#N/A</v>
      </c>
      <c r="B520" s="28">
        <v>0</v>
      </c>
      <c r="C520" s="441" t="s">
        <v>3534</v>
      </c>
      <c r="D520" s="441" t="s">
        <v>3536</v>
      </c>
      <c r="E520" s="22" t="s">
        <v>1887</v>
      </c>
      <c r="F520" s="28">
        <v>45</v>
      </c>
      <c r="G520" s="28">
        <v>8</v>
      </c>
      <c r="H520" s="29">
        <f t="shared" si="11"/>
        <v>0.17777777777777778</v>
      </c>
      <c r="I520" s="28">
        <v>250</v>
      </c>
      <c r="N520" s="28">
        <v>1</v>
      </c>
      <c r="R520"/>
      <c r="W520">
        <v>0</v>
      </c>
      <c r="Y520"/>
      <c r="Z520"/>
      <c r="AA520"/>
    </row>
    <row r="521" spans="1:27" ht="30" customHeight="1" x14ac:dyDescent="0.25">
      <c r="A521" s="187" t="e">
        <f>VLOOKUP(E521,НЕД!A:B,2,FALSE)</f>
        <v>#N/A</v>
      </c>
      <c r="B521" s="68">
        <v>23</v>
      </c>
      <c r="C521" s="441" t="s">
        <v>121</v>
      </c>
      <c r="D521" t="s">
        <v>325</v>
      </c>
      <c r="E521" s="251" t="s">
        <v>2850</v>
      </c>
      <c r="F521" s="28">
        <v>190</v>
      </c>
      <c r="G521" s="28">
        <v>60</v>
      </c>
      <c r="H521" s="29">
        <f t="shared" si="11"/>
        <v>0.31578947368421051</v>
      </c>
      <c r="I521" s="28">
        <v>120</v>
      </c>
      <c r="J521" s="28">
        <v>255</v>
      </c>
      <c r="K521" s="28">
        <v>15</v>
      </c>
      <c r="L521" s="28">
        <v>16</v>
      </c>
      <c r="M521" s="28">
        <v>12</v>
      </c>
      <c r="O521" s="28">
        <v>1</v>
      </c>
      <c r="P521" s="28">
        <v>1</v>
      </c>
      <c r="R521" s="235" t="s">
        <v>3373</v>
      </c>
      <c r="W521">
        <v>23</v>
      </c>
      <c r="Y521"/>
      <c r="Z521" s="315" t="s">
        <v>3316</v>
      </c>
      <c r="AA521" s="28">
        <v>13</v>
      </c>
    </row>
    <row r="522" spans="1:27" ht="30" customHeight="1" x14ac:dyDescent="0.25">
      <c r="A522" s="187" t="e">
        <f>VLOOKUP(E522,НЕД!A:B,2,FALSE)</f>
        <v>#N/A</v>
      </c>
      <c r="B522" s="68">
        <v>23</v>
      </c>
      <c r="C522" t="s">
        <v>139</v>
      </c>
      <c r="D522" t="s">
        <v>139</v>
      </c>
      <c r="E522" s="66" t="s">
        <v>577</v>
      </c>
      <c r="F522" s="28">
        <v>220</v>
      </c>
      <c r="G522" s="28">
        <v>68</v>
      </c>
      <c r="H522" s="29">
        <f t="shared" si="11"/>
        <v>0.30909090909090908</v>
      </c>
      <c r="I522" s="28">
        <v>120</v>
      </c>
      <c r="J522" s="28">
        <v>190</v>
      </c>
      <c r="K522" s="28">
        <v>14</v>
      </c>
      <c r="L522" s="28">
        <v>11</v>
      </c>
      <c r="M522" s="28">
        <v>10</v>
      </c>
      <c r="O522" s="28">
        <v>1</v>
      </c>
      <c r="P522" s="28">
        <v>1</v>
      </c>
      <c r="R522" t="s">
        <v>3362</v>
      </c>
      <c r="W522">
        <v>23</v>
      </c>
      <c r="Y522"/>
      <c r="Z522" s="315" t="s">
        <v>3316</v>
      </c>
    </row>
    <row r="523" spans="1:27" ht="15" customHeight="1" x14ac:dyDescent="0.25">
      <c r="A523" s="187">
        <f>VLOOKUP(E523,НЕД!A:B,2,FALSE)</f>
        <v>24</v>
      </c>
      <c r="B523" s="68">
        <v>23</v>
      </c>
      <c r="C523" t="s">
        <v>328</v>
      </c>
      <c r="D523" t="s">
        <v>328</v>
      </c>
      <c r="E523" s="66" t="s">
        <v>2804</v>
      </c>
      <c r="F523" s="68">
        <v>140</v>
      </c>
      <c r="G523" s="28">
        <v>36</v>
      </c>
      <c r="H523" s="29">
        <f t="shared" si="11"/>
        <v>0.25714285714285712</v>
      </c>
      <c r="I523" s="28">
        <v>150</v>
      </c>
      <c r="J523" s="28">
        <v>190</v>
      </c>
      <c r="K523" s="28">
        <v>5</v>
      </c>
      <c r="L523" s="28">
        <v>13</v>
      </c>
      <c r="M523" s="28">
        <v>14</v>
      </c>
      <c r="R523" t="s">
        <v>1028</v>
      </c>
      <c r="V523">
        <v>22</v>
      </c>
      <c r="W523">
        <v>23</v>
      </c>
      <c r="Y523"/>
      <c r="Z523" s="315" t="s">
        <v>3316</v>
      </c>
    </row>
    <row r="524" spans="1:27" ht="45" customHeight="1" x14ac:dyDescent="0.25">
      <c r="A524" s="187" t="e">
        <f>VLOOKUP(E524,НЕД!A:B,2,FALSE)</f>
        <v>#N/A</v>
      </c>
      <c r="B524" s="68">
        <v>2</v>
      </c>
      <c r="C524" s="441" t="s">
        <v>3534</v>
      </c>
      <c r="D524" s="441" t="s">
        <v>3536</v>
      </c>
      <c r="E524" s="1" t="s">
        <v>2774</v>
      </c>
      <c r="F524" s="28">
        <v>45</v>
      </c>
      <c r="G524" s="28">
        <v>7</v>
      </c>
      <c r="H524" s="29">
        <f t="shared" si="11"/>
        <v>0.15555555555555556</v>
      </c>
      <c r="I524" s="28">
        <v>250</v>
      </c>
      <c r="J524" s="28">
        <v>127</v>
      </c>
      <c r="K524" s="28">
        <v>0</v>
      </c>
      <c r="L524" s="28">
        <v>0</v>
      </c>
      <c r="M524" s="28">
        <v>31</v>
      </c>
      <c r="N524" s="28">
        <v>1</v>
      </c>
      <c r="R524" s="30" t="s">
        <v>2778</v>
      </c>
      <c r="W524">
        <v>0</v>
      </c>
      <c r="Y524"/>
      <c r="Z524"/>
      <c r="AA524"/>
    </row>
    <row r="525" spans="1:27" ht="30" customHeight="1" x14ac:dyDescent="0.25">
      <c r="A525" s="187" t="e">
        <f>VLOOKUP(E525,НЕД!A:B,2,FALSE)</f>
        <v>#N/A</v>
      </c>
      <c r="B525" s="196">
        <v>0</v>
      </c>
      <c r="C525" s="441" t="s">
        <v>3534</v>
      </c>
      <c r="D525" s="441" t="s">
        <v>3536</v>
      </c>
      <c r="E525" s="22" t="s">
        <v>1050</v>
      </c>
      <c r="F525" s="28">
        <v>50</v>
      </c>
      <c r="G525" s="28">
        <v>8</v>
      </c>
      <c r="H525" s="29">
        <f t="shared" si="11"/>
        <v>0.16</v>
      </c>
      <c r="I525" s="28">
        <v>250</v>
      </c>
      <c r="R525" s="30" t="s">
        <v>1051</v>
      </c>
      <c r="W525">
        <v>0</v>
      </c>
      <c r="Y525"/>
      <c r="Z525"/>
      <c r="AA525"/>
    </row>
    <row r="526" spans="1:27" ht="15" customHeight="1" x14ac:dyDescent="0.25">
      <c r="A526" s="187" t="e">
        <f>VLOOKUP(E526,НЕД!A:B,2,FALSE)</f>
        <v>#N/A</v>
      </c>
      <c r="B526" s="28">
        <v>0</v>
      </c>
      <c r="C526" s="441" t="s">
        <v>3531</v>
      </c>
      <c r="D526" t="s">
        <v>67</v>
      </c>
      <c r="E526" s="22" t="s">
        <v>657</v>
      </c>
      <c r="F526" s="28">
        <v>230</v>
      </c>
      <c r="G526" s="28">
        <v>71</v>
      </c>
      <c r="H526" s="29">
        <f t="shared" si="11"/>
        <v>0.30869565217391304</v>
      </c>
      <c r="I526" s="28">
        <v>160</v>
      </c>
      <c r="J526" s="28">
        <v>181</v>
      </c>
      <c r="K526" s="28">
        <v>7</v>
      </c>
      <c r="L526" s="28">
        <v>16</v>
      </c>
      <c r="M526" s="28">
        <v>1</v>
      </c>
      <c r="O526" s="28">
        <v>1</v>
      </c>
      <c r="P526" s="28">
        <v>1</v>
      </c>
      <c r="R526" t="s">
        <v>658</v>
      </c>
      <c r="W526">
        <v>0</v>
      </c>
      <c r="Y526"/>
      <c r="Z526" s="302" t="s">
        <v>3316</v>
      </c>
      <c r="AA526"/>
    </row>
    <row r="527" spans="1:27" ht="15" customHeight="1" x14ac:dyDescent="0.25">
      <c r="A527" s="187" t="e">
        <f>VLOOKUP(E527,НЕД!A:B,2,FALSE)</f>
        <v>#N/A</v>
      </c>
      <c r="B527" s="28">
        <v>0</v>
      </c>
      <c r="C527" s="441" t="s">
        <v>2194</v>
      </c>
      <c r="D527" t="s">
        <v>368</v>
      </c>
      <c r="E527" s="22" t="s">
        <v>1888</v>
      </c>
      <c r="F527" s="28">
        <v>55</v>
      </c>
      <c r="H527" s="29">
        <f t="shared" si="11"/>
        <v>0</v>
      </c>
      <c r="O527" s="28">
        <v>1</v>
      </c>
      <c r="R527"/>
      <c r="W527">
        <v>0</v>
      </c>
      <c r="Y527"/>
      <c r="Z527" t="s">
        <v>3316</v>
      </c>
      <c r="AA527"/>
    </row>
    <row r="528" spans="1:27" ht="30" customHeight="1" x14ac:dyDescent="0.25">
      <c r="A528" s="187" t="e">
        <f>VLOOKUP(E528,НЕД!A:B,2,FALSE)</f>
        <v>#N/A</v>
      </c>
      <c r="B528" s="28">
        <v>4</v>
      </c>
      <c r="C528" t="s">
        <v>1186</v>
      </c>
      <c r="D528" t="s">
        <v>1186</v>
      </c>
      <c r="E528" s="22" t="s">
        <v>1602</v>
      </c>
      <c r="F528" s="28">
        <v>120</v>
      </c>
      <c r="G528" s="28">
        <v>28</v>
      </c>
      <c r="H528" s="29">
        <f t="shared" si="11"/>
        <v>0.23333333333333334</v>
      </c>
      <c r="I528" s="28">
        <v>170</v>
      </c>
      <c r="J528" s="28">
        <v>363</v>
      </c>
      <c r="K528" s="28">
        <v>18</v>
      </c>
      <c r="L528" s="28">
        <v>14</v>
      </c>
      <c r="M528" s="28">
        <v>41</v>
      </c>
      <c r="O528" s="28">
        <v>1</v>
      </c>
      <c r="P528" s="28">
        <v>1</v>
      </c>
      <c r="R528" t="s">
        <v>1603</v>
      </c>
      <c r="W528">
        <v>4</v>
      </c>
      <c r="Y528"/>
      <c r="Z528"/>
      <c r="AA528"/>
    </row>
    <row r="529" spans="1:27" ht="15" customHeight="1" x14ac:dyDescent="0.25">
      <c r="A529" s="187" t="e">
        <f>VLOOKUP(E529,НЕД!A:B,2,FALSE)</f>
        <v>#N/A</v>
      </c>
      <c r="B529" s="28">
        <v>0</v>
      </c>
      <c r="C529" t="s">
        <v>139</v>
      </c>
      <c r="D529" t="s">
        <v>139</v>
      </c>
      <c r="E529" s="22" t="s">
        <v>1459</v>
      </c>
      <c r="F529" s="28">
        <v>230</v>
      </c>
      <c r="G529" s="28">
        <v>58</v>
      </c>
      <c r="H529" s="29">
        <f t="shared" si="11"/>
        <v>0.25217391304347825</v>
      </c>
      <c r="I529" s="28">
        <v>180</v>
      </c>
      <c r="J529" s="28">
        <v>170</v>
      </c>
      <c r="K529" s="28">
        <v>15</v>
      </c>
      <c r="L529" s="28">
        <v>9</v>
      </c>
      <c r="M529" s="28">
        <v>6</v>
      </c>
      <c r="P529" s="28">
        <v>1</v>
      </c>
      <c r="R529" t="s">
        <v>1460</v>
      </c>
      <c r="S529" t="s">
        <v>439</v>
      </c>
      <c r="T529" t="s">
        <v>358</v>
      </c>
      <c r="U529" t="s">
        <v>1461</v>
      </c>
      <c r="V529">
        <v>58</v>
      </c>
      <c r="W529">
        <v>0</v>
      </c>
      <c r="Y529"/>
      <c r="Z529"/>
      <c r="AA529"/>
    </row>
    <row r="530" spans="1:27" ht="30" customHeight="1" x14ac:dyDescent="0.25">
      <c r="A530" s="187" t="e">
        <f>VLOOKUP(E530,НЕД!A:B,2,FALSE)</f>
        <v>#N/A</v>
      </c>
      <c r="B530" s="28">
        <v>0</v>
      </c>
      <c r="C530" s="441" t="s">
        <v>260</v>
      </c>
      <c r="D530" t="s">
        <v>277</v>
      </c>
      <c r="E530" s="73" t="s">
        <v>556</v>
      </c>
      <c r="F530" s="74">
        <v>85</v>
      </c>
      <c r="G530" s="28">
        <v>29</v>
      </c>
      <c r="H530" s="29">
        <f t="shared" si="11"/>
        <v>0.3411764705882353</v>
      </c>
      <c r="I530" s="28">
        <v>120</v>
      </c>
      <c r="J530" s="28">
        <v>207</v>
      </c>
      <c r="K530" s="28">
        <v>18</v>
      </c>
      <c r="L530" s="28">
        <v>13</v>
      </c>
      <c r="M530" s="28">
        <v>3</v>
      </c>
      <c r="R530" t="s">
        <v>557</v>
      </c>
      <c r="W530">
        <v>0</v>
      </c>
      <c r="Y530"/>
      <c r="Z530" s="438" t="s">
        <v>3316</v>
      </c>
    </row>
    <row r="531" spans="1:27" ht="15" customHeight="1" x14ac:dyDescent="0.25">
      <c r="A531" s="187" t="e">
        <f>VLOOKUP(E531,НЕД!A:B,2,FALSE)</f>
        <v>#N/A</v>
      </c>
      <c r="B531" s="68">
        <v>17</v>
      </c>
      <c r="C531" t="s">
        <v>139</v>
      </c>
      <c r="D531" s="302" t="s">
        <v>139</v>
      </c>
      <c r="E531" s="66" t="s">
        <v>638</v>
      </c>
      <c r="F531" s="28">
        <v>240</v>
      </c>
      <c r="G531" s="28">
        <v>64</v>
      </c>
      <c r="H531" s="29">
        <f t="shared" si="11"/>
        <v>0.26666666666666666</v>
      </c>
      <c r="I531" s="28">
        <v>180</v>
      </c>
      <c r="J531" s="28">
        <v>123</v>
      </c>
      <c r="K531" s="28">
        <v>12</v>
      </c>
      <c r="L531" s="28">
        <v>2</v>
      </c>
      <c r="M531" s="28">
        <v>15</v>
      </c>
      <c r="O531" s="28">
        <v>1</v>
      </c>
      <c r="R531" s="30" t="s">
        <v>639</v>
      </c>
      <c r="V531">
        <v>28</v>
      </c>
      <c r="W531">
        <v>17</v>
      </c>
      <c r="Y531"/>
      <c r="Z531"/>
      <c r="AA531"/>
    </row>
    <row r="532" spans="1:27" ht="15" customHeight="1" x14ac:dyDescent="0.25">
      <c r="A532" s="187" t="e">
        <f>VLOOKUP(E532,НЕД!A:B,2,FALSE)</f>
        <v>#N/A</v>
      </c>
      <c r="B532" s="63">
        <v>22</v>
      </c>
      <c r="C532" s="441" t="s">
        <v>121</v>
      </c>
      <c r="D532" t="s">
        <v>325</v>
      </c>
      <c r="E532" s="66" t="s">
        <v>546</v>
      </c>
      <c r="F532" s="31">
        <v>240</v>
      </c>
      <c r="G532" s="28">
        <v>78</v>
      </c>
      <c r="H532" s="29">
        <f t="shared" si="11"/>
        <v>0.32500000000000001</v>
      </c>
      <c r="I532" s="28">
        <v>150</v>
      </c>
      <c r="J532" s="28">
        <v>228</v>
      </c>
      <c r="K532" s="28">
        <v>15</v>
      </c>
      <c r="L532" s="28">
        <v>16</v>
      </c>
      <c r="M532" s="28">
        <v>6</v>
      </c>
      <c r="O532" s="28">
        <v>1</v>
      </c>
      <c r="P532" s="28">
        <v>1</v>
      </c>
      <c r="Q532" s="28">
        <v>1</v>
      </c>
      <c r="R532" s="299" t="s">
        <v>3477</v>
      </c>
      <c r="S532" t="s">
        <v>446</v>
      </c>
      <c r="T532" t="s">
        <v>351</v>
      </c>
      <c r="U532" t="s">
        <v>547</v>
      </c>
      <c r="V532">
        <v>49</v>
      </c>
      <c r="W532">
        <v>17</v>
      </c>
      <c r="Y532"/>
      <c r="Z532" s="315" t="s">
        <v>3316</v>
      </c>
    </row>
    <row r="533" spans="1:27" ht="30" customHeight="1" x14ac:dyDescent="0.25">
      <c r="A533" s="187" t="e">
        <f>VLOOKUP(E533,НЕД!A:B,2,FALSE)</f>
        <v>#N/A</v>
      </c>
      <c r="B533" s="64">
        <v>12</v>
      </c>
      <c r="C533" s="441" t="s">
        <v>3531</v>
      </c>
      <c r="D533" s="441" t="s">
        <v>3533</v>
      </c>
      <c r="E533" s="22" t="s">
        <v>684</v>
      </c>
      <c r="F533" s="28">
        <v>220</v>
      </c>
      <c r="G533" s="28">
        <v>61</v>
      </c>
      <c r="H533" s="29">
        <f t="shared" si="11"/>
        <v>0.27727272727272728</v>
      </c>
      <c r="I533" s="28">
        <v>170</v>
      </c>
      <c r="J533" s="28">
        <v>342</v>
      </c>
      <c r="K533" s="28">
        <v>13</v>
      </c>
      <c r="L533" s="28">
        <v>15</v>
      </c>
      <c r="M533" s="28">
        <v>38</v>
      </c>
      <c r="N533" s="28">
        <v>1</v>
      </c>
      <c r="O533" s="28">
        <v>1</v>
      </c>
      <c r="P533" s="28">
        <v>1</v>
      </c>
      <c r="R533" t="s">
        <v>685</v>
      </c>
      <c r="W533">
        <v>12</v>
      </c>
      <c r="Y533"/>
      <c r="Z533" s="289" t="s">
        <v>3316</v>
      </c>
      <c r="AA533"/>
    </row>
    <row r="534" spans="1:27" ht="15" customHeight="1" x14ac:dyDescent="0.25">
      <c r="A534" s="187" t="e">
        <f>VLOOKUP(E534,НЕД!A:B,2,FALSE)</f>
        <v>#N/A</v>
      </c>
      <c r="B534" s="64">
        <v>49</v>
      </c>
      <c r="C534" t="s">
        <v>151</v>
      </c>
      <c r="D534" s="441" t="s">
        <v>3526</v>
      </c>
      <c r="E534" s="22" t="s">
        <v>1520</v>
      </c>
      <c r="F534" s="28">
        <v>130</v>
      </c>
      <c r="G534" s="28">
        <v>27</v>
      </c>
      <c r="H534" s="29">
        <f t="shared" si="11"/>
        <v>0.2076923076923077</v>
      </c>
      <c r="I534" s="28">
        <v>160</v>
      </c>
      <c r="J534" s="28">
        <v>262</v>
      </c>
      <c r="K534" s="28">
        <v>5</v>
      </c>
      <c r="L534" s="28">
        <v>6</v>
      </c>
      <c r="M534" s="28">
        <v>48</v>
      </c>
      <c r="O534" s="28">
        <v>1</v>
      </c>
      <c r="P534" s="28">
        <v>1</v>
      </c>
      <c r="R534" s="30" t="s">
        <v>1521</v>
      </c>
      <c r="S534" t="str">
        <f>CONCATENATE(F534,".-")</f>
        <v>130.-</v>
      </c>
      <c r="T534" t="str">
        <f>CONCATENATE(I534," г")</f>
        <v>160 г</v>
      </c>
      <c r="U534" t="str">
        <f>CONCATENATE(ROUND(J534,0)," кк")</f>
        <v>262 кк</v>
      </c>
      <c r="W534">
        <v>11</v>
      </c>
      <c r="Y534"/>
      <c r="Z534"/>
      <c r="AA534"/>
    </row>
    <row r="535" spans="1:27" ht="15" customHeight="1" x14ac:dyDescent="0.25">
      <c r="A535" s="187" t="e">
        <f>VLOOKUP(E535,НЕД!A:B,2,FALSE)</f>
        <v>#N/A</v>
      </c>
      <c r="B535" s="68">
        <v>52</v>
      </c>
      <c r="C535" t="s">
        <v>139</v>
      </c>
      <c r="D535" s="194" t="s">
        <v>139</v>
      </c>
      <c r="E535" s="22" t="s">
        <v>748</v>
      </c>
      <c r="F535" s="28">
        <v>240</v>
      </c>
      <c r="G535" s="28">
        <v>66</v>
      </c>
      <c r="H535" s="29">
        <f t="shared" si="11"/>
        <v>0.27500000000000002</v>
      </c>
      <c r="I535" s="28">
        <v>180</v>
      </c>
      <c r="J535" s="28">
        <v>201</v>
      </c>
      <c r="K535" s="28">
        <v>15</v>
      </c>
      <c r="L535" s="28">
        <v>10</v>
      </c>
      <c r="M535" s="28">
        <v>13</v>
      </c>
      <c r="O535" s="28">
        <v>1</v>
      </c>
      <c r="P535" s="28">
        <v>1</v>
      </c>
      <c r="R535" s="30" t="s">
        <v>749</v>
      </c>
      <c r="S535" t="s">
        <v>510</v>
      </c>
      <c r="T535" t="s">
        <v>343</v>
      </c>
      <c r="U535" t="s">
        <v>750</v>
      </c>
      <c r="V535">
        <v>63</v>
      </c>
      <c r="W535">
        <v>11</v>
      </c>
      <c r="Y535"/>
      <c r="Z535" s="438" t="s">
        <v>3316</v>
      </c>
    </row>
    <row r="536" spans="1:27" ht="15" customHeight="1" x14ac:dyDescent="0.25">
      <c r="A536" s="187" t="e">
        <f>VLOOKUP(E536,НЕД!A:B,2,FALSE)</f>
        <v>#N/A</v>
      </c>
      <c r="B536" s="68">
        <v>10</v>
      </c>
      <c r="C536" t="s">
        <v>151</v>
      </c>
      <c r="D536" s="441" t="s">
        <v>3525</v>
      </c>
      <c r="E536" s="66" t="s">
        <v>1693</v>
      </c>
      <c r="F536" s="68">
        <v>130</v>
      </c>
      <c r="G536" s="28">
        <v>26</v>
      </c>
      <c r="H536" s="29">
        <f t="shared" si="11"/>
        <v>0.2</v>
      </c>
      <c r="I536" s="28">
        <v>160</v>
      </c>
      <c r="J536" s="28">
        <v>88</v>
      </c>
      <c r="K536" s="28">
        <v>5</v>
      </c>
      <c r="L536" s="28">
        <v>3</v>
      </c>
      <c r="M536" s="28">
        <v>9</v>
      </c>
      <c r="N536" s="28">
        <v>1</v>
      </c>
      <c r="P536" s="28">
        <v>1</v>
      </c>
      <c r="R536" t="s">
        <v>3037</v>
      </c>
      <c r="S536" t="s">
        <v>452</v>
      </c>
      <c r="T536" t="s">
        <v>459</v>
      </c>
      <c r="U536" t="s">
        <v>1232</v>
      </c>
      <c r="W536">
        <v>10</v>
      </c>
      <c r="Z536"/>
      <c r="AA536"/>
    </row>
    <row r="537" spans="1:27" ht="15" customHeight="1" x14ac:dyDescent="0.25">
      <c r="A537" s="187" t="e">
        <f>VLOOKUP(E537,НЕД!A:B,2,FALSE)</f>
        <v>#N/A</v>
      </c>
      <c r="B537" s="64">
        <v>43</v>
      </c>
      <c r="C537" t="s">
        <v>331</v>
      </c>
      <c r="D537" t="s">
        <v>331</v>
      </c>
      <c r="E537" s="22" t="s">
        <v>145</v>
      </c>
      <c r="F537" s="28">
        <v>160</v>
      </c>
      <c r="G537" s="28">
        <v>40</v>
      </c>
      <c r="H537" s="29">
        <f t="shared" si="11"/>
        <v>0.25</v>
      </c>
      <c r="I537" s="28">
        <v>200</v>
      </c>
      <c r="J537" s="28">
        <v>160</v>
      </c>
      <c r="K537" s="28">
        <v>10</v>
      </c>
      <c r="L537" s="28">
        <v>8</v>
      </c>
      <c r="M537" s="28">
        <v>12</v>
      </c>
      <c r="O537" s="28">
        <v>1</v>
      </c>
      <c r="P537" s="28">
        <v>1</v>
      </c>
      <c r="R537" s="30" t="s">
        <v>802</v>
      </c>
      <c r="W537">
        <v>12</v>
      </c>
      <c r="Y537"/>
      <c r="Z537"/>
      <c r="AA537"/>
    </row>
    <row r="538" spans="1:27" ht="15" customHeight="1" x14ac:dyDescent="0.25">
      <c r="A538" s="187" t="e">
        <f>VLOOKUP(E538,НЕД!A:B,2,FALSE)</f>
        <v>#N/A</v>
      </c>
      <c r="B538" s="68">
        <v>15</v>
      </c>
      <c r="C538" t="s">
        <v>139</v>
      </c>
      <c r="D538" t="s">
        <v>139</v>
      </c>
      <c r="E538" s="66" t="s">
        <v>713</v>
      </c>
      <c r="F538" s="68">
        <v>250</v>
      </c>
      <c r="G538" s="28">
        <v>71</v>
      </c>
      <c r="H538" s="29">
        <f t="shared" si="11"/>
        <v>0.28399999999999997</v>
      </c>
      <c r="I538" s="28">
        <v>180</v>
      </c>
      <c r="J538" s="28">
        <v>135</v>
      </c>
      <c r="K538" s="28">
        <v>16</v>
      </c>
      <c r="L538" s="28">
        <v>6</v>
      </c>
      <c r="M538" s="28">
        <v>5</v>
      </c>
      <c r="P538" s="28">
        <v>1</v>
      </c>
      <c r="R538" t="s">
        <v>714</v>
      </c>
      <c r="S538" t="s">
        <v>510</v>
      </c>
      <c r="T538" t="s">
        <v>358</v>
      </c>
      <c r="U538" t="s">
        <v>715</v>
      </c>
      <c r="V538">
        <v>53</v>
      </c>
      <c r="W538">
        <v>15</v>
      </c>
      <c r="Z538" s="313" t="s">
        <v>3316</v>
      </c>
    </row>
    <row r="539" spans="1:27" ht="15" customHeight="1" x14ac:dyDescent="0.25">
      <c r="A539" s="187">
        <f>VLOOKUP(E539,НЕД!A:B,2,FALSE)</f>
        <v>24</v>
      </c>
      <c r="B539" s="68">
        <v>21</v>
      </c>
      <c r="C539" t="s">
        <v>232</v>
      </c>
      <c r="D539" t="s">
        <v>226</v>
      </c>
      <c r="E539" s="472" t="s">
        <v>3054</v>
      </c>
      <c r="F539" s="68">
        <v>150</v>
      </c>
      <c r="G539" s="28">
        <v>37</v>
      </c>
      <c r="H539" s="29">
        <f t="shared" si="11"/>
        <v>0.24666666666666667</v>
      </c>
      <c r="I539" s="28">
        <v>120</v>
      </c>
      <c r="J539" s="28">
        <v>371</v>
      </c>
      <c r="K539" s="28">
        <v>16</v>
      </c>
      <c r="L539" s="28">
        <v>22</v>
      </c>
      <c r="M539" s="28">
        <v>28</v>
      </c>
      <c r="O539" s="28">
        <v>1</v>
      </c>
      <c r="P539" s="28">
        <v>1</v>
      </c>
      <c r="R539" t="s">
        <v>3233</v>
      </c>
      <c r="V539">
        <v>17</v>
      </c>
      <c r="W539">
        <v>20</v>
      </c>
      <c r="Y539"/>
      <c r="Z539" s="315" t="s">
        <v>3316</v>
      </c>
      <c r="AA539"/>
    </row>
    <row r="540" spans="1:27" ht="30" customHeight="1" x14ac:dyDescent="0.25">
      <c r="A540" s="187">
        <f>VLOOKUP(E540,НЕД!A:B,2,FALSE)</f>
        <v>24</v>
      </c>
      <c r="B540" s="68">
        <v>22</v>
      </c>
      <c r="C540" s="441" t="s">
        <v>260</v>
      </c>
      <c r="D540" s="34" t="s">
        <v>1158</v>
      </c>
      <c r="E540" s="207" t="s">
        <v>275</v>
      </c>
      <c r="F540" s="68">
        <v>460</v>
      </c>
      <c r="G540" s="28">
        <v>135</v>
      </c>
      <c r="H540" s="29">
        <f t="shared" si="11"/>
        <v>0.29347826086956524</v>
      </c>
      <c r="I540" s="28">
        <v>100</v>
      </c>
      <c r="J540" s="28">
        <v>115</v>
      </c>
      <c r="K540" s="28">
        <v>18</v>
      </c>
      <c r="L540" s="28">
        <v>4</v>
      </c>
      <c r="M540" s="28">
        <v>2</v>
      </c>
      <c r="R540" s="135" t="s">
        <v>3136</v>
      </c>
      <c r="W540">
        <v>23</v>
      </c>
      <c r="Z540" s="315" t="s">
        <v>3316</v>
      </c>
    </row>
    <row r="541" spans="1:27" ht="15" customHeight="1" x14ac:dyDescent="0.25">
      <c r="A541" s="187" t="e">
        <f>VLOOKUP(E541,НЕД!A:B,2,FALSE)</f>
        <v>#N/A</v>
      </c>
      <c r="B541" s="28">
        <v>0</v>
      </c>
      <c r="C541" s="441" t="s">
        <v>3512</v>
      </c>
      <c r="D541" s="441" t="s">
        <v>42</v>
      </c>
      <c r="E541" s="22" t="s">
        <v>1854</v>
      </c>
      <c r="F541" s="28">
        <v>120</v>
      </c>
      <c r="G541" s="28">
        <v>22</v>
      </c>
      <c r="H541" s="29">
        <f t="shared" si="11"/>
        <v>0.18333333333333332</v>
      </c>
      <c r="I541" s="28">
        <v>200</v>
      </c>
      <c r="J541" s="28">
        <v>321</v>
      </c>
      <c r="K541" s="28">
        <v>16</v>
      </c>
      <c r="L541" s="28">
        <v>22</v>
      </c>
      <c r="M541" s="28">
        <v>12</v>
      </c>
      <c r="O541" s="28">
        <v>1</v>
      </c>
      <c r="P541" s="28">
        <v>1</v>
      </c>
      <c r="R541" t="s">
        <v>1855</v>
      </c>
      <c r="W541">
        <v>0</v>
      </c>
      <c r="Y541"/>
      <c r="Z541" s="313" t="s">
        <v>3316</v>
      </c>
    </row>
    <row r="542" spans="1:27" ht="15" customHeight="1" x14ac:dyDescent="0.25">
      <c r="A542" s="187" t="e">
        <f>VLOOKUP(E542,НЕД!A:B,2,FALSE)</f>
        <v>#N/A</v>
      </c>
      <c r="B542" s="68">
        <v>15</v>
      </c>
      <c r="C542" t="s">
        <v>363</v>
      </c>
      <c r="D542" s="214" t="s">
        <v>3283</v>
      </c>
      <c r="E542" s="254" t="s">
        <v>3284</v>
      </c>
      <c r="F542" s="68">
        <v>120</v>
      </c>
      <c r="G542" s="28">
        <v>23</v>
      </c>
      <c r="H542" s="29">
        <f t="shared" si="11"/>
        <v>0.19166666666666668</v>
      </c>
      <c r="I542" s="28">
        <v>250</v>
      </c>
      <c r="J542" s="28">
        <v>173</v>
      </c>
      <c r="K542" s="28">
        <v>2</v>
      </c>
      <c r="L542" s="28">
        <v>12</v>
      </c>
      <c r="M542" s="28">
        <v>15</v>
      </c>
      <c r="N542" s="28">
        <v>1</v>
      </c>
      <c r="R542" s="218" t="s">
        <v>3314</v>
      </c>
      <c r="W542">
        <v>15</v>
      </c>
      <c r="Y542"/>
      <c r="Z542" s="313" t="s">
        <v>3316</v>
      </c>
    </row>
    <row r="543" spans="1:27" ht="15" customHeight="1" x14ac:dyDescent="0.25">
      <c r="A543" s="187" t="e">
        <f>VLOOKUP(E543,НЕД!A:B,2,FALSE)</f>
        <v>#N/A</v>
      </c>
      <c r="B543" s="68">
        <v>21</v>
      </c>
      <c r="C543" s="441" t="s">
        <v>232</v>
      </c>
      <c r="D543" t="s">
        <v>226</v>
      </c>
      <c r="E543" s="22" t="s">
        <v>861</v>
      </c>
      <c r="F543" s="68">
        <v>150</v>
      </c>
      <c r="G543" s="28">
        <v>30</v>
      </c>
      <c r="H543" s="29">
        <f t="shared" si="11"/>
        <v>0.2</v>
      </c>
      <c r="I543" s="28">
        <v>200</v>
      </c>
      <c r="J543" s="28">
        <v>216</v>
      </c>
      <c r="K543" s="28">
        <v>4</v>
      </c>
      <c r="L543" s="28">
        <v>9</v>
      </c>
      <c r="M543" s="28">
        <v>31</v>
      </c>
      <c r="N543" s="28">
        <v>1</v>
      </c>
      <c r="O543" s="28">
        <v>1</v>
      </c>
      <c r="P543" s="28">
        <v>1</v>
      </c>
      <c r="R543" s="289" t="s">
        <v>3471</v>
      </c>
      <c r="S543" t="s">
        <v>386</v>
      </c>
      <c r="T543" t="s">
        <v>459</v>
      </c>
      <c r="U543" t="s">
        <v>779</v>
      </c>
      <c r="V543">
        <v>21</v>
      </c>
      <c r="W543">
        <v>16</v>
      </c>
      <c r="Y543"/>
      <c r="Z543" s="315" t="s">
        <v>3316</v>
      </c>
      <c r="AA543"/>
    </row>
    <row r="544" spans="1:27" ht="15" customHeight="1" x14ac:dyDescent="0.25">
      <c r="A544" s="187" t="e">
        <f>VLOOKUP(E544,НЕД!A:B,2,FALSE)</f>
        <v>#N/A</v>
      </c>
      <c r="B544" s="68">
        <v>52</v>
      </c>
      <c r="C544" t="s">
        <v>116</v>
      </c>
      <c r="D544" t="s">
        <v>116</v>
      </c>
      <c r="E544" s="22" t="s">
        <v>450</v>
      </c>
      <c r="F544" s="31">
        <v>130</v>
      </c>
      <c r="G544" s="28">
        <v>31</v>
      </c>
      <c r="H544" s="29">
        <f t="shared" si="11"/>
        <v>0.23846153846153847</v>
      </c>
      <c r="I544" s="28">
        <v>250</v>
      </c>
      <c r="J544" s="28">
        <v>159</v>
      </c>
      <c r="K544" s="28">
        <v>5</v>
      </c>
      <c r="L544" s="28">
        <v>11</v>
      </c>
      <c r="M544" s="28">
        <v>11</v>
      </c>
      <c r="N544" s="28">
        <v>1</v>
      </c>
      <c r="P544" s="28">
        <v>1</v>
      </c>
      <c r="R544" s="30" t="s">
        <v>451</v>
      </c>
      <c r="S544" t="s">
        <v>452</v>
      </c>
      <c r="T544" t="s">
        <v>323</v>
      </c>
      <c r="U544" t="s">
        <v>453</v>
      </c>
      <c r="V544">
        <v>32</v>
      </c>
      <c r="W544">
        <v>0</v>
      </c>
      <c r="Y544"/>
      <c r="Z544"/>
      <c r="AA544"/>
    </row>
    <row r="545" spans="1:27" ht="30" customHeight="1" x14ac:dyDescent="0.25">
      <c r="A545" s="187" t="e">
        <f>VLOOKUP(E545,НЕД!A:B,2,FALSE)</f>
        <v>#N/A</v>
      </c>
      <c r="B545" s="68">
        <v>20</v>
      </c>
      <c r="C545" t="s">
        <v>328</v>
      </c>
      <c r="D545" t="s">
        <v>3412</v>
      </c>
      <c r="E545" s="66" t="s">
        <v>2828</v>
      </c>
      <c r="F545" s="28">
        <v>170</v>
      </c>
      <c r="G545" s="28">
        <v>41</v>
      </c>
      <c r="H545" s="29">
        <f t="shared" si="11"/>
        <v>0.2411764705882353</v>
      </c>
      <c r="I545" s="28">
        <v>210</v>
      </c>
      <c r="J545" s="28">
        <v>119</v>
      </c>
      <c r="K545" s="28">
        <v>13</v>
      </c>
      <c r="L545" s="28">
        <v>1</v>
      </c>
      <c r="M545" s="28">
        <v>13</v>
      </c>
      <c r="R545" t="s">
        <v>3413</v>
      </c>
      <c r="W545">
        <v>20</v>
      </c>
      <c r="Y545"/>
      <c r="Z545"/>
      <c r="AA545"/>
    </row>
    <row r="546" spans="1:27" ht="15" customHeight="1" x14ac:dyDescent="0.25">
      <c r="A546" s="187" t="e">
        <f>VLOOKUP(E546,НЕД!A:B,2,FALSE)</f>
        <v>#N/A</v>
      </c>
      <c r="B546" s="68">
        <v>19</v>
      </c>
      <c r="C546" t="s">
        <v>36</v>
      </c>
      <c r="D546" t="s">
        <v>36</v>
      </c>
      <c r="E546" s="205" t="s">
        <v>37</v>
      </c>
      <c r="F546" s="68">
        <v>160</v>
      </c>
      <c r="G546" s="28">
        <v>44</v>
      </c>
      <c r="H546" s="29">
        <f t="shared" si="11"/>
        <v>0.27500000000000002</v>
      </c>
      <c r="I546" s="28">
        <v>150</v>
      </c>
      <c r="J546" s="28">
        <v>301</v>
      </c>
      <c r="K546" s="28">
        <v>17</v>
      </c>
      <c r="L546" s="28">
        <v>13</v>
      </c>
      <c r="M546" s="28">
        <v>29</v>
      </c>
      <c r="O546" s="28">
        <v>1</v>
      </c>
      <c r="P546" s="28">
        <v>1</v>
      </c>
      <c r="R546" t="s">
        <v>3445</v>
      </c>
      <c r="W546">
        <v>20</v>
      </c>
      <c r="Z546" s="315" t="s">
        <v>3316</v>
      </c>
    </row>
    <row r="547" spans="1:27" ht="15" customHeight="1" x14ac:dyDescent="0.25">
      <c r="A547" s="187" t="e">
        <f>VLOOKUP(E547,НЕД!A:B,2,FALSE)</f>
        <v>#N/A</v>
      </c>
      <c r="B547" s="68">
        <v>6</v>
      </c>
      <c r="C547" t="s">
        <v>116</v>
      </c>
      <c r="D547" t="s">
        <v>116</v>
      </c>
      <c r="E547" s="259" t="s">
        <v>848</v>
      </c>
      <c r="F547" s="28">
        <v>130</v>
      </c>
      <c r="G547" s="28">
        <v>31</v>
      </c>
      <c r="H547" s="29">
        <f t="shared" si="11"/>
        <v>0.23846153846153847</v>
      </c>
      <c r="I547" s="28">
        <v>250</v>
      </c>
      <c r="J547" s="28">
        <v>172</v>
      </c>
      <c r="K547" s="28">
        <v>4</v>
      </c>
      <c r="L547" s="28">
        <v>10</v>
      </c>
      <c r="M547" s="28">
        <v>16</v>
      </c>
      <c r="N547" s="28">
        <v>1</v>
      </c>
      <c r="P547" s="28">
        <v>1</v>
      </c>
      <c r="R547" s="114" t="s">
        <v>3071</v>
      </c>
      <c r="S547" t="s">
        <v>537</v>
      </c>
      <c r="T547" t="s">
        <v>323</v>
      </c>
      <c r="U547" t="s">
        <v>849</v>
      </c>
      <c r="V547">
        <v>15</v>
      </c>
      <c r="W547">
        <v>23</v>
      </c>
      <c r="Y547"/>
      <c r="Z547"/>
      <c r="AA547"/>
    </row>
    <row r="548" spans="1:27" ht="30" customHeight="1" x14ac:dyDescent="0.25">
      <c r="A548" s="187">
        <f>VLOOKUP(E548,НЕД!A:B,2,FALSE)</f>
        <v>24</v>
      </c>
      <c r="B548" s="68">
        <v>24</v>
      </c>
      <c r="C548" t="s">
        <v>116</v>
      </c>
      <c r="D548" t="s">
        <v>116</v>
      </c>
      <c r="E548" s="22" t="s">
        <v>1812</v>
      </c>
      <c r="F548" s="68">
        <v>130</v>
      </c>
      <c r="G548" s="28">
        <v>35</v>
      </c>
      <c r="H548" s="29">
        <f t="shared" si="11"/>
        <v>0.26923076923076922</v>
      </c>
      <c r="I548" s="28">
        <v>250</v>
      </c>
      <c r="J548" s="28">
        <v>206</v>
      </c>
      <c r="K548" s="28">
        <v>6</v>
      </c>
      <c r="L548" s="28">
        <v>12</v>
      </c>
      <c r="M548" s="28">
        <v>18</v>
      </c>
      <c r="O548" s="28">
        <v>1</v>
      </c>
      <c r="P548" s="28">
        <v>1</v>
      </c>
      <c r="R548" s="30" t="s">
        <v>3039</v>
      </c>
      <c r="S548" t="s">
        <v>452</v>
      </c>
      <c r="T548" t="s">
        <v>323</v>
      </c>
      <c r="U548" t="s">
        <v>1813</v>
      </c>
      <c r="V548">
        <v>26</v>
      </c>
      <c r="W548">
        <v>19</v>
      </c>
      <c r="Y548"/>
      <c r="Z548"/>
      <c r="AA548"/>
    </row>
    <row r="549" spans="1:27" ht="15" customHeight="1" x14ac:dyDescent="0.25">
      <c r="A549" s="187" t="e">
        <f>VLOOKUP(E549,НЕД!A:B,2,FALSE)</f>
        <v>#N/A</v>
      </c>
      <c r="B549" s="28">
        <v>44</v>
      </c>
      <c r="C549" s="138" t="s">
        <v>3144</v>
      </c>
      <c r="D549" s="441" t="s">
        <v>3546</v>
      </c>
      <c r="E549" s="22" t="s">
        <v>1716</v>
      </c>
      <c r="F549" s="28">
        <v>90</v>
      </c>
      <c r="G549" s="28">
        <v>16</v>
      </c>
      <c r="H549" s="29">
        <f t="shared" si="11"/>
        <v>0.17777777777777778</v>
      </c>
      <c r="I549" s="28">
        <v>250</v>
      </c>
      <c r="J549" s="28">
        <v>102</v>
      </c>
      <c r="K549" s="28">
        <v>2</v>
      </c>
      <c r="L549" s="28">
        <v>4</v>
      </c>
      <c r="M549" s="28">
        <v>15</v>
      </c>
      <c r="N549" s="28">
        <v>1</v>
      </c>
      <c r="O549" s="28">
        <v>1</v>
      </c>
      <c r="P549" s="28">
        <v>1</v>
      </c>
      <c r="Q549" s="28">
        <v>1</v>
      </c>
      <c r="R549" t="s">
        <v>1717</v>
      </c>
      <c r="W549">
        <v>0</v>
      </c>
      <c r="Y549"/>
      <c r="Z549"/>
      <c r="AA549"/>
    </row>
    <row r="550" spans="1:27" ht="15" customHeight="1" x14ac:dyDescent="0.25">
      <c r="A550" s="187" t="e">
        <f>VLOOKUP(E550,НЕД!A:B,2,FALSE)</f>
        <v>#N/A</v>
      </c>
      <c r="B550" s="68">
        <v>22</v>
      </c>
      <c r="C550" s="441" t="s">
        <v>3534</v>
      </c>
      <c r="D550" s="441" t="s">
        <v>3536</v>
      </c>
      <c r="E550" s="70" t="s">
        <v>105</v>
      </c>
      <c r="F550" s="28">
        <v>45</v>
      </c>
      <c r="G550" s="28">
        <v>10</v>
      </c>
      <c r="H550" s="29">
        <f t="shared" si="11"/>
        <v>0.22222222222222221</v>
      </c>
      <c r="I550" s="28">
        <v>250</v>
      </c>
      <c r="J550" s="28">
        <v>111</v>
      </c>
      <c r="K550" s="28">
        <v>0</v>
      </c>
      <c r="L550" s="28">
        <v>1</v>
      </c>
      <c r="M550" s="28">
        <v>26</v>
      </c>
      <c r="N550" s="28">
        <v>1</v>
      </c>
      <c r="R550" s="30" t="s">
        <v>705</v>
      </c>
      <c r="W550">
        <v>17</v>
      </c>
      <c r="Y550"/>
      <c r="Z550" s="315" t="s">
        <v>3316</v>
      </c>
    </row>
    <row r="551" spans="1:27" ht="30" customHeight="1" x14ac:dyDescent="0.25">
      <c r="A551" s="187" t="e">
        <f>VLOOKUP(E551,НЕД!A:B,2,FALSE)</f>
        <v>#N/A</v>
      </c>
      <c r="B551" s="64">
        <v>28</v>
      </c>
      <c r="C551" s="445" t="s">
        <v>3511</v>
      </c>
      <c r="D551" t="s">
        <v>110</v>
      </c>
      <c r="E551" s="22" t="s">
        <v>1547</v>
      </c>
      <c r="F551" s="28">
        <v>140</v>
      </c>
      <c r="G551" s="28">
        <v>38</v>
      </c>
      <c r="H551" s="29">
        <f t="shared" si="11"/>
        <v>0.27142857142857141</v>
      </c>
      <c r="I551" s="28">
        <v>250</v>
      </c>
      <c r="J551" s="28">
        <v>193</v>
      </c>
      <c r="K551" s="28">
        <v>9</v>
      </c>
      <c r="L551" s="28">
        <v>9</v>
      </c>
      <c r="M551" s="28">
        <v>19</v>
      </c>
      <c r="P551" s="28">
        <v>1</v>
      </c>
      <c r="R551" s="30" t="s">
        <v>1548</v>
      </c>
      <c r="S551" t="s">
        <v>524</v>
      </c>
      <c r="T551" t="s">
        <v>323</v>
      </c>
      <c r="U551" t="s">
        <v>1549</v>
      </c>
      <c r="V551">
        <v>31</v>
      </c>
      <c r="W551">
        <v>0</v>
      </c>
      <c r="Y551"/>
      <c r="Z551" s="236" t="s">
        <v>3316</v>
      </c>
      <c r="AA551">
        <v>13</v>
      </c>
    </row>
    <row r="552" spans="1:27" ht="15" customHeight="1" x14ac:dyDescent="0.25">
      <c r="A552" s="187" t="e">
        <f>VLOOKUP(E552,НЕД!A:B,2,FALSE)</f>
        <v>#N/A</v>
      </c>
      <c r="B552" s="68">
        <v>22</v>
      </c>
      <c r="C552" s="441" t="s">
        <v>3534</v>
      </c>
      <c r="D552" s="441" t="s">
        <v>3536</v>
      </c>
      <c r="E552" s="66" t="s">
        <v>1570</v>
      </c>
      <c r="F552" s="28">
        <v>55</v>
      </c>
      <c r="G552" s="28">
        <v>13</v>
      </c>
      <c r="H552" s="29">
        <f t="shared" si="11"/>
        <v>0.23636363636363636</v>
      </c>
      <c r="I552" s="28">
        <v>250</v>
      </c>
      <c r="J552" s="28">
        <v>136</v>
      </c>
      <c r="K552" s="28">
        <v>0</v>
      </c>
      <c r="L552" s="28">
        <v>0</v>
      </c>
      <c r="M552" s="28">
        <v>34</v>
      </c>
      <c r="N552" s="28">
        <v>1</v>
      </c>
      <c r="R552" t="s">
        <v>1571</v>
      </c>
      <c r="W552">
        <v>17</v>
      </c>
      <c r="Y552"/>
      <c r="Z552" s="315" t="s">
        <v>3316</v>
      </c>
    </row>
    <row r="553" spans="1:27" ht="15" customHeight="1" x14ac:dyDescent="0.25">
      <c r="A553" s="187" t="e">
        <f>VLOOKUP(E553,НЕД!A:B,2,FALSE)</f>
        <v>#N/A</v>
      </c>
      <c r="B553" s="64">
        <v>9</v>
      </c>
      <c r="C553" s="445" t="s">
        <v>3555</v>
      </c>
      <c r="D553" t="s">
        <v>238</v>
      </c>
      <c r="E553" s="22" t="s">
        <v>611</v>
      </c>
      <c r="F553" s="64">
        <v>230</v>
      </c>
      <c r="G553" s="28">
        <v>64</v>
      </c>
      <c r="H553" s="29">
        <f t="shared" si="11"/>
        <v>0.27826086956521739</v>
      </c>
      <c r="I553" s="28">
        <v>250</v>
      </c>
      <c r="J553" s="28">
        <v>210</v>
      </c>
      <c r="K553" s="28">
        <v>13</v>
      </c>
      <c r="L553" s="28">
        <v>8</v>
      </c>
      <c r="M553" s="28">
        <v>23</v>
      </c>
      <c r="Q553" s="28">
        <v>1</v>
      </c>
      <c r="R553" s="180" t="s">
        <v>3241</v>
      </c>
      <c r="S553" t="s">
        <v>322</v>
      </c>
      <c r="T553" t="s">
        <v>323</v>
      </c>
      <c r="U553" t="s">
        <v>613</v>
      </c>
      <c r="V553">
        <v>67</v>
      </c>
      <c r="W553">
        <v>9</v>
      </c>
      <c r="Y553"/>
      <c r="Z553" s="289" t="s">
        <v>3316</v>
      </c>
      <c r="AA553"/>
    </row>
    <row r="554" spans="1:27" ht="15" customHeight="1" x14ac:dyDescent="0.25">
      <c r="A554" s="187" t="e">
        <f>VLOOKUP(E554,НЕД!A:B,2,FALSE)</f>
        <v>#N/A</v>
      </c>
      <c r="B554" s="28">
        <v>0</v>
      </c>
      <c r="C554" s="441" t="s">
        <v>2194</v>
      </c>
      <c r="D554" t="s">
        <v>368</v>
      </c>
      <c r="E554" s="23" t="s">
        <v>369</v>
      </c>
      <c r="F554" s="31"/>
      <c r="H554" s="29" t="e">
        <f t="shared" si="11"/>
        <v>#DIV/0!</v>
      </c>
      <c r="R554"/>
      <c r="W554">
        <v>0</v>
      </c>
      <c r="Y554"/>
      <c r="Z554"/>
      <c r="AA554"/>
    </row>
    <row r="555" spans="1:27" ht="15" customHeight="1" x14ac:dyDescent="0.25">
      <c r="A555" s="187" t="e">
        <f>VLOOKUP(E555,НЕД!A:B,2,FALSE)</f>
        <v>#N/A</v>
      </c>
      <c r="B555" s="195">
        <v>22</v>
      </c>
      <c r="C555" s="441" t="s">
        <v>121</v>
      </c>
      <c r="D555" t="s">
        <v>325</v>
      </c>
      <c r="E555" s="66" t="s">
        <v>1752</v>
      </c>
      <c r="F555" s="28">
        <v>180</v>
      </c>
      <c r="G555" s="28">
        <v>48</v>
      </c>
      <c r="H555" s="29">
        <f t="shared" si="11"/>
        <v>0.26666666666666666</v>
      </c>
      <c r="I555" s="28">
        <v>130</v>
      </c>
      <c r="J555" s="28">
        <v>191</v>
      </c>
      <c r="K555" s="28">
        <v>17</v>
      </c>
      <c r="L555" s="28">
        <v>11</v>
      </c>
      <c r="M555" s="28">
        <v>6</v>
      </c>
      <c r="O555" s="28">
        <v>1</v>
      </c>
      <c r="Q555" s="28">
        <v>1</v>
      </c>
      <c r="R555" s="30" t="s">
        <v>3341</v>
      </c>
      <c r="W555">
        <v>17</v>
      </c>
      <c r="Y555"/>
      <c r="Z555" s="315" t="s">
        <v>3316</v>
      </c>
    </row>
    <row r="556" spans="1:27" ht="30" customHeight="1" x14ac:dyDescent="0.25">
      <c r="A556" s="187" t="e">
        <f>VLOOKUP(E556,НЕД!A:B,2,FALSE)</f>
        <v>#N/A</v>
      </c>
      <c r="B556" s="64">
        <v>52</v>
      </c>
      <c r="C556" t="s">
        <v>331</v>
      </c>
      <c r="D556" t="s">
        <v>331</v>
      </c>
      <c r="E556" s="22" t="s">
        <v>1196</v>
      </c>
      <c r="F556" s="28">
        <v>160</v>
      </c>
      <c r="G556" s="28">
        <v>34</v>
      </c>
      <c r="H556" s="29">
        <f t="shared" si="11"/>
        <v>0.21249999999999999</v>
      </c>
      <c r="I556" s="28">
        <v>200</v>
      </c>
      <c r="J556" s="28">
        <v>549</v>
      </c>
      <c r="K556" s="28">
        <v>6</v>
      </c>
      <c r="L556" s="28">
        <v>46</v>
      </c>
      <c r="M556" s="28">
        <v>29</v>
      </c>
      <c r="N556" s="28">
        <v>1</v>
      </c>
      <c r="O556" s="28">
        <v>1</v>
      </c>
      <c r="P556" s="28">
        <v>1</v>
      </c>
      <c r="Q556" s="28">
        <v>1</v>
      </c>
      <c r="R556" s="30" t="s">
        <v>1197</v>
      </c>
      <c r="W556">
        <v>0</v>
      </c>
      <c r="Y556"/>
      <c r="Z556"/>
      <c r="AA556"/>
    </row>
    <row r="557" spans="1:27" ht="15" customHeight="1" x14ac:dyDescent="0.25">
      <c r="A557" s="187" t="e">
        <f>VLOOKUP(E557,НЕД!A:B,2,FALSE)</f>
        <v>#N/A</v>
      </c>
      <c r="B557" s="64">
        <v>11</v>
      </c>
      <c r="C557" t="s">
        <v>116</v>
      </c>
      <c r="D557" t="s">
        <v>116</v>
      </c>
      <c r="E557" s="22" t="s">
        <v>756</v>
      </c>
      <c r="F557" s="68">
        <v>140</v>
      </c>
      <c r="G557" s="28">
        <v>38</v>
      </c>
      <c r="H557" s="29">
        <f t="shared" si="11"/>
        <v>0.27142857142857141</v>
      </c>
      <c r="I557" s="28">
        <v>250</v>
      </c>
      <c r="J557" s="28">
        <v>65</v>
      </c>
      <c r="K557" s="28">
        <v>3</v>
      </c>
      <c r="L557" s="28">
        <v>2</v>
      </c>
      <c r="M557" s="28">
        <v>9</v>
      </c>
      <c r="N557" s="28">
        <v>1</v>
      </c>
      <c r="R557" s="217" t="s">
        <v>3300</v>
      </c>
      <c r="S557" t="s">
        <v>403</v>
      </c>
      <c r="T557" t="s">
        <v>323</v>
      </c>
      <c r="U557" t="s">
        <v>701</v>
      </c>
      <c r="V557">
        <v>18</v>
      </c>
      <c r="W557">
        <v>11</v>
      </c>
      <c r="Y557"/>
      <c r="Z557" s="438" t="s">
        <v>3316</v>
      </c>
    </row>
    <row r="558" spans="1:27" ht="45" customHeight="1" x14ac:dyDescent="0.25">
      <c r="A558" s="187" t="e">
        <f>VLOOKUP(E558,НЕД!A:B,2,FALSE)</f>
        <v>#N/A</v>
      </c>
      <c r="B558" s="64">
        <v>42</v>
      </c>
      <c r="C558" s="441" t="s">
        <v>3531</v>
      </c>
      <c r="D558" s="190" t="s">
        <v>3532</v>
      </c>
      <c r="E558" s="150" t="s">
        <v>2914</v>
      </c>
      <c r="F558" s="28">
        <v>270</v>
      </c>
      <c r="G558" s="28">
        <v>79</v>
      </c>
      <c r="H558" s="29">
        <f t="shared" si="11"/>
        <v>0.29259259259259257</v>
      </c>
      <c r="I558" s="28">
        <v>170</v>
      </c>
      <c r="J558" s="28">
        <v>313</v>
      </c>
      <c r="K558" s="28">
        <v>13</v>
      </c>
      <c r="L558" s="28">
        <v>15</v>
      </c>
      <c r="M558" s="28">
        <v>32</v>
      </c>
      <c r="O558" s="28">
        <v>1</v>
      </c>
      <c r="P558" s="28">
        <v>1</v>
      </c>
      <c r="R558" s="33" t="s">
        <v>2915</v>
      </c>
      <c r="W558">
        <v>0</v>
      </c>
      <c r="Y558"/>
      <c r="Z558"/>
      <c r="AA558"/>
    </row>
    <row r="559" spans="1:27" ht="30" customHeight="1" x14ac:dyDescent="0.25">
      <c r="A559" s="187" t="e">
        <f>VLOOKUP(E559,НЕД!A:B,2,FALSE)</f>
        <v>#N/A</v>
      </c>
      <c r="B559" s="68">
        <v>20</v>
      </c>
      <c r="C559" s="441" t="s">
        <v>3531</v>
      </c>
      <c r="D559" t="s">
        <v>189</v>
      </c>
      <c r="E559" s="66" t="s">
        <v>1405</v>
      </c>
      <c r="F559" s="68">
        <v>180</v>
      </c>
      <c r="G559" s="28">
        <v>47</v>
      </c>
      <c r="H559" s="29">
        <f t="shared" si="11"/>
        <v>0.26111111111111113</v>
      </c>
      <c r="I559" s="28">
        <v>180</v>
      </c>
      <c r="J559" s="28">
        <v>315</v>
      </c>
      <c r="K559" s="28">
        <v>14</v>
      </c>
      <c r="L559" s="28">
        <v>16</v>
      </c>
      <c r="M559" s="28">
        <v>30</v>
      </c>
      <c r="O559" s="28">
        <v>1</v>
      </c>
      <c r="P559" s="28">
        <v>1</v>
      </c>
      <c r="R559" t="s">
        <v>3419</v>
      </c>
      <c r="W559">
        <v>20</v>
      </c>
      <c r="Z559" t="s">
        <v>3316</v>
      </c>
      <c r="AA559"/>
    </row>
    <row r="560" spans="1:27" ht="30" customHeight="1" x14ac:dyDescent="0.25">
      <c r="A560" s="187" t="e">
        <f>VLOOKUP(E560,НЕД!A:B,2,FALSE)</f>
        <v>#N/A</v>
      </c>
      <c r="B560" s="28">
        <v>0</v>
      </c>
      <c r="C560" s="441" t="s">
        <v>3531</v>
      </c>
      <c r="D560" s="441" t="s">
        <v>3533</v>
      </c>
      <c r="E560" s="22" t="s">
        <v>636</v>
      </c>
      <c r="F560" s="28">
        <v>180</v>
      </c>
      <c r="G560" s="28">
        <v>49</v>
      </c>
      <c r="H560" s="29">
        <f t="shared" si="11"/>
        <v>0.2722222222222222</v>
      </c>
      <c r="I560" s="28">
        <v>180</v>
      </c>
      <c r="J560" s="28">
        <v>200</v>
      </c>
      <c r="K560" s="28">
        <v>7</v>
      </c>
      <c r="L560" s="28">
        <v>8</v>
      </c>
      <c r="M560" s="28">
        <v>25</v>
      </c>
      <c r="N560" s="28">
        <v>1</v>
      </c>
      <c r="O560" s="28">
        <v>1</v>
      </c>
      <c r="P560" s="28">
        <v>1</v>
      </c>
      <c r="R560" t="s">
        <v>1120</v>
      </c>
      <c r="W560">
        <v>0</v>
      </c>
      <c r="Y560"/>
      <c r="Z560"/>
      <c r="AA560"/>
    </row>
    <row r="561" spans="1:27" ht="15" customHeight="1" x14ac:dyDescent="0.25">
      <c r="A561" s="187">
        <f>VLOOKUP(E561,НЕД!A:B,2,FALSE)</f>
        <v>24</v>
      </c>
      <c r="B561" s="68">
        <v>23</v>
      </c>
      <c r="C561" t="s">
        <v>168</v>
      </c>
      <c r="D561" t="s">
        <v>168</v>
      </c>
      <c r="E561" s="66" t="s">
        <v>170</v>
      </c>
      <c r="F561" s="68">
        <v>75</v>
      </c>
      <c r="G561" s="28">
        <v>20</v>
      </c>
      <c r="H561" s="29">
        <f t="shared" si="11"/>
        <v>0.26666666666666666</v>
      </c>
      <c r="I561" s="28">
        <v>100</v>
      </c>
      <c r="R561"/>
      <c r="W561">
        <v>23</v>
      </c>
      <c r="Z561" s="315" t="s">
        <v>3316</v>
      </c>
    </row>
    <row r="562" spans="1:27" ht="30" customHeight="1" x14ac:dyDescent="0.25">
      <c r="A562" s="187" t="e">
        <f>VLOOKUP(E562,НЕД!A:B,2,FALSE)</f>
        <v>#N/A</v>
      </c>
      <c r="B562" s="68">
        <v>23</v>
      </c>
      <c r="C562" t="s">
        <v>116</v>
      </c>
      <c r="D562" t="s">
        <v>116</v>
      </c>
      <c r="E562" s="66" t="s">
        <v>2815</v>
      </c>
      <c r="F562" s="28">
        <v>110</v>
      </c>
      <c r="G562" s="28">
        <v>28</v>
      </c>
      <c r="H562" s="29">
        <f t="shared" si="11"/>
        <v>0.25454545454545452</v>
      </c>
      <c r="I562" s="28">
        <v>250</v>
      </c>
      <c r="J562" s="28">
        <v>101</v>
      </c>
      <c r="K562" s="28">
        <v>2</v>
      </c>
      <c r="L562" s="28">
        <v>4</v>
      </c>
      <c r="M562" s="28">
        <v>15</v>
      </c>
      <c r="N562" s="28">
        <v>1</v>
      </c>
      <c r="P562" s="28">
        <v>1</v>
      </c>
      <c r="R562" s="235" t="s">
        <v>3363</v>
      </c>
      <c r="S562" t="s">
        <v>403</v>
      </c>
      <c r="T562" t="s">
        <v>323</v>
      </c>
      <c r="U562" t="s">
        <v>957</v>
      </c>
      <c r="V562">
        <v>28</v>
      </c>
      <c r="W562">
        <v>23</v>
      </c>
      <c r="Y562"/>
      <c r="Z562" s="315" t="s">
        <v>3316</v>
      </c>
    </row>
    <row r="563" spans="1:27" ht="14.25" customHeight="1" x14ac:dyDescent="0.25">
      <c r="A563" s="187" t="e">
        <f>VLOOKUP(E563,НЕД!A:B,2,FALSE)</f>
        <v>#N/A</v>
      </c>
      <c r="B563" s="63">
        <v>21</v>
      </c>
      <c r="C563" s="441" t="s">
        <v>3534</v>
      </c>
      <c r="D563" s="441" t="s">
        <v>3536</v>
      </c>
      <c r="E563" s="70" t="s">
        <v>771</v>
      </c>
      <c r="F563" s="68">
        <v>45</v>
      </c>
      <c r="G563" s="28">
        <v>12</v>
      </c>
      <c r="H563" s="29">
        <f t="shared" si="11"/>
        <v>0.26666666666666666</v>
      </c>
      <c r="I563" s="28">
        <v>250</v>
      </c>
      <c r="J563" s="28">
        <v>95</v>
      </c>
      <c r="K563" s="28">
        <v>0</v>
      </c>
      <c r="L563" s="28">
        <v>0</v>
      </c>
      <c r="M563" s="28">
        <v>23</v>
      </c>
      <c r="N563" s="28">
        <v>1</v>
      </c>
      <c r="R563" s="30" t="s">
        <v>772</v>
      </c>
      <c r="W563">
        <v>16</v>
      </c>
      <c r="Y563"/>
      <c r="Z563" s="315" t="s">
        <v>3316</v>
      </c>
    </row>
    <row r="564" spans="1:27" ht="15" customHeight="1" x14ac:dyDescent="0.25">
      <c r="A564" s="187" t="e">
        <f>VLOOKUP(E564,НЕД!A:B,2,FALSE)</f>
        <v>#N/A</v>
      </c>
      <c r="B564" s="64">
        <v>30</v>
      </c>
      <c r="C564" s="441" t="s">
        <v>3531</v>
      </c>
      <c r="D564" s="441" t="s">
        <v>3533</v>
      </c>
      <c r="E564" s="73" t="s">
        <v>636</v>
      </c>
      <c r="F564" s="74">
        <v>210</v>
      </c>
      <c r="G564" s="28">
        <v>53</v>
      </c>
      <c r="H564" s="29">
        <f t="shared" si="11"/>
        <v>0.25238095238095237</v>
      </c>
      <c r="I564" s="28">
        <v>180</v>
      </c>
      <c r="J564" s="28">
        <v>201</v>
      </c>
      <c r="K564" s="28">
        <v>8</v>
      </c>
      <c r="L564" s="28">
        <v>8</v>
      </c>
      <c r="M564" s="28">
        <v>26</v>
      </c>
      <c r="N564" s="28">
        <v>1</v>
      </c>
      <c r="O564" s="28">
        <v>1</v>
      </c>
      <c r="P564" s="28">
        <v>1</v>
      </c>
      <c r="R564" s="30" t="s">
        <v>637</v>
      </c>
      <c r="W564">
        <v>0</v>
      </c>
      <c r="Y564"/>
      <c r="Z564" t="s">
        <v>3316</v>
      </c>
      <c r="AA564"/>
    </row>
    <row r="565" spans="1:27" ht="16.149999999999999" customHeight="1" x14ac:dyDescent="0.25">
      <c r="A565" s="187">
        <f>VLOOKUP(E565,НЕД!A:B,2,FALSE)</f>
        <v>24</v>
      </c>
      <c r="B565" s="68">
        <v>21</v>
      </c>
      <c r="C565" s="441" t="s">
        <v>2114</v>
      </c>
      <c r="D565" s="34" t="s">
        <v>59</v>
      </c>
      <c r="E565" s="66" t="s">
        <v>67</v>
      </c>
      <c r="F565" s="68">
        <v>70</v>
      </c>
      <c r="G565" s="28">
        <v>12</v>
      </c>
      <c r="H565" s="29">
        <f t="shared" si="11"/>
        <v>0.17142857142857143</v>
      </c>
      <c r="I565" s="28">
        <v>60</v>
      </c>
      <c r="J565" s="28">
        <v>149</v>
      </c>
      <c r="K565" s="28">
        <v>4</v>
      </c>
      <c r="L565" s="28">
        <v>2</v>
      </c>
      <c r="M565" s="28">
        <v>29</v>
      </c>
      <c r="N565" s="28">
        <v>1</v>
      </c>
      <c r="O565" s="28">
        <v>1</v>
      </c>
      <c r="P565" s="28">
        <v>1</v>
      </c>
      <c r="R565" t="s">
        <v>1121</v>
      </c>
      <c r="W565">
        <v>23</v>
      </c>
      <c r="Z565" s="315" t="s">
        <v>3316</v>
      </c>
    </row>
    <row r="566" spans="1:27" ht="15" customHeight="1" x14ac:dyDescent="0.25">
      <c r="A566" s="187" t="e">
        <f>VLOOKUP(E566,НЕД!A:B,2,FALSE)</f>
        <v>#N/A</v>
      </c>
      <c r="B566" s="28">
        <v>4</v>
      </c>
      <c r="C566" t="s">
        <v>139</v>
      </c>
      <c r="D566" t="s">
        <v>139</v>
      </c>
      <c r="E566" s="22" t="s">
        <v>142</v>
      </c>
      <c r="F566" s="28">
        <v>250</v>
      </c>
      <c r="G566" s="28">
        <v>70</v>
      </c>
      <c r="H566" s="29">
        <f t="shared" si="11"/>
        <v>0.28000000000000003</v>
      </c>
      <c r="I566" s="28">
        <v>180</v>
      </c>
      <c r="J566" s="28">
        <v>140</v>
      </c>
      <c r="K566" s="28">
        <v>15</v>
      </c>
      <c r="L566" s="28">
        <v>6</v>
      </c>
      <c r="M566" s="28">
        <v>6</v>
      </c>
      <c r="O566" s="28">
        <v>1</v>
      </c>
      <c r="P566" s="28">
        <v>1</v>
      </c>
      <c r="Q566" s="28">
        <v>1</v>
      </c>
      <c r="R566" s="116" t="s">
        <v>1902</v>
      </c>
      <c r="S566" t="s">
        <v>1903</v>
      </c>
      <c r="T566" t="s">
        <v>358</v>
      </c>
      <c r="U566" t="s">
        <v>1904</v>
      </c>
      <c r="V566">
        <v>48</v>
      </c>
      <c r="W566">
        <v>0</v>
      </c>
      <c r="X566" s="28" t="s">
        <v>268</v>
      </c>
      <c r="Y566" s="28">
        <v>4</v>
      </c>
      <c r="Z566" s="316" t="s">
        <v>3316</v>
      </c>
    </row>
    <row r="567" spans="1:27" ht="15" customHeight="1" x14ac:dyDescent="0.25">
      <c r="A567" s="187" t="e">
        <f>VLOOKUP(E567,НЕД!A:B,2,FALSE)</f>
        <v>#N/A</v>
      </c>
      <c r="B567" s="68">
        <v>20</v>
      </c>
      <c r="C567" t="s">
        <v>232</v>
      </c>
      <c r="D567" t="s">
        <v>232</v>
      </c>
      <c r="E567" s="205" t="s">
        <v>2698</v>
      </c>
      <c r="F567" s="68">
        <v>120</v>
      </c>
      <c r="G567" s="28">
        <v>32</v>
      </c>
      <c r="H567" s="29">
        <f t="shared" si="11"/>
        <v>0.26666666666666666</v>
      </c>
      <c r="I567" s="28">
        <v>110</v>
      </c>
      <c r="J567" s="28">
        <v>175</v>
      </c>
      <c r="K567" s="28">
        <v>2</v>
      </c>
      <c r="L567" s="28">
        <v>1</v>
      </c>
      <c r="M567" s="28">
        <v>41</v>
      </c>
      <c r="N567" s="28">
        <v>1</v>
      </c>
      <c r="Q567" s="28">
        <v>1</v>
      </c>
      <c r="R567" s="80" t="s">
        <v>2844</v>
      </c>
      <c r="W567">
        <v>20</v>
      </c>
      <c r="Z567" s="438" t="s">
        <v>3316</v>
      </c>
    </row>
    <row r="568" spans="1:27" ht="30" customHeight="1" x14ac:dyDescent="0.25">
      <c r="A568" s="187" t="e">
        <f>VLOOKUP(E568,НЕД!A:B,2,FALSE)</f>
        <v>#N/A</v>
      </c>
      <c r="B568" s="68">
        <v>22</v>
      </c>
      <c r="C568" t="s">
        <v>116</v>
      </c>
      <c r="D568" t="s">
        <v>116</v>
      </c>
      <c r="E568" s="73" t="s">
        <v>558</v>
      </c>
      <c r="F568" s="74">
        <v>130</v>
      </c>
      <c r="G568" s="28">
        <v>32</v>
      </c>
      <c r="H568" s="29">
        <f t="shared" si="11"/>
        <v>0.24615384615384617</v>
      </c>
      <c r="I568" s="28">
        <v>250</v>
      </c>
      <c r="J568" s="28">
        <v>154</v>
      </c>
      <c r="K568" s="28">
        <v>5</v>
      </c>
      <c r="L568" s="28">
        <v>5</v>
      </c>
      <c r="M568" s="28">
        <v>22</v>
      </c>
      <c r="N568" s="28">
        <v>1</v>
      </c>
      <c r="R568" s="30" t="s">
        <v>3330</v>
      </c>
      <c r="S568" t="s">
        <v>524</v>
      </c>
      <c r="T568" t="s">
        <v>323</v>
      </c>
      <c r="U568" t="s">
        <v>339</v>
      </c>
      <c r="V568">
        <v>27</v>
      </c>
      <c r="W568">
        <v>17</v>
      </c>
      <c r="Y568"/>
      <c r="Z568" s="315" t="s">
        <v>3316</v>
      </c>
    </row>
    <row r="569" spans="1:27" ht="30" customHeight="1" x14ac:dyDescent="0.25">
      <c r="A569" s="187" t="e">
        <f>VLOOKUP(E569,НЕД!A:B,2,FALSE)</f>
        <v>#N/A</v>
      </c>
      <c r="B569" s="68">
        <v>21</v>
      </c>
      <c r="C569" t="s">
        <v>139</v>
      </c>
      <c r="D569" t="s">
        <v>139</v>
      </c>
      <c r="E569" s="22" t="s">
        <v>692</v>
      </c>
      <c r="F569" s="68">
        <v>160</v>
      </c>
      <c r="G569" s="28">
        <v>50</v>
      </c>
      <c r="H569" s="29">
        <f t="shared" si="11"/>
        <v>0.3125</v>
      </c>
      <c r="I569" s="28">
        <v>100</v>
      </c>
      <c r="J569" s="28">
        <v>142</v>
      </c>
      <c r="K569" s="28">
        <v>10</v>
      </c>
      <c r="L569" s="28">
        <v>9</v>
      </c>
      <c r="M569" s="28">
        <v>5</v>
      </c>
      <c r="O569" s="28">
        <v>1</v>
      </c>
      <c r="P569" s="28">
        <v>1</v>
      </c>
      <c r="R569" s="30" t="s">
        <v>693</v>
      </c>
      <c r="S569" t="str">
        <f>CONCATENATE(F569,".-")</f>
        <v>160.-</v>
      </c>
      <c r="T569" t="str">
        <f>CONCATENATE(I569," г")</f>
        <v>100 г</v>
      </c>
      <c r="U569" t="str">
        <f>CONCATENATE(ROUND(J569,0)," кк")</f>
        <v>142 кк</v>
      </c>
      <c r="W569">
        <v>16</v>
      </c>
      <c r="Y569"/>
      <c r="Z569" s="315" t="s">
        <v>3316</v>
      </c>
      <c r="AA569"/>
    </row>
    <row r="570" spans="1:27" ht="30" customHeight="1" x14ac:dyDescent="0.25">
      <c r="A570" s="187" t="e">
        <f>VLOOKUP(E570,НЕД!A:B,2,FALSE)</f>
        <v>#N/A</v>
      </c>
      <c r="B570" s="28">
        <v>44</v>
      </c>
      <c r="C570" t="s">
        <v>139</v>
      </c>
      <c r="D570" t="s">
        <v>139</v>
      </c>
      <c r="E570" s="22" t="s">
        <v>990</v>
      </c>
      <c r="F570" s="28">
        <v>250</v>
      </c>
      <c r="G570" s="28">
        <v>71</v>
      </c>
      <c r="H570" s="29">
        <f t="shared" si="11"/>
        <v>0.28399999999999997</v>
      </c>
      <c r="I570" s="28">
        <v>180</v>
      </c>
      <c r="J570" s="28">
        <v>99</v>
      </c>
      <c r="K570" s="28">
        <v>16</v>
      </c>
      <c r="L570" s="28">
        <v>1</v>
      </c>
      <c r="M570" s="28">
        <v>8</v>
      </c>
      <c r="R570" s="94" t="s">
        <v>2946</v>
      </c>
      <c r="S570" t="s">
        <v>697</v>
      </c>
      <c r="T570" t="s">
        <v>459</v>
      </c>
      <c r="U570" t="s">
        <v>991</v>
      </c>
      <c r="V570">
        <v>28</v>
      </c>
      <c r="W570">
        <v>8</v>
      </c>
      <c r="Y570"/>
      <c r="Z570" t="s">
        <v>3316</v>
      </c>
      <c r="AA570"/>
    </row>
    <row r="571" spans="1:27" ht="15" customHeight="1" x14ac:dyDescent="0.25">
      <c r="A571" s="187">
        <f>VLOOKUP(E571,НЕД!A:B,2,FALSE)</f>
        <v>24</v>
      </c>
      <c r="B571" s="68">
        <v>23</v>
      </c>
      <c r="C571" s="441" t="s">
        <v>2114</v>
      </c>
      <c r="D571" t="s">
        <v>59</v>
      </c>
      <c r="E571" s="250" t="s">
        <v>454</v>
      </c>
      <c r="F571" s="68">
        <v>150</v>
      </c>
      <c r="G571" s="28">
        <v>71</v>
      </c>
      <c r="H571" s="29">
        <f t="shared" si="11"/>
        <v>0.47333333333333333</v>
      </c>
      <c r="I571" s="28">
        <v>100</v>
      </c>
      <c r="J571" s="28">
        <v>249</v>
      </c>
      <c r="K571" s="28">
        <v>7</v>
      </c>
      <c r="L571" s="28">
        <v>4</v>
      </c>
      <c r="M571" s="28">
        <v>48</v>
      </c>
      <c r="N571" s="28">
        <v>1</v>
      </c>
      <c r="O571" s="28">
        <v>1</v>
      </c>
      <c r="P571" s="28">
        <v>1</v>
      </c>
      <c r="R571" t="s">
        <v>455</v>
      </c>
      <c r="W571">
        <v>23</v>
      </c>
      <c r="Z571" s="315" t="s">
        <v>3316</v>
      </c>
    </row>
    <row r="572" spans="1:27" ht="15" customHeight="1" x14ac:dyDescent="0.25">
      <c r="A572" s="187" t="e">
        <f>VLOOKUP(E572,НЕД!A:B,2,FALSE)</f>
        <v>#N/A</v>
      </c>
      <c r="B572" s="68">
        <v>20</v>
      </c>
      <c r="C572" t="s">
        <v>116</v>
      </c>
      <c r="D572" t="s">
        <v>116</v>
      </c>
      <c r="E572" s="22" t="s">
        <v>1759</v>
      </c>
      <c r="F572" s="68">
        <v>140</v>
      </c>
      <c r="G572" s="28">
        <v>35</v>
      </c>
      <c r="H572" s="29">
        <f t="shared" si="11"/>
        <v>0.25</v>
      </c>
      <c r="I572" s="28">
        <v>250</v>
      </c>
      <c r="J572" s="28">
        <v>44</v>
      </c>
      <c r="K572" s="28">
        <v>2</v>
      </c>
      <c r="L572" s="28">
        <v>1</v>
      </c>
      <c r="M572" s="28">
        <v>7</v>
      </c>
      <c r="N572" s="28">
        <v>1</v>
      </c>
      <c r="R572" t="s">
        <v>3259</v>
      </c>
      <c r="S572" t="s">
        <v>386</v>
      </c>
      <c r="T572" t="s">
        <v>323</v>
      </c>
      <c r="U572" t="s">
        <v>1760</v>
      </c>
      <c r="V572">
        <v>21</v>
      </c>
      <c r="W572">
        <v>20</v>
      </c>
      <c r="Z572"/>
      <c r="AA572"/>
    </row>
    <row r="573" spans="1:27" ht="45" customHeight="1" x14ac:dyDescent="0.25">
      <c r="A573" s="187">
        <f>VLOOKUP(E573,НЕД!A:B,2,FALSE)</f>
        <v>24</v>
      </c>
      <c r="B573" s="68">
        <v>21</v>
      </c>
      <c r="C573" s="441" t="s">
        <v>2114</v>
      </c>
      <c r="D573" s="34" t="s">
        <v>59</v>
      </c>
      <c r="E573" s="205" t="s">
        <v>3055</v>
      </c>
      <c r="F573" s="68">
        <v>150</v>
      </c>
      <c r="G573" s="28">
        <v>73</v>
      </c>
      <c r="H573" s="29">
        <f t="shared" si="11"/>
        <v>0.48666666666666669</v>
      </c>
      <c r="I573" s="28">
        <v>90</v>
      </c>
      <c r="J573" s="28">
        <v>381</v>
      </c>
      <c r="K573" s="28">
        <v>6</v>
      </c>
      <c r="L573" s="28">
        <v>18</v>
      </c>
      <c r="M573" s="28">
        <v>49</v>
      </c>
      <c r="N573" s="28">
        <v>1</v>
      </c>
      <c r="O573" s="28">
        <v>1</v>
      </c>
      <c r="P573" s="28">
        <v>1</v>
      </c>
      <c r="R573" t="s">
        <v>3075</v>
      </c>
      <c r="W573">
        <v>23</v>
      </c>
      <c r="Z573" s="315" t="s">
        <v>3316</v>
      </c>
    </row>
    <row r="574" spans="1:27" ht="15" customHeight="1" x14ac:dyDescent="0.25">
      <c r="A574" s="187" t="e">
        <f>VLOOKUP(E574,НЕД!A:B,2,FALSE)</f>
        <v>#N/A</v>
      </c>
      <c r="B574" s="68">
        <v>21</v>
      </c>
      <c r="C574" s="192" t="s">
        <v>28</v>
      </c>
      <c r="D574" s="441" t="s">
        <v>3543</v>
      </c>
      <c r="E574" s="22" t="s">
        <v>2955</v>
      </c>
      <c r="F574" s="68">
        <v>80</v>
      </c>
      <c r="G574" s="28">
        <v>20</v>
      </c>
      <c r="H574" s="29">
        <f t="shared" ref="H574:H637" si="12">G574/F574</f>
        <v>0.25</v>
      </c>
      <c r="I574" s="28">
        <v>150</v>
      </c>
      <c r="J574" s="28">
        <v>169</v>
      </c>
      <c r="K574" s="28">
        <v>4</v>
      </c>
      <c r="L574" s="28">
        <v>3</v>
      </c>
      <c r="M574" s="28">
        <v>32</v>
      </c>
      <c r="N574" s="28">
        <v>1</v>
      </c>
      <c r="O574" s="28">
        <v>1</v>
      </c>
      <c r="P574" s="28">
        <v>1</v>
      </c>
      <c r="R574" t="s">
        <v>2967</v>
      </c>
      <c r="W574">
        <v>16</v>
      </c>
      <c r="Y574"/>
      <c r="Z574" s="315" t="s">
        <v>3316</v>
      </c>
    </row>
    <row r="575" spans="1:27" ht="15" customHeight="1" x14ac:dyDescent="0.25">
      <c r="A575" s="187">
        <f>VLOOKUP(E575,НЕД!A:B,2,FALSE)</f>
        <v>24</v>
      </c>
      <c r="B575" s="68">
        <v>22</v>
      </c>
      <c r="C575" s="445" t="s">
        <v>3511</v>
      </c>
      <c r="D575" t="s">
        <v>77</v>
      </c>
      <c r="E575" s="66" t="s">
        <v>1680</v>
      </c>
      <c r="F575" s="28">
        <v>75</v>
      </c>
      <c r="G575" s="28">
        <v>16</v>
      </c>
      <c r="H575" s="29">
        <f t="shared" si="12"/>
        <v>0.21333333333333335</v>
      </c>
      <c r="I575" s="28">
        <v>250</v>
      </c>
      <c r="J575" s="28">
        <v>30</v>
      </c>
      <c r="K575" s="28">
        <v>3</v>
      </c>
      <c r="L575" s="28">
        <v>2</v>
      </c>
      <c r="M575" s="28">
        <v>0</v>
      </c>
      <c r="R575" s="30" t="s">
        <v>1681</v>
      </c>
      <c r="S575" t="s">
        <v>382</v>
      </c>
      <c r="T575" t="s">
        <v>323</v>
      </c>
      <c r="U575" t="s">
        <v>1682</v>
      </c>
      <c r="V575">
        <v>10</v>
      </c>
      <c r="W575">
        <v>23</v>
      </c>
      <c r="Y575"/>
      <c r="Z575" s="315" t="s">
        <v>3316</v>
      </c>
    </row>
    <row r="576" spans="1:27" ht="75" customHeight="1" x14ac:dyDescent="0.25">
      <c r="A576" s="187" t="e">
        <f>VLOOKUP(E576,НЕД!A:B,2,FALSE)</f>
        <v>#N/A</v>
      </c>
      <c r="B576" s="68">
        <v>23</v>
      </c>
      <c r="C576" t="s">
        <v>121</v>
      </c>
      <c r="D576" t="s">
        <v>121</v>
      </c>
      <c r="E576" s="66" t="s">
        <v>1297</v>
      </c>
      <c r="F576" s="28">
        <v>210</v>
      </c>
      <c r="G576" s="28">
        <v>56</v>
      </c>
      <c r="H576" s="29">
        <f t="shared" si="12"/>
        <v>0.26666666666666666</v>
      </c>
      <c r="I576" s="28">
        <v>200</v>
      </c>
      <c r="J576" s="28">
        <v>515</v>
      </c>
      <c r="K576" s="28">
        <v>32</v>
      </c>
      <c r="L576" s="28">
        <v>40</v>
      </c>
      <c r="M576" s="28">
        <v>6</v>
      </c>
      <c r="Q576" s="28">
        <v>1</v>
      </c>
      <c r="R576" s="30" t="s">
        <v>1298</v>
      </c>
      <c r="S576" t="s">
        <v>338</v>
      </c>
      <c r="T576" t="s">
        <v>343</v>
      </c>
      <c r="U576" t="s">
        <v>666</v>
      </c>
      <c r="V576">
        <v>51</v>
      </c>
      <c r="W576">
        <v>23</v>
      </c>
      <c r="Y576"/>
      <c r="Z576" s="315" t="s">
        <v>3316</v>
      </c>
    </row>
    <row r="577" spans="1:27" ht="45" customHeight="1" x14ac:dyDescent="0.25">
      <c r="A577" s="187">
        <f>VLOOKUP(E577,НЕД!A:B,2,FALSE)</f>
        <v>24</v>
      </c>
      <c r="B577" s="68">
        <v>24</v>
      </c>
      <c r="C577" s="441" t="s">
        <v>3531</v>
      </c>
      <c r="D577" t="s">
        <v>189</v>
      </c>
      <c r="E577" s="22" t="s">
        <v>2953</v>
      </c>
      <c r="F577" s="68">
        <v>220</v>
      </c>
      <c r="G577" s="28">
        <v>62</v>
      </c>
      <c r="H577" s="29">
        <f t="shared" si="12"/>
        <v>0.2818181818181818</v>
      </c>
      <c r="I577" s="28">
        <v>180</v>
      </c>
      <c r="J577" s="28">
        <v>222</v>
      </c>
      <c r="K577" s="28">
        <v>12</v>
      </c>
      <c r="L577" s="28">
        <v>6</v>
      </c>
      <c r="M577" s="28">
        <v>28</v>
      </c>
      <c r="O577" s="28">
        <v>1</v>
      </c>
      <c r="P577" s="28">
        <v>1</v>
      </c>
      <c r="R577" s="30" t="s">
        <v>2944</v>
      </c>
      <c r="W577">
        <v>19</v>
      </c>
      <c r="Y577"/>
      <c r="Z577" t="s">
        <v>3316</v>
      </c>
      <c r="AA577"/>
    </row>
    <row r="578" spans="1:27" ht="15" customHeight="1" x14ac:dyDescent="0.25">
      <c r="A578" s="187" t="e">
        <f>VLOOKUP(E578,НЕД!A:B,2,FALSE)</f>
        <v>#N/A</v>
      </c>
      <c r="B578" s="28">
        <v>43</v>
      </c>
      <c r="C578" t="s">
        <v>121</v>
      </c>
      <c r="D578" t="s">
        <v>121</v>
      </c>
      <c r="E578" s="95" t="s">
        <v>2919</v>
      </c>
      <c r="F578" s="28">
        <v>290</v>
      </c>
      <c r="G578" s="28">
        <v>100</v>
      </c>
      <c r="H578" s="29">
        <f t="shared" si="12"/>
        <v>0.34482758620689657</v>
      </c>
      <c r="I578" s="28">
        <v>120</v>
      </c>
      <c r="J578" s="28">
        <v>179</v>
      </c>
      <c r="K578" s="28">
        <v>15</v>
      </c>
      <c r="L578" s="28">
        <v>13</v>
      </c>
      <c r="M578" s="28">
        <v>1</v>
      </c>
      <c r="P578" s="28">
        <v>1</v>
      </c>
      <c r="R578" s="92" t="s">
        <v>2920</v>
      </c>
      <c r="W578">
        <v>0</v>
      </c>
      <c r="Y578"/>
      <c r="Z578"/>
      <c r="AA578"/>
    </row>
    <row r="579" spans="1:27" ht="15" customHeight="1" x14ac:dyDescent="0.25">
      <c r="A579" s="187" t="e">
        <f>VLOOKUP(E579,НЕД!A:B,2,FALSE)</f>
        <v>#N/A</v>
      </c>
      <c r="B579" s="28">
        <v>0</v>
      </c>
      <c r="C579" t="s">
        <v>36</v>
      </c>
      <c r="D579" t="s">
        <v>36</v>
      </c>
      <c r="E579" s="22" t="s">
        <v>1301</v>
      </c>
      <c r="F579" s="28">
        <v>125</v>
      </c>
      <c r="G579" s="28">
        <v>33</v>
      </c>
      <c r="H579" s="29">
        <f t="shared" si="12"/>
        <v>0.26400000000000001</v>
      </c>
      <c r="I579" s="28">
        <v>200</v>
      </c>
      <c r="J579" s="28">
        <v>394</v>
      </c>
      <c r="K579" s="28">
        <v>12</v>
      </c>
      <c r="L579" s="28">
        <v>16</v>
      </c>
      <c r="M579" s="28">
        <v>49</v>
      </c>
      <c r="N579" s="28">
        <v>1</v>
      </c>
      <c r="O579" s="28">
        <v>1</v>
      </c>
      <c r="P579" s="28">
        <v>1</v>
      </c>
      <c r="R579" t="s">
        <v>1302</v>
      </c>
      <c r="S579" t="str">
        <f>CONCATENATE(F579,".-")</f>
        <v>125.-</v>
      </c>
      <c r="T579" t="str">
        <f>CONCATENATE(I579," г")</f>
        <v>200 г</v>
      </c>
      <c r="U579" t="str">
        <f>CONCATENATE(ROUND(J579,0)," кк")</f>
        <v>394 кк</v>
      </c>
      <c r="V579">
        <v>30</v>
      </c>
      <c r="W579">
        <v>0</v>
      </c>
      <c r="Y579"/>
      <c r="Z579" s="249" t="s">
        <v>3316</v>
      </c>
      <c r="AA579"/>
    </row>
    <row r="580" spans="1:27" ht="15" customHeight="1" x14ac:dyDescent="0.25">
      <c r="A580" s="187">
        <f>VLOOKUP(E580,НЕД!A:B,2,FALSE)</f>
        <v>24</v>
      </c>
      <c r="B580" s="68">
        <v>23</v>
      </c>
      <c r="C580" s="441" t="s">
        <v>260</v>
      </c>
      <c r="D580" t="s">
        <v>260</v>
      </c>
      <c r="E580" s="66" t="s">
        <v>272</v>
      </c>
      <c r="F580" s="68">
        <v>200</v>
      </c>
      <c r="G580" s="28">
        <v>62</v>
      </c>
      <c r="H580" s="29">
        <f t="shared" si="12"/>
        <v>0.31</v>
      </c>
      <c r="I580" s="28">
        <v>140</v>
      </c>
      <c r="J580" s="28">
        <v>210</v>
      </c>
      <c r="K580" s="28">
        <v>35</v>
      </c>
      <c r="L580" s="28">
        <v>6</v>
      </c>
      <c r="M580" s="28">
        <v>4</v>
      </c>
      <c r="R580" s="288" t="s">
        <v>3466</v>
      </c>
      <c r="W580">
        <v>23</v>
      </c>
      <c r="Z580" s="315" t="s">
        <v>3316</v>
      </c>
      <c r="AA580" s="28">
        <v>13</v>
      </c>
    </row>
    <row r="581" spans="1:27" ht="15" customHeight="1" x14ac:dyDescent="0.25">
      <c r="A581" s="187">
        <f>VLOOKUP(E581,НЕД!A:B,2,FALSE)</f>
        <v>24</v>
      </c>
      <c r="B581" s="68">
        <v>24</v>
      </c>
      <c r="C581" s="192" t="s">
        <v>28</v>
      </c>
      <c r="D581" t="s">
        <v>28</v>
      </c>
      <c r="E581" s="66" t="s">
        <v>33</v>
      </c>
      <c r="F581" s="68">
        <v>130</v>
      </c>
      <c r="G581" s="28">
        <v>40</v>
      </c>
      <c r="H581" s="29">
        <f t="shared" si="12"/>
        <v>0.30769230769230771</v>
      </c>
      <c r="I581" s="28">
        <v>100</v>
      </c>
      <c r="J581" s="28">
        <v>198</v>
      </c>
      <c r="K581" s="28">
        <v>10</v>
      </c>
      <c r="L581" s="28">
        <v>10</v>
      </c>
      <c r="M581" s="28">
        <v>17</v>
      </c>
      <c r="O581" s="28">
        <v>1</v>
      </c>
      <c r="P581" s="28">
        <v>1</v>
      </c>
      <c r="R581" t="s">
        <v>3215</v>
      </c>
      <c r="S581" t="s">
        <v>403</v>
      </c>
      <c r="T581" t="s">
        <v>404</v>
      </c>
      <c r="U581" t="s">
        <v>1105</v>
      </c>
      <c r="V581">
        <v>14</v>
      </c>
      <c r="W581">
        <v>19</v>
      </c>
      <c r="Y581"/>
      <c r="Z581" s="317" t="s">
        <v>3316</v>
      </c>
    </row>
    <row r="582" spans="1:27" ht="15" customHeight="1" x14ac:dyDescent="0.25">
      <c r="A582" s="187">
        <f>VLOOKUP(E582,НЕД!A:B,2,FALSE)</f>
        <v>24</v>
      </c>
      <c r="B582" s="68">
        <v>24</v>
      </c>
      <c r="C582" t="s">
        <v>200</v>
      </c>
      <c r="D582" t="s">
        <v>200</v>
      </c>
      <c r="E582" s="66" t="s">
        <v>1256</v>
      </c>
      <c r="F582" s="68">
        <v>200</v>
      </c>
      <c r="G582" s="28">
        <v>44</v>
      </c>
      <c r="H582" s="29">
        <f t="shared" si="12"/>
        <v>0.22</v>
      </c>
      <c r="I582" s="28">
        <v>200</v>
      </c>
      <c r="J582" s="28">
        <v>384</v>
      </c>
      <c r="K582" s="28">
        <v>12</v>
      </c>
      <c r="L582" s="28">
        <v>17</v>
      </c>
      <c r="M582" s="28">
        <v>46</v>
      </c>
      <c r="O582" s="28">
        <v>1</v>
      </c>
      <c r="P582" s="28">
        <v>1</v>
      </c>
      <c r="R582" s="172" t="s">
        <v>3222</v>
      </c>
      <c r="W582">
        <v>20</v>
      </c>
      <c r="Y582"/>
      <c r="Z582" s="314" t="s">
        <v>3316</v>
      </c>
    </row>
    <row r="583" spans="1:27" ht="15" customHeight="1" x14ac:dyDescent="0.25">
      <c r="A583" s="187" t="e">
        <f>VLOOKUP(E583,НЕД!A:B,2,FALSE)</f>
        <v>#N/A</v>
      </c>
      <c r="B583" s="68">
        <v>18</v>
      </c>
      <c r="C583" s="441" t="s">
        <v>3534</v>
      </c>
      <c r="D583" s="441" t="s">
        <v>3536</v>
      </c>
      <c r="E583" s="67" t="s">
        <v>1798</v>
      </c>
      <c r="F583" s="63">
        <v>45</v>
      </c>
      <c r="G583" s="28">
        <v>8</v>
      </c>
      <c r="H583" s="29">
        <f t="shared" si="12"/>
        <v>0.17777777777777778</v>
      </c>
      <c r="I583" s="28">
        <v>250</v>
      </c>
      <c r="J583" s="28">
        <v>129</v>
      </c>
      <c r="K583" s="28">
        <v>0</v>
      </c>
      <c r="L583" s="28">
        <v>0</v>
      </c>
      <c r="M583" s="28">
        <v>32</v>
      </c>
      <c r="N583" s="28">
        <v>1</v>
      </c>
      <c r="R583" s="30" t="s">
        <v>1799</v>
      </c>
      <c r="W583">
        <v>18</v>
      </c>
      <c r="Y583"/>
      <c r="Z583" s="316" t="s">
        <v>3316</v>
      </c>
    </row>
    <row r="584" spans="1:27" ht="15" customHeight="1" x14ac:dyDescent="0.25">
      <c r="A584" s="187" t="e">
        <f>VLOOKUP(E584,НЕД!A:B,2,FALSE)</f>
        <v>#N/A</v>
      </c>
      <c r="B584" s="68">
        <v>20</v>
      </c>
      <c r="C584" t="s">
        <v>331</v>
      </c>
      <c r="D584" t="s">
        <v>331</v>
      </c>
      <c r="E584" s="22" t="s">
        <v>1161</v>
      </c>
      <c r="F584" s="68">
        <v>160</v>
      </c>
      <c r="G584" s="28">
        <v>45</v>
      </c>
      <c r="H584" s="29">
        <f t="shared" si="12"/>
        <v>0.28125</v>
      </c>
      <c r="I584" s="28">
        <v>200</v>
      </c>
      <c r="J584" s="28">
        <v>97</v>
      </c>
      <c r="K584" s="28">
        <v>2</v>
      </c>
      <c r="L584" s="28">
        <v>5</v>
      </c>
      <c r="M584" s="28">
        <v>10</v>
      </c>
      <c r="N584" s="28">
        <v>1</v>
      </c>
      <c r="Q584" s="28">
        <v>1</v>
      </c>
      <c r="R584" s="30" t="s">
        <v>3272</v>
      </c>
      <c r="S584" t="s">
        <v>509</v>
      </c>
      <c r="T584" t="s">
        <v>343</v>
      </c>
      <c r="U584" t="s">
        <v>1162</v>
      </c>
      <c r="V584">
        <v>29</v>
      </c>
      <c r="W584">
        <v>20</v>
      </c>
      <c r="Y584"/>
      <c r="Z584" s="438" t="s">
        <v>3316</v>
      </c>
      <c r="AA584" s="28">
        <v>13</v>
      </c>
    </row>
    <row r="585" spans="1:27" ht="30" customHeight="1" x14ac:dyDescent="0.25">
      <c r="A585" s="187" t="e">
        <f>VLOOKUP(E585,НЕД!A:B,2,FALSE)</f>
        <v>#N/A</v>
      </c>
      <c r="B585" s="28">
        <v>0</v>
      </c>
      <c r="C585" t="s">
        <v>121</v>
      </c>
      <c r="D585" t="s">
        <v>121</v>
      </c>
      <c r="E585" s="22" t="s">
        <v>1024</v>
      </c>
      <c r="F585" s="28">
        <v>180</v>
      </c>
      <c r="G585" s="28">
        <v>50</v>
      </c>
      <c r="H585" s="29">
        <f t="shared" si="12"/>
        <v>0.27777777777777779</v>
      </c>
      <c r="I585" s="28">
        <v>200</v>
      </c>
      <c r="J585" s="28">
        <v>409</v>
      </c>
      <c r="K585" s="28">
        <v>36</v>
      </c>
      <c r="L585" s="28">
        <v>27</v>
      </c>
      <c r="M585" s="28">
        <v>5</v>
      </c>
      <c r="O585" s="28">
        <v>1</v>
      </c>
      <c r="Q585" s="28">
        <v>1</v>
      </c>
      <c r="R585" t="s">
        <v>1025</v>
      </c>
      <c r="S585" t="s">
        <v>350</v>
      </c>
      <c r="T585" t="s">
        <v>343</v>
      </c>
      <c r="U585" t="s">
        <v>839</v>
      </c>
      <c r="V585">
        <v>51</v>
      </c>
      <c r="W585">
        <v>0</v>
      </c>
      <c r="Y585"/>
      <c r="Z585" s="438" t="s">
        <v>3316</v>
      </c>
    </row>
    <row r="586" spans="1:27" ht="15" customHeight="1" x14ac:dyDescent="0.25">
      <c r="A586" s="187" t="e">
        <f>VLOOKUP(E586,НЕД!A:B,2,FALSE)</f>
        <v>#N/A</v>
      </c>
      <c r="B586" s="64">
        <v>12</v>
      </c>
      <c r="C586" s="445" t="s">
        <v>3511</v>
      </c>
      <c r="D586" t="s">
        <v>110</v>
      </c>
      <c r="E586" s="22" t="s">
        <v>1018</v>
      </c>
      <c r="F586" s="28">
        <v>140</v>
      </c>
      <c r="G586" s="28">
        <v>37</v>
      </c>
      <c r="H586" s="29">
        <f t="shared" si="12"/>
        <v>0.26428571428571429</v>
      </c>
      <c r="I586" s="28">
        <v>250</v>
      </c>
      <c r="J586" s="28">
        <v>133</v>
      </c>
      <c r="K586" s="28">
        <v>11</v>
      </c>
      <c r="L586" s="28">
        <v>7</v>
      </c>
      <c r="M586" s="28">
        <v>8</v>
      </c>
      <c r="Q586" s="28">
        <v>1</v>
      </c>
      <c r="R586" s="30" t="s">
        <v>1019</v>
      </c>
      <c r="S586" t="str">
        <f>CONCATENATE(F586,".-")</f>
        <v>140.-</v>
      </c>
      <c r="T586" t="str">
        <f>CONCATENATE(I586," г")</f>
        <v>250 г</v>
      </c>
      <c r="U586" t="str">
        <f>CONCATENATE(ROUND(J586,0)," кк")</f>
        <v>133 кк</v>
      </c>
      <c r="V586">
        <v>33</v>
      </c>
      <c r="W586">
        <v>12</v>
      </c>
      <c r="Y586"/>
      <c r="Z586" s="438" t="s">
        <v>3316</v>
      </c>
    </row>
    <row r="587" spans="1:27" ht="15" customHeight="1" x14ac:dyDescent="0.25">
      <c r="A587" s="187" t="e">
        <f>VLOOKUP(E587,НЕД!A:B,2,FALSE)</f>
        <v>#N/A</v>
      </c>
      <c r="B587" s="68">
        <v>50</v>
      </c>
      <c r="C587" t="s">
        <v>139</v>
      </c>
      <c r="D587" s="198" t="s">
        <v>139</v>
      </c>
      <c r="E587" s="22" t="s">
        <v>762</v>
      </c>
      <c r="F587" s="28">
        <v>240</v>
      </c>
      <c r="G587" s="28">
        <v>67</v>
      </c>
      <c r="H587" s="29">
        <f t="shared" si="12"/>
        <v>0.27916666666666667</v>
      </c>
      <c r="I587" s="28">
        <v>200</v>
      </c>
      <c r="J587" s="28">
        <v>332</v>
      </c>
      <c r="K587" s="28">
        <v>20</v>
      </c>
      <c r="L587" s="28">
        <v>17</v>
      </c>
      <c r="M587" s="28">
        <v>25</v>
      </c>
      <c r="R587" t="s">
        <v>2906</v>
      </c>
      <c r="S587" t="s">
        <v>510</v>
      </c>
      <c r="T587" t="s">
        <v>323</v>
      </c>
      <c r="U587" t="s">
        <v>763</v>
      </c>
      <c r="V587">
        <v>65</v>
      </c>
      <c r="W587">
        <v>20</v>
      </c>
      <c r="Y587"/>
      <c r="Z587"/>
      <c r="AA587"/>
    </row>
    <row r="588" spans="1:27" ht="15" customHeight="1" x14ac:dyDescent="0.25">
      <c r="A588" s="187" t="e">
        <f>VLOOKUP(E588,НЕД!A:B,2,FALSE)</f>
        <v>#N/A</v>
      </c>
      <c r="B588" s="64">
        <v>6</v>
      </c>
      <c r="C588" t="s">
        <v>331</v>
      </c>
      <c r="D588" t="s">
        <v>331</v>
      </c>
      <c r="E588" s="22" t="s">
        <v>1058</v>
      </c>
      <c r="F588" s="28">
        <v>160</v>
      </c>
      <c r="G588" s="28">
        <v>40</v>
      </c>
      <c r="H588" s="29">
        <f t="shared" si="12"/>
        <v>0.25</v>
      </c>
      <c r="I588" s="28">
        <v>200</v>
      </c>
      <c r="J588" s="28">
        <v>300</v>
      </c>
      <c r="K588" s="28">
        <v>9</v>
      </c>
      <c r="L588" s="28">
        <v>19</v>
      </c>
      <c r="M588" s="28">
        <v>22</v>
      </c>
      <c r="P588" s="28">
        <v>1</v>
      </c>
      <c r="R588" s="30" t="s">
        <v>1059</v>
      </c>
      <c r="W588">
        <v>11</v>
      </c>
      <c r="Y588"/>
      <c r="Z588"/>
      <c r="AA588"/>
    </row>
    <row r="589" spans="1:27" ht="15" customHeight="1" x14ac:dyDescent="0.25">
      <c r="A589" s="187" t="e">
        <f>VLOOKUP(E589,НЕД!A:B,2,FALSE)</f>
        <v>#N/A</v>
      </c>
      <c r="B589" s="28">
        <v>0</v>
      </c>
      <c r="C589" s="441" t="s">
        <v>260</v>
      </c>
      <c r="D589" t="s">
        <v>3556</v>
      </c>
      <c r="E589" s="22" t="s">
        <v>36</v>
      </c>
      <c r="F589" s="28">
        <v>90</v>
      </c>
      <c r="G589" s="28">
        <v>25</v>
      </c>
      <c r="H589" s="29">
        <f t="shared" si="12"/>
        <v>0.27777777777777779</v>
      </c>
      <c r="I589" s="28">
        <v>50</v>
      </c>
      <c r="J589" s="28">
        <v>179</v>
      </c>
      <c r="K589" s="28">
        <v>11</v>
      </c>
      <c r="L589" s="28">
        <v>8</v>
      </c>
      <c r="M589" s="28">
        <v>16</v>
      </c>
      <c r="R589" t="s">
        <v>1003</v>
      </c>
      <c r="W589">
        <v>0</v>
      </c>
      <c r="Y589"/>
      <c r="Z589" t="s">
        <v>3316</v>
      </c>
      <c r="AA589"/>
    </row>
    <row r="590" spans="1:27" ht="15" customHeight="1" x14ac:dyDescent="0.25">
      <c r="A590" s="187" t="e">
        <f>VLOOKUP(E590,НЕД!A:B,2,FALSE)</f>
        <v>#N/A</v>
      </c>
      <c r="B590" s="64">
        <v>11</v>
      </c>
      <c r="C590" t="s">
        <v>331</v>
      </c>
      <c r="D590" t="s">
        <v>331</v>
      </c>
      <c r="E590" s="22" t="s">
        <v>1529</v>
      </c>
      <c r="F590" s="68">
        <v>160</v>
      </c>
      <c r="G590" s="28">
        <v>37</v>
      </c>
      <c r="H590" s="29">
        <f t="shared" si="12"/>
        <v>0.23125000000000001</v>
      </c>
      <c r="I590" s="28">
        <v>200</v>
      </c>
      <c r="J590" s="28">
        <v>102</v>
      </c>
      <c r="K590" s="28">
        <v>2</v>
      </c>
      <c r="L590" s="28">
        <v>5</v>
      </c>
      <c r="M590" s="28">
        <v>12</v>
      </c>
      <c r="N590" s="28">
        <v>1</v>
      </c>
      <c r="R590" s="215" t="s">
        <v>3287</v>
      </c>
      <c r="W590">
        <v>11</v>
      </c>
      <c r="Y590"/>
      <c r="Z590"/>
      <c r="AA590"/>
    </row>
    <row r="591" spans="1:27" ht="15" customHeight="1" x14ac:dyDescent="0.25">
      <c r="A591" s="187" t="e">
        <f>VLOOKUP(E591,НЕД!A:B,2,FALSE)</f>
        <v>#N/A</v>
      </c>
      <c r="B591" s="64">
        <v>12</v>
      </c>
      <c r="C591" s="445" t="s">
        <v>3511</v>
      </c>
      <c r="D591" t="s">
        <v>110</v>
      </c>
      <c r="E591" s="66" t="s">
        <v>1353</v>
      </c>
      <c r="F591" s="28">
        <v>140</v>
      </c>
      <c r="G591" s="28">
        <v>35</v>
      </c>
      <c r="H591" s="29">
        <f t="shared" si="12"/>
        <v>0.25</v>
      </c>
      <c r="I591" s="28">
        <v>250</v>
      </c>
      <c r="J591" s="28">
        <v>101</v>
      </c>
      <c r="K591" s="28">
        <v>8</v>
      </c>
      <c r="L591" s="28">
        <v>5</v>
      </c>
      <c r="M591" s="28">
        <v>5</v>
      </c>
      <c r="O591" s="28">
        <v>1</v>
      </c>
      <c r="Q591" s="28">
        <v>1</v>
      </c>
      <c r="R591" s="30" t="s">
        <v>1354</v>
      </c>
      <c r="W591">
        <v>12</v>
      </c>
      <c r="Y591"/>
      <c r="Z591" s="438" t="s">
        <v>3316</v>
      </c>
    </row>
    <row r="592" spans="1:27" ht="15" customHeight="1" x14ac:dyDescent="0.25">
      <c r="A592" s="187">
        <f>VLOOKUP(E592,НЕД!A:B,2,FALSE)</f>
        <v>24</v>
      </c>
      <c r="B592" s="68">
        <v>21</v>
      </c>
      <c r="C592" s="441" t="s">
        <v>3510</v>
      </c>
      <c r="D592" s="441" t="s">
        <v>548</v>
      </c>
      <c r="E592" s="66" t="s">
        <v>25</v>
      </c>
      <c r="F592" s="68">
        <v>120</v>
      </c>
      <c r="G592" s="28">
        <v>38</v>
      </c>
      <c r="H592" s="29">
        <f t="shared" si="12"/>
        <v>0.31666666666666665</v>
      </c>
      <c r="I592" s="28">
        <v>100</v>
      </c>
      <c r="J592" s="28">
        <v>120</v>
      </c>
      <c r="K592" s="28">
        <v>12</v>
      </c>
      <c r="L592" s="28">
        <v>7</v>
      </c>
      <c r="M592" s="28">
        <v>3</v>
      </c>
      <c r="R592" s="30" t="s">
        <v>1368</v>
      </c>
      <c r="S592" t="str">
        <f>CONCATENATE(F592,".-")</f>
        <v>120.-</v>
      </c>
      <c r="T592" t="str">
        <f>CONCATENATE(I592," г")</f>
        <v>100 г</v>
      </c>
      <c r="U592" t="str">
        <f>CONCATENATE(ROUND(J592,0)," кк")</f>
        <v>120 кк</v>
      </c>
      <c r="V592">
        <v>29</v>
      </c>
      <c r="W592">
        <v>23</v>
      </c>
      <c r="Z592" s="315" t="s">
        <v>3316</v>
      </c>
    </row>
    <row r="593" spans="1:27" ht="15" customHeight="1" x14ac:dyDescent="0.25">
      <c r="A593" s="187" t="e">
        <f>VLOOKUP(E593,НЕД!A:B,2,FALSE)</f>
        <v>#N/A</v>
      </c>
      <c r="B593" s="28">
        <v>2</v>
      </c>
      <c r="C593" s="445" t="s">
        <v>3555</v>
      </c>
      <c r="D593" t="s">
        <v>238</v>
      </c>
      <c r="E593" s="23" t="s">
        <v>736</v>
      </c>
      <c r="F593" s="31">
        <v>230</v>
      </c>
      <c r="G593" s="28">
        <v>69</v>
      </c>
      <c r="H593" s="29">
        <f t="shared" si="12"/>
        <v>0.3</v>
      </c>
      <c r="I593" s="28">
        <v>270</v>
      </c>
      <c r="J593" s="28">
        <v>190</v>
      </c>
      <c r="K593" s="28">
        <v>8</v>
      </c>
      <c r="L593" s="28">
        <v>12</v>
      </c>
      <c r="M593" s="28">
        <v>10</v>
      </c>
      <c r="N593" s="28">
        <v>1</v>
      </c>
      <c r="P593" s="28">
        <v>1</v>
      </c>
      <c r="R593" t="s">
        <v>737</v>
      </c>
      <c r="W593">
        <v>2</v>
      </c>
      <c r="Y593"/>
      <c r="Z593" s="438" t="s">
        <v>3316</v>
      </c>
    </row>
    <row r="594" spans="1:27" ht="15" customHeight="1" x14ac:dyDescent="0.25">
      <c r="A594" s="187" t="e">
        <f>VLOOKUP(E594,НЕД!A:B,2,FALSE)</f>
        <v>#N/A</v>
      </c>
      <c r="B594" s="68">
        <v>20</v>
      </c>
      <c r="C594" t="s">
        <v>200</v>
      </c>
      <c r="D594" t="s">
        <v>200</v>
      </c>
      <c r="E594" s="66" t="s">
        <v>3407</v>
      </c>
      <c r="F594" s="28">
        <v>200</v>
      </c>
      <c r="G594" s="28">
        <v>60</v>
      </c>
      <c r="H594" s="29">
        <f t="shared" si="12"/>
        <v>0.3</v>
      </c>
      <c r="I594" s="28">
        <v>220</v>
      </c>
      <c r="J594" s="28">
        <v>392</v>
      </c>
      <c r="K594" s="28">
        <v>21</v>
      </c>
      <c r="L594" s="28">
        <v>17</v>
      </c>
      <c r="M594" s="28">
        <v>39</v>
      </c>
      <c r="O594" s="28">
        <v>1</v>
      </c>
      <c r="P594" s="28">
        <v>1</v>
      </c>
      <c r="Q594" s="28">
        <v>1</v>
      </c>
      <c r="R594" t="s">
        <v>3408</v>
      </c>
      <c r="W594">
        <v>20</v>
      </c>
      <c r="Y594"/>
      <c r="Z594" s="316" t="s">
        <v>3316</v>
      </c>
    </row>
    <row r="595" spans="1:27" ht="15" customHeight="1" x14ac:dyDescent="0.25">
      <c r="A595" s="187" t="e">
        <f>VLOOKUP(E595,НЕД!A:B,2,FALSE)</f>
        <v>#N/A</v>
      </c>
      <c r="B595" s="28">
        <v>7</v>
      </c>
      <c r="C595" t="s">
        <v>116</v>
      </c>
      <c r="D595" t="s">
        <v>116</v>
      </c>
      <c r="E595" s="22" t="s">
        <v>119</v>
      </c>
      <c r="F595" s="28">
        <v>140</v>
      </c>
      <c r="G595" s="28">
        <v>39</v>
      </c>
      <c r="H595" s="29">
        <f t="shared" si="12"/>
        <v>0.27857142857142858</v>
      </c>
      <c r="I595" s="28">
        <v>250</v>
      </c>
      <c r="J595" s="28">
        <v>53</v>
      </c>
      <c r="K595" s="28">
        <v>1</v>
      </c>
      <c r="L595" s="28">
        <v>4</v>
      </c>
      <c r="M595" s="28">
        <v>3</v>
      </c>
      <c r="N595" s="28">
        <v>1</v>
      </c>
      <c r="P595" s="28">
        <v>1</v>
      </c>
      <c r="R595" t="s">
        <v>1155</v>
      </c>
      <c r="W595">
        <v>0</v>
      </c>
      <c r="Y595"/>
      <c r="Z595" t="s">
        <v>3316</v>
      </c>
      <c r="AA595"/>
    </row>
    <row r="596" spans="1:27" ht="15" customHeight="1" x14ac:dyDescent="0.25">
      <c r="A596" s="187" t="e">
        <f>VLOOKUP(E596,НЕД!A:B,2,FALSE)</f>
        <v>#N/A</v>
      </c>
      <c r="B596" s="68">
        <v>10</v>
      </c>
      <c r="C596" s="441" t="s">
        <v>3535</v>
      </c>
      <c r="D596" t="s">
        <v>159</v>
      </c>
      <c r="E596" s="73" t="s">
        <v>564</v>
      </c>
      <c r="F596" s="74">
        <v>140</v>
      </c>
      <c r="G596" s="28">
        <v>47</v>
      </c>
      <c r="H596" s="29">
        <f t="shared" si="12"/>
        <v>0.33571428571428569</v>
      </c>
      <c r="I596" s="28">
        <v>200</v>
      </c>
      <c r="J596" s="28">
        <v>117</v>
      </c>
      <c r="K596" s="28">
        <v>1</v>
      </c>
      <c r="L596" s="28">
        <v>1</v>
      </c>
      <c r="M596" s="28">
        <v>26</v>
      </c>
      <c r="N596" s="28">
        <v>1</v>
      </c>
      <c r="R596" t="s">
        <v>565</v>
      </c>
      <c r="W596">
        <v>10</v>
      </c>
      <c r="Y596"/>
      <c r="Z596" s="249" t="s">
        <v>3316</v>
      </c>
      <c r="AA596"/>
    </row>
    <row r="597" spans="1:27" ht="15" customHeight="1" x14ac:dyDescent="0.25">
      <c r="A597" s="187" t="e">
        <f>VLOOKUP(E597,НЕД!A:B,2,FALSE)</f>
        <v>#N/A</v>
      </c>
      <c r="B597" s="64">
        <v>13</v>
      </c>
      <c r="C597" t="s">
        <v>331</v>
      </c>
      <c r="D597" t="s">
        <v>331</v>
      </c>
      <c r="E597" s="22" t="s">
        <v>1785</v>
      </c>
      <c r="F597" s="28">
        <v>160</v>
      </c>
      <c r="G597" s="28">
        <v>42</v>
      </c>
      <c r="H597" s="29">
        <f t="shared" si="12"/>
        <v>0.26250000000000001</v>
      </c>
      <c r="I597" s="28">
        <v>200</v>
      </c>
      <c r="J597" s="28">
        <v>179</v>
      </c>
      <c r="K597" s="28">
        <v>13</v>
      </c>
      <c r="L597" s="28">
        <v>11</v>
      </c>
      <c r="M597" s="28">
        <v>7</v>
      </c>
      <c r="N597" s="28">
        <v>1</v>
      </c>
      <c r="P597" s="28">
        <v>1</v>
      </c>
      <c r="R597" s="30" t="s">
        <v>2980</v>
      </c>
      <c r="W597">
        <v>13</v>
      </c>
      <c r="Y597"/>
      <c r="Z597" s="236" t="s">
        <v>3316</v>
      </c>
      <c r="AA597">
        <v>13</v>
      </c>
    </row>
    <row r="598" spans="1:27" ht="15" customHeight="1" x14ac:dyDescent="0.25">
      <c r="A598" s="187" t="e">
        <f>VLOOKUP(E598,НЕД!A:B,2,FALSE)</f>
        <v>#N/A</v>
      </c>
      <c r="B598" s="68">
        <v>23</v>
      </c>
      <c r="C598" s="441" t="s">
        <v>121</v>
      </c>
      <c r="D598" t="s">
        <v>325</v>
      </c>
      <c r="E598" s="66" t="s">
        <v>1413</v>
      </c>
      <c r="F598" s="31">
        <v>180</v>
      </c>
      <c r="G598" s="28">
        <v>49</v>
      </c>
      <c r="H598" s="29">
        <f t="shared" si="12"/>
        <v>0.2722222222222222</v>
      </c>
      <c r="I598" s="28">
        <v>140</v>
      </c>
      <c r="J598" s="28">
        <v>233</v>
      </c>
      <c r="K598" s="28">
        <v>21</v>
      </c>
      <c r="L598" s="28">
        <v>11</v>
      </c>
      <c r="M598" s="28">
        <v>13</v>
      </c>
      <c r="O598" s="28">
        <v>1</v>
      </c>
      <c r="P598" s="28">
        <v>1</v>
      </c>
      <c r="R598" s="310" t="s">
        <v>3489</v>
      </c>
      <c r="V598">
        <v>25</v>
      </c>
      <c r="W598">
        <v>23</v>
      </c>
      <c r="Y598"/>
      <c r="Z598" s="315" t="s">
        <v>3316</v>
      </c>
      <c r="AA598" s="28">
        <v>13</v>
      </c>
    </row>
    <row r="599" spans="1:27" ht="30" customHeight="1" x14ac:dyDescent="0.25">
      <c r="A599" s="187" t="e">
        <f>VLOOKUP(E599,НЕД!A:B,2,FALSE)</f>
        <v>#N/A</v>
      </c>
      <c r="B599" s="64">
        <v>13</v>
      </c>
      <c r="C599" s="441" t="s">
        <v>2194</v>
      </c>
      <c r="D599" t="s">
        <v>368</v>
      </c>
      <c r="E599" s="73" t="s">
        <v>570</v>
      </c>
      <c r="F599" s="74">
        <v>290</v>
      </c>
      <c r="G599" s="28">
        <v>81</v>
      </c>
      <c r="H599" s="29">
        <f t="shared" si="12"/>
        <v>0.27931034482758621</v>
      </c>
      <c r="I599" s="28">
        <v>220</v>
      </c>
      <c r="J599" s="28">
        <v>206</v>
      </c>
      <c r="K599" s="28">
        <v>13</v>
      </c>
      <c r="L599" s="28">
        <v>10</v>
      </c>
      <c r="M599" s="28">
        <v>17</v>
      </c>
      <c r="O599" s="28">
        <v>1</v>
      </c>
      <c r="P599" s="28">
        <v>1</v>
      </c>
      <c r="R599" s="30" t="s">
        <v>3368</v>
      </c>
      <c r="S599" t="s">
        <v>338</v>
      </c>
      <c r="T599" t="s">
        <v>323</v>
      </c>
      <c r="U599" t="s">
        <v>571</v>
      </c>
      <c r="V599">
        <v>30</v>
      </c>
      <c r="W599">
        <v>13</v>
      </c>
      <c r="Y599"/>
      <c r="Z599"/>
      <c r="AA599"/>
    </row>
    <row r="600" spans="1:27" ht="15" customHeight="1" x14ac:dyDescent="0.25">
      <c r="A600" s="187" t="e">
        <f>VLOOKUP(E600,НЕД!A:B,2,FALSE)</f>
        <v>#N/A</v>
      </c>
      <c r="B600" s="28">
        <v>0</v>
      </c>
      <c r="C600" t="s">
        <v>121</v>
      </c>
      <c r="D600" t="s">
        <v>121</v>
      </c>
      <c r="E600" s="73" t="s">
        <v>647</v>
      </c>
      <c r="F600" s="74">
        <v>180</v>
      </c>
      <c r="G600" s="28">
        <v>56</v>
      </c>
      <c r="H600" s="29">
        <f t="shared" si="12"/>
        <v>0.31111111111111112</v>
      </c>
      <c r="I600" s="28">
        <v>200</v>
      </c>
      <c r="J600" s="28">
        <v>338</v>
      </c>
      <c r="K600" s="28">
        <v>17</v>
      </c>
      <c r="L600" s="28">
        <v>23</v>
      </c>
      <c r="M600" s="28">
        <v>17</v>
      </c>
      <c r="O600" s="28">
        <v>1</v>
      </c>
      <c r="P600" s="28">
        <v>1</v>
      </c>
      <c r="R600" t="s">
        <v>648</v>
      </c>
      <c r="W600">
        <v>0</v>
      </c>
      <c r="Y600"/>
      <c r="Z600" s="438" t="s">
        <v>3316</v>
      </c>
      <c r="AA600" s="28">
        <v>18</v>
      </c>
    </row>
    <row r="601" spans="1:27" ht="15" customHeight="1" x14ac:dyDescent="0.25">
      <c r="A601" s="187">
        <f>VLOOKUP(E601,НЕД!A:B,2,FALSE)</f>
        <v>24</v>
      </c>
      <c r="B601" s="68">
        <v>24</v>
      </c>
      <c r="C601" s="441" t="s">
        <v>121</v>
      </c>
      <c r="D601" t="s">
        <v>325</v>
      </c>
      <c r="E601" s="22" t="s">
        <v>1657</v>
      </c>
      <c r="F601" s="68">
        <v>180</v>
      </c>
      <c r="G601" s="28">
        <v>52</v>
      </c>
      <c r="H601" s="29">
        <f t="shared" si="12"/>
        <v>0.28888888888888886</v>
      </c>
      <c r="I601" s="28">
        <v>200</v>
      </c>
      <c r="J601" s="28">
        <v>233</v>
      </c>
      <c r="K601" s="28">
        <v>18</v>
      </c>
      <c r="L601" s="28">
        <v>7</v>
      </c>
      <c r="M601" s="28">
        <v>25</v>
      </c>
      <c r="O601" s="28">
        <v>1</v>
      </c>
      <c r="P601" s="28">
        <v>1</v>
      </c>
      <c r="R601" s="170" t="s">
        <v>3205</v>
      </c>
      <c r="S601" t="s">
        <v>509</v>
      </c>
      <c r="T601" t="s">
        <v>770</v>
      </c>
      <c r="U601" t="s">
        <v>1658</v>
      </c>
      <c r="V601">
        <v>31</v>
      </c>
      <c r="W601">
        <v>19</v>
      </c>
      <c r="Y601"/>
      <c r="Z601"/>
      <c r="AA601"/>
    </row>
    <row r="602" spans="1:27" ht="15" customHeight="1" x14ac:dyDescent="0.25">
      <c r="A602" s="187" t="e">
        <f>VLOOKUP(E602,НЕД!A:B,2,FALSE)</f>
        <v>#N/A</v>
      </c>
      <c r="B602" s="64">
        <v>43</v>
      </c>
      <c r="C602" t="s">
        <v>331</v>
      </c>
      <c r="D602" t="s">
        <v>331</v>
      </c>
      <c r="E602" s="22" t="s">
        <v>1410</v>
      </c>
      <c r="F602" s="28">
        <v>160</v>
      </c>
      <c r="G602" s="28">
        <v>39</v>
      </c>
      <c r="H602" s="29">
        <f t="shared" si="12"/>
        <v>0.24374999999999999</v>
      </c>
      <c r="I602" s="28">
        <v>250</v>
      </c>
      <c r="J602" s="28">
        <v>178</v>
      </c>
      <c r="K602" s="28">
        <v>6</v>
      </c>
      <c r="L602" s="28">
        <v>10</v>
      </c>
      <c r="M602" s="28">
        <v>16</v>
      </c>
      <c r="N602" s="28">
        <v>1</v>
      </c>
      <c r="O602" s="28">
        <v>1</v>
      </c>
      <c r="P602" s="28">
        <v>1</v>
      </c>
      <c r="R602" t="s">
        <v>2937</v>
      </c>
      <c r="S602" t="s">
        <v>509</v>
      </c>
      <c r="T602" t="s">
        <v>323</v>
      </c>
      <c r="U602" t="s">
        <v>886</v>
      </c>
      <c r="V602">
        <v>41</v>
      </c>
      <c r="W602">
        <v>0</v>
      </c>
      <c r="Y602"/>
      <c r="Z602" s="438" t="s">
        <v>3316</v>
      </c>
    </row>
    <row r="603" spans="1:27" ht="30" customHeight="1" x14ac:dyDescent="0.25">
      <c r="A603" s="187" t="e">
        <f>VLOOKUP(E603,НЕД!A:B,2,FALSE)</f>
        <v>#N/A</v>
      </c>
      <c r="B603" s="28">
        <v>0</v>
      </c>
      <c r="C603" s="441" t="s">
        <v>2194</v>
      </c>
      <c r="D603" t="s">
        <v>368</v>
      </c>
      <c r="E603" s="22" t="s">
        <v>1890</v>
      </c>
      <c r="F603" s="28">
        <v>65</v>
      </c>
      <c r="H603" s="29">
        <f t="shared" si="12"/>
        <v>0</v>
      </c>
      <c r="O603" s="28">
        <v>1</v>
      </c>
      <c r="R603"/>
      <c r="W603">
        <v>0</v>
      </c>
      <c r="Y603"/>
      <c r="Z603"/>
      <c r="AA603"/>
    </row>
    <row r="604" spans="1:27" ht="15" customHeight="1" x14ac:dyDescent="0.25">
      <c r="A604" s="187" t="e">
        <f>VLOOKUP(E604,НЕД!A:B,2,FALSE)</f>
        <v>#N/A</v>
      </c>
      <c r="B604" s="28">
        <v>50</v>
      </c>
      <c r="C604" s="441" t="s">
        <v>121</v>
      </c>
      <c r="D604" t="s">
        <v>484</v>
      </c>
      <c r="E604" s="22" t="s">
        <v>1204</v>
      </c>
      <c r="F604" s="28">
        <v>190</v>
      </c>
      <c r="G604" s="28">
        <v>48</v>
      </c>
      <c r="H604" s="29">
        <f t="shared" si="12"/>
        <v>0.25263157894736843</v>
      </c>
      <c r="I604" s="28">
        <v>250</v>
      </c>
      <c r="J604" s="28">
        <v>463</v>
      </c>
      <c r="K604" s="28">
        <v>29</v>
      </c>
      <c r="L604" s="28">
        <v>2</v>
      </c>
      <c r="M604" s="28">
        <v>81</v>
      </c>
      <c r="O604" s="28">
        <v>1</v>
      </c>
      <c r="Q604" s="28">
        <v>1</v>
      </c>
      <c r="R604" t="s">
        <v>1205</v>
      </c>
      <c r="S604" t="s">
        <v>350</v>
      </c>
      <c r="T604" t="s">
        <v>323</v>
      </c>
      <c r="U604" t="s">
        <v>1206</v>
      </c>
      <c r="V604">
        <v>17</v>
      </c>
      <c r="W604">
        <v>0</v>
      </c>
      <c r="Y604"/>
      <c r="Z604"/>
      <c r="AA604"/>
    </row>
    <row r="605" spans="1:27" ht="45" customHeight="1" x14ac:dyDescent="0.25">
      <c r="A605" s="187" t="e">
        <f>VLOOKUP(E605,НЕД!A:B,2,FALSE)</f>
        <v>#N/A</v>
      </c>
      <c r="B605" s="64">
        <v>28</v>
      </c>
      <c r="C605" s="441" t="s">
        <v>3535</v>
      </c>
      <c r="D605" s="441" t="s">
        <v>2425</v>
      </c>
      <c r="E605" s="22" t="s">
        <v>2800</v>
      </c>
      <c r="F605" s="28">
        <v>140</v>
      </c>
      <c r="G605" s="28">
        <v>45</v>
      </c>
      <c r="H605" s="29">
        <f t="shared" si="12"/>
        <v>0.32142857142857145</v>
      </c>
      <c r="I605" s="28">
        <v>250</v>
      </c>
      <c r="J605" s="28">
        <v>233</v>
      </c>
      <c r="K605" s="28">
        <v>7</v>
      </c>
      <c r="L605" s="28">
        <v>10</v>
      </c>
      <c r="M605" s="28">
        <v>30</v>
      </c>
      <c r="N605" s="28">
        <v>1</v>
      </c>
      <c r="P605" s="28">
        <v>1</v>
      </c>
      <c r="R605" s="30" t="s">
        <v>2801</v>
      </c>
      <c r="Y605"/>
      <c r="Z605" s="249" t="s">
        <v>3316</v>
      </c>
      <c r="AA605"/>
    </row>
    <row r="606" spans="1:27" ht="15" customHeight="1" x14ac:dyDescent="0.25">
      <c r="A606" s="187" t="e">
        <f>VLOOKUP(E606,НЕД!A:B,2,FALSE)</f>
        <v>#N/A</v>
      </c>
      <c r="B606" s="68">
        <v>23</v>
      </c>
      <c r="C606" t="s">
        <v>121</v>
      </c>
      <c r="D606" t="s">
        <v>121</v>
      </c>
      <c r="E606" s="300" t="s">
        <v>3478</v>
      </c>
      <c r="F606" s="68">
        <v>190</v>
      </c>
      <c r="G606" s="28">
        <v>54</v>
      </c>
      <c r="H606" s="29">
        <f t="shared" si="12"/>
        <v>0.28421052631578947</v>
      </c>
      <c r="I606" s="28">
        <v>150</v>
      </c>
      <c r="J606" s="28">
        <v>540</v>
      </c>
      <c r="K606" s="28">
        <v>28</v>
      </c>
      <c r="L606" s="28">
        <v>42</v>
      </c>
      <c r="M606" s="28">
        <v>14</v>
      </c>
      <c r="O606" s="28">
        <v>1</v>
      </c>
      <c r="P606" s="28">
        <v>1</v>
      </c>
      <c r="R606" s="170" t="s">
        <v>3029</v>
      </c>
      <c r="S606" t="s">
        <v>446</v>
      </c>
      <c r="T606" t="s">
        <v>459</v>
      </c>
      <c r="U606" t="s">
        <v>788</v>
      </c>
      <c r="V606">
        <v>51</v>
      </c>
      <c r="W606">
        <v>23</v>
      </c>
      <c r="Y606"/>
      <c r="Z606" s="315" t="s">
        <v>3316</v>
      </c>
    </row>
    <row r="607" spans="1:27" ht="15" customHeight="1" x14ac:dyDescent="0.25">
      <c r="A607" s="187">
        <f>VLOOKUP(E607,НЕД!A:B,2,FALSE)</f>
        <v>24</v>
      </c>
      <c r="B607" s="68">
        <v>24</v>
      </c>
      <c r="C607" s="192" t="s">
        <v>28</v>
      </c>
      <c r="D607" t="s">
        <v>28</v>
      </c>
      <c r="E607" s="66" t="s">
        <v>1556</v>
      </c>
      <c r="F607" s="68">
        <v>130</v>
      </c>
      <c r="G607" s="28">
        <v>32</v>
      </c>
      <c r="H607" s="29">
        <f t="shared" si="12"/>
        <v>0.24615384615384617</v>
      </c>
      <c r="I607" s="28">
        <v>100</v>
      </c>
      <c r="J607" s="28">
        <v>184</v>
      </c>
      <c r="K607" s="28">
        <v>11</v>
      </c>
      <c r="L607" s="28">
        <v>10</v>
      </c>
      <c r="M607" s="28">
        <v>13</v>
      </c>
      <c r="O607" s="28">
        <v>1</v>
      </c>
      <c r="P607" s="28">
        <v>1</v>
      </c>
      <c r="R607" t="s">
        <v>3236</v>
      </c>
      <c r="S607" t="str">
        <f>CONCATENATE(F607,".-")</f>
        <v>130.-</v>
      </c>
      <c r="T607" t="str">
        <f>CONCATENATE(I607," г")</f>
        <v>100 г</v>
      </c>
      <c r="U607" t="str">
        <f>CONCATENATE(ROUND(J607,0)," кк")</f>
        <v>184 кк</v>
      </c>
      <c r="V607">
        <v>33</v>
      </c>
      <c r="W607">
        <v>20</v>
      </c>
      <c r="Y607"/>
      <c r="Z607"/>
      <c r="AA607"/>
    </row>
    <row r="608" spans="1:27" ht="15" customHeight="1" x14ac:dyDescent="0.25">
      <c r="A608" s="187" t="e">
        <f>VLOOKUP(E608,НЕД!A:B,2,FALSE)</f>
        <v>#N/A</v>
      </c>
      <c r="B608" s="68">
        <v>22</v>
      </c>
      <c r="C608" s="441" t="s">
        <v>3531</v>
      </c>
      <c r="D608" t="s">
        <v>67</v>
      </c>
      <c r="E608" s="23" t="s">
        <v>435</v>
      </c>
      <c r="F608" s="31">
        <v>290</v>
      </c>
      <c r="G608" s="28">
        <v>101</v>
      </c>
      <c r="H608" s="29">
        <f t="shared" si="12"/>
        <v>0.34827586206896549</v>
      </c>
      <c r="I608" s="28">
        <v>180</v>
      </c>
      <c r="J608" s="28">
        <v>283</v>
      </c>
      <c r="K608" s="28">
        <v>12</v>
      </c>
      <c r="L608" s="28">
        <v>11</v>
      </c>
      <c r="M608" s="28">
        <v>34</v>
      </c>
      <c r="O608" s="28">
        <v>1</v>
      </c>
      <c r="P608" s="28">
        <v>1</v>
      </c>
      <c r="R608" t="s">
        <v>436</v>
      </c>
      <c r="S608" t="s">
        <v>433</v>
      </c>
      <c r="T608" t="s">
        <v>358</v>
      </c>
      <c r="U608" t="s">
        <v>437</v>
      </c>
      <c r="V608">
        <v>81</v>
      </c>
      <c r="W608">
        <v>17</v>
      </c>
      <c r="Y608"/>
      <c r="Z608" s="315" t="s">
        <v>3316</v>
      </c>
    </row>
    <row r="609" spans="1:27" ht="15" customHeight="1" x14ac:dyDescent="0.25">
      <c r="A609" s="187" t="e">
        <f>VLOOKUP(E609,НЕД!A:B,2,FALSE)</f>
        <v>#N/A</v>
      </c>
      <c r="B609" s="68">
        <v>15</v>
      </c>
      <c r="C609" s="441" t="s">
        <v>244</v>
      </c>
      <c r="D609" t="s">
        <v>252</v>
      </c>
      <c r="E609" s="66" t="s">
        <v>3417</v>
      </c>
      <c r="F609" s="28">
        <v>110</v>
      </c>
      <c r="G609" s="28">
        <v>27</v>
      </c>
      <c r="H609" s="29">
        <f t="shared" si="12"/>
        <v>0.24545454545454545</v>
      </c>
      <c r="I609" s="28">
        <v>150</v>
      </c>
      <c r="J609" s="28">
        <v>166</v>
      </c>
      <c r="K609" s="28">
        <v>5</v>
      </c>
      <c r="L609" s="28">
        <v>11</v>
      </c>
      <c r="M609" s="28">
        <v>13</v>
      </c>
      <c r="O609" s="28">
        <v>1</v>
      </c>
      <c r="P609" s="28">
        <v>1</v>
      </c>
      <c r="R609" t="s">
        <v>3418</v>
      </c>
      <c r="W609">
        <v>15</v>
      </c>
      <c r="Y609"/>
      <c r="Z609" s="249" t="s">
        <v>3316</v>
      </c>
      <c r="AA609"/>
    </row>
    <row r="610" spans="1:27" ht="15" customHeight="1" x14ac:dyDescent="0.25">
      <c r="A610" s="187" t="e">
        <f>VLOOKUP(E610,НЕД!A:B,2,FALSE)</f>
        <v>#N/A</v>
      </c>
      <c r="B610" s="64">
        <v>52</v>
      </c>
      <c r="C610" t="s">
        <v>331</v>
      </c>
      <c r="D610" t="s">
        <v>331</v>
      </c>
      <c r="E610" s="22" t="s">
        <v>1662</v>
      </c>
      <c r="F610" s="28">
        <v>160</v>
      </c>
      <c r="G610" s="28">
        <v>35</v>
      </c>
      <c r="H610" s="29">
        <f t="shared" si="12"/>
        <v>0.21875</v>
      </c>
      <c r="I610" s="28">
        <v>250</v>
      </c>
      <c r="J610" s="28">
        <v>181</v>
      </c>
      <c r="K610" s="28">
        <v>11</v>
      </c>
      <c r="L610" s="28">
        <v>7</v>
      </c>
      <c r="M610" s="28">
        <v>20</v>
      </c>
      <c r="N610" s="28">
        <v>1</v>
      </c>
      <c r="P610" s="28">
        <v>1</v>
      </c>
      <c r="R610" t="s">
        <v>1663</v>
      </c>
      <c r="S610" t="s">
        <v>452</v>
      </c>
      <c r="T610" t="s">
        <v>343</v>
      </c>
      <c r="U610" t="s">
        <v>430</v>
      </c>
      <c r="V610">
        <v>39</v>
      </c>
      <c r="W610">
        <v>2</v>
      </c>
      <c r="Y610"/>
      <c r="Z610" t="s">
        <v>3316</v>
      </c>
      <c r="AA610"/>
    </row>
    <row r="611" spans="1:27" ht="15" customHeight="1" x14ac:dyDescent="0.25">
      <c r="A611" s="187" t="e">
        <f>VLOOKUP(E611,НЕД!A:B,2,FALSE)</f>
        <v>#N/A</v>
      </c>
      <c r="B611" s="63">
        <v>21</v>
      </c>
      <c r="C611" s="441" t="s">
        <v>3534</v>
      </c>
      <c r="D611" s="441" t="s">
        <v>3536</v>
      </c>
      <c r="E611" s="1" t="s">
        <v>813</v>
      </c>
      <c r="F611" s="68">
        <v>45</v>
      </c>
      <c r="G611" s="28">
        <v>6</v>
      </c>
      <c r="H611" s="29">
        <f t="shared" si="12"/>
        <v>0.13333333333333333</v>
      </c>
      <c r="I611" s="28">
        <v>250</v>
      </c>
      <c r="J611" s="28">
        <v>117</v>
      </c>
      <c r="K611" s="28">
        <v>0</v>
      </c>
      <c r="L611" s="28">
        <v>0</v>
      </c>
      <c r="M611" s="28">
        <v>29</v>
      </c>
      <c r="N611" s="28">
        <v>1</v>
      </c>
      <c r="R611" s="30" t="s">
        <v>814</v>
      </c>
      <c r="W611">
        <v>20</v>
      </c>
      <c r="Y611"/>
      <c r="Z611" s="315" t="s">
        <v>3316</v>
      </c>
      <c r="AA611"/>
    </row>
    <row r="612" spans="1:27" ht="45" customHeight="1" x14ac:dyDescent="0.25">
      <c r="A612" s="187" t="e">
        <f>VLOOKUP(E612,НЕД!A:B,2,FALSE)</f>
        <v>#N/A</v>
      </c>
      <c r="B612" s="68">
        <v>19</v>
      </c>
      <c r="C612" t="s">
        <v>139</v>
      </c>
      <c r="D612" t="s">
        <v>139</v>
      </c>
      <c r="E612" s="25" t="s">
        <v>3494</v>
      </c>
      <c r="F612" s="28">
        <v>250</v>
      </c>
      <c r="G612" s="28">
        <v>49</v>
      </c>
      <c r="H612" s="29">
        <f t="shared" si="12"/>
        <v>0.19600000000000001</v>
      </c>
      <c r="I612" s="28">
        <v>200</v>
      </c>
      <c r="J612" s="28">
        <v>526</v>
      </c>
      <c r="K612" s="28">
        <v>29</v>
      </c>
      <c r="L612" s="28">
        <v>42</v>
      </c>
      <c r="M612" s="28">
        <v>8</v>
      </c>
      <c r="O612" s="28">
        <v>1</v>
      </c>
      <c r="P612" s="28">
        <v>1</v>
      </c>
      <c r="R612" s="328" t="s">
        <v>3495</v>
      </c>
      <c r="W612">
        <v>20</v>
      </c>
      <c r="Y612"/>
      <c r="Z612" s="438" t="s">
        <v>3316</v>
      </c>
    </row>
    <row r="613" spans="1:27" ht="15" customHeight="1" x14ac:dyDescent="0.25">
      <c r="A613" s="187" t="e">
        <f>VLOOKUP(E613,НЕД!A:B,2,FALSE)</f>
        <v>#N/A</v>
      </c>
      <c r="B613" s="68">
        <v>50</v>
      </c>
      <c r="C613" s="445" t="s">
        <v>3511</v>
      </c>
      <c r="D613" t="s">
        <v>110</v>
      </c>
      <c r="E613" s="22" t="s">
        <v>1064</v>
      </c>
      <c r="F613" s="28">
        <v>140</v>
      </c>
      <c r="G613" s="28">
        <v>32</v>
      </c>
      <c r="H613" s="29">
        <f t="shared" si="12"/>
        <v>0.22857142857142856</v>
      </c>
      <c r="I613" s="28">
        <v>250</v>
      </c>
      <c r="J613" s="28">
        <v>171</v>
      </c>
      <c r="K613" s="28">
        <v>7</v>
      </c>
      <c r="L613" s="28">
        <v>10</v>
      </c>
      <c r="M613" s="28">
        <v>13</v>
      </c>
      <c r="R613" s="30" t="s">
        <v>1065</v>
      </c>
      <c r="S613" t="s">
        <v>529</v>
      </c>
      <c r="T613" t="s">
        <v>323</v>
      </c>
      <c r="U613" t="s">
        <v>1066</v>
      </c>
      <c r="V613">
        <v>21</v>
      </c>
      <c r="W613">
        <v>20</v>
      </c>
      <c r="Y613"/>
      <c r="Z613" s="316" t="s">
        <v>3316</v>
      </c>
      <c r="AA613" s="28">
        <v>13</v>
      </c>
    </row>
    <row r="614" spans="1:27" ht="15" customHeight="1" x14ac:dyDescent="0.25">
      <c r="A614" s="187">
        <f>VLOOKUP(E614,НЕД!A:B,2,FALSE)</f>
        <v>24</v>
      </c>
      <c r="B614" s="68">
        <v>24</v>
      </c>
      <c r="C614" s="441" t="s">
        <v>3535</v>
      </c>
      <c r="D614" s="441" t="s">
        <v>3540</v>
      </c>
      <c r="E614" s="22" t="s">
        <v>178</v>
      </c>
      <c r="F614" s="68">
        <v>140</v>
      </c>
      <c r="G614" s="28">
        <v>38</v>
      </c>
      <c r="H614" s="29">
        <f t="shared" si="12"/>
        <v>0.27142857142857141</v>
      </c>
      <c r="I614" s="28">
        <v>270</v>
      </c>
      <c r="J614" s="28">
        <v>58</v>
      </c>
      <c r="K614" s="28">
        <v>1</v>
      </c>
      <c r="L614" s="28">
        <v>1</v>
      </c>
      <c r="M614" s="28">
        <v>12</v>
      </c>
      <c r="N614" s="28">
        <v>1</v>
      </c>
      <c r="R614" t="s">
        <v>389</v>
      </c>
      <c r="W614">
        <v>20</v>
      </c>
      <c r="Y614"/>
      <c r="Z614"/>
      <c r="AA614"/>
    </row>
    <row r="615" spans="1:27" ht="15" customHeight="1" x14ac:dyDescent="0.25">
      <c r="A615" s="187" t="e">
        <f>VLOOKUP(E615,НЕД!A:B,2,FALSE)</f>
        <v>#N/A</v>
      </c>
      <c r="B615" s="68">
        <v>18</v>
      </c>
      <c r="C615" t="s">
        <v>151</v>
      </c>
      <c r="D615" s="441" t="s">
        <v>3525</v>
      </c>
      <c r="E615" s="66" t="s">
        <v>1721</v>
      </c>
      <c r="F615" s="28">
        <v>130</v>
      </c>
      <c r="G615" s="28">
        <v>28</v>
      </c>
      <c r="H615" s="29">
        <f t="shared" si="12"/>
        <v>0.2153846153846154</v>
      </c>
      <c r="I615" s="28">
        <v>160</v>
      </c>
      <c r="J615" s="28">
        <v>122</v>
      </c>
      <c r="K615" s="28">
        <v>6</v>
      </c>
      <c r="L615" s="28">
        <v>2</v>
      </c>
      <c r="M615" s="28">
        <v>19</v>
      </c>
      <c r="N615" s="28">
        <v>1</v>
      </c>
      <c r="P615" s="28">
        <v>1</v>
      </c>
      <c r="R615" t="s">
        <v>1722</v>
      </c>
      <c r="W615">
        <v>18</v>
      </c>
      <c r="Y615"/>
      <c r="Z615"/>
      <c r="AA615"/>
    </row>
    <row r="616" spans="1:27" ht="15" customHeight="1" x14ac:dyDescent="0.25">
      <c r="A616" s="187">
        <f>VLOOKUP(E616,НЕД!A:B,2,FALSE)</f>
        <v>24</v>
      </c>
      <c r="B616" s="64">
        <v>24</v>
      </c>
      <c r="C616" t="s">
        <v>151</v>
      </c>
      <c r="D616" s="442" t="s">
        <v>3524</v>
      </c>
      <c r="E616" s="22" t="s">
        <v>3619</v>
      </c>
      <c r="F616" s="28">
        <v>130</v>
      </c>
      <c r="G616" s="28">
        <v>31</v>
      </c>
      <c r="H616" s="29">
        <f t="shared" si="12"/>
        <v>0.23846153846153847</v>
      </c>
      <c r="I616" s="28">
        <v>130</v>
      </c>
      <c r="J616" s="28">
        <v>241</v>
      </c>
      <c r="K616" s="28">
        <v>3</v>
      </c>
      <c r="L616" s="28">
        <v>14</v>
      </c>
      <c r="M616" s="28">
        <v>26</v>
      </c>
      <c r="P616" s="28">
        <v>1</v>
      </c>
      <c r="R616" t="s">
        <v>1701</v>
      </c>
      <c r="V616">
        <v>23</v>
      </c>
      <c r="W616">
        <v>0</v>
      </c>
      <c r="Y616"/>
      <c r="Z616"/>
      <c r="AA616"/>
    </row>
    <row r="617" spans="1:27" ht="15" customHeight="1" x14ac:dyDescent="0.25">
      <c r="A617" s="187" t="e">
        <f>VLOOKUP(E617,НЕД!A:B,2,FALSE)</f>
        <v>#N/A</v>
      </c>
      <c r="B617" s="28">
        <v>0</v>
      </c>
      <c r="C617" s="441" t="s">
        <v>139</v>
      </c>
      <c r="D617" t="s">
        <v>484</v>
      </c>
      <c r="E617" s="22" t="s">
        <v>955</v>
      </c>
      <c r="F617" s="28">
        <v>250</v>
      </c>
      <c r="G617" s="28">
        <v>70</v>
      </c>
      <c r="H617" s="29">
        <f t="shared" si="12"/>
        <v>0.28000000000000003</v>
      </c>
      <c r="I617" s="28">
        <v>200</v>
      </c>
      <c r="J617" s="28">
        <v>294</v>
      </c>
      <c r="K617" s="28">
        <v>18</v>
      </c>
      <c r="L617" s="28">
        <v>3</v>
      </c>
      <c r="M617" s="28">
        <v>48</v>
      </c>
      <c r="O617" s="28">
        <v>1</v>
      </c>
      <c r="R617" t="s">
        <v>956</v>
      </c>
      <c r="V617">
        <v>61</v>
      </c>
      <c r="W617">
        <v>0</v>
      </c>
      <c r="Y617"/>
      <c r="Z617" s="236" t="s">
        <v>3316</v>
      </c>
      <c r="AA617">
        <v>13</v>
      </c>
    </row>
    <row r="618" spans="1:27" ht="15" customHeight="1" x14ac:dyDescent="0.25">
      <c r="A618" s="187" t="e">
        <f>VLOOKUP(E618,НЕД!A:B,2,FALSE)</f>
        <v>#N/A</v>
      </c>
      <c r="B618" s="28">
        <v>0</v>
      </c>
      <c r="C618" s="441" t="s">
        <v>2194</v>
      </c>
      <c r="D618" t="s">
        <v>368</v>
      </c>
      <c r="E618" s="22" t="s">
        <v>1851</v>
      </c>
      <c r="F618" s="28">
        <v>95</v>
      </c>
      <c r="H618" s="29">
        <f t="shared" si="12"/>
        <v>0</v>
      </c>
      <c r="I618" s="28">
        <v>250</v>
      </c>
      <c r="J618" s="28">
        <v>130</v>
      </c>
      <c r="K618" s="28">
        <v>8</v>
      </c>
      <c r="L618" s="28">
        <v>9</v>
      </c>
      <c r="M618" s="28">
        <v>4</v>
      </c>
      <c r="O618" s="28">
        <v>1</v>
      </c>
      <c r="P618" s="28">
        <v>1</v>
      </c>
      <c r="R618" t="s">
        <v>1852</v>
      </c>
      <c r="T618" t="s">
        <v>1853</v>
      </c>
      <c r="W618">
        <v>0</v>
      </c>
      <c r="Y618"/>
      <c r="Z618" t="s">
        <v>3316</v>
      </c>
      <c r="AA618"/>
    </row>
    <row r="619" spans="1:27" ht="15" customHeight="1" x14ac:dyDescent="0.25">
      <c r="A619" s="187" t="e">
        <f>VLOOKUP(E619,НЕД!A:B,2,FALSE)</f>
        <v>#N/A</v>
      </c>
      <c r="B619" s="68">
        <v>23</v>
      </c>
      <c r="C619" s="441" t="s">
        <v>121</v>
      </c>
      <c r="D619" t="s">
        <v>325</v>
      </c>
      <c r="E619" s="66" t="s">
        <v>1042</v>
      </c>
      <c r="F619" s="63">
        <v>180</v>
      </c>
      <c r="G619" s="28">
        <v>50</v>
      </c>
      <c r="H619" s="29">
        <f t="shared" si="12"/>
        <v>0.27777777777777779</v>
      </c>
      <c r="I619" s="28">
        <v>120</v>
      </c>
      <c r="J619" s="28">
        <v>206</v>
      </c>
      <c r="K619" s="28">
        <v>13</v>
      </c>
      <c r="L619" s="28">
        <v>10</v>
      </c>
      <c r="M619" s="28">
        <v>17</v>
      </c>
      <c r="O619" s="28">
        <v>1</v>
      </c>
      <c r="P619" s="28">
        <v>1</v>
      </c>
      <c r="R619" s="30" t="s">
        <v>2984</v>
      </c>
      <c r="S619" t="s">
        <v>342</v>
      </c>
      <c r="T619" t="s">
        <v>351</v>
      </c>
      <c r="U619" t="s">
        <v>1043</v>
      </c>
      <c r="V619">
        <v>23</v>
      </c>
      <c r="W619">
        <v>23</v>
      </c>
      <c r="Y619"/>
      <c r="Z619" s="315" t="s">
        <v>3316</v>
      </c>
    </row>
    <row r="620" spans="1:27" ht="15" customHeight="1" x14ac:dyDescent="0.25">
      <c r="A620" s="187">
        <f>VLOOKUP(E620,НЕД!A:B,2,FALSE)</f>
        <v>24</v>
      </c>
      <c r="B620" s="68">
        <v>22</v>
      </c>
      <c r="C620" s="445" t="s">
        <v>3511</v>
      </c>
      <c r="D620" t="s">
        <v>110</v>
      </c>
      <c r="E620" s="66" t="s">
        <v>3596</v>
      </c>
      <c r="F620" s="28">
        <v>100</v>
      </c>
      <c r="G620" s="28">
        <v>25</v>
      </c>
      <c r="H620" s="29">
        <f t="shared" si="12"/>
        <v>0.25</v>
      </c>
      <c r="I620" s="28">
        <v>250</v>
      </c>
      <c r="J620" s="28">
        <v>164</v>
      </c>
      <c r="K620" s="28">
        <v>11</v>
      </c>
      <c r="L620" s="28">
        <v>6</v>
      </c>
      <c r="M620" s="28">
        <v>17</v>
      </c>
      <c r="O620" s="28">
        <v>1</v>
      </c>
      <c r="P620" s="28">
        <v>1</v>
      </c>
      <c r="R620" s="30" t="s">
        <v>2895</v>
      </c>
      <c r="W620">
        <v>23</v>
      </c>
      <c r="Y620"/>
      <c r="Z620" s="315" t="s">
        <v>3316</v>
      </c>
    </row>
    <row r="621" spans="1:27" ht="15" customHeight="1" x14ac:dyDescent="0.25">
      <c r="A621" s="187">
        <f>VLOOKUP(E621,НЕД!A:B,2,FALSE)</f>
        <v>24</v>
      </c>
      <c r="B621" s="68">
        <v>22</v>
      </c>
      <c r="C621" s="445" t="s">
        <v>3511</v>
      </c>
      <c r="D621" t="s">
        <v>110</v>
      </c>
      <c r="E621" s="66" t="s">
        <v>1743</v>
      </c>
      <c r="F621" s="28">
        <v>110</v>
      </c>
      <c r="G621" s="28">
        <v>31</v>
      </c>
      <c r="H621" s="29">
        <f t="shared" si="12"/>
        <v>0.2818181818181818</v>
      </c>
      <c r="I621" s="28">
        <v>250</v>
      </c>
      <c r="J621" s="28">
        <v>211</v>
      </c>
      <c r="K621" s="28">
        <v>13</v>
      </c>
      <c r="L621" s="28">
        <v>9</v>
      </c>
      <c r="M621" s="28">
        <v>19</v>
      </c>
      <c r="O621" s="28">
        <v>1</v>
      </c>
      <c r="R621" s="487" t="s">
        <v>3590</v>
      </c>
      <c r="S621" t="s">
        <v>589</v>
      </c>
      <c r="T621" t="s">
        <v>323</v>
      </c>
      <c r="U621" t="s">
        <v>1452</v>
      </c>
      <c r="V621">
        <v>18</v>
      </c>
      <c r="W621">
        <v>23</v>
      </c>
      <c r="Y621"/>
      <c r="Z621" s="315" t="s">
        <v>3316</v>
      </c>
    </row>
    <row r="622" spans="1:27" ht="15" customHeight="1" x14ac:dyDescent="0.25">
      <c r="A622" s="187" t="e">
        <f>VLOOKUP(E622,НЕД!A:B,2,FALSE)</f>
        <v>#N/A</v>
      </c>
      <c r="B622" s="68">
        <v>12</v>
      </c>
      <c r="C622" t="s">
        <v>116</v>
      </c>
      <c r="D622" t="s">
        <v>116</v>
      </c>
      <c r="E622" s="22" t="s">
        <v>1397</v>
      </c>
      <c r="F622" s="68">
        <v>140</v>
      </c>
      <c r="G622" s="28">
        <v>35</v>
      </c>
      <c r="H622" s="29">
        <f t="shared" si="12"/>
        <v>0.25</v>
      </c>
      <c r="I622" s="28">
        <v>250</v>
      </c>
      <c r="J622" s="28">
        <v>95</v>
      </c>
      <c r="K622" s="28">
        <v>3</v>
      </c>
      <c r="L622" s="28">
        <v>2</v>
      </c>
      <c r="M622" s="28">
        <v>16</v>
      </c>
      <c r="N622" s="28">
        <v>1</v>
      </c>
      <c r="P622" s="28">
        <v>1</v>
      </c>
      <c r="R622" s="143" t="s">
        <v>1398</v>
      </c>
      <c r="W622">
        <v>12</v>
      </c>
      <c r="Y622"/>
      <c r="Z622" s="438" t="s">
        <v>3316</v>
      </c>
    </row>
    <row r="623" spans="1:27" ht="15" customHeight="1" x14ac:dyDescent="0.25">
      <c r="A623" s="187" t="e">
        <f>VLOOKUP(E623,НЕД!A:B,2,FALSE)</f>
        <v>#N/A</v>
      </c>
      <c r="B623" s="28">
        <v>0</v>
      </c>
      <c r="C623" t="s">
        <v>151</v>
      </c>
      <c r="D623" s="441" t="s">
        <v>3526</v>
      </c>
      <c r="E623" s="22" t="s">
        <v>1735</v>
      </c>
      <c r="F623" s="28">
        <v>130</v>
      </c>
      <c r="G623" s="28">
        <v>25</v>
      </c>
      <c r="H623" s="29">
        <f t="shared" si="12"/>
        <v>0.19230769230769232</v>
      </c>
      <c r="I623" s="28">
        <v>200</v>
      </c>
      <c r="J623" s="28">
        <v>463</v>
      </c>
      <c r="K623" s="28">
        <v>5</v>
      </c>
      <c r="L623" s="28">
        <v>17</v>
      </c>
      <c r="M623" s="28">
        <v>73</v>
      </c>
      <c r="O623" s="28">
        <v>1</v>
      </c>
      <c r="P623" s="28">
        <v>1</v>
      </c>
      <c r="R623" t="s">
        <v>1736</v>
      </c>
      <c r="W623">
        <v>0</v>
      </c>
      <c r="Y623"/>
      <c r="Z623"/>
      <c r="AA623"/>
    </row>
    <row r="624" spans="1:27" ht="15" customHeight="1" x14ac:dyDescent="0.25">
      <c r="A624" s="187">
        <f>VLOOKUP(E624,НЕД!A:B,2,FALSE)</f>
        <v>24</v>
      </c>
      <c r="B624" s="68">
        <v>24</v>
      </c>
      <c r="C624" t="s">
        <v>258</v>
      </c>
      <c r="D624" s="441" t="s">
        <v>3528</v>
      </c>
      <c r="E624" s="66" t="s">
        <v>2819</v>
      </c>
      <c r="F624" s="31">
        <v>180</v>
      </c>
      <c r="G624" s="28">
        <v>47</v>
      </c>
      <c r="H624" s="29">
        <f t="shared" si="12"/>
        <v>0.26111111111111113</v>
      </c>
      <c r="I624" s="28">
        <v>160</v>
      </c>
      <c r="J624" s="28">
        <v>146</v>
      </c>
      <c r="K624" s="28">
        <v>25</v>
      </c>
      <c r="L624" s="28">
        <v>2</v>
      </c>
      <c r="M624" s="28">
        <v>7</v>
      </c>
      <c r="R624" s="30" t="s">
        <v>1085</v>
      </c>
      <c r="S624" t="s">
        <v>790</v>
      </c>
      <c r="T624" t="s">
        <v>358</v>
      </c>
      <c r="U624" t="s">
        <v>1086</v>
      </c>
      <c r="V624">
        <v>34</v>
      </c>
      <c r="W624">
        <v>20</v>
      </c>
      <c r="Y624"/>
      <c r="Z624" s="315" t="s">
        <v>3316</v>
      </c>
      <c r="AA624" s="28">
        <v>18</v>
      </c>
    </row>
    <row r="625" spans="1:27" ht="15" customHeight="1" x14ac:dyDescent="0.25">
      <c r="A625" s="187" t="e">
        <f>VLOOKUP(E625,НЕД!A:B,2,FALSE)</f>
        <v>#N/A</v>
      </c>
      <c r="B625" s="68">
        <v>20</v>
      </c>
      <c r="C625" t="s">
        <v>121</v>
      </c>
      <c r="D625" t="s">
        <v>121</v>
      </c>
      <c r="E625" s="66" t="s">
        <v>606</v>
      </c>
      <c r="F625" s="74">
        <v>200</v>
      </c>
      <c r="G625" s="28">
        <v>54</v>
      </c>
      <c r="H625" s="29">
        <f t="shared" si="12"/>
        <v>0.27</v>
      </c>
      <c r="I625" s="28">
        <v>200</v>
      </c>
      <c r="J625" s="28">
        <v>398</v>
      </c>
      <c r="K625" s="28">
        <v>25</v>
      </c>
      <c r="L625" s="28">
        <v>31</v>
      </c>
      <c r="M625" s="28">
        <v>4</v>
      </c>
      <c r="Q625" s="28">
        <v>1</v>
      </c>
      <c r="R625" s="179" t="s">
        <v>3250</v>
      </c>
      <c r="W625">
        <v>20</v>
      </c>
      <c r="Z625"/>
      <c r="AA625"/>
    </row>
    <row r="626" spans="1:27" ht="15" customHeight="1" x14ac:dyDescent="0.25">
      <c r="A626" s="187">
        <f>VLOOKUP(E626,НЕД!A:B,2,FALSE)</f>
        <v>24</v>
      </c>
      <c r="B626" s="68">
        <v>22</v>
      </c>
      <c r="C626" t="s">
        <v>3511</v>
      </c>
      <c r="D626" t="s">
        <v>3585</v>
      </c>
      <c r="E626" s="66" t="s">
        <v>2534</v>
      </c>
      <c r="F626" s="28">
        <v>100</v>
      </c>
      <c r="G626" s="28">
        <v>25</v>
      </c>
      <c r="H626" s="29">
        <f t="shared" si="12"/>
        <v>0.25</v>
      </c>
      <c r="I626" s="28">
        <v>250</v>
      </c>
      <c r="J626" s="28">
        <v>77</v>
      </c>
      <c r="K626" s="28">
        <v>3</v>
      </c>
      <c r="L626" s="28">
        <v>6</v>
      </c>
      <c r="M626" s="28">
        <v>3</v>
      </c>
      <c r="R626" s="490" t="s">
        <v>3588</v>
      </c>
      <c r="W626">
        <v>23</v>
      </c>
      <c r="Y626"/>
      <c r="Z626" s="315" t="s">
        <v>3316</v>
      </c>
    </row>
    <row r="627" spans="1:27" ht="30" customHeight="1" x14ac:dyDescent="0.25">
      <c r="A627" s="187">
        <f>VLOOKUP(E627,НЕД!A:B,2,FALSE)</f>
        <v>24</v>
      </c>
      <c r="B627" s="68">
        <v>22</v>
      </c>
      <c r="C627" t="s">
        <v>3511</v>
      </c>
      <c r="D627" t="s">
        <v>3585</v>
      </c>
      <c r="E627" s="23" t="s">
        <v>3584</v>
      </c>
      <c r="F627" s="28">
        <v>100</v>
      </c>
      <c r="G627" s="28">
        <v>26</v>
      </c>
      <c r="H627" s="29">
        <f t="shared" si="12"/>
        <v>0.26</v>
      </c>
      <c r="I627" s="28">
        <v>250</v>
      </c>
      <c r="J627" s="28">
        <v>78</v>
      </c>
      <c r="K627" s="28">
        <v>3</v>
      </c>
      <c r="L627" s="28">
        <v>6</v>
      </c>
      <c r="M627" s="28">
        <v>3</v>
      </c>
      <c r="R627" t="s">
        <v>3589</v>
      </c>
      <c r="W627">
        <v>23</v>
      </c>
      <c r="Y627"/>
      <c r="Z627" s="315" t="s">
        <v>3316</v>
      </c>
    </row>
    <row r="628" spans="1:27" ht="15" customHeight="1" x14ac:dyDescent="0.25">
      <c r="A628" s="187" t="e">
        <f>VLOOKUP(E628,НЕД!A:B,2,FALSE)</f>
        <v>#N/A</v>
      </c>
      <c r="B628" s="68">
        <v>46</v>
      </c>
      <c r="C628" s="445" t="s">
        <v>3555</v>
      </c>
      <c r="D628" t="s">
        <v>238</v>
      </c>
      <c r="E628" s="22" t="s">
        <v>218</v>
      </c>
      <c r="F628" s="28">
        <v>240</v>
      </c>
      <c r="G628" s="28">
        <v>68</v>
      </c>
      <c r="H628" s="29">
        <f t="shared" si="12"/>
        <v>0.28333333333333333</v>
      </c>
      <c r="I628" s="28">
        <v>200</v>
      </c>
      <c r="J628" s="28">
        <v>262</v>
      </c>
      <c r="K628" s="28">
        <v>7</v>
      </c>
      <c r="L628" s="28">
        <v>22</v>
      </c>
      <c r="M628" s="28">
        <v>8</v>
      </c>
      <c r="R628" s="30" t="s">
        <v>1106</v>
      </c>
      <c r="W628">
        <v>0</v>
      </c>
      <c r="Y628"/>
      <c r="Z628" s="313" t="s">
        <v>3316</v>
      </c>
    </row>
    <row r="629" spans="1:27" ht="15" customHeight="1" x14ac:dyDescent="0.25">
      <c r="A629" s="187" t="e">
        <f>VLOOKUP(E629,НЕД!A:B,2,FALSE)</f>
        <v>#N/A</v>
      </c>
      <c r="B629" s="28">
        <v>0</v>
      </c>
      <c r="C629" t="s">
        <v>34</v>
      </c>
      <c r="D629" s="441" t="s">
        <v>3517</v>
      </c>
      <c r="E629" s="22" t="s">
        <v>1350</v>
      </c>
      <c r="F629" s="28">
        <v>130</v>
      </c>
      <c r="G629" s="28">
        <v>34</v>
      </c>
      <c r="H629" s="29">
        <f t="shared" si="12"/>
        <v>0.26153846153846155</v>
      </c>
      <c r="I629" s="28">
        <v>140</v>
      </c>
      <c r="J629" s="28">
        <v>290</v>
      </c>
      <c r="K629" s="28">
        <v>16</v>
      </c>
      <c r="L629" s="28">
        <v>7</v>
      </c>
      <c r="M629" s="28">
        <v>41</v>
      </c>
      <c r="O629" s="28">
        <v>1</v>
      </c>
      <c r="P629" s="28">
        <v>1</v>
      </c>
      <c r="R629" t="s">
        <v>1351</v>
      </c>
      <c r="W629">
        <v>0</v>
      </c>
      <c r="Y629"/>
      <c r="Z629" s="249" t="s">
        <v>3316</v>
      </c>
      <c r="AA629"/>
    </row>
    <row r="630" spans="1:27" ht="15" customHeight="1" x14ac:dyDescent="0.25">
      <c r="A630" s="187" t="e">
        <f>VLOOKUP(E630,НЕД!A:B,2,FALSE)</f>
        <v>#N/A</v>
      </c>
      <c r="B630" s="28">
        <v>52</v>
      </c>
      <c r="C630" s="138" t="s">
        <v>3144</v>
      </c>
      <c r="D630" t="s">
        <v>3105</v>
      </c>
      <c r="E630" s="125" t="s">
        <v>3107</v>
      </c>
      <c r="F630" s="124">
        <v>90</v>
      </c>
      <c r="G630" s="28">
        <v>23</v>
      </c>
      <c r="H630" s="29">
        <f t="shared" si="12"/>
        <v>0.25555555555555554</v>
      </c>
      <c r="I630" s="28">
        <v>100</v>
      </c>
      <c r="Y630"/>
      <c r="Z630"/>
      <c r="AA630"/>
    </row>
    <row r="631" spans="1:27" ht="30" customHeight="1" x14ac:dyDescent="0.25">
      <c r="A631" s="187" t="e">
        <f>VLOOKUP(E631,НЕД!A:B,2,FALSE)</f>
        <v>#N/A</v>
      </c>
      <c r="B631" s="28">
        <v>0</v>
      </c>
      <c r="C631" t="s">
        <v>331</v>
      </c>
      <c r="D631" t="s">
        <v>331</v>
      </c>
      <c r="E631" s="22" t="s">
        <v>1470</v>
      </c>
      <c r="F631" s="28">
        <v>160</v>
      </c>
      <c r="G631" s="28">
        <v>40</v>
      </c>
      <c r="H631" s="29">
        <f t="shared" si="12"/>
        <v>0.25</v>
      </c>
      <c r="I631" s="28">
        <v>250</v>
      </c>
      <c r="J631" s="28">
        <v>217</v>
      </c>
      <c r="K631" s="28">
        <v>10</v>
      </c>
      <c r="L631" s="28">
        <v>7</v>
      </c>
      <c r="M631" s="28">
        <v>44</v>
      </c>
      <c r="N631" s="28">
        <v>1</v>
      </c>
      <c r="O631" s="28">
        <v>1</v>
      </c>
      <c r="P631" s="28">
        <v>1</v>
      </c>
      <c r="R631" t="s">
        <v>1471</v>
      </c>
      <c r="S631" t="s">
        <v>509</v>
      </c>
      <c r="T631" t="s">
        <v>323</v>
      </c>
      <c r="U631" t="s">
        <v>1472</v>
      </c>
      <c r="V631">
        <v>40</v>
      </c>
      <c r="W631">
        <v>0</v>
      </c>
      <c r="Y631"/>
      <c r="Z631" s="316" t="s">
        <v>3316</v>
      </c>
    </row>
    <row r="632" spans="1:27" ht="45" customHeight="1" x14ac:dyDescent="0.25">
      <c r="A632" s="187" t="e">
        <f>VLOOKUP(E632,НЕД!A:B,2,FALSE)</f>
        <v>#N/A</v>
      </c>
      <c r="B632" s="68">
        <v>17</v>
      </c>
      <c r="C632" t="s">
        <v>151</v>
      </c>
      <c r="D632" s="442" t="s">
        <v>3524</v>
      </c>
      <c r="E632" s="66" t="s">
        <v>1450</v>
      </c>
      <c r="F632" s="28">
        <v>140</v>
      </c>
      <c r="G632" s="28">
        <v>31</v>
      </c>
      <c r="H632" s="29">
        <f t="shared" si="12"/>
        <v>0.22142857142857142</v>
      </c>
      <c r="I632" s="28">
        <v>80</v>
      </c>
      <c r="J632" s="28">
        <v>296</v>
      </c>
      <c r="K632" s="28">
        <v>5</v>
      </c>
      <c r="L632" s="28">
        <v>21</v>
      </c>
      <c r="M632" s="28">
        <v>23</v>
      </c>
      <c r="N632" s="28">
        <v>1</v>
      </c>
      <c r="O632" s="28">
        <v>1</v>
      </c>
      <c r="P632" s="28">
        <v>1</v>
      </c>
      <c r="R632" t="s">
        <v>2811</v>
      </c>
      <c r="W632">
        <v>17</v>
      </c>
      <c r="Y632"/>
      <c r="Z632"/>
      <c r="AA632"/>
    </row>
    <row r="633" spans="1:27" ht="15" customHeight="1" x14ac:dyDescent="0.25">
      <c r="A633" s="187" t="e">
        <f>VLOOKUP(E633,НЕД!A:B,2,FALSE)</f>
        <v>#N/A</v>
      </c>
      <c r="B633" s="68">
        <v>21</v>
      </c>
      <c r="C633" s="441" t="s">
        <v>121</v>
      </c>
      <c r="D633" t="s">
        <v>325</v>
      </c>
      <c r="E633" s="22" t="s">
        <v>2813</v>
      </c>
      <c r="F633" s="68">
        <v>170</v>
      </c>
      <c r="G633" s="28">
        <v>42</v>
      </c>
      <c r="H633" s="29">
        <f t="shared" si="12"/>
        <v>0.24705882352941178</v>
      </c>
      <c r="I633" s="28">
        <v>150</v>
      </c>
      <c r="J633" s="28">
        <v>342</v>
      </c>
      <c r="K633" s="28">
        <v>20</v>
      </c>
      <c r="L633" s="28">
        <v>21</v>
      </c>
      <c r="M633" s="28">
        <v>18</v>
      </c>
      <c r="O633" s="28">
        <v>1</v>
      </c>
      <c r="P633" s="28">
        <v>1</v>
      </c>
      <c r="R633" s="106" t="s">
        <v>3028</v>
      </c>
      <c r="W633">
        <v>16</v>
      </c>
      <c r="Y633"/>
      <c r="Z633" s="315" t="s">
        <v>3316</v>
      </c>
      <c r="AA633"/>
    </row>
    <row r="634" spans="1:27" ht="15" customHeight="1" x14ac:dyDescent="0.25">
      <c r="A634" s="187" t="e">
        <f>VLOOKUP(E634,НЕД!A:B,2,FALSE)</f>
        <v>#N/A</v>
      </c>
      <c r="B634" s="64">
        <v>36</v>
      </c>
      <c r="C634" t="s">
        <v>331</v>
      </c>
      <c r="D634" t="s">
        <v>331</v>
      </c>
      <c r="E634" s="66" t="s">
        <v>578</v>
      </c>
      <c r="F634" s="68">
        <v>170</v>
      </c>
      <c r="G634" s="28">
        <v>46</v>
      </c>
      <c r="H634" s="29">
        <f t="shared" si="12"/>
        <v>0.27058823529411763</v>
      </c>
      <c r="I634" s="28">
        <v>140</v>
      </c>
      <c r="J634" s="28">
        <v>255</v>
      </c>
      <c r="K634" s="28">
        <v>8</v>
      </c>
      <c r="L634" s="28">
        <v>22</v>
      </c>
      <c r="M634" s="28">
        <v>7</v>
      </c>
      <c r="N634" s="28">
        <v>1</v>
      </c>
      <c r="O634" s="28">
        <v>1</v>
      </c>
      <c r="P634" s="28">
        <v>1</v>
      </c>
      <c r="R634" t="s">
        <v>579</v>
      </c>
      <c r="W634">
        <v>0</v>
      </c>
      <c r="Y634"/>
      <c r="Z634"/>
      <c r="AA634"/>
    </row>
    <row r="635" spans="1:27" ht="15" customHeight="1" x14ac:dyDescent="0.25">
      <c r="A635" s="187" t="e">
        <f>VLOOKUP(E635,НЕД!A:B,2,FALSE)</f>
        <v>#N/A</v>
      </c>
      <c r="B635" s="64">
        <v>14</v>
      </c>
      <c r="C635" s="441" t="s">
        <v>121</v>
      </c>
      <c r="D635" t="s">
        <v>325</v>
      </c>
      <c r="E635" s="22" t="s">
        <v>1436</v>
      </c>
      <c r="F635" s="28">
        <v>200</v>
      </c>
      <c r="G635" s="28">
        <v>53</v>
      </c>
      <c r="H635" s="65">
        <f t="shared" si="12"/>
        <v>0.26500000000000001</v>
      </c>
      <c r="I635" s="28">
        <v>200</v>
      </c>
      <c r="J635" s="28">
        <v>379</v>
      </c>
      <c r="K635" s="28">
        <v>16</v>
      </c>
      <c r="L635" s="28">
        <v>14</v>
      </c>
      <c r="M635" s="28">
        <v>48</v>
      </c>
      <c r="O635" s="28">
        <v>1</v>
      </c>
      <c r="P635" s="28">
        <v>1</v>
      </c>
      <c r="R635" t="s">
        <v>2771</v>
      </c>
      <c r="W635">
        <v>14</v>
      </c>
      <c r="Y635"/>
      <c r="Z635" t="s">
        <v>3316</v>
      </c>
      <c r="AA635"/>
    </row>
    <row r="636" spans="1:27" ht="15" customHeight="1" x14ac:dyDescent="0.25">
      <c r="A636" s="187" t="e">
        <f>VLOOKUP(E636,НЕД!A:B,2,FALSE)</f>
        <v>#N/A</v>
      </c>
      <c r="B636" s="28">
        <v>0</v>
      </c>
      <c r="C636" s="138" t="s">
        <v>3144</v>
      </c>
      <c r="D636" s="441" t="s">
        <v>3546</v>
      </c>
      <c r="E636" s="22" t="s">
        <v>1880</v>
      </c>
      <c r="F636" s="28">
        <v>95</v>
      </c>
      <c r="H636" s="29">
        <f t="shared" si="12"/>
        <v>0</v>
      </c>
      <c r="I636" s="28">
        <v>90</v>
      </c>
      <c r="J636" s="28">
        <v>162</v>
      </c>
      <c r="K636" s="28">
        <v>17</v>
      </c>
      <c r="L636" s="28">
        <v>8</v>
      </c>
      <c r="M636" s="28">
        <v>5</v>
      </c>
      <c r="R636" t="s">
        <v>679</v>
      </c>
      <c r="W636">
        <v>0</v>
      </c>
      <c r="Y636"/>
      <c r="Z636"/>
      <c r="AA636"/>
    </row>
    <row r="637" spans="1:27" ht="15" customHeight="1" x14ac:dyDescent="0.25">
      <c r="A637" s="187" t="e">
        <f>VLOOKUP(E637,НЕД!A:B,2,FALSE)</f>
        <v>#N/A</v>
      </c>
      <c r="B637" s="28">
        <v>0</v>
      </c>
      <c r="C637" t="s">
        <v>151</v>
      </c>
      <c r="D637" s="441" t="s">
        <v>3523</v>
      </c>
      <c r="E637" s="22" t="s">
        <v>1778</v>
      </c>
      <c r="F637" s="28">
        <v>140</v>
      </c>
      <c r="G637" s="28">
        <v>23</v>
      </c>
      <c r="H637" s="29">
        <f t="shared" si="12"/>
        <v>0.16428571428571428</v>
      </c>
      <c r="I637" s="28">
        <v>120</v>
      </c>
      <c r="J637" s="28">
        <v>390</v>
      </c>
      <c r="K637" s="28">
        <v>6</v>
      </c>
      <c r="L637" s="28">
        <v>30</v>
      </c>
      <c r="M637" s="28">
        <v>33</v>
      </c>
      <c r="N637" s="28">
        <v>1</v>
      </c>
      <c r="P637" s="28">
        <v>1</v>
      </c>
      <c r="R637" t="s">
        <v>1779</v>
      </c>
      <c r="S637" t="s">
        <v>790</v>
      </c>
      <c r="T637" t="s">
        <v>351</v>
      </c>
      <c r="U637" t="s">
        <v>1091</v>
      </c>
      <c r="V637">
        <v>23</v>
      </c>
      <c r="W637">
        <v>0</v>
      </c>
      <c r="Y637"/>
      <c r="Z637"/>
      <c r="AA637"/>
    </row>
    <row r="638" spans="1:27" ht="15" customHeight="1" x14ac:dyDescent="0.25">
      <c r="A638" s="187" t="e">
        <f>VLOOKUP(E638,НЕД!A:B,2,FALSE)</f>
        <v>#N/A</v>
      </c>
      <c r="B638" s="28">
        <v>0</v>
      </c>
      <c r="C638" t="s">
        <v>1186</v>
      </c>
      <c r="D638" t="s">
        <v>1186</v>
      </c>
      <c r="E638" s="22" t="s">
        <v>1187</v>
      </c>
      <c r="F638" s="28">
        <v>130</v>
      </c>
      <c r="G638" s="28">
        <v>35</v>
      </c>
      <c r="H638" s="29">
        <f t="shared" ref="H638:H701" si="13">G638/F638</f>
        <v>0.26923076923076922</v>
      </c>
      <c r="I638" s="28">
        <v>150</v>
      </c>
      <c r="J638" s="28">
        <v>235</v>
      </c>
      <c r="K638" s="28">
        <v>18</v>
      </c>
      <c r="L638" s="28">
        <v>10</v>
      </c>
      <c r="M638" s="28">
        <v>18</v>
      </c>
      <c r="O638" s="28">
        <v>1</v>
      </c>
      <c r="P638" s="28">
        <v>1</v>
      </c>
      <c r="R638" t="s">
        <v>1188</v>
      </c>
      <c r="W638">
        <v>0</v>
      </c>
      <c r="Y638"/>
      <c r="Z638" s="438" t="s">
        <v>3316</v>
      </c>
    </row>
    <row r="639" spans="1:27" ht="15" customHeight="1" x14ac:dyDescent="0.25">
      <c r="A639" s="187">
        <f>VLOOKUP(E639,НЕД!A:B,2,FALSE)</f>
        <v>24</v>
      </c>
      <c r="B639" s="68">
        <v>21</v>
      </c>
      <c r="C639" t="s">
        <v>121</v>
      </c>
      <c r="D639" t="s">
        <v>121</v>
      </c>
      <c r="E639" s="66" t="s">
        <v>1478</v>
      </c>
      <c r="F639" s="63">
        <v>180</v>
      </c>
      <c r="G639" s="28">
        <v>49</v>
      </c>
      <c r="H639" s="29">
        <f t="shared" si="13"/>
        <v>0.2722222222222222</v>
      </c>
      <c r="I639" s="28">
        <v>120</v>
      </c>
      <c r="J639" s="28">
        <v>253</v>
      </c>
      <c r="K639" s="28">
        <v>17</v>
      </c>
      <c r="L639" s="28">
        <v>12</v>
      </c>
      <c r="M639" s="28">
        <v>19</v>
      </c>
      <c r="O639" s="28">
        <v>1</v>
      </c>
      <c r="P639" s="28">
        <v>1</v>
      </c>
      <c r="Q639" s="28">
        <v>1</v>
      </c>
      <c r="R639" s="30" t="s">
        <v>1479</v>
      </c>
      <c r="W639">
        <v>18</v>
      </c>
      <c r="Y639"/>
      <c r="Z639" s="315" t="s">
        <v>3316</v>
      </c>
      <c r="AA639">
        <v>13</v>
      </c>
    </row>
    <row r="640" spans="1:27" ht="15" customHeight="1" x14ac:dyDescent="0.25">
      <c r="A640" s="187" t="e">
        <f>VLOOKUP(E640,НЕД!A:B,2,FALSE)</f>
        <v>#N/A</v>
      </c>
      <c r="B640" s="28">
        <v>0</v>
      </c>
      <c r="C640" s="441" t="s">
        <v>3534</v>
      </c>
      <c r="D640" s="441" t="s">
        <v>3536</v>
      </c>
      <c r="E640" s="22" t="s">
        <v>1893</v>
      </c>
      <c r="F640" s="28">
        <v>45</v>
      </c>
      <c r="G640" s="28">
        <v>8</v>
      </c>
      <c r="H640" s="29">
        <f t="shared" si="13"/>
        <v>0.17777777777777778</v>
      </c>
      <c r="I640" s="28">
        <v>250</v>
      </c>
      <c r="N640" s="28">
        <v>1</v>
      </c>
      <c r="R640"/>
      <c r="W640">
        <v>0</v>
      </c>
      <c r="Y640"/>
      <c r="Z640"/>
      <c r="AA640"/>
    </row>
    <row r="641" spans="1:27" ht="15" customHeight="1" x14ac:dyDescent="0.25">
      <c r="A641" s="187" t="e">
        <f>VLOOKUP(E641,НЕД!A:B,2,FALSE)</f>
        <v>#N/A</v>
      </c>
      <c r="B641" s="68">
        <v>22</v>
      </c>
      <c r="C641" s="441" t="s">
        <v>121</v>
      </c>
      <c r="D641" t="s">
        <v>325</v>
      </c>
      <c r="E641" s="66" t="s">
        <v>122</v>
      </c>
      <c r="F641" s="28">
        <v>180</v>
      </c>
      <c r="G641" s="28">
        <v>46</v>
      </c>
      <c r="H641" s="29">
        <f t="shared" si="13"/>
        <v>0.25555555555555554</v>
      </c>
      <c r="I641" s="28">
        <v>120</v>
      </c>
      <c r="J641" s="28">
        <v>358</v>
      </c>
      <c r="K641" s="28">
        <v>19</v>
      </c>
      <c r="L641" s="28">
        <v>29</v>
      </c>
      <c r="M641" s="28">
        <v>7</v>
      </c>
      <c r="O641" s="28">
        <v>1</v>
      </c>
      <c r="P641" s="28">
        <v>1</v>
      </c>
      <c r="R641" s="151" t="s">
        <v>834</v>
      </c>
      <c r="W641">
        <v>17</v>
      </c>
      <c r="Y641"/>
      <c r="Z641" s="315" t="s">
        <v>3316</v>
      </c>
    </row>
    <row r="642" spans="1:27" ht="30" customHeight="1" x14ac:dyDescent="0.25">
      <c r="A642" s="187" t="e">
        <f>VLOOKUP(E642,НЕД!A:B,2,FALSE)</f>
        <v>#N/A</v>
      </c>
      <c r="B642" s="28">
        <v>0</v>
      </c>
      <c r="C642" s="441" t="s">
        <v>3534</v>
      </c>
      <c r="D642" s="441" t="s">
        <v>3536</v>
      </c>
      <c r="E642" s="22" t="s">
        <v>1894</v>
      </c>
      <c r="F642" s="28">
        <v>45</v>
      </c>
      <c r="G642" s="28">
        <v>8</v>
      </c>
      <c r="H642" s="29">
        <f t="shared" si="13"/>
        <v>0.17777777777777778</v>
      </c>
      <c r="I642" s="28">
        <v>250</v>
      </c>
      <c r="N642" s="28">
        <v>1</v>
      </c>
      <c r="R642"/>
      <c r="W642">
        <v>0</v>
      </c>
      <c r="Y642"/>
      <c r="Z642"/>
      <c r="AA642"/>
    </row>
    <row r="643" spans="1:27" ht="30" customHeight="1" x14ac:dyDescent="0.25">
      <c r="A643" s="187" t="e">
        <f>VLOOKUP(E643,НЕД!A:B,2,FALSE)</f>
        <v>#N/A</v>
      </c>
      <c r="B643" s="28">
        <v>0</v>
      </c>
      <c r="C643" s="441" t="s">
        <v>3534</v>
      </c>
      <c r="D643" s="441" t="s">
        <v>3536</v>
      </c>
      <c r="E643" s="22" t="s">
        <v>1895</v>
      </c>
      <c r="F643" s="28">
        <v>45</v>
      </c>
      <c r="G643" s="28">
        <v>8</v>
      </c>
      <c r="H643" s="29">
        <f t="shared" si="13"/>
        <v>0.17777777777777778</v>
      </c>
      <c r="I643" s="28">
        <v>250</v>
      </c>
      <c r="N643" s="28">
        <v>1</v>
      </c>
      <c r="R643"/>
      <c r="W643">
        <v>0</v>
      </c>
      <c r="Y643"/>
      <c r="Z643"/>
      <c r="AA643"/>
    </row>
    <row r="644" spans="1:27" ht="15" customHeight="1" x14ac:dyDescent="0.25">
      <c r="A644" s="187" t="e">
        <f>VLOOKUP(E644,НЕД!A:B,2,FALSE)</f>
        <v>#N/A</v>
      </c>
      <c r="B644" s="28">
        <v>0</v>
      </c>
      <c r="C644" t="s">
        <v>1186</v>
      </c>
      <c r="D644" t="s">
        <v>1186</v>
      </c>
      <c r="E644" s="22" t="s">
        <v>1675</v>
      </c>
      <c r="F644" s="28">
        <v>130</v>
      </c>
      <c r="G644" s="28">
        <v>28</v>
      </c>
      <c r="H644" s="29">
        <f t="shared" si="13"/>
        <v>0.2153846153846154</v>
      </c>
      <c r="I644" s="28">
        <v>150</v>
      </c>
      <c r="J644" s="28">
        <v>275</v>
      </c>
      <c r="K644" s="28">
        <v>17</v>
      </c>
      <c r="L644" s="28">
        <v>11</v>
      </c>
      <c r="M644" s="28">
        <v>28</v>
      </c>
      <c r="O644" s="28">
        <v>1</v>
      </c>
      <c r="P644" s="28">
        <v>1</v>
      </c>
      <c r="R644" t="s">
        <v>1676</v>
      </c>
      <c r="W644">
        <v>0</v>
      </c>
      <c r="Y644"/>
      <c r="Z644" s="438" t="s">
        <v>3316</v>
      </c>
    </row>
    <row r="645" spans="1:27" ht="15" customHeight="1" x14ac:dyDescent="0.25">
      <c r="A645" s="187" t="e">
        <f>VLOOKUP(E645,НЕД!A:B,2,FALSE)</f>
        <v>#N/A</v>
      </c>
      <c r="B645" s="68">
        <v>4</v>
      </c>
      <c r="C645" s="441" t="s">
        <v>3534</v>
      </c>
      <c r="D645" s="441" t="s">
        <v>3536</v>
      </c>
      <c r="E645" s="22" t="s">
        <v>1645</v>
      </c>
      <c r="F645" s="28">
        <v>45</v>
      </c>
      <c r="G645" s="28">
        <v>10</v>
      </c>
      <c r="H645" s="29">
        <f t="shared" si="13"/>
        <v>0.22222222222222221</v>
      </c>
      <c r="I645" s="28">
        <v>250</v>
      </c>
      <c r="J645" s="28">
        <v>149</v>
      </c>
      <c r="K645" s="28">
        <v>0</v>
      </c>
      <c r="L645" s="28">
        <v>0</v>
      </c>
      <c r="M645" s="28">
        <v>37</v>
      </c>
      <c r="R645" t="s">
        <v>1646</v>
      </c>
      <c r="S645" t="s">
        <v>1229</v>
      </c>
      <c r="T645" t="s">
        <v>323</v>
      </c>
      <c r="U645" t="s">
        <v>392</v>
      </c>
      <c r="W645">
        <v>4</v>
      </c>
      <c r="Y645"/>
      <c r="Z645" s="236" t="s">
        <v>3316</v>
      </c>
      <c r="AA645">
        <v>13</v>
      </c>
    </row>
    <row r="646" spans="1:27" ht="15" customHeight="1" x14ac:dyDescent="0.25">
      <c r="A646" s="187" t="e">
        <f>VLOOKUP(E646,НЕД!A:B,2,FALSE)</f>
        <v>#N/A</v>
      </c>
      <c r="B646" s="28">
        <v>0</v>
      </c>
      <c r="C646" t="s">
        <v>200</v>
      </c>
      <c r="D646" t="s">
        <v>200</v>
      </c>
      <c r="E646" s="22" t="s">
        <v>1835</v>
      </c>
      <c r="F646" s="28">
        <v>200</v>
      </c>
      <c r="G646" s="28">
        <v>2</v>
      </c>
      <c r="H646" s="29">
        <f t="shared" si="13"/>
        <v>0.01</v>
      </c>
      <c r="I646" s="28">
        <v>250</v>
      </c>
      <c r="J646" s="28">
        <v>473</v>
      </c>
      <c r="K646" s="28">
        <v>18</v>
      </c>
      <c r="L646" s="28">
        <v>22</v>
      </c>
      <c r="M646" s="28">
        <v>52</v>
      </c>
      <c r="O646" s="28">
        <v>1</v>
      </c>
      <c r="P646" s="28">
        <v>2</v>
      </c>
      <c r="R646" t="s">
        <v>1836</v>
      </c>
      <c r="V646">
        <v>46</v>
      </c>
      <c r="W646">
        <v>0</v>
      </c>
      <c r="Y646">
        <v>2</v>
      </c>
      <c r="Z646" s="438" t="s">
        <v>3316</v>
      </c>
    </row>
    <row r="647" spans="1:27" ht="15" customHeight="1" x14ac:dyDescent="0.25">
      <c r="A647" s="187" t="e">
        <f>VLOOKUP(E647,НЕД!A:B,2,FALSE)</f>
        <v>#N/A</v>
      </c>
      <c r="B647" s="68">
        <v>8</v>
      </c>
      <c r="C647" t="s">
        <v>206</v>
      </c>
      <c r="D647" s="441" t="s">
        <v>3538</v>
      </c>
      <c r="E647" s="22" t="s">
        <v>1742</v>
      </c>
      <c r="F647" s="64">
        <v>130</v>
      </c>
      <c r="G647" s="28">
        <v>28</v>
      </c>
      <c r="H647" s="29">
        <f t="shared" si="13"/>
        <v>0.2153846153846154</v>
      </c>
      <c r="I647" s="28">
        <v>90</v>
      </c>
      <c r="J647" s="28">
        <v>140</v>
      </c>
      <c r="K647" s="28">
        <v>6</v>
      </c>
      <c r="L647" s="28">
        <v>3</v>
      </c>
      <c r="M647" s="28">
        <v>21</v>
      </c>
      <c r="O647" s="28">
        <v>1</v>
      </c>
      <c r="P647" s="28">
        <v>1</v>
      </c>
      <c r="R647" t="s">
        <v>3034</v>
      </c>
      <c r="S647" t="s">
        <v>984</v>
      </c>
      <c r="T647" t="s">
        <v>959</v>
      </c>
      <c r="U647" t="s">
        <v>837</v>
      </c>
      <c r="V647">
        <v>16</v>
      </c>
      <c r="W647">
        <v>0</v>
      </c>
      <c r="Y647"/>
      <c r="Z647" s="302" t="s">
        <v>3316</v>
      </c>
      <c r="AA647"/>
    </row>
    <row r="648" spans="1:27" ht="15" customHeight="1" x14ac:dyDescent="0.25">
      <c r="A648" s="187" t="e">
        <f>VLOOKUP(E648,НЕД!A:B,2,FALSE)</f>
        <v>#N/A</v>
      </c>
      <c r="B648" s="28">
        <v>0</v>
      </c>
      <c r="C648" t="s">
        <v>1186</v>
      </c>
      <c r="D648" t="s">
        <v>1186</v>
      </c>
      <c r="E648" s="22" t="s">
        <v>1936</v>
      </c>
      <c r="F648" s="28">
        <v>130</v>
      </c>
      <c r="G648" s="28">
        <v>30</v>
      </c>
      <c r="H648" s="29">
        <f t="shared" si="13"/>
        <v>0.23076923076923078</v>
      </c>
      <c r="I648" s="28">
        <v>160</v>
      </c>
      <c r="J648" s="28">
        <v>205</v>
      </c>
      <c r="K648" s="28">
        <v>14</v>
      </c>
      <c r="L648" s="28">
        <v>9</v>
      </c>
      <c r="M648" s="28">
        <v>24</v>
      </c>
      <c r="R648" t="s">
        <v>1937</v>
      </c>
      <c r="W648">
        <v>0</v>
      </c>
      <c r="Y648"/>
      <c r="Z648" s="438" t="s">
        <v>3316</v>
      </c>
    </row>
    <row r="649" spans="1:27" ht="15" customHeight="1" x14ac:dyDescent="0.25">
      <c r="A649" s="187" t="e">
        <f>VLOOKUP(E649,НЕД!A:B,2,FALSE)</f>
        <v>#N/A</v>
      </c>
      <c r="B649" s="28">
        <v>0</v>
      </c>
      <c r="C649" s="441" t="s">
        <v>3534</v>
      </c>
      <c r="D649" s="441" t="s">
        <v>3536</v>
      </c>
      <c r="E649" s="22" t="s">
        <v>1897</v>
      </c>
      <c r="F649" s="28">
        <v>45</v>
      </c>
      <c r="G649" s="28">
        <v>8</v>
      </c>
      <c r="H649" s="29">
        <f t="shared" si="13"/>
        <v>0.17777777777777778</v>
      </c>
      <c r="I649" s="28">
        <v>250</v>
      </c>
      <c r="N649" s="28">
        <v>1</v>
      </c>
      <c r="R649"/>
      <c r="W649">
        <v>0</v>
      </c>
      <c r="Y649"/>
      <c r="Z649"/>
      <c r="AA649"/>
    </row>
    <row r="650" spans="1:27" ht="15.75" customHeight="1" x14ac:dyDescent="0.25">
      <c r="A650" s="187" t="e">
        <f>VLOOKUP(E650,НЕД!A:B,2,FALSE)</f>
        <v>#N/A</v>
      </c>
      <c r="B650" s="28">
        <v>0</v>
      </c>
      <c r="C650" s="441" t="s">
        <v>3534</v>
      </c>
      <c r="D650" s="441" t="s">
        <v>3536</v>
      </c>
      <c r="E650" s="22" t="s">
        <v>1900</v>
      </c>
      <c r="F650" s="28">
        <v>45</v>
      </c>
      <c r="G650" s="28">
        <v>8</v>
      </c>
      <c r="H650" s="29">
        <f t="shared" si="13"/>
        <v>0.17777777777777778</v>
      </c>
      <c r="I650" s="28">
        <v>250</v>
      </c>
      <c r="N650" s="28">
        <v>1</v>
      </c>
      <c r="R650"/>
      <c r="W650">
        <v>0</v>
      </c>
      <c r="Y650"/>
      <c r="Z650"/>
      <c r="AA650"/>
    </row>
    <row r="651" spans="1:27" ht="15" customHeight="1" x14ac:dyDescent="0.25">
      <c r="A651" s="187" t="e">
        <f>VLOOKUP(E651,НЕД!A:B,2,FALSE)</f>
        <v>#N/A</v>
      </c>
      <c r="B651" s="28">
        <v>12</v>
      </c>
      <c r="C651" s="441" t="s">
        <v>3534</v>
      </c>
      <c r="D651" s="441" t="s">
        <v>3536</v>
      </c>
      <c r="E651" s="22" t="s">
        <v>1967</v>
      </c>
      <c r="F651" s="28">
        <v>45</v>
      </c>
      <c r="G651" s="28">
        <v>4</v>
      </c>
      <c r="H651" s="29">
        <f t="shared" si="13"/>
        <v>8.8888888888888892E-2</v>
      </c>
      <c r="I651" s="28">
        <v>250</v>
      </c>
      <c r="J651" s="28">
        <v>122</v>
      </c>
      <c r="K651" s="28">
        <v>0</v>
      </c>
      <c r="L651" s="28">
        <v>0</v>
      </c>
      <c r="M651" s="28">
        <v>31</v>
      </c>
      <c r="N651" s="28">
        <v>1</v>
      </c>
      <c r="R651" s="143" t="s">
        <v>1968</v>
      </c>
      <c r="W651">
        <v>12</v>
      </c>
      <c r="Y651"/>
      <c r="Z651"/>
      <c r="AA651"/>
    </row>
    <row r="652" spans="1:27" ht="15" customHeight="1" x14ac:dyDescent="0.25">
      <c r="A652" s="187" t="e">
        <f>VLOOKUP(E652,НЕД!A:B,2,FALSE)</f>
        <v>#N/A</v>
      </c>
      <c r="B652" s="64">
        <v>30</v>
      </c>
      <c r="C652" t="s">
        <v>328</v>
      </c>
      <c r="D652" t="s">
        <v>328</v>
      </c>
      <c r="E652" s="22" t="s">
        <v>2816</v>
      </c>
      <c r="F652" s="28">
        <v>180</v>
      </c>
      <c r="G652" s="28">
        <v>51</v>
      </c>
      <c r="H652" s="29">
        <f t="shared" si="13"/>
        <v>0.28333333333333333</v>
      </c>
      <c r="I652" s="28">
        <v>180</v>
      </c>
      <c r="J652" s="28">
        <v>210</v>
      </c>
      <c r="K652" s="28">
        <v>11</v>
      </c>
      <c r="L652" s="28">
        <v>13</v>
      </c>
      <c r="M652" s="28">
        <v>11</v>
      </c>
      <c r="O652" s="28">
        <v>1</v>
      </c>
      <c r="P652" s="28">
        <v>1</v>
      </c>
      <c r="R652" t="s">
        <v>855</v>
      </c>
      <c r="W652">
        <v>0</v>
      </c>
      <c r="Y652"/>
      <c r="Z652" s="438" t="s">
        <v>3316</v>
      </c>
    </row>
    <row r="653" spans="1:27" ht="15" customHeight="1" x14ac:dyDescent="0.25">
      <c r="A653" s="187" t="e">
        <f>VLOOKUP(E653,НЕД!A:B,2,FALSE)</f>
        <v>#N/A</v>
      </c>
      <c r="B653" s="28">
        <v>47</v>
      </c>
      <c r="C653" t="s">
        <v>331</v>
      </c>
      <c r="D653" t="s">
        <v>331</v>
      </c>
      <c r="E653" s="22" t="s">
        <v>1263</v>
      </c>
      <c r="F653" s="28">
        <v>170</v>
      </c>
      <c r="G653" s="28">
        <v>45</v>
      </c>
      <c r="H653" s="29">
        <f t="shared" si="13"/>
        <v>0.26470588235294118</v>
      </c>
      <c r="I653" s="28">
        <v>220</v>
      </c>
      <c r="J653" s="28">
        <v>134</v>
      </c>
      <c r="K653" s="28">
        <v>3</v>
      </c>
      <c r="L653" s="28">
        <v>9</v>
      </c>
      <c r="M653" s="28">
        <v>10</v>
      </c>
      <c r="N653" s="28">
        <v>1</v>
      </c>
      <c r="P653" s="28">
        <v>1</v>
      </c>
      <c r="R653" t="s">
        <v>1264</v>
      </c>
      <c r="S653" t="s">
        <v>386</v>
      </c>
      <c r="T653" t="s">
        <v>665</v>
      </c>
      <c r="U653" t="s">
        <v>907</v>
      </c>
      <c r="V653">
        <v>51</v>
      </c>
      <c r="W653">
        <v>0</v>
      </c>
      <c r="Y653"/>
      <c r="Z653" s="289" t="s">
        <v>3316</v>
      </c>
      <c r="AA653"/>
    </row>
    <row r="654" spans="1:27" ht="15" customHeight="1" x14ac:dyDescent="0.25">
      <c r="A654" s="187" t="e">
        <f>VLOOKUP(E654,НЕД!A:B,2,FALSE)</f>
        <v>#N/A</v>
      </c>
      <c r="B654" s="28">
        <v>25</v>
      </c>
      <c r="C654" s="441" t="s">
        <v>3534</v>
      </c>
      <c r="D654" s="441" t="s">
        <v>3536</v>
      </c>
      <c r="E654" s="22" t="s">
        <v>773</v>
      </c>
      <c r="F654" s="28">
        <v>45</v>
      </c>
      <c r="G654" s="28">
        <v>9</v>
      </c>
      <c r="H654" s="29">
        <f t="shared" si="13"/>
        <v>0.2</v>
      </c>
      <c r="I654" s="28">
        <v>250</v>
      </c>
      <c r="J654" s="28">
        <v>99</v>
      </c>
      <c r="K654" s="28">
        <v>0</v>
      </c>
      <c r="L654" s="28">
        <v>0</v>
      </c>
      <c r="M654" s="28">
        <v>25</v>
      </c>
      <c r="N654" s="28">
        <v>1</v>
      </c>
      <c r="R654" s="30" t="s">
        <v>774</v>
      </c>
      <c r="W654">
        <v>23</v>
      </c>
      <c r="Y654"/>
      <c r="Z654"/>
      <c r="AA654"/>
    </row>
    <row r="655" spans="1:27" ht="15" customHeight="1" x14ac:dyDescent="0.25">
      <c r="A655" s="187" t="e">
        <f>VLOOKUP(E655,НЕД!A:B,2,FALSE)</f>
        <v>#N/A</v>
      </c>
      <c r="B655" s="28">
        <v>0</v>
      </c>
      <c r="C655" s="441" t="s">
        <v>3534</v>
      </c>
      <c r="D655" s="441" t="s">
        <v>3536</v>
      </c>
      <c r="E655" s="22" t="s">
        <v>1905</v>
      </c>
      <c r="F655" s="28">
        <v>45</v>
      </c>
      <c r="G655" s="28">
        <v>8</v>
      </c>
      <c r="H655" s="29">
        <f t="shared" si="13"/>
        <v>0.17777777777777778</v>
      </c>
      <c r="I655" s="28">
        <v>250</v>
      </c>
      <c r="N655" s="28">
        <v>1</v>
      </c>
      <c r="R655"/>
      <c r="W655">
        <v>0</v>
      </c>
      <c r="Y655"/>
      <c r="Z655"/>
      <c r="AA655"/>
    </row>
    <row r="656" spans="1:27" ht="30" customHeight="1" x14ac:dyDescent="0.25">
      <c r="A656" s="187" t="e">
        <f>VLOOKUP(E656,НЕД!A:B,2,FALSE)</f>
        <v>#N/A</v>
      </c>
      <c r="B656" s="28">
        <v>0</v>
      </c>
      <c r="C656" s="441" t="s">
        <v>3534</v>
      </c>
      <c r="D656" s="441" t="s">
        <v>3536</v>
      </c>
      <c r="E656" s="22" t="s">
        <v>1906</v>
      </c>
      <c r="F656" s="28">
        <v>45</v>
      </c>
      <c r="G656" s="28">
        <v>8</v>
      </c>
      <c r="H656" s="29">
        <f t="shared" si="13"/>
        <v>0.17777777777777778</v>
      </c>
      <c r="I656" s="28">
        <v>250</v>
      </c>
      <c r="N656" s="28">
        <v>1</v>
      </c>
      <c r="R656" t="s">
        <v>1907</v>
      </c>
      <c r="W656">
        <v>0</v>
      </c>
      <c r="Y656"/>
      <c r="Z656"/>
      <c r="AA656"/>
    </row>
    <row r="657" spans="1:27" ht="15" customHeight="1" x14ac:dyDescent="0.25">
      <c r="A657" s="187" t="e">
        <f>VLOOKUP(E657,НЕД!A:B,2,FALSE)</f>
        <v>#N/A</v>
      </c>
      <c r="B657" s="28">
        <v>0</v>
      </c>
      <c r="C657" s="441" t="s">
        <v>3534</v>
      </c>
      <c r="D657" s="441" t="s">
        <v>3536</v>
      </c>
      <c r="E657" s="22" t="s">
        <v>1908</v>
      </c>
      <c r="F657" s="28">
        <v>45</v>
      </c>
      <c r="G657" s="28">
        <v>8</v>
      </c>
      <c r="H657" s="29">
        <f t="shared" si="13"/>
        <v>0.17777777777777778</v>
      </c>
      <c r="I657" s="28">
        <v>250</v>
      </c>
      <c r="N657" s="28">
        <v>1</v>
      </c>
      <c r="R657"/>
      <c r="W657">
        <v>0</v>
      </c>
      <c r="Y657"/>
      <c r="Z657" t="s">
        <v>3316</v>
      </c>
      <c r="AA657"/>
    </row>
    <row r="658" spans="1:27" ht="15" customHeight="1" x14ac:dyDescent="0.25">
      <c r="A658" s="187" t="e">
        <f>VLOOKUP(E658,НЕД!A:B,2,FALSE)</f>
        <v>#N/A</v>
      </c>
      <c r="B658" s="28">
        <v>0</v>
      </c>
      <c r="C658" s="441" t="s">
        <v>3534</v>
      </c>
      <c r="D658" s="441" t="s">
        <v>3536</v>
      </c>
      <c r="E658" s="22" t="s">
        <v>1518</v>
      </c>
      <c r="F658" s="28">
        <v>45</v>
      </c>
      <c r="G658" s="28">
        <v>11</v>
      </c>
      <c r="H658" s="29">
        <f t="shared" si="13"/>
        <v>0.24444444444444444</v>
      </c>
      <c r="I658" s="28">
        <v>250</v>
      </c>
      <c r="J658" s="28">
        <v>157</v>
      </c>
      <c r="K658" s="28">
        <v>0</v>
      </c>
      <c r="L658" s="28">
        <v>0</v>
      </c>
      <c r="M658" s="28">
        <v>39</v>
      </c>
      <c r="R658" t="s">
        <v>1519</v>
      </c>
      <c r="S658" t="s">
        <v>1229</v>
      </c>
      <c r="T658" t="s">
        <v>323</v>
      </c>
      <c r="U658" t="s">
        <v>629</v>
      </c>
      <c r="V658">
        <v>11</v>
      </c>
      <c r="W658">
        <v>0</v>
      </c>
      <c r="Y658"/>
      <c r="Z658" t="s">
        <v>3316</v>
      </c>
      <c r="AA658"/>
    </row>
    <row r="659" spans="1:27" ht="30" customHeight="1" x14ac:dyDescent="0.25">
      <c r="A659" s="187" t="e">
        <f>VLOOKUP(E659,НЕД!A:B,2,FALSE)</f>
        <v>#N/A</v>
      </c>
      <c r="B659" s="63">
        <v>23</v>
      </c>
      <c r="C659" t="s">
        <v>116</v>
      </c>
      <c r="D659" t="s">
        <v>116</v>
      </c>
      <c r="E659" s="66" t="s">
        <v>1185</v>
      </c>
      <c r="F659" s="28">
        <v>110</v>
      </c>
      <c r="G659" s="28">
        <v>28</v>
      </c>
      <c r="H659" s="29">
        <f t="shared" si="13"/>
        <v>0.25454545454545452</v>
      </c>
      <c r="I659" s="28">
        <v>250</v>
      </c>
      <c r="J659" s="28">
        <v>173</v>
      </c>
      <c r="K659" s="28">
        <v>5</v>
      </c>
      <c r="L659" s="28">
        <v>1</v>
      </c>
      <c r="M659" s="28">
        <v>36</v>
      </c>
      <c r="N659" s="28">
        <v>1</v>
      </c>
      <c r="O659" s="28">
        <v>1</v>
      </c>
      <c r="Q659" s="28">
        <v>1</v>
      </c>
      <c r="R659" s="156" t="s">
        <v>3178</v>
      </c>
      <c r="W659">
        <v>23</v>
      </c>
      <c r="Y659"/>
      <c r="Z659" s="315" t="s">
        <v>3316</v>
      </c>
    </row>
    <row r="660" spans="1:27" ht="15" customHeight="1" x14ac:dyDescent="0.25">
      <c r="A660" s="187" t="e">
        <f>VLOOKUP(E660,НЕД!A:B,2,FALSE)</f>
        <v>#N/A</v>
      </c>
      <c r="B660" s="68">
        <v>22</v>
      </c>
      <c r="C660" s="441" t="s">
        <v>121</v>
      </c>
      <c r="D660" t="s">
        <v>408</v>
      </c>
      <c r="E660" s="66" t="s">
        <v>1272</v>
      </c>
      <c r="F660" s="31">
        <v>190</v>
      </c>
      <c r="G660" s="28">
        <v>50</v>
      </c>
      <c r="H660" s="29">
        <f t="shared" si="13"/>
        <v>0.26315789473684209</v>
      </c>
      <c r="I660" s="28">
        <v>180</v>
      </c>
      <c r="J660" s="28">
        <v>230</v>
      </c>
      <c r="K660" s="28">
        <v>16</v>
      </c>
      <c r="L660" s="28">
        <v>16</v>
      </c>
      <c r="M660" s="28">
        <v>5</v>
      </c>
      <c r="O660" s="28">
        <v>1</v>
      </c>
      <c r="P660" s="28">
        <v>1</v>
      </c>
      <c r="R660" s="30" t="s">
        <v>2931</v>
      </c>
      <c r="S660" t="s">
        <v>509</v>
      </c>
      <c r="T660" t="s">
        <v>358</v>
      </c>
      <c r="U660" t="s">
        <v>788</v>
      </c>
      <c r="V660">
        <v>39</v>
      </c>
      <c r="W660">
        <v>17</v>
      </c>
      <c r="Y660"/>
      <c r="Z660" s="315" t="s">
        <v>3316</v>
      </c>
    </row>
    <row r="661" spans="1:27" ht="15" customHeight="1" x14ac:dyDescent="0.25">
      <c r="A661" s="187">
        <f>VLOOKUP(E661,НЕД!A:B,2,FALSE)</f>
        <v>24</v>
      </c>
      <c r="B661" s="68">
        <v>24</v>
      </c>
      <c r="C661" t="s">
        <v>232</v>
      </c>
      <c r="D661" t="s">
        <v>226</v>
      </c>
      <c r="E661" s="66" t="s">
        <v>1345</v>
      </c>
      <c r="F661" s="68">
        <v>130</v>
      </c>
      <c r="G661" s="28">
        <v>27</v>
      </c>
      <c r="H661" s="29">
        <f t="shared" si="13"/>
        <v>0.2076923076923077</v>
      </c>
      <c r="I661" s="28">
        <v>240</v>
      </c>
      <c r="J661" s="28">
        <v>301</v>
      </c>
      <c r="K661" s="28">
        <v>9</v>
      </c>
      <c r="L661" s="28">
        <v>11</v>
      </c>
      <c r="M661" s="28">
        <v>42</v>
      </c>
      <c r="N661" s="28">
        <v>1</v>
      </c>
      <c r="O661" s="28">
        <v>1</v>
      </c>
      <c r="R661" s="246" t="s">
        <v>3255</v>
      </c>
      <c r="W661">
        <v>19</v>
      </c>
      <c r="Z661" s="289" t="s">
        <v>3316</v>
      </c>
      <c r="AA661"/>
    </row>
    <row r="662" spans="1:27" ht="15" customHeight="1" x14ac:dyDescent="0.25">
      <c r="A662" s="187" t="e">
        <f>VLOOKUP(E662,НЕД!A:B,2,FALSE)</f>
        <v>#N/A</v>
      </c>
      <c r="B662" s="28">
        <v>0</v>
      </c>
      <c r="C662" s="441" t="s">
        <v>3534</v>
      </c>
      <c r="D662" s="441" t="s">
        <v>3536</v>
      </c>
      <c r="E662" s="22" t="s">
        <v>1245</v>
      </c>
      <c r="F662" s="28">
        <v>45</v>
      </c>
      <c r="G662" s="28">
        <v>12</v>
      </c>
      <c r="H662" s="29">
        <f t="shared" si="13"/>
        <v>0.26666666666666666</v>
      </c>
      <c r="I662" s="28">
        <v>250</v>
      </c>
      <c r="J662" s="28">
        <v>96</v>
      </c>
      <c r="K662" s="28">
        <v>0</v>
      </c>
      <c r="L662" s="28">
        <v>0</v>
      </c>
      <c r="M662" s="28">
        <v>23</v>
      </c>
      <c r="N662" s="28">
        <v>1</v>
      </c>
      <c r="R662" t="s">
        <v>1246</v>
      </c>
      <c r="W662">
        <v>0</v>
      </c>
      <c r="Y662"/>
      <c r="Z662"/>
      <c r="AA662"/>
    </row>
    <row r="663" spans="1:27" ht="15" customHeight="1" x14ac:dyDescent="0.25">
      <c r="A663" s="187" t="e">
        <f>VLOOKUP(E663,НЕД!A:B,2,FALSE)</f>
        <v>#N/A</v>
      </c>
      <c r="B663" s="28">
        <v>0</v>
      </c>
      <c r="C663" t="s">
        <v>1186</v>
      </c>
      <c r="D663" t="s">
        <v>1186</v>
      </c>
      <c r="E663" s="22" t="s">
        <v>1551</v>
      </c>
      <c r="F663" s="28">
        <v>130</v>
      </c>
      <c r="G663" s="28">
        <v>31</v>
      </c>
      <c r="H663" s="29">
        <f t="shared" si="13"/>
        <v>0.23846153846153847</v>
      </c>
      <c r="I663" s="28">
        <v>160</v>
      </c>
      <c r="J663" s="28">
        <v>245</v>
      </c>
      <c r="K663" s="28">
        <v>14</v>
      </c>
      <c r="L663" s="28">
        <v>9</v>
      </c>
      <c r="M663" s="28">
        <v>25</v>
      </c>
      <c r="O663" s="28">
        <v>1</v>
      </c>
      <c r="P663" s="28">
        <v>1</v>
      </c>
      <c r="R663" t="s">
        <v>1552</v>
      </c>
      <c r="S663" t="s">
        <v>524</v>
      </c>
      <c r="T663" t="s">
        <v>770</v>
      </c>
      <c r="U663" t="s">
        <v>952</v>
      </c>
      <c r="V663">
        <v>31</v>
      </c>
      <c r="W663">
        <v>0</v>
      </c>
      <c r="Y663"/>
      <c r="Z663" s="236" t="s">
        <v>3316</v>
      </c>
      <c r="AA663">
        <v>13</v>
      </c>
    </row>
    <row r="664" spans="1:27" ht="15" customHeight="1" x14ac:dyDescent="0.25">
      <c r="A664" s="187" t="e">
        <f>VLOOKUP(E664,НЕД!A:B,2,FALSE)</f>
        <v>#N/A</v>
      </c>
      <c r="B664" s="28">
        <v>0</v>
      </c>
      <c r="C664" s="441" t="s">
        <v>3534</v>
      </c>
      <c r="D664" s="441" t="s">
        <v>3536</v>
      </c>
      <c r="E664" s="22" t="s">
        <v>1911</v>
      </c>
      <c r="F664" s="28">
        <v>45</v>
      </c>
      <c r="G664" s="28">
        <v>8</v>
      </c>
      <c r="H664" s="29">
        <f t="shared" si="13"/>
        <v>0.17777777777777778</v>
      </c>
      <c r="I664" s="28">
        <v>250</v>
      </c>
      <c r="R664"/>
      <c r="W664">
        <v>0</v>
      </c>
      <c r="Y664"/>
      <c r="Z664"/>
      <c r="AA664"/>
    </row>
    <row r="665" spans="1:27" ht="15" customHeight="1" x14ac:dyDescent="0.25">
      <c r="A665" s="187" t="e">
        <f>VLOOKUP(E665,НЕД!A:B,2,FALSE)</f>
        <v>#N/A</v>
      </c>
      <c r="B665" s="64">
        <v>13</v>
      </c>
      <c r="C665" s="441" t="s">
        <v>3534</v>
      </c>
      <c r="D665" s="441" t="s">
        <v>3536</v>
      </c>
      <c r="E665" s="66" t="s">
        <v>1912</v>
      </c>
      <c r="F665" s="28">
        <v>60</v>
      </c>
      <c r="G665" s="28">
        <v>9</v>
      </c>
      <c r="H665" s="29">
        <f t="shared" si="13"/>
        <v>0.15</v>
      </c>
      <c r="I665" s="28">
        <v>250</v>
      </c>
      <c r="J665" s="28">
        <v>105</v>
      </c>
      <c r="K665" s="28">
        <v>0</v>
      </c>
      <c r="L665" s="28">
        <v>1</v>
      </c>
      <c r="M665" s="28">
        <v>23</v>
      </c>
      <c r="N665" s="28">
        <v>1</v>
      </c>
      <c r="R665" s="30" t="s">
        <v>2777</v>
      </c>
      <c r="W665">
        <v>13</v>
      </c>
      <c r="Y665"/>
      <c r="Z665"/>
      <c r="AA665"/>
    </row>
    <row r="666" spans="1:27" ht="15" customHeight="1" x14ac:dyDescent="0.25">
      <c r="A666" s="187" t="e">
        <f>VLOOKUP(E666,НЕД!A:B,2,FALSE)</f>
        <v>#N/A</v>
      </c>
      <c r="B666" s="28">
        <v>0</v>
      </c>
      <c r="C666" s="441" t="s">
        <v>3534</v>
      </c>
      <c r="D666" s="441" t="s">
        <v>3536</v>
      </c>
      <c r="E666" s="22" t="s">
        <v>1816</v>
      </c>
      <c r="F666" s="28">
        <v>45</v>
      </c>
      <c r="G666" s="28">
        <v>5</v>
      </c>
      <c r="H666" s="29">
        <f t="shared" si="13"/>
        <v>0.1111111111111111</v>
      </c>
      <c r="I666" s="28">
        <v>250</v>
      </c>
      <c r="J666" s="28">
        <v>138</v>
      </c>
      <c r="K666" s="28">
        <v>1</v>
      </c>
      <c r="L666" s="28">
        <v>1</v>
      </c>
      <c r="M666" s="28">
        <v>34</v>
      </c>
      <c r="N666" s="28">
        <v>1</v>
      </c>
      <c r="R666" t="s">
        <v>1817</v>
      </c>
      <c r="W666">
        <v>0</v>
      </c>
      <c r="Y666"/>
      <c r="Z666"/>
      <c r="AA666"/>
    </row>
    <row r="667" spans="1:27" ht="15" customHeight="1" x14ac:dyDescent="0.25">
      <c r="A667" s="187" t="e">
        <f>VLOOKUP(E667,НЕД!A:B,2,FALSE)</f>
        <v>#N/A</v>
      </c>
      <c r="B667" s="28">
        <v>0</v>
      </c>
      <c r="C667" s="441" t="s">
        <v>3534</v>
      </c>
      <c r="D667" s="441" t="s">
        <v>3536</v>
      </c>
      <c r="E667" s="22" t="s">
        <v>1913</v>
      </c>
      <c r="F667" s="28">
        <v>45</v>
      </c>
      <c r="G667" s="28">
        <v>8</v>
      </c>
      <c r="H667" s="29">
        <f t="shared" si="13"/>
        <v>0.17777777777777778</v>
      </c>
      <c r="I667" s="28">
        <v>250</v>
      </c>
      <c r="N667" s="28">
        <v>1</v>
      </c>
      <c r="R667"/>
      <c r="W667">
        <v>0</v>
      </c>
      <c r="Y667"/>
      <c r="Z667"/>
      <c r="AA667"/>
    </row>
    <row r="668" spans="1:27" ht="15" customHeight="1" x14ac:dyDescent="0.25">
      <c r="A668" s="187" t="e">
        <f>VLOOKUP(E668,НЕД!A:B,2,FALSE)</f>
        <v>#N/A</v>
      </c>
      <c r="B668" s="28">
        <v>3</v>
      </c>
      <c r="C668" s="441" t="s">
        <v>2194</v>
      </c>
      <c r="D668" t="s">
        <v>368</v>
      </c>
      <c r="E668" s="22" t="s">
        <v>950</v>
      </c>
      <c r="F668" s="28">
        <v>210</v>
      </c>
      <c r="G668" s="28">
        <v>59</v>
      </c>
      <c r="H668" s="29">
        <f t="shared" si="13"/>
        <v>0.28095238095238095</v>
      </c>
      <c r="I668" s="28">
        <v>200</v>
      </c>
      <c r="J668" s="28">
        <v>127</v>
      </c>
      <c r="K668" s="28">
        <v>20</v>
      </c>
      <c r="L668" s="28">
        <v>4</v>
      </c>
      <c r="M668" s="28">
        <v>4</v>
      </c>
      <c r="Q668" s="28">
        <v>1</v>
      </c>
      <c r="R668" t="s">
        <v>951</v>
      </c>
      <c r="S668" t="s">
        <v>545</v>
      </c>
      <c r="T668" t="s">
        <v>343</v>
      </c>
      <c r="U668" t="s">
        <v>952</v>
      </c>
      <c r="V668">
        <v>99</v>
      </c>
      <c r="W668">
        <v>3</v>
      </c>
      <c r="Y668"/>
      <c r="Z668"/>
      <c r="AA668"/>
    </row>
    <row r="669" spans="1:27" ht="15" customHeight="1" x14ac:dyDescent="0.25">
      <c r="A669" s="187" t="e">
        <f>VLOOKUP(E669,НЕД!A:B,2,FALSE)</f>
        <v>#N/A</v>
      </c>
      <c r="B669" s="28">
        <v>0</v>
      </c>
      <c r="C669" s="445" t="s">
        <v>2194</v>
      </c>
      <c r="D669" t="s">
        <v>162</v>
      </c>
      <c r="E669" s="22" t="s">
        <v>1914</v>
      </c>
      <c r="F669" s="28">
        <v>90</v>
      </c>
      <c r="H669" s="29">
        <f t="shared" si="13"/>
        <v>0</v>
      </c>
      <c r="I669" s="28">
        <v>250</v>
      </c>
      <c r="J669" s="28">
        <v>100</v>
      </c>
      <c r="K669" s="28">
        <v>0</v>
      </c>
      <c r="L669" s="28">
        <v>0</v>
      </c>
      <c r="M669" s="28">
        <v>24</v>
      </c>
      <c r="R669" t="s">
        <v>1915</v>
      </c>
      <c r="S669" t="s">
        <v>330</v>
      </c>
      <c r="T669" t="s">
        <v>323</v>
      </c>
      <c r="U669" t="s">
        <v>1295</v>
      </c>
      <c r="W669">
        <v>0</v>
      </c>
      <c r="Y669"/>
      <c r="Z669"/>
      <c r="AA669"/>
    </row>
    <row r="670" spans="1:27" ht="15" customHeight="1" x14ac:dyDescent="0.25">
      <c r="A670" s="187" t="e">
        <f>VLOOKUP(E670,НЕД!A:B,2,FALSE)</f>
        <v>#N/A</v>
      </c>
      <c r="B670" s="68">
        <v>21</v>
      </c>
      <c r="C670" s="441" t="s">
        <v>3534</v>
      </c>
      <c r="D670" s="441" t="s">
        <v>3536</v>
      </c>
      <c r="E670" s="66" t="s">
        <v>1910</v>
      </c>
      <c r="F670" s="68">
        <v>45</v>
      </c>
      <c r="G670" s="28">
        <v>6</v>
      </c>
      <c r="H670" s="29">
        <f t="shared" si="13"/>
        <v>0.13333333333333333</v>
      </c>
      <c r="I670" s="28">
        <v>250</v>
      </c>
      <c r="J670" s="28">
        <v>133</v>
      </c>
      <c r="K670" s="28">
        <v>0</v>
      </c>
      <c r="L670" s="28">
        <v>0</v>
      </c>
      <c r="M670" s="28">
        <v>33</v>
      </c>
      <c r="N670" s="28">
        <v>1</v>
      </c>
      <c r="R670" t="s">
        <v>2761</v>
      </c>
      <c r="W670">
        <v>16</v>
      </c>
      <c r="Y670"/>
      <c r="Z670" s="315" t="s">
        <v>3316</v>
      </c>
      <c r="AA670"/>
    </row>
    <row r="671" spans="1:27" ht="30" customHeight="1" x14ac:dyDescent="0.25">
      <c r="A671" s="187" t="e">
        <f>VLOOKUP(E671,НЕД!A:B,2,FALSE)</f>
        <v>#N/A</v>
      </c>
      <c r="B671" s="68">
        <v>22</v>
      </c>
      <c r="C671" t="s">
        <v>232</v>
      </c>
      <c r="D671" t="s">
        <v>226</v>
      </c>
      <c r="E671" s="66" t="s">
        <v>1597</v>
      </c>
      <c r="F671" s="28">
        <v>170</v>
      </c>
      <c r="G671" s="28">
        <v>38</v>
      </c>
      <c r="H671" s="29">
        <f t="shared" si="13"/>
        <v>0.22352941176470589</v>
      </c>
      <c r="I671" s="28">
        <v>200</v>
      </c>
      <c r="J671" s="28">
        <v>371</v>
      </c>
      <c r="K671" s="28">
        <v>15</v>
      </c>
      <c r="L671" s="28">
        <v>21</v>
      </c>
      <c r="M671" s="28">
        <v>30</v>
      </c>
      <c r="O671" s="28">
        <v>1</v>
      </c>
      <c r="P671" s="28">
        <v>1</v>
      </c>
      <c r="R671" s="225" t="s">
        <v>3323</v>
      </c>
      <c r="W671">
        <v>17</v>
      </c>
      <c r="Y671"/>
      <c r="Z671" s="315" t="s">
        <v>3316</v>
      </c>
    </row>
    <row r="672" spans="1:27" ht="30" customHeight="1" x14ac:dyDescent="0.25">
      <c r="A672" s="187">
        <f>VLOOKUP(E672,НЕД!A:B,2,FALSE)</f>
        <v>24</v>
      </c>
      <c r="B672" s="64">
        <v>24</v>
      </c>
      <c r="C672" t="s">
        <v>331</v>
      </c>
      <c r="D672" t="s">
        <v>331</v>
      </c>
      <c r="E672" s="22" t="s">
        <v>1732</v>
      </c>
      <c r="F672" s="28">
        <v>200</v>
      </c>
      <c r="G672" s="28">
        <v>59</v>
      </c>
      <c r="H672" s="29">
        <f t="shared" si="13"/>
        <v>0.29499999999999998</v>
      </c>
      <c r="I672" s="28">
        <v>250</v>
      </c>
      <c r="J672" s="28">
        <v>300</v>
      </c>
      <c r="K672" s="28">
        <v>11</v>
      </c>
      <c r="L672" s="28">
        <v>20</v>
      </c>
      <c r="M672" s="28">
        <v>16</v>
      </c>
      <c r="N672" s="28">
        <v>1</v>
      </c>
      <c r="P672" s="28">
        <v>1</v>
      </c>
      <c r="R672" t="s">
        <v>3620</v>
      </c>
      <c r="S672" t="s">
        <v>429</v>
      </c>
      <c r="T672" t="s">
        <v>323</v>
      </c>
      <c r="U672" t="s">
        <v>1289</v>
      </c>
      <c r="V672">
        <v>39</v>
      </c>
      <c r="W672">
        <v>0</v>
      </c>
      <c r="Y672"/>
      <c r="Z672" s="302" t="s">
        <v>3316</v>
      </c>
      <c r="AA672"/>
    </row>
    <row r="673" spans="1:27" ht="15" customHeight="1" x14ac:dyDescent="0.25">
      <c r="A673" s="187" t="e">
        <f>VLOOKUP(E673,НЕД!A:B,2,FALSE)</f>
        <v>#N/A</v>
      </c>
      <c r="B673" s="28">
        <v>3</v>
      </c>
      <c r="C673" t="s">
        <v>331</v>
      </c>
      <c r="D673" t="s">
        <v>331</v>
      </c>
      <c r="E673" s="22" t="s">
        <v>1403</v>
      </c>
      <c r="F673" s="28">
        <v>175</v>
      </c>
      <c r="G673" s="28">
        <v>35</v>
      </c>
      <c r="H673" s="29">
        <f t="shared" si="13"/>
        <v>0.2</v>
      </c>
      <c r="I673" s="28">
        <v>200</v>
      </c>
      <c r="J673" s="28">
        <v>207</v>
      </c>
      <c r="K673" s="28">
        <v>10</v>
      </c>
      <c r="L673" s="28">
        <v>5</v>
      </c>
      <c r="M673" s="28">
        <v>30</v>
      </c>
      <c r="N673" s="28">
        <v>1</v>
      </c>
      <c r="O673" s="28">
        <v>1</v>
      </c>
      <c r="P673" s="28">
        <v>1</v>
      </c>
      <c r="R673" t="s">
        <v>1404</v>
      </c>
      <c r="W673">
        <v>11</v>
      </c>
      <c r="Y673"/>
      <c r="Z673"/>
      <c r="AA673"/>
    </row>
    <row r="674" spans="1:27" ht="15" customHeight="1" x14ac:dyDescent="0.25">
      <c r="A674" s="187" t="e">
        <f>VLOOKUP(E674,НЕД!A:B,2,FALSE)</f>
        <v>#N/A</v>
      </c>
      <c r="B674" s="64">
        <v>37</v>
      </c>
      <c r="C674" t="s">
        <v>331</v>
      </c>
      <c r="D674" t="s">
        <v>331</v>
      </c>
      <c r="E674" s="22" t="s">
        <v>1069</v>
      </c>
      <c r="F674" s="28">
        <v>180</v>
      </c>
      <c r="G674" s="28">
        <v>51</v>
      </c>
      <c r="H674" s="29">
        <f t="shared" si="13"/>
        <v>0.28333333333333333</v>
      </c>
      <c r="I674" s="28">
        <v>140</v>
      </c>
      <c r="J674" s="28">
        <v>319</v>
      </c>
      <c r="K674" s="28">
        <v>14</v>
      </c>
      <c r="L674" s="28">
        <v>20</v>
      </c>
      <c r="M674" s="28">
        <v>22</v>
      </c>
      <c r="N674" s="28">
        <v>1</v>
      </c>
      <c r="O674" s="28">
        <v>1</v>
      </c>
      <c r="P674" s="28">
        <v>1</v>
      </c>
      <c r="R674" s="30" t="s">
        <v>1070</v>
      </c>
      <c r="V674">
        <v>57</v>
      </c>
      <c r="W674">
        <v>11</v>
      </c>
      <c r="Y674"/>
      <c r="Z674"/>
      <c r="AA674"/>
    </row>
    <row r="675" spans="1:27" ht="15" customHeight="1" x14ac:dyDescent="0.25">
      <c r="A675" s="187">
        <f>VLOOKUP(E675,НЕД!A:B,2,FALSE)</f>
        <v>24</v>
      </c>
      <c r="B675" s="68">
        <v>21</v>
      </c>
      <c r="C675" s="441" t="s">
        <v>2114</v>
      </c>
      <c r="D675" t="s">
        <v>59</v>
      </c>
      <c r="E675" s="66" t="s">
        <v>63</v>
      </c>
      <c r="F675" s="68">
        <v>80</v>
      </c>
      <c r="G675" s="28">
        <v>27</v>
      </c>
      <c r="H675" s="29">
        <f t="shared" si="13"/>
        <v>0.33750000000000002</v>
      </c>
      <c r="I675" s="28">
        <v>85</v>
      </c>
      <c r="J675" s="28">
        <v>140</v>
      </c>
      <c r="K675" s="28">
        <v>1</v>
      </c>
      <c r="L675" s="28">
        <v>7</v>
      </c>
      <c r="M675" s="28">
        <v>18</v>
      </c>
      <c r="N675" s="28">
        <v>1</v>
      </c>
      <c r="O675" s="28">
        <v>1</v>
      </c>
      <c r="P675" s="28">
        <v>1</v>
      </c>
      <c r="R675" t="s">
        <v>2939</v>
      </c>
      <c r="T675" t="s">
        <v>1315</v>
      </c>
      <c r="W675">
        <v>23</v>
      </c>
      <c r="Z675" s="315" t="s">
        <v>3316</v>
      </c>
    </row>
    <row r="676" spans="1:27" ht="15" customHeight="1" x14ac:dyDescent="0.25">
      <c r="A676" s="187" t="e">
        <f>VLOOKUP(E676,НЕД!A:B,2,FALSE)</f>
        <v>#N/A</v>
      </c>
      <c r="B676" s="28">
        <v>0</v>
      </c>
      <c r="C676" s="441" t="s">
        <v>174</v>
      </c>
      <c r="D676" t="s">
        <v>173</v>
      </c>
      <c r="E676" s="22" t="s">
        <v>1918</v>
      </c>
      <c r="F676" s="28">
        <v>80</v>
      </c>
      <c r="H676" s="29">
        <f t="shared" si="13"/>
        <v>0</v>
      </c>
      <c r="I676" s="28">
        <v>150</v>
      </c>
      <c r="J676" s="28">
        <v>28</v>
      </c>
      <c r="K676" s="28">
        <v>1</v>
      </c>
      <c r="L676" s="28">
        <v>0</v>
      </c>
      <c r="M676" s="28">
        <v>13</v>
      </c>
      <c r="N676" s="28">
        <v>1</v>
      </c>
      <c r="R676" t="s">
        <v>1919</v>
      </c>
      <c r="W676">
        <v>0</v>
      </c>
      <c r="Y676"/>
      <c r="Z676"/>
      <c r="AA676"/>
    </row>
    <row r="677" spans="1:27" ht="30" customHeight="1" x14ac:dyDescent="0.25">
      <c r="A677" s="187" t="e">
        <f>VLOOKUP(E677,НЕД!A:B,2,FALSE)</f>
        <v>#N/A</v>
      </c>
      <c r="B677" s="28">
        <v>0</v>
      </c>
      <c r="C677" t="s">
        <v>206</v>
      </c>
      <c r="D677" s="441" t="s">
        <v>3537</v>
      </c>
      <c r="E677" s="22" t="s">
        <v>1261</v>
      </c>
      <c r="F677" s="28">
        <v>135</v>
      </c>
      <c r="G677" s="28">
        <v>36</v>
      </c>
      <c r="H677" s="29">
        <f t="shared" si="13"/>
        <v>0.26666666666666666</v>
      </c>
      <c r="I677" s="28">
        <v>120</v>
      </c>
      <c r="J677" s="28">
        <v>160</v>
      </c>
      <c r="K677" s="28">
        <v>8</v>
      </c>
      <c r="L677" s="28">
        <v>5</v>
      </c>
      <c r="M677" s="28">
        <v>20</v>
      </c>
      <c r="P677" s="28">
        <v>1</v>
      </c>
      <c r="R677" t="s">
        <v>1262</v>
      </c>
      <c r="W677">
        <v>0</v>
      </c>
      <c r="Y677"/>
      <c r="Z677" s="302" t="s">
        <v>3316</v>
      </c>
      <c r="AA677"/>
    </row>
    <row r="678" spans="1:27" ht="15" customHeight="1" x14ac:dyDescent="0.25">
      <c r="A678" s="187" t="e">
        <f>VLOOKUP(E678,НЕД!A:B,2,FALSE)</f>
        <v>#N/A</v>
      </c>
      <c r="B678" s="28">
        <v>0</v>
      </c>
      <c r="C678" s="441" t="s">
        <v>3512</v>
      </c>
      <c r="D678" s="441" t="s">
        <v>42</v>
      </c>
      <c r="E678" s="66" t="s">
        <v>880</v>
      </c>
      <c r="F678" s="68">
        <v>130</v>
      </c>
      <c r="G678" s="28">
        <v>37</v>
      </c>
      <c r="H678" s="29">
        <f t="shared" si="13"/>
        <v>0.2846153846153846</v>
      </c>
      <c r="I678" s="28">
        <v>180</v>
      </c>
      <c r="J678" s="28">
        <v>320</v>
      </c>
      <c r="K678" s="28">
        <v>18</v>
      </c>
      <c r="L678" s="28">
        <v>23</v>
      </c>
      <c r="M678" s="28">
        <v>8</v>
      </c>
      <c r="O678" s="28">
        <v>1</v>
      </c>
      <c r="P678" s="28">
        <v>1</v>
      </c>
      <c r="R678" t="s">
        <v>881</v>
      </c>
      <c r="V678">
        <v>37</v>
      </c>
      <c r="W678">
        <v>0</v>
      </c>
      <c r="Y678"/>
      <c r="Z678" s="438" t="s">
        <v>3316</v>
      </c>
    </row>
    <row r="679" spans="1:27" ht="15" customHeight="1" x14ac:dyDescent="0.25">
      <c r="A679" s="187" t="e">
        <f>VLOOKUP(E679,НЕД!A:B,2,FALSE)</f>
        <v>#N/A</v>
      </c>
      <c r="B679" s="68">
        <v>9</v>
      </c>
      <c r="C679" t="s">
        <v>328</v>
      </c>
      <c r="D679" t="s">
        <v>328</v>
      </c>
      <c r="E679" s="66" t="s">
        <v>694</v>
      </c>
      <c r="F679" s="68">
        <v>180</v>
      </c>
      <c r="G679" s="28">
        <v>50</v>
      </c>
      <c r="H679" s="29">
        <f t="shared" si="13"/>
        <v>0.27777777777777779</v>
      </c>
      <c r="I679" s="28">
        <v>180</v>
      </c>
      <c r="J679" s="28">
        <v>237</v>
      </c>
      <c r="K679" s="28">
        <v>11</v>
      </c>
      <c r="L679" s="28">
        <v>11</v>
      </c>
      <c r="M679" s="28">
        <v>24</v>
      </c>
      <c r="R679" t="s">
        <v>3224</v>
      </c>
      <c r="S679" t="str">
        <f>CONCATENATE(F679,".-")</f>
        <v>180.-</v>
      </c>
      <c r="T679" t="str">
        <f>CONCATENATE(I679," г")</f>
        <v>180 г</v>
      </c>
      <c r="U679" t="str">
        <f>CONCATENATE(ROUND(J679,0)," кк")</f>
        <v>237 кк</v>
      </c>
      <c r="V679">
        <v>35</v>
      </c>
      <c r="W679">
        <v>10</v>
      </c>
      <c r="Y679"/>
      <c r="Z679"/>
      <c r="AA679"/>
    </row>
    <row r="680" spans="1:27" ht="15" customHeight="1" x14ac:dyDescent="0.25">
      <c r="A680" s="187" t="e">
        <f>VLOOKUP(E680,НЕД!A:B,2,FALSE)</f>
        <v>#N/A</v>
      </c>
      <c r="B680" s="68">
        <v>17</v>
      </c>
      <c r="C680" t="s">
        <v>331</v>
      </c>
      <c r="D680" t="s">
        <v>331</v>
      </c>
      <c r="E680" s="66" t="s">
        <v>1167</v>
      </c>
      <c r="F680" s="28">
        <v>180</v>
      </c>
      <c r="G680" s="28">
        <v>48</v>
      </c>
      <c r="H680" s="29">
        <f t="shared" si="13"/>
        <v>0.26666666666666666</v>
      </c>
      <c r="I680" s="28">
        <v>180</v>
      </c>
      <c r="J680" s="28">
        <v>165</v>
      </c>
      <c r="K680" s="28">
        <v>5</v>
      </c>
      <c r="L680" s="28">
        <v>13</v>
      </c>
      <c r="M680" s="28">
        <v>8</v>
      </c>
      <c r="N680" s="28">
        <v>1</v>
      </c>
      <c r="O680" s="28">
        <v>1</v>
      </c>
      <c r="P680" s="28">
        <v>1</v>
      </c>
      <c r="R680" s="115" t="s">
        <v>3068</v>
      </c>
      <c r="S680" t="s">
        <v>677</v>
      </c>
      <c r="T680" t="s">
        <v>323</v>
      </c>
      <c r="U680" t="s">
        <v>1168</v>
      </c>
      <c r="W680">
        <v>17</v>
      </c>
      <c r="Y680"/>
      <c r="Z680" s="302" t="s">
        <v>3316</v>
      </c>
      <c r="AA680"/>
    </row>
    <row r="681" spans="1:27" ht="15" customHeight="1" x14ac:dyDescent="0.25">
      <c r="A681" s="187" t="e">
        <f>VLOOKUP(E681,НЕД!A:B,2,FALSE)</f>
        <v>#N/A</v>
      </c>
      <c r="B681" s="68">
        <v>22</v>
      </c>
      <c r="C681" s="441" t="s">
        <v>121</v>
      </c>
      <c r="D681" s="34" t="s">
        <v>325</v>
      </c>
      <c r="E681" s="66" t="s">
        <v>1876</v>
      </c>
      <c r="F681" s="28">
        <v>190</v>
      </c>
      <c r="G681" s="28">
        <v>47</v>
      </c>
      <c r="H681" s="29">
        <f t="shared" si="13"/>
        <v>0.24736842105263157</v>
      </c>
      <c r="I681" s="28">
        <v>150</v>
      </c>
      <c r="J681" s="28">
        <v>189</v>
      </c>
      <c r="K681" s="28">
        <v>23</v>
      </c>
      <c r="L681" s="28">
        <v>6</v>
      </c>
      <c r="M681" s="28">
        <v>11</v>
      </c>
      <c r="P681" s="28">
        <v>1</v>
      </c>
      <c r="R681" s="30" t="s">
        <v>1877</v>
      </c>
      <c r="S681" t="s">
        <v>697</v>
      </c>
      <c r="T681" t="s">
        <v>459</v>
      </c>
      <c r="U681" t="s">
        <v>1452</v>
      </c>
      <c r="V681">
        <v>52</v>
      </c>
      <c r="W681">
        <v>17</v>
      </c>
      <c r="Y681"/>
      <c r="Z681" s="315" t="s">
        <v>3316</v>
      </c>
    </row>
    <row r="682" spans="1:27" ht="15" customHeight="1" x14ac:dyDescent="0.25">
      <c r="A682" s="187" t="e">
        <f>VLOOKUP(E682,НЕД!A:B,2,FALSE)</f>
        <v>#N/A</v>
      </c>
      <c r="B682" s="68">
        <v>22</v>
      </c>
      <c r="C682" s="441" t="s">
        <v>3535</v>
      </c>
      <c r="D682" s="441" t="s">
        <v>3542</v>
      </c>
      <c r="E682" s="113" t="s">
        <v>3050</v>
      </c>
      <c r="F682" s="28">
        <v>140</v>
      </c>
      <c r="G682" s="28">
        <v>37</v>
      </c>
      <c r="H682" s="29">
        <f t="shared" si="13"/>
        <v>0.26428571428571429</v>
      </c>
      <c r="I682" s="28">
        <v>270</v>
      </c>
      <c r="J682" s="28">
        <v>134</v>
      </c>
      <c r="K682" s="28">
        <v>6</v>
      </c>
      <c r="L682" s="28">
        <v>5</v>
      </c>
      <c r="M682" s="28">
        <v>15</v>
      </c>
      <c r="N682" s="28">
        <v>1</v>
      </c>
      <c r="P682" s="28">
        <v>1</v>
      </c>
      <c r="R682" s="112" t="s">
        <v>3051</v>
      </c>
      <c r="W682">
        <v>23</v>
      </c>
      <c r="Y682"/>
      <c r="Z682" s="315" t="s">
        <v>3316</v>
      </c>
    </row>
    <row r="683" spans="1:27" ht="15" customHeight="1" x14ac:dyDescent="0.25">
      <c r="A683" s="187" t="e">
        <f>VLOOKUP(E683,НЕД!A:B,2,FALSE)</f>
        <v>#N/A</v>
      </c>
      <c r="B683" s="64">
        <v>39</v>
      </c>
      <c r="C683" s="441" t="s">
        <v>121</v>
      </c>
      <c r="D683" t="s">
        <v>325</v>
      </c>
      <c r="E683" s="23" t="s">
        <v>878</v>
      </c>
      <c r="F683" s="28">
        <v>200</v>
      </c>
      <c r="G683" s="28">
        <v>49</v>
      </c>
      <c r="H683" s="29">
        <f t="shared" si="13"/>
        <v>0.245</v>
      </c>
      <c r="I683" s="28">
        <v>250</v>
      </c>
      <c r="J683" s="28">
        <v>209</v>
      </c>
      <c r="K683" s="28">
        <v>11</v>
      </c>
      <c r="L683" s="28">
        <v>12</v>
      </c>
      <c r="M683" s="28">
        <v>13</v>
      </c>
      <c r="O683" s="28">
        <v>1</v>
      </c>
      <c r="P683" s="28">
        <v>1</v>
      </c>
      <c r="R683" t="s">
        <v>879</v>
      </c>
      <c r="W683">
        <v>0</v>
      </c>
      <c r="Y683"/>
      <c r="Z683" s="289" t="s">
        <v>3316</v>
      </c>
      <c r="AA683"/>
    </row>
    <row r="684" spans="1:27" ht="15" customHeight="1" x14ac:dyDescent="0.25">
      <c r="A684" s="187" t="e">
        <f>VLOOKUP(E684,НЕД!A:B,2,FALSE)</f>
        <v>#N/A</v>
      </c>
      <c r="B684" s="68">
        <v>19</v>
      </c>
      <c r="C684" s="201" t="s">
        <v>3360</v>
      </c>
      <c r="D684" s="239" t="s">
        <v>3360</v>
      </c>
      <c r="E684" s="22" t="s">
        <v>965</v>
      </c>
      <c r="F684" s="28">
        <v>270</v>
      </c>
      <c r="G684" s="28">
        <v>77</v>
      </c>
      <c r="H684" s="29">
        <f t="shared" si="13"/>
        <v>0.28518518518518521</v>
      </c>
      <c r="I684" s="28">
        <v>200</v>
      </c>
      <c r="J684" s="28">
        <v>335</v>
      </c>
      <c r="K684" s="28">
        <v>14</v>
      </c>
      <c r="L684" s="28">
        <v>19</v>
      </c>
      <c r="M684" s="28">
        <v>26</v>
      </c>
      <c r="O684" s="28">
        <v>1</v>
      </c>
      <c r="P684" s="28">
        <v>1</v>
      </c>
      <c r="R684" s="111" t="s">
        <v>3044</v>
      </c>
      <c r="S684" t="s">
        <v>433</v>
      </c>
      <c r="T684" t="s">
        <v>323</v>
      </c>
      <c r="U684" t="s">
        <v>966</v>
      </c>
      <c r="V684">
        <v>70</v>
      </c>
      <c r="W684">
        <v>19</v>
      </c>
      <c r="Y684"/>
      <c r="Z684" s="315" t="s">
        <v>3316</v>
      </c>
    </row>
    <row r="685" spans="1:27" ht="15" customHeight="1" x14ac:dyDescent="0.25">
      <c r="A685" s="187" t="e">
        <f>VLOOKUP(E685,НЕД!A:B,2,FALSE)</f>
        <v>#N/A</v>
      </c>
      <c r="B685" s="64">
        <v>5</v>
      </c>
      <c r="C685" s="441" t="s">
        <v>121</v>
      </c>
      <c r="D685" t="s">
        <v>408</v>
      </c>
      <c r="E685" s="22" t="s">
        <v>1150</v>
      </c>
      <c r="F685" s="28">
        <v>200</v>
      </c>
      <c r="G685" s="28">
        <v>54</v>
      </c>
      <c r="H685" s="29">
        <f t="shared" si="13"/>
        <v>0.27</v>
      </c>
      <c r="I685" s="28">
        <v>250</v>
      </c>
      <c r="J685" s="28">
        <v>354</v>
      </c>
      <c r="K685" s="28">
        <v>15</v>
      </c>
      <c r="L685" s="28">
        <v>25</v>
      </c>
      <c r="M685" s="28">
        <v>15</v>
      </c>
      <c r="P685" s="28">
        <v>1</v>
      </c>
      <c r="R685" s="30" t="s">
        <v>2927</v>
      </c>
      <c r="V685">
        <v>21</v>
      </c>
      <c r="W685">
        <v>0</v>
      </c>
      <c r="Y685"/>
      <c r="Z685" s="302" t="s">
        <v>3316</v>
      </c>
      <c r="AA685"/>
    </row>
    <row r="686" spans="1:27" ht="15" customHeight="1" x14ac:dyDescent="0.25">
      <c r="A686" s="187" t="e">
        <f>VLOOKUP(E686,НЕД!A:B,2,FALSE)</f>
        <v>#N/A</v>
      </c>
      <c r="B686" s="68">
        <v>21</v>
      </c>
      <c r="C686" s="441" t="s">
        <v>121</v>
      </c>
      <c r="D686" t="s">
        <v>325</v>
      </c>
      <c r="E686" s="66" t="s">
        <v>585</v>
      </c>
      <c r="F686" s="68">
        <v>190</v>
      </c>
      <c r="G686" s="28">
        <v>58</v>
      </c>
      <c r="H686" s="29">
        <f t="shared" si="13"/>
        <v>0.30526315789473685</v>
      </c>
      <c r="I686" s="28">
        <v>120</v>
      </c>
      <c r="J686" s="28">
        <v>293</v>
      </c>
      <c r="K686" s="28">
        <v>14</v>
      </c>
      <c r="L686" s="28">
        <v>24</v>
      </c>
      <c r="M686" s="28">
        <v>6</v>
      </c>
      <c r="O686" s="28">
        <v>1</v>
      </c>
      <c r="P686" s="28">
        <v>1</v>
      </c>
      <c r="R686" s="30" t="s">
        <v>3274</v>
      </c>
      <c r="S686" t="s">
        <v>350</v>
      </c>
      <c r="T686" t="s">
        <v>459</v>
      </c>
      <c r="U686" t="s">
        <v>586</v>
      </c>
      <c r="V686">
        <v>33</v>
      </c>
      <c r="W686">
        <v>16</v>
      </c>
      <c r="Y686"/>
      <c r="Z686" s="315" t="s">
        <v>3316</v>
      </c>
    </row>
    <row r="687" spans="1:27" ht="15" customHeight="1" x14ac:dyDescent="0.25">
      <c r="A687" s="187">
        <f>VLOOKUP(E687,НЕД!A:B,2,FALSE)</f>
        <v>24</v>
      </c>
      <c r="B687" s="68">
        <v>21</v>
      </c>
      <c r="C687" s="441" t="s">
        <v>3535</v>
      </c>
      <c r="D687" t="s">
        <v>162</v>
      </c>
      <c r="E687" s="66" t="s">
        <v>163</v>
      </c>
      <c r="F687" s="68">
        <v>100</v>
      </c>
      <c r="G687" s="28">
        <v>24</v>
      </c>
      <c r="H687" s="29">
        <f t="shared" si="13"/>
        <v>0.24</v>
      </c>
      <c r="I687" s="28">
        <v>270</v>
      </c>
      <c r="J687" s="28">
        <v>98</v>
      </c>
      <c r="K687" s="28">
        <v>0</v>
      </c>
      <c r="L687" s="28">
        <v>0</v>
      </c>
      <c r="M687" s="28">
        <v>23</v>
      </c>
      <c r="N687" s="28">
        <v>1</v>
      </c>
      <c r="R687" t="s">
        <v>1578</v>
      </c>
      <c r="S687" t="s">
        <v>330</v>
      </c>
      <c r="T687" t="s">
        <v>323</v>
      </c>
      <c r="U687" t="s">
        <v>1579</v>
      </c>
      <c r="W687">
        <v>23</v>
      </c>
      <c r="Y687"/>
      <c r="Z687" s="315" t="s">
        <v>3316</v>
      </c>
    </row>
    <row r="688" spans="1:27" ht="30" customHeight="1" x14ac:dyDescent="0.25">
      <c r="A688" s="187" t="e">
        <f>VLOOKUP(E688,НЕД!A:B,2,FALSE)</f>
        <v>#N/A</v>
      </c>
      <c r="B688" s="64">
        <v>11</v>
      </c>
      <c r="C688" s="441" t="s">
        <v>121</v>
      </c>
      <c r="D688" t="s">
        <v>408</v>
      </c>
      <c r="E688" s="22" t="s">
        <v>1516</v>
      </c>
      <c r="F688" s="28">
        <v>200</v>
      </c>
      <c r="G688" s="28">
        <v>51</v>
      </c>
      <c r="H688" s="29">
        <f t="shared" si="13"/>
        <v>0.255</v>
      </c>
      <c r="I688" s="28">
        <v>250</v>
      </c>
      <c r="J688" s="28">
        <v>237</v>
      </c>
      <c r="K688" s="28">
        <v>16</v>
      </c>
      <c r="L688" s="28">
        <v>1</v>
      </c>
      <c r="M688" s="28">
        <v>42</v>
      </c>
      <c r="Q688" s="28">
        <v>1</v>
      </c>
      <c r="R688" t="s">
        <v>1517</v>
      </c>
      <c r="S688" t="s">
        <v>350</v>
      </c>
      <c r="T688" t="s">
        <v>323</v>
      </c>
      <c r="U688" t="s">
        <v>490</v>
      </c>
      <c r="V688">
        <v>57</v>
      </c>
      <c r="W688">
        <v>11</v>
      </c>
      <c r="Y688"/>
      <c r="Z688"/>
      <c r="AA688"/>
    </row>
    <row r="689" spans="1:27" ht="15" customHeight="1" x14ac:dyDescent="0.25">
      <c r="A689" s="187">
        <f>VLOOKUP(E689,НЕД!A:B,2,FALSE)</f>
        <v>24</v>
      </c>
      <c r="B689" s="68">
        <v>24</v>
      </c>
      <c r="C689" t="s">
        <v>139</v>
      </c>
      <c r="D689" t="s">
        <v>139</v>
      </c>
      <c r="E689" s="22" t="s">
        <v>664</v>
      </c>
      <c r="F689" s="68">
        <v>250</v>
      </c>
      <c r="G689" s="28">
        <v>76</v>
      </c>
      <c r="H689" s="29">
        <f t="shared" si="13"/>
        <v>0.30399999999999999</v>
      </c>
      <c r="I689" s="28">
        <v>200</v>
      </c>
      <c r="J689" s="28">
        <v>375</v>
      </c>
      <c r="K689" s="28">
        <v>15</v>
      </c>
      <c r="L689" s="28">
        <v>24</v>
      </c>
      <c r="M689" s="28">
        <v>25</v>
      </c>
      <c r="O689" s="28">
        <v>1</v>
      </c>
      <c r="P689" s="28">
        <v>1</v>
      </c>
      <c r="R689" s="170" t="s">
        <v>3202</v>
      </c>
      <c r="S689" t="s">
        <v>510</v>
      </c>
      <c r="T689" t="s">
        <v>665</v>
      </c>
      <c r="U689" t="s">
        <v>666</v>
      </c>
      <c r="V689">
        <v>59</v>
      </c>
      <c r="W689">
        <v>19</v>
      </c>
      <c r="Y689"/>
      <c r="Z689" t="s">
        <v>3316</v>
      </c>
      <c r="AA689"/>
    </row>
    <row r="690" spans="1:27" ht="30" customHeight="1" x14ac:dyDescent="0.25">
      <c r="A690" s="187" t="e">
        <f>VLOOKUP(E690,НЕД!A:B,2,FALSE)</f>
        <v>#N/A</v>
      </c>
      <c r="B690" s="28">
        <v>0</v>
      </c>
      <c r="C690" s="441" t="s">
        <v>3512</v>
      </c>
      <c r="D690" s="441" t="s">
        <v>42</v>
      </c>
      <c r="E690" s="22" t="s">
        <v>1959</v>
      </c>
      <c r="F690" s="28">
        <v>130</v>
      </c>
      <c r="G690" s="28">
        <v>40</v>
      </c>
      <c r="H690" s="29">
        <f t="shared" si="13"/>
        <v>0.30769230769230771</v>
      </c>
      <c r="I690" s="28">
        <v>180</v>
      </c>
      <c r="J690" s="28">
        <v>347</v>
      </c>
      <c r="K690" s="28">
        <v>18</v>
      </c>
      <c r="L690" s="28">
        <v>25</v>
      </c>
      <c r="M690" s="28">
        <v>10</v>
      </c>
      <c r="O690" s="28">
        <v>1</v>
      </c>
      <c r="P690" s="28">
        <v>1</v>
      </c>
      <c r="R690" t="s">
        <v>1960</v>
      </c>
      <c r="W690">
        <v>0</v>
      </c>
      <c r="Y690"/>
      <c r="Z690" s="438" t="s">
        <v>3316</v>
      </c>
    </row>
    <row r="691" spans="1:27" ht="15" customHeight="1" x14ac:dyDescent="0.25">
      <c r="A691" s="187">
        <f>VLOOKUP(E691,НЕД!A:B,2,FALSE)</f>
        <v>24</v>
      </c>
      <c r="B691" s="68">
        <v>24</v>
      </c>
      <c r="C691" s="441" t="s">
        <v>3534</v>
      </c>
      <c r="D691" s="441" t="s">
        <v>3536</v>
      </c>
      <c r="E691" s="66" t="s">
        <v>1822</v>
      </c>
      <c r="F691" s="68">
        <v>45</v>
      </c>
      <c r="G691" s="28">
        <v>12</v>
      </c>
      <c r="H691" s="29">
        <f t="shared" si="13"/>
        <v>0.26666666666666666</v>
      </c>
      <c r="I691" s="28">
        <v>250</v>
      </c>
      <c r="J691" s="28">
        <v>150</v>
      </c>
      <c r="K691" s="28">
        <v>0</v>
      </c>
      <c r="L691" s="28">
        <v>0</v>
      </c>
      <c r="M691" s="28">
        <v>37</v>
      </c>
      <c r="N691" s="28">
        <v>1</v>
      </c>
      <c r="R691" s="30" t="s">
        <v>2772</v>
      </c>
      <c r="W691">
        <v>19</v>
      </c>
      <c r="Z691" s="313" t="s">
        <v>3316</v>
      </c>
    </row>
    <row r="692" spans="1:27" ht="15" customHeight="1" x14ac:dyDescent="0.25">
      <c r="A692" s="187" t="e">
        <f>VLOOKUP(E692,НЕД!A:B,2,FALSE)</f>
        <v>#N/A</v>
      </c>
      <c r="B692" s="68">
        <v>5</v>
      </c>
      <c r="C692" s="445" t="s">
        <v>3511</v>
      </c>
      <c r="D692" t="s">
        <v>110</v>
      </c>
      <c r="E692" s="22" t="s">
        <v>630</v>
      </c>
      <c r="F692" s="28">
        <v>140</v>
      </c>
      <c r="G692" s="28">
        <v>37</v>
      </c>
      <c r="H692" s="29">
        <f t="shared" si="13"/>
        <v>0.26428571428571429</v>
      </c>
      <c r="I692" s="28">
        <v>250</v>
      </c>
      <c r="J692" s="28">
        <v>136</v>
      </c>
      <c r="K692" s="28">
        <v>8</v>
      </c>
      <c r="L692" s="28">
        <v>7</v>
      </c>
      <c r="M692" s="28">
        <v>12</v>
      </c>
      <c r="R692" s="30" t="s">
        <v>631</v>
      </c>
      <c r="S692" t="s">
        <v>386</v>
      </c>
      <c r="T692" t="s">
        <v>323</v>
      </c>
      <c r="U692" t="s">
        <v>339</v>
      </c>
      <c r="V692">
        <v>26</v>
      </c>
      <c r="W692">
        <v>9</v>
      </c>
      <c r="Y692"/>
      <c r="Z692" s="302" t="s">
        <v>3316</v>
      </c>
      <c r="AA692"/>
    </row>
    <row r="693" spans="1:27" ht="15" customHeight="1" x14ac:dyDescent="0.25">
      <c r="A693" s="187" t="e">
        <f>VLOOKUP(E693,НЕД!A:B,2,FALSE)</f>
        <v>#N/A</v>
      </c>
      <c r="B693" s="68">
        <v>10</v>
      </c>
      <c r="C693" s="445" t="s">
        <v>3555</v>
      </c>
      <c r="D693" t="s">
        <v>238</v>
      </c>
      <c r="E693" s="22" t="s">
        <v>240</v>
      </c>
      <c r="F693" s="68">
        <v>240</v>
      </c>
      <c r="G693" s="28">
        <v>60</v>
      </c>
      <c r="H693" s="29">
        <f t="shared" si="13"/>
        <v>0.25</v>
      </c>
      <c r="I693" s="28">
        <v>220</v>
      </c>
      <c r="J693" s="28">
        <v>130</v>
      </c>
      <c r="K693" s="28">
        <v>4</v>
      </c>
      <c r="L693" s="28">
        <v>8</v>
      </c>
      <c r="M693" s="28">
        <v>10</v>
      </c>
      <c r="N693" s="28">
        <v>1</v>
      </c>
      <c r="P693" s="28">
        <v>1</v>
      </c>
      <c r="R693" s="30" t="s">
        <v>1346</v>
      </c>
      <c r="W693">
        <v>10</v>
      </c>
      <c r="Z693"/>
      <c r="AA693"/>
    </row>
    <row r="694" spans="1:27" ht="30" customHeight="1" x14ac:dyDescent="0.25">
      <c r="A694" s="187" t="e">
        <f>VLOOKUP(E694,НЕД!A:B,2,FALSE)</f>
        <v>#N/A</v>
      </c>
      <c r="B694" s="68">
        <v>19</v>
      </c>
      <c r="C694" t="s">
        <v>331</v>
      </c>
      <c r="D694" t="s">
        <v>331</v>
      </c>
      <c r="E694" s="22" t="s">
        <v>757</v>
      </c>
      <c r="F694" s="28">
        <v>180</v>
      </c>
      <c r="G694" s="28">
        <v>41</v>
      </c>
      <c r="H694" s="29">
        <f t="shared" si="13"/>
        <v>0.22777777777777777</v>
      </c>
      <c r="I694" s="28">
        <v>200</v>
      </c>
      <c r="J694" s="28">
        <v>129</v>
      </c>
      <c r="K694" s="28">
        <v>5</v>
      </c>
      <c r="L694" s="28">
        <v>7</v>
      </c>
      <c r="M694" s="28">
        <v>13</v>
      </c>
      <c r="N694" s="28">
        <v>1</v>
      </c>
      <c r="P694" s="28">
        <v>1</v>
      </c>
      <c r="R694" s="30" t="s">
        <v>758</v>
      </c>
      <c r="W694">
        <v>19</v>
      </c>
      <c r="Y694"/>
      <c r="Z694" s="302" t="s">
        <v>3316</v>
      </c>
      <c r="AA694"/>
    </row>
    <row r="695" spans="1:27" ht="30" customHeight="1" x14ac:dyDescent="0.25">
      <c r="A695" s="187" t="e">
        <f>VLOOKUP(E695,НЕД!A:B,2,FALSE)</f>
        <v>#N/A</v>
      </c>
      <c r="B695" s="68">
        <v>21</v>
      </c>
      <c r="C695" s="445" t="s">
        <v>3555</v>
      </c>
      <c r="D695" s="22" t="s">
        <v>328</v>
      </c>
      <c r="E695" s="23" t="s">
        <v>868</v>
      </c>
      <c r="F695" s="31">
        <v>210</v>
      </c>
      <c r="G695" s="28">
        <v>48</v>
      </c>
      <c r="H695" s="29">
        <f t="shared" si="13"/>
        <v>0.22857142857142856</v>
      </c>
      <c r="I695" s="28">
        <v>200</v>
      </c>
      <c r="J695" s="28">
        <v>226</v>
      </c>
      <c r="K695" s="28">
        <v>12</v>
      </c>
      <c r="L695" s="28">
        <v>15</v>
      </c>
      <c r="M695" s="28">
        <v>10</v>
      </c>
      <c r="O695" s="28">
        <v>1</v>
      </c>
      <c r="R695" t="s">
        <v>869</v>
      </c>
      <c r="W695">
        <v>16</v>
      </c>
      <c r="Y695"/>
      <c r="Z695" s="315" t="s">
        <v>3316</v>
      </c>
      <c r="AA695"/>
    </row>
    <row r="696" spans="1:27" ht="15" customHeight="1" x14ac:dyDescent="0.25">
      <c r="A696" s="187">
        <f>VLOOKUP(E696,НЕД!A:B,2,FALSE)</f>
        <v>24</v>
      </c>
      <c r="B696" s="195">
        <v>22</v>
      </c>
      <c r="C696" s="441" t="s">
        <v>3535</v>
      </c>
      <c r="D696" s="441" t="s">
        <v>3542</v>
      </c>
      <c r="E696" s="66" t="s">
        <v>3089</v>
      </c>
      <c r="F696" s="68">
        <v>160</v>
      </c>
      <c r="G696" s="28">
        <v>44</v>
      </c>
      <c r="H696" s="29">
        <f t="shared" si="13"/>
        <v>0.27500000000000002</v>
      </c>
      <c r="I696" s="28">
        <v>270</v>
      </c>
      <c r="J696" s="28">
        <v>104</v>
      </c>
      <c r="K696" s="28">
        <v>5</v>
      </c>
      <c r="L696" s="28">
        <v>5</v>
      </c>
      <c r="M696" s="28">
        <v>11</v>
      </c>
      <c r="N696" s="28">
        <v>1</v>
      </c>
      <c r="P696" s="28">
        <v>1</v>
      </c>
      <c r="R696" s="120" t="s">
        <v>3090</v>
      </c>
      <c r="W696">
        <v>20</v>
      </c>
      <c r="Y696"/>
      <c r="Z696" s="315" t="s">
        <v>3316</v>
      </c>
    </row>
    <row r="697" spans="1:27" ht="45" customHeight="1" x14ac:dyDescent="0.25">
      <c r="A697" s="187" t="e">
        <f>VLOOKUP(E697,НЕД!A:B,2,FALSE)</f>
        <v>#N/A</v>
      </c>
      <c r="B697" s="28">
        <v>16</v>
      </c>
      <c r="C697" s="441" t="s">
        <v>121</v>
      </c>
      <c r="D697" t="s">
        <v>408</v>
      </c>
      <c r="E697" s="22" t="s">
        <v>651</v>
      </c>
      <c r="F697" s="28">
        <v>200</v>
      </c>
      <c r="G697" s="28">
        <v>55</v>
      </c>
      <c r="H697" s="29">
        <f t="shared" si="13"/>
        <v>0.27500000000000002</v>
      </c>
      <c r="I697" s="28">
        <v>250</v>
      </c>
      <c r="J697" s="28">
        <v>312</v>
      </c>
      <c r="K697" s="28">
        <v>14</v>
      </c>
      <c r="L697" s="28">
        <v>8</v>
      </c>
      <c r="M697" s="28">
        <v>45</v>
      </c>
      <c r="Q697" s="28">
        <v>1</v>
      </c>
      <c r="R697" s="30" t="s">
        <v>652</v>
      </c>
      <c r="S697" t="s">
        <v>429</v>
      </c>
      <c r="T697" t="s">
        <v>323</v>
      </c>
      <c r="U697" t="s">
        <v>653</v>
      </c>
      <c r="V697">
        <v>35</v>
      </c>
      <c r="W697">
        <v>16</v>
      </c>
      <c r="Y697"/>
      <c r="Z697" s="289" t="s">
        <v>3316</v>
      </c>
      <c r="AA697"/>
    </row>
    <row r="698" spans="1:27" ht="30" customHeight="1" x14ac:dyDescent="0.25">
      <c r="A698" s="187" t="e">
        <f>VLOOKUP(E698,НЕД!A:B,2,FALSE)</f>
        <v>#N/A</v>
      </c>
      <c r="B698" s="64">
        <v>12</v>
      </c>
      <c r="C698" t="s">
        <v>331</v>
      </c>
      <c r="D698" t="s">
        <v>331</v>
      </c>
      <c r="E698" s="26" t="s">
        <v>1746</v>
      </c>
      <c r="F698" s="28">
        <v>180</v>
      </c>
      <c r="G698" s="28">
        <v>43</v>
      </c>
      <c r="H698" s="29">
        <f t="shared" si="13"/>
        <v>0.2388888888888889</v>
      </c>
      <c r="I698" s="28">
        <v>200</v>
      </c>
      <c r="J698" s="35">
        <v>161</v>
      </c>
      <c r="K698" s="35">
        <v>8</v>
      </c>
      <c r="L698" s="35">
        <v>5</v>
      </c>
      <c r="M698" s="35">
        <v>21</v>
      </c>
      <c r="N698" s="28">
        <v>1</v>
      </c>
      <c r="O698" s="28">
        <v>1</v>
      </c>
      <c r="R698" s="33" t="s">
        <v>3328</v>
      </c>
      <c r="W698">
        <v>12</v>
      </c>
      <c r="Y698"/>
      <c r="Z698" s="236" t="s">
        <v>3316</v>
      </c>
      <c r="AA698"/>
    </row>
    <row r="699" spans="1:27" ht="15" customHeight="1" x14ac:dyDescent="0.25">
      <c r="A699" s="187">
        <f>VLOOKUP(E699,НЕД!A:B,2,FALSE)</f>
        <v>24</v>
      </c>
      <c r="B699" s="68">
        <v>21</v>
      </c>
      <c r="C699" s="441" t="s">
        <v>3535</v>
      </c>
      <c r="D699" t="s">
        <v>162</v>
      </c>
      <c r="E699" s="66" t="s">
        <v>397</v>
      </c>
      <c r="F699" s="68">
        <v>130</v>
      </c>
      <c r="G699" s="28">
        <v>35</v>
      </c>
      <c r="H699" s="29">
        <f t="shared" si="13"/>
        <v>0.26923076923076922</v>
      </c>
      <c r="I699" s="28">
        <v>270</v>
      </c>
      <c r="J699" s="28">
        <v>46</v>
      </c>
      <c r="K699" s="28">
        <v>0</v>
      </c>
      <c r="L699" s="28">
        <v>0</v>
      </c>
      <c r="M699" s="28">
        <v>11</v>
      </c>
      <c r="N699" s="28">
        <v>1</v>
      </c>
      <c r="R699" s="30" t="s">
        <v>398</v>
      </c>
      <c r="S699" t="s">
        <v>330</v>
      </c>
      <c r="T699" t="s">
        <v>323</v>
      </c>
      <c r="U699" t="s">
        <v>399</v>
      </c>
      <c r="W699">
        <v>23</v>
      </c>
      <c r="Y699"/>
      <c r="Z699" s="315" t="s">
        <v>3316</v>
      </c>
    </row>
    <row r="700" spans="1:27" ht="30" customHeight="1" x14ac:dyDescent="0.25">
      <c r="A700" s="187">
        <f>VLOOKUP(E700,НЕД!A:B,2,FALSE)</f>
        <v>24</v>
      </c>
      <c r="B700" s="68">
        <v>24</v>
      </c>
      <c r="C700" t="s">
        <v>1207</v>
      </c>
      <c r="D700" t="s">
        <v>1207</v>
      </c>
      <c r="E700" s="297" t="s">
        <v>3167</v>
      </c>
      <c r="F700" s="28">
        <v>40</v>
      </c>
      <c r="G700" s="28">
        <v>8</v>
      </c>
      <c r="H700" s="29">
        <f t="shared" si="13"/>
        <v>0.2</v>
      </c>
      <c r="I700" s="28">
        <v>100</v>
      </c>
      <c r="J700" s="28">
        <v>86</v>
      </c>
      <c r="K700" s="28">
        <v>5</v>
      </c>
      <c r="L700" s="28">
        <v>1</v>
      </c>
      <c r="M700" s="28">
        <v>15</v>
      </c>
      <c r="N700" s="28">
        <v>1</v>
      </c>
      <c r="R700" t="s">
        <v>1712</v>
      </c>
      <c r="W700">
        <v>23</v>
      </c>
      <c r="Y700"/>
      <c r="Z700" s="315" t="s">
        <v>3316</v>
      </c>
    </row>
    <row r="701" spans="1:27" ht="15" customHeight="1" x14ac:dyDescent="0.25">
      <c r="A701" s="187">
        <f>VLOOKUP(E701,НЕД!A:B,2,FALSE)</f>
        <v>24</v>
      </c>
      <c r="B701" s="68">
        <v>24</v>
      </c>
      <c r="C701" t="s">
        <v>78</v>
      </c>
      <c r="D701" s="441" t="s">
        <v>3519</v>
      </c>
      <c r="E701" s="66" t="s">
        <v>711</v>
      </c>
      <c r="F701" s="31">
        <v>70</v>
      </c>
      <c r="G701" s="28">
        <v>16</v>
      </c>
      <c r="H701" s="29">
        <f t="shared" si="13"/>
        <v>0.22857142857142856</v>
      </c>
      <c r="I701" s="28">
        <v>180</v>
      </c>
      <c r="J701" s="28">
        <v>235</v>
      </c>
      <c r="K701" s="28">
        <v>6</v>
      </c>
      <c r="L701" s="28">
        <v>5</v>
      </c>
      <c r="M701" s="28">
        <v>42</v>
      </c>
      <c r="N701" s="28">
        <v>1</v>
      </c>
      <c r="O701" s="28">
        <v>1</v>
      </c>
      <c r="P701" s="28">
        <v>1</v>
      </c>
      <c r="R701" s="30" t="s">
        <v>712</v>
      </c>
      <c r="W701">
        <v>23</v>
      </c>
      <c r="Y701"/>
      <c r="Z701" s="315" t="s">
        <v>3316</v>
      </c>
    </row>
    <row r="702" spans="1:27" ht="30" customHeight="1" x14ac:dyDescent="0.25">
      <c r="A702" s="187">
        <f>VLOOKUP(E702,НЕД!A:B,2,FALSE)</f>
        <v>24</v>
      </c>
      <c r="B702" s="68">
        <v>21</v>
      </c>
      <c r="C702" s="441" t="s">
        <v>51</v>
      </c>
      <c r="D702" t="s">
        <v>51</v>
      </c>
      <c r="E702" s="488" t="s">
        <v>55</v>
      </c>
      <c r="F702" s="68">
        <v>100</v>
      </c>
      <c r="G702" s="28">
        <v>26</v>
      </c>
      <c r="H702" s="29">
        <f t="shared" ref="H702:H721" si="14">G702/F702</f>
        <v>0.26</v>
      </c>
      <c r="I702" s="28">
        <v>250</v>
      </c>
      <c r="J702" s="28">
        <v>330</v>
      </c>
      <c r="K702" s="28">
        <v>9</v>
      </c>
      <c r="L702" s="28">
        <v>11</v>
      </c>
      <c r="M702" s="28">
        <v>48</v>
      </c>
      <c r="N702" s="28">
        <v>1</v>
      </c>
      <c r="O702" s="28">
        <v>1</v>
      </c>
      <c r="P702" s="28">
        <v>1</v>
      </c>
      <c r="R702" t="s">
        <v>1387</v>
      </c>
      <c r="S702" t="s">
        <v>330</v>
      </c>
      <c r="T702" t="s">
        <v>323</v>
      </c>
      <c r="U702" t="s">
        <v>1388</v>
      </c>
      <c r="V702">
        <v>22</v>
      </c>
      <c r="W702">
        <v>23</v>
      </c>
      <c r="Z702" s="315" t="s">
        <v>3316</v>
      </c>
    </row>
    <row r="703" spans="1:27" ht="30" customHeight="1" x14ac:dyDescent="0.25">
      <c r="A703" s="187" t="e">
        <f>VLOOKUP(E703,НЕД!A:B,2,FALSE)</f>
        <v>#N/A</v>
      </c>
      <c r="B703" s="64">
        <v>12</v>
      </c>
      <c r="C703" s="441" t="s">
        <v>121</v>
      </c>
      <c r="D703" t="s">
        <v>325</v>
      </c>
      <c r="E703" s="22" t="s">
        <v>1747</v>
      </c>
      <c r="F703" s="28">
        <v>210</v>
      </c>
      <c r="G703" s="28">
        <v>56</v>
      </c>
      <c r="H703" s="29">
        <f t="shared" si="14"/>
        <v>0.26666666666666666</v>
      </c>
      <c r="I703" s="28">
        <v>200</v>
      </c>
      <c r="J703" s="28">
        <v>460</v>
      </c>
      <c r="K703" s="28">
        <v>17</v>
      </c>
      <c r="L703" s="28">
        <v>21</v>
      </c>
      <c r="M703" s="28">
        <v>50</v>
      </c>
      <c r="O703" s="28">
        <v>1</v>
      </c>
      <c r="P703" s="28">
        <v>1</v>
      </c>
      <c r="R703" t="s">
        <v>3324</v>
      </c>
      <c r="S703" t="s">
        <v>509</v>
      </c>
      <c r="T703" t="s">
        <v>323</v>
      </c>
      <c r="U703" t="s">
        <v>1748</v>
      </c>
      <c r="V703">
        <v>30</v>
      </c>
      <c r="W703">
        <v>12</v>
      </c>
      <c r="Y703"/>
      <c r="Z703" s="289" t="s">
        <v>3316</v>
      </c>
      <c r="AA703">
        <v>13</v>
      </c>
    </row>
    <row r="704" spans="1:27" ht="15" customHeight="1" x14ac:dyDescent="0.25">
      <c r="A704" s="187">
        <f>VLOOKUP(E704,НЕД!A:B,2,FALSE)</f>
        <v>24</v>
      </c>
      <c r="B704" s="195">
        <v>24</v>
      </c>
      <c r="C704" t="s">
        <v>139</v>
      </c>
      <c r="D704" t="s">
        <v>139</v>
      </c>
      <c r="E704" s="22" t="s">
        <v>661</v>
      </c>
      <c r="F704" s="68">
        <v>260</v>
      </c>
      <c r="G704" s="28">
        <v>82</v>
      </c>
      <c r="H704" s="29">
        <f t="shared" si="14"/>
        <v>0.31538461538461537</v>
      </c>
      <c r="I704" s="28">
        <v>200</v>
      </c>
      <c r="J704" s="28">
        <v>108</v>
      </c>
      <c r="K704" s="28">
        <v>3</v>
      </c>
      <c r="L704" s="28">
        <v>7</v>
      </c>
      <c r="M704" s="28">
        <v>9</v>
      </c>
      <c r="R704" s="329" t="s">
        <v>3499</v>
      </c>
      <c r="W704">
        <v>19</v>
      </c>
      <c r="Y704"/>
      <c r="Z704"/>
      <c r="AA704"/>
    </row>
    <row r="705" spans="1:27" ht="15" customHeight="1" x14ac:dyDescent="0.25">
      <c r="A705" s="187">
        <f>VLOOKUP(E705,НЕД!A:B,2,FALSE)</f>
        <v>24</v>
      </c>
      <c r="B705" s="64">
        <v>24</v>
      </c>
      <c r="C705" s="445" t="s">
        <v>2194</v>
      </c>
      <c r="D705" t="s">
        <v>260</v>
      </c>
      <c r="E705" s="22" t="s">
        <v>522</v>
      </c>
      <c r="F705" s="31">
        <v>150</v>
      </c>
      <c r="G705" s="28">
        <v>45</v>
      </c>
      <c r="H705" s="29">
        <f t="shared" si="14"/>
        <v>0.3</v>
      </c>
      <c r="I705" s="28">
        <v>130</v>
      </c>
      <c r="J705" s="28">
        <v>255</v>
      </c>
      <c r="K705" s="28">
        <v>10</v>
      </c>
      <c r="L705" s="28">
        <v>11</v>
      </c>
      <c r="M705" s="28">
        <v>28</v>
      </c>
      <c r="O705" s="28">
        <v>1</v>
      </c>
      <c r="R705" t="s">
        <v>523</v>
      </c>
      <c r="S705" t="s">
        <v>524</v>
      </c>
      <c r="T705" t="s">
        <v>525</v>
      </c>
      <c r="U705" t="s">
        <v>526</v>
      </c>
      <c r="V705">
        <v>12</v>
      </c>
      <c r="W705">
        <v>0</v>
      </c>
      <c r="Y705"/>
      <c r="Z705" s="438" t="s">
        <v>3316</v>
      </c>
    </row>
    <row r="706" spans="1:27" ht="15" customHeight="1" x14ac:dyDescent="0.25">
      <c r="A706" s="187" t="e">
        <f>VLOOKUP(E706,НЕД!A:B,2,FALSE)</f>
        <v>#N/A</v>
      </c>
      <c r="B706" s="28">
        <v>0</v>
      </c>
      <c r="C706" s="441" t="s">
        <v>2194</v>
      </c>
      <c r="D706" t="s">
        <v>368</v>
      </c>
      <c r="E706" s="23" t="s">
        <v>372</v>
      </c>
      <c r="F706" s="31">
        <v>50</v>
      </c>
      <c r="G706" s="28">
        <v>85</v>
      </c>
      <c r="H706" s="29">
        <f t="shared" si="14"/>
        <v>1.7</v>
      </c>
      <c r="I706" s="28">
        <v>70</v>
      </c>
      <c r="J706" s="28">
        <v>106</v>
      </c>
      <c r="K706" s="28">
        <v>3</v>
      </c>
      <c r="L706" s="28">
        <v>2</v>
      </c>
      <c r="M706" s="28">
        <v>19</v>
      </c>
      <c r="O706" s="28">
        <v>1</v>
      </c>
      <c r="P706" s="28">
        <v>1</v>
      </c>
      <c r="R706" t="s">
        <v>373</v>
      </c>
      <c r="S706" t="s">
        <v>374</v>
      </c>
      <c r="T706" t="s">
        <v>375</v>
      </c>
      <c r="U706" t="s">
        <v>376</v>
      </c>
      <c r="V706">
        <v>8</v>
      </c>
      <c r="W706">
        <v>0</v>
      </c>
      <c r="Y706"/>
      <c r="Z706"/>
      <c r="AA706"/>
    </row>
    <row r="707" spans="1:27" ht="30" customHeight="1" x14ac:dyDescent="0.25">
      <c r="A707" s="187" t="e">
        <f>VLOOKUP(E707,НЕД!A:B,2,FALSE)</f>
        <v>#N/A</v>
      </c>
      <c r="B707" s="28">
        <v>52</v>
      </c>
      <c r="C707" s="138" t="s">
        <v>3144</v>
      </c>
      <c r="D707" t="s">
        <v>3105</v>
      </c>
      <c r="E707" s="125" t="s">
        <v>3108</v>
      </c>
      <c r="F707" s="124">
        <v>90</v>
      </c>
      <c r="G707" s="28">
        <v>24</v>
      </c>
      <c r="H707" s="29">
        <f t="shared" si="14"/>
        <v>0.26666666666666666</v>
      </c>
      <c r="I707" s="28">
        <v>100</v>
      </c>
      <c r="Y707"/>
      <c r="Z707"/>
      <c r="AA707"/>
    </row>
    <row r="708" spans="1:27" ht="30" customHeight="1" x14ac:dyDescent="0.25">
      <c r="A708" s="187" t="e">
        <f>VLOOKUP(E708,НЕД!A:B,2,FALSE)</f>
        <v>#N/A</v>
      </c>
      <c r="B708" s="68">
        <v>10</v>
      </c>
      <c r="C708" t="s">
        <v>36</v>
      </c>
      <c r="D708" t="s">
        <v>36</v>
      </c>
      <c r="E708" s="22" t="s">
        <v>39</v>
      </c>
      <c r="F708" s="68">
        <v>130</v>
      </c>
      <c r="G708" s="28">
        <v>35</v>
      </c>
      <c r="H708" s="29">
        <f t="shared" si="14"/>
        <v>0.26923076923076922</v>
      </c>
      <c r="I708" s="28">
        <v>180</v>
      </c>
      <c r="J708" s="28">
        <v>245</v>
      </c>
      <c r="K708" s="28">
        <v>13</v>
      </c>
      <c r="L708" s="28">
        <v>10</v>
      </c>
      <c r="M708" s="28">
        <v>26</v>
      </c>
      <c r="N708" s="28">
        <v>1</v>
      </c>
      <c r="O708" s="28">
        <v>1</v>
      </c>
      <c r="P708" s="28">
        <v>1</v>
      </c>
      <c r="R708" t="s">
        <v>1477</v>
      </c>
      <c r="W708">
        <v>23</v>
      </c>
      <c r="Y708"/>
      <c r="Z708" s="438" t="s">
        <v>3316</v>
      </c>
    </row>
    <row r="709" spans="1:27" ht="15" customHeight="1" x14ac:dyDescent="0.25">
      <c r="A709" s="187" t="e">
        <f>VLOOKUP(E709,НЕД!A:B,2,FALSE)</f>
        <v>#N/A</v>
      </c>
      <c r="B709" s="68">
        <v>23</v>
      </c>
      <c r="C709" t="s">
        <v>328</v>
      </c>
      <c r="D709" t="s">
        <v>328</v>
      </c>
      <c r="E709" s="66" t="s">
        <v>1184</v>
      </c>
      <c r="F709" s="28">
        <v>180</v>
      </c>
      <c r="G709" s="28">
        <v>44</v>
      </c>
      <c r="H709" s="29">
        <f t="shared" si="14"/>
        <v>0.24444444444444444</v>
      </c>
      <c r="I709" s="28">
        <v>180</v>
      </c>
      <c r="J709" s="28">
        <v>302</v>
      </c>
      <c r="K709" s="28">
        <v>9</v>
      </c>
      <c r="L709" s="28">
        <v>19</v>
      </c>
      <c r="M709" s="28">
        <v>24</v>
      </c>
      <c r="R709" s="143" t="s">
        <v>3380</v>
      </c>
      <c r="S709" t="str">
        <f>CONCATENATE(F709,".-")</f>
        <v>180.-</v>
      </c>
      <c r="T709" t="str">
        <f>CONCATENATE(I709," г")</f>
        <v>180 г</v>
      </c>
      <c r="U709" t="str">
        <f>CONCATENATE(ROUND(J709,0)," кк")</f>
        <v>302 кк</v>
      </c>
      <c r="V709">
        <v>29</v>
      </c>
      <c r="W709">
        <v>18</v>
      </c>
      <c r="Y709"/>
      <c r="Z709"/>
      <c r="AA709"/>
    </row>
    <row r="710" spans="1:27" ht="45" customHeight="1" x14ac:dyDescent="0.25">
      <c r="A710" s="187">
        <f>VLOOKUP(E710,НЕД!A:B,2,FALSE)</f>
        <v>24</v>
      </c>
      <c r="B710" s="68">
        <v>21</v>
      </c>
      <c r="C710" s="457" t="s">
        <v>3565</v>
      </c>
      <c r="D710" s="457" t="s">
        <v>3565</v>
      </c>
      <c r="E710" s="504" t="s">
        <v>1664</v>
      </c>
      <c r="F710" s="28">
        <v>80</v>
      </c>
      <c r="G710" s="28">
        <v>19</v>
      </c>
      <c r="H710" s="29">
        <f t="shared" si="14"/>
        <v>0.23749999999999999</v>
      </c>
      <c r="I710" s="28">
        <v>160</v>
      </c>
      <c r="J710" s="28">
        <v>124</v>
      </c>
      <c r="K710" s="28">
        <v>3</v>
      </c>
      <c r="L710" s="28">
        <v>6</v>
      </c>
      <c r="M710" s="28">
        <v>16</v>
      </c>
      <c r="N710" s="28">
        <v>1</v>
      </c>
      <c r="O710" s="28">
        <v>1</v>
      </c>
      <c r="R710" s="471" t="s">
        <v>3579</v>
      </c>
      <c r="W710">
        <v>23</v>
      </c>
      <c r="Y710"/>
      <c r="Z710" s="315" t="s">
        <v>3316</v>
      </c>
    </row>
    <row r="711" spans="1:27" ht="15" customHeight="1" x14ac:dyDescent="0.25">
      <c r="A711" s="187" t="e">
        <f>VLOOKUP(E711,НЕД!A:B,2,FALSE)</f>
        <v>#N/A</v>
      </c>
      <c r="B711" s="68">
        <v>11</v>
      </c>
      <c r="C711" t="s">
        <v>363</v>
      </c>
      <c r="D711" t="s">
        <v>363</v>
      </c>
      <c r="E711" s="66" t="s">
        <v>53</v>
      </c>
      <c r="F711" s="68">
        <v>130</v>
      </c>
      <c r="G711" s="28">
        <v>28</v>
      </c>
      <c r="H711" s="29">
        <f t="shared" si="14"/>
        <v>0.2153846153846154</v>
      </c>
      <c r="I711" s="28">
        <v>250</v>
      </c>
      <c r="J711" s="28">
        <v>154</v>
      </c>
      <c r="K711" s="28">
        <v>2</v>
      </c>
      <c r="L711" s="28">
        <v>12</v>
      </c>
      <c r="M711" s="28">
        <v>9</v>
      </c>
      <c r="N711" s="28">
        <v>1</v>
      </c>
      <c r="O711" s="28">
        <v>1</v>
      </c>
      <c r="R711" s="30" t="s">
        <v>1538</v>
      </c>
      <c r="W711">
        <v>12</v>
      </c>
      <c r="Z711"/>
      <c r="AA711"/>
    </row>
    <row r="712" spans="1:27" ht="15" customHeight="1" x14ac:dyDescent="0.25">
      <c r="A712" s="187" t="e">
        <f>VLOOKUP(E712,НЕД!A:B,2,FALSE)</f>
        <v>#N/A</v>
      </c>
      <c r="B712" s="64">
        <v>17</v>
      </c>
      <c r="C712" s="441" t="s">
        <v>51</v>
      </c>
      <c r="D712" t="s">
        <v>51</v>
      </c>
      <c r="E712" s="70" t="s">
        <v>2912</v>
      </c>
      <c r="F712" s="68">
        <v>130</v>
      </c>
      <c r="G712" s="28">
        <v>27</v>
      </c>
      <c r="H712" s="29">
        <f t="shared" si="14"/>
        <v>0.2076923076923077</v>
      </c>
      <c r="I712" s="28">
        <v>250</v>
      </c>
      <c r="J712" s="28">
        <v>74</v>
      </c>
      <c r="K712" s="28">
        <v>2</v>
      </c>
      <c r="L712" s="28">
        <v>1</v>
      </c>
      <c r="M712" s="28">
        <v>14</v>
      </c>
      <c r="N712" s="28">
        <v>1</v>
      </c>
      <c r="R712" s="30" t="s">
        <v>2918</v>
      </c>
      <c r="W712">
        <v>10</v>
      </c>
      <c r="Z712"/>
      <c r="AA712"/>
    </row>
    <row r="713" spans="1:27" ht="30" customHeight="1" x14ac:dyDescent="0.25">
      <c r="A713" s="187" t="e">
        <f>VLOOKUP(E713,НЕД!A:B,2,FALSE)</f>
        <v>#N/A</v>
      </c>
      <c r="B713" s="68">
        <v>19</v>
      </c>
      <c r="C713" t="s">
        <v>244</v>
      </c>
      <c r="D713" t="s">
        <v>244</v>
      </c>
      <c r="E713" s="22" t="s">
        <v>1271</v>
      </c>
      <c r="F713" s="68">
        <v>110</v>
      </c>
      <c r="G713" s="28">
        <v>26</v>
      </c>
      <c r="H713" s="29">
        <f t="shared" si="14"/>
        <v>0.23636363636363636</v>
      </c>
      <c r="I713" s="28">
        <v>180</v>
      </c>
      <c r="J713" s="28">
        <v>115</v>
      </c>
      <c r="K713" s="28">
        <v>2</v>
      </c>
      <c r="L713" s="28">
        <v>8</v>
      </c>
      <c r="M713" s="28">
        <v>10</v>
      </c>
      <c r="N713" s="28">
        <v>1</v>
      </c>
      <c r="O713" s="28">
        <v>1</v>
      </c>
      <c r="R713" t="s">
        <v>3263</v>
      </c>
      <c r="W713">
        <v>19</v>
      </c>
      <c r="Z713" s="438" t="s">
        <v>3316</v>
      </c>
    </row>
    <row r="714" spans="1:27" ht="15" customHeight="1" x14ac:dyDescent="0.25">
      <c r="A714" s="187">
        <f>VLOOKUP(E714,НЕД!A:B,2,FALSE)</f>
        <v>24</v>
      </c>
      <c r="B714" s="68">
        <v>21</v>
      </c>
      <c r="C714" t="s">
        <v>151</v>
      </c>
      <c r="D714" s="441" t="s">
        <v>3523</v>
      </c>
      <c r="E714" s="205" t="s">
        <v>1771</v>
      </c>
      <c r="F714" s="68">
        <v>140</v>
      </c>
      <c r="G714" s="28">
        <v>28</v>
      </c>
      <c r="H714" s="29">
        <f t="shared" si="14"/>
        <v>0.2</v>
      </c>
      <c r="I714" s="28">
        <v>120</v>
      </c>
      <c r="J714" s="28">
        <v>387</v>
      </c>
      <c r="K714" s="28">
        <v>4</v>
      </c>
      <c r="L714" s="28">
        <v>15</v>
      </c>
      <c r="M714" s="28">
        <v>58</v>
      </c>
      <c r="N714" s="28">
        <v>1</v>
      </c>
      <c r="O714" s="28">
        <v>1</v>
      </c>
      <c r="P714" s="28">
        <v>1</v>
      </c>
      <c r="R714" t="s">
        <v>1772</v>
      </c>
      <c r="S714" t="s">
        <v>589</v>
      </c>
      <c r="T714" t="s">
        <v>459</v>
      </c>
      <c r="U714" t="s">
        <v>1773</v>
      </c>
      <c r="V714">
        <v>15</v>
      </c>
      <c r="W714">
        <v>23</v>
      </c>
      <c r="Z714" s="315" t="s">
        <v>3316</v>
      </c>
    </row>
    <row r="715" spans="1:27" ht="15" customHeight="1" x14ac:dyDescent="0.25">
      <c r="A715" s="187" t="e">
        <f>VLOOKUP(E715,НЕД!A:B,2,FALSE)</f>
        <v>#N/A</v>
      </c>
      <c r="B715" s="68">
        <v>14</v>
      </c>
      <c r="C715" t="s">
        <v>363</v>
      </c>
      <c r="D715" t="s">
        <v>363</v>
      </c>
      <c r="E715" s="66" t="s">
        <v>2880</v>
      </c>
      <c r="F715" s="68">
        <v>130</v>
      </c>
      <c r="G715" s="28">
        <v>28</v>
      </c>
      <c r="H715" s="29">
        <f t="shared" si="14"/>
        <v>0.2153846153846154</v>
      </c>
      <c r="I715" s="28">
        <v>250</v>
      </c>
      <c r="J715" s="28">
        <v>121</v>
      </c>
      <c r="K715" s="28">
        <v>3</v>
      </c>
      <c r="L715" s="28">
        <v>1</v>
      </c>
      <c r="M715" s="28">
        <v>25</v>
      </c>
      <c r="N715" s="28">
        <v>1</v>
      </c>
      <c r="R715" s="217" t="s">
        <v>3299</v>
      </c>
      <c r="W715">
        <v>15</v>
      </c>
      <c r="Y715"/>
      <c r="Z715"/>
      <c r="AA715"/>
    </row>
    <row r="716" spans="1:27" ht="30" customHeight="1" x14ac:dyDescent="0.25">
      <c r="A716" s="187">
        <f>VLOOKUP(E716,НЕД!A:B,2,FALSE)</f>
        <v>24</v>
      </c>
      <c r="B716" s="68">
        <v>21</v>
      </c>
      <c r="C716" t="s">
        <v>78</v>
      </c>
      <c r="D716" s="441" t="s">
        <v>3518</v>
      </c>
      <c r="E716" s="488" t="s">
        <v>88</v>
      </c>
      <c r="F716" s="28">
        <v>80</v>
      </c>
      <c r="G716" s="28">
        <v>13</v>
      </c>
      <c r="H716" s="29">
        <f t="shared" si="14"/>
        <v>0.16250000000000001</v>
      </c>
      <c r="I716" s="28">
        <v>180</v>
      </c>
      <c r="J716" s="28">
        <v>88</v>
      </c>
      <c r="K716" s="28">
        <v>2</v>
      </c>
      <c r="L716" s="28">
        <v>2</v>
      </c>
      <c r="M716" s="28">
        <v>16</v>
      </c>
      <c r="N716" s="28">
        <v>1</v>
      </c>
      <c r="R716" t="s">
        <v>1758</v>
      </c>
      <c r="W716">
        <v>23</v>
      </c>
      <c r="Y716"/>
      <c r="Z716" s="315" t="s">
        <v>3316</v>
      </c>
    </row>
    <row r="717" spans="1:27" ht="15" customHeight="1" x14ac:dyDescent="0.25">
      <c r="A717" s="187" t="e">
        <f>VLOOKUP(E717,НЕД!A:B,2,FALSE)</f>
        <v>#N/A</v>
      </c>
      <c r="B717" s="68">
        <v>21</v>
      </c>
      <c r="C717" s="441" t="s">
        <v>3535</v>
      </c>
      <c r="D717" t="s">
        <v>159</v>
      </c>
      <c r="E717" s="66" t="s">
        <v>160</v>
      </c>
      <c r="F717" s="68">
        <v>130</v>
      </c>
      <c r="G717" s="28">
        <v>43</v>
      </c>
      <c r="H717" s="29">
        <f t="shared" si="14"/>
        <v>0.33076923076923076</v>
      </c>
      <c r="I717" s="28">
        <v>270</v>
      </c>
      <c r="J717" s="28">
        <v>128</v>
      </c>
      <c r="K717" s="28">
        <v>4</v>
      </c>
      <c r="L717" s="28">
        <v>3</v>
      </c>
      <c r="M717" s="28">
        <v>20</v>
      </c>
      <c r="N717" s="28">
        <v>1</v>
      </c>
      <c r="R717" t="s">
        <v>1983</v>
      </c>
      <c r="S717" t="str">
        <f>CONCATENATE(F717,".-")</f>
        <v>130.-</v>
      </c>
      <c r="T717" t="str">
        <f>CONCATENATE(I717," г")</f>
        <v>270 г</v>
      </c>
      <c r="U717" t="str">
        <f>CONCATENATE(ROUND(J717,0)," кк")</f>
        <v>128 кк</v>
      </c>
      <c r="W717">
        <v>23</v>
      </c>
      <c r="Y717"/>
      <c r="Z717" s="315" t="s">
        <v>3316</v>
      </c>
    </row>
    <row r="718" spans="1:27" ht="15" customHeight="1" x14ac:dyDescent="0.25">
      <c r="A718" s="187" t="e">
        <f>VLOOKUP(E718,НЕД!A:B,2,FALSE)</f>
        <v>#N/A</v>
      </c>
      <c r="B718" s="68">
        <v>23</v>
      </c>
      <c r="C718" s="441" t="s">
        <v>3534</v>
      </c>
      <c r="D718" s="441" t="s">
        <v>3536</v>
      </c>
      <c r="E718" s="70" t="s">
        <v>2781</v>
      </c>
      <c r="F718" s="28">
        <v>50</v>
      </c>
      <c r="G718" s="28">
        <v>13</v>
      </c>
      <c r="H718" s="29">
        <f t="shared" si="14"/>
        <v>0.26</v>
      </c>
      <c r="I718" s="28">
        <v>250</v>
      </c>
      <c r="J718" s="28">
        <v>137</v>
      </c>
      <c r="K718" s="28">
        <v>0</v>
      </c>
      <c r="L718" s="28">
        <v>0</v>
      </c>
      <c r="M718" s="28">
        <v>34</v>
      </c>
      <c r="N718" s="28">
        <v>1</v>
      </c>
      <c r="R718" s="30" t="s">
        <v>2780</v>
      </c>
      <c r="W718">
        <v>23</v>
      </c>
      <c r="Y718"/>
      <c r="Z718" s="315" t="s">
        <v>3316</v>
      </c>
    </row>
    <row r="719" spans="1:27" ht="15" customHeight="1" x14ac:dyDescent="0.25">
      <c r="A719" s="187" t="e">
        <f>VLOOKUP(E719,НЕД!A:B,2,FALSE)</f>
        <v>#N/A</v>
      </c>
      <c r="B719" s="28">
        <v>0</v>
      </c>
      <c r="C719" s="441" t="s">
        <v>3512</v>
      </c>
      <c r="D719" s="441" t="s">
        <v>42</v>
      </c>
      <c r="E719" s="22" t="s">
        <v>1275</v>
      </c>
      <c r="F719" s="28">
        <v>135</v>
      </c>
      <c r="G719" s="28">
        <v>36</v>
      </c>
      <c r="H719" s="29">
        <f t="shared" si="14"/>
        <v>0.26666666666666666</v>
      </c>
      <c r="I719" s="28">
        <v>170</v>
      </c>
      <c r="J719" s="28">
        <v>189</v>
      </c>
      <c r="K719" s="28">
        <v>18</v>
      </c>
      <c r="L719" s="28">
        <v>9</v>
      </c>
      <c r="M719" s="28">
        <v>7</v>
      </c>
      <c r="R719" t="s">
        <v>1276</v>
      </c>
      <c r="W719">
        <v>0</v>
      </c>
      <c r="Y719"/>
      <c r="Z719"/>
      <c r="AA719"/>
    </row>
    <row r="720" spans="1:27" ht="15" customHeight="1" x14ac:dyDescent="0.25">
      <c r="A720" s="187" t="e">
        <f>VLOOKUP(E720,НЕД!A:B,2,FALSE)</f>
        <v>#N/A</v>
      </c>
      <c r="B720" s="68">
        <v>19</v>
      </c>
      <c r="C720" t="s">
        <v>206</v>
      </c>
      <c r="D720" s="441" t="s">
        <v>3537</v>
      </c>
      <c r="E720" s="22" t="s">
        <v>958</v>
      </c>
      <c r="F720" s="68">
        <v>140</v>
      </c>
      <c r="G720" s="28">
        <v>34</v>
      </c>
      <c r="H720" s="29">
        <f t="shared" si="14"/>
        <v>0.24285714285714285</v>
      </c>
      <c r="I720" s="28">
        <v>90</v>
      </c>
      <c r="J720" s="28">
        <v>151</v>
      </c>
      <c r="K720" s="28">
        <v>7</v>
      </c>
      <c r="L720" s="28">
        <v>4</v>
      </c>
      <c r="M720" s="28">
        <v>23</v>
      </c>
      <c r="O720" s="28">
        <v>1</v>
      </c>
      <c r="P720" s="28">
        <v>1</v>
      </c>
      <c r="R720" s="218" t="s">
        <v>3169</v>
      </c>
      <c r="S720" t="s">
        <v>330</v>
      </c>
      <c r="T720" t="s">
        <v>959</v>
      </c>
      <c r="U720" t="s">
        <v>960</v>
      </c>
      <c r="V720">
        <v>20</v>
      </c>
      <c r="W720">
        <v>20</v>
      </c>
      <c r="Y720"/>
      <c r="Z720"/>
      <c r="AA720"/>
    </row>
    <row r="721" spans="1:27" ht="15" customHeight="1" x14ac:dyDescent="0.25">
      <c r="A721" s="187" t="e">
        <f>VLOOKUP(E721,НЕД!A:B,2,FALSE)</f>
        <v>#N/A</v>
      </c>
      <c r="B721" s="68">
        <v>21</v>
      </c>
      <c r="C721" t="s">
        <v>116</v>
      </c>
      <c r="D721" t="s">
        <v>116</v>
      </c>
      <c r="E721" s="66" t="s">
        <v>1311</v>
      </c>
      <c r="F721" s="63">
        <v>120</v>
      </c>
      <c r="G721" s="28">
        <v>28</v>
      </c>
      <c r="H721" s="29">
        <f t="shared" si="14"/>
        <v>0.23333333333333334</v>
      </c>
      <c r="I721" s="28">
        <v>250</v>
      </c>
      <c r="J721" s="28">
        <v>207</v>
      </c>
      <c r="K721" s="28">
        <v>6</v>
      </c>
      <c r="L721" s="28">
        <v>11</v>
      </c>
      <c r="M721" s="28">
        <v>23</v>
      </c>
      <c r="N721" s="28">
        <v>1</v>
      </c>
      <c r="O721" s="28">
        <v>1</v>
      </c>
      <c r="P721" s="28">
        <v>1</v>
      </c>
      <c r="R721" s="30" t="s">
        <v>1312</v>
      </c>
      <c r="W721">
        <v>16</v>
      </c>
      <c r="Y721"/>
      <c r="Z721" s="315" t="s">
        <v>3316</v>
      </c>
      <c r="AA721"/>
    </row>
    <row r="722" spans="1:27" ht="15" customHeight="1" x14ac:dyDescent="0.25">
      <c r="A722" s="187" t="e">
        <f>VLOOKUP(E722,НЕД!A:B,2,FALSE)</f>
        <v>#N/A</v>
      </c>
      <c r="B722" s="64">
        <v>50</v>
      </c>
      <c r="C722" s="441" t="s">
        <v>232</v>
      </c>
      <c r="D722" s="22" t="s">
        <v>226</v>
      </c>
      <c r="E722" s="22" t="s">
        <v>1296</v>
      </c>
      <c r="F722" s="68">
        <v>140</v>
      </c>
      <c r="G722" s="28">
        <v>45</v>
      </c>
      <c r="H722" s="29">
        <v>0.26428571428571429</v>
      </c>
      <c r="I722" s="28">
        <v>150</v>
      </c>
      <c r="J722" s="28">
        <v>224</v>
      </c>
      <c r="K722" s="28">
        <v>6</v>
      </c>
      <c r="L722" s="28">
        <v>15</v>
      </c>
      <c r="M722" s="28">
        <v>17</v>
      </c>
      <c r="N722" s="28">
        <v>1</v>
      </c>
      <c r="O722" s="28">
        <v>1</v>
      </c>
      <c r="P722" s="28">
        <v>1</v>
      </c>
      <c r="R722" s="117" t="s">
        <v>3080</v>
      </c>
      <c r="W722">
        <v>0</v>
      </c>
      <c r="Y722"/>
      <c r="Z722" s="313" t="s">
        <v>3316</v>
      </c>
    </row>
    <row r="723" spans="1:27" ht="15" customHeight="1" x14ac:dyDescent="0.25">
      <c r="A723" s="187" t="e">
        <f>VLOOKUP(E723,НЕД!A:B,2,FALSE)</f>
        <v>#N/A</v>
      </c>
      <c r="B723" s="68">
        <v>20</v>
      </c>
      <c r="C723" s="445" t="s">
        <v>3555</v>
      </c>
      <c r="D723" t="s">
        <v>238</v>
      </c>
      <c r="E723" s="66" t="s">
        <v>1380</v>
      </c>
      <c r="F723" s="28">
        <v>240</v>
      </c>
      <c r="G723" s="28">
        <v>62</v>
      </c>
      <c r="H723" s="29">
        <f t="shared" ref="H723:H754" si="15">G723/F723</f>
        <v>0.25833333333333336</v>
      </c>
      <c r="I723" s="28">
        <v>240</v>
      </c>
      <c r="J723" s="28">
        <v>291</v>
      </c>
      <c r="K723" s="28">
        <v>14</v>
      </c>
      <c r="L723" s="28">
        <v>20</v>
      </c>
      <c r="M723" s="28">
        <v>14</v>
      </c>
      <c r="O723" s="28">
        <v>1</v>
      </c>
      <c r="P723" s="28">
        <v>1</v>
      </c>
      <c r="R723" t="s">
        <v>1381</v>
      </c>
      <c r="W723">
        <v>20</v>
      </c>
      <c r="Y723"/>
      <c r="Z723" s="302" t="s">
        <v>3316</v>
      </c>
      <c r="AA723"/>
    </row>
    <row r="724" spans="1:27" ht="30" customHeight="1" x14ac:dyDescent="0.25">
      <c r="A724" s="187">
        <f>VLOOKUP(E724,НЕД!A:B,2,FALSE)</f>
        <v>24</v>
      </c>
      <c r="B724" s="68">
        <v>23</v>
      </c>
      <c r="C724" t="s">
        <v>168</v>
      </c>
      <c r="D724" t="s">
        <v>168</v>
      </c>
      <c r="E724" s="66" t="s">
        <v>171</v>
      </c>
      <c r="F724" s="68">
        <v>90</v>
      </c>
      <c r="G724" s="28">
        <v>18</v>
      </c>
      <c r="H724" s="29">
        <f t="shared" si="15"/>
        <v>0.2</v>
      </c>
      <c r="I724" s="28">
        <v>45</v>
      </c>
      <c r="N724" s="28">
        <v>1</v>
      </c>
      <c r="R724"/>
      <c r="W724">
        <v>23</v>
      </c>
      <c r="Z724" s="315" t="s">
        <v>3316</v>
      </c>
    </row>
    <row r="725" spans="1:27" ht="15" customHeight="1" x14ac:dyDescent="0.25">
      <c r="A725" s="187" t="e">
        <f>VLOOKUP(E725,НЕД!A:B,2,FALSE)</f>
        <v>#N/A</v>
      </c>
      <c r="B725" s="68">
        <v>51</v>
      </c>
      <c r="C725" t="s">
        <v>151</v>
      </c>
      <c r="D725" s="441" t="s">
        <v>3523</v>
      </c>
      <c r="E725" s="66" t="s">
        <v>158</v>
      </c>
      <c r="F725" s="68">
        <v>140</v>
      </c>
      <c r="G725" s="28">
        <v>25</v>
      </c>
      <c r="H725" s="29">
        <f t="shared" si="15"/>
        <v>0.17857142857142858</v>
      </c>
      <c r="I725" s="28">
        <v>140</v>
      </c>
      <c r="J725" s="28">
        <v>332</v>
      </c>
      <c r="K725" s="28">
        <v>4</v>
      </c>
      <c r="L725" s="28">
        <v>21</v>
      </c>
      <c r="M725" s="28">
        <v>27</v>
      </c>
      <c r="N725" s="28">
        <v>1</v>
      </c>
      <c r="O725" s="28">
        <v>1</v>
      </c>
      <c r="P725" s="28">
        <v>1</v>
      </c>
      <c r="R725" s="32" t="s">
        <v>621</v>
      </c>
      <c r="S725" t="s">
        <v>452</v>
      </c>
      <c r="T725" t="s">
        <v>404</v>
      </c>
      <c r="U725" t="s">
        <v>622</v>
      </c>
      <c r="V725">
        <v>32</v>
      </c>
      <c r="W725">
        <v>0</v>
      </c>
      <c r="Y725"/>
      <c r="Z725" s="438" t="s">
        <v>3316</v>
      </c>
    </row>
    <row r="726" spans="1:27" ht="30" customHeight="1" x14ac:dyDescent="0.25">
      <c r="A726" s="187" t="e">
        <f>VLOOKUP(E726,НЕД!A:B,2,FALSE)</f>
        <v>#N/A</v>
      </c>
      <c r="B726" s="68">
        <v>20</v>
      </c>
      <c r="C726" s="441" t="s">
        <v>121</v>
      </c>
      <c r="D726" s="34" t="s">
        <v>408</v>
      </c>
      <c r="E726" s="22" t="s">
        <v>675</v>
      </c>
      <c r="F726" s="68">
        <v>210</v>
      </c>
      <c r="G726" s="28">
        <v>55</v>
      </c>
      <c r="H726" s="29">
        <f t="shared" si="15"/>
        <v>0.26190476190476192</v>
      </c>
      <c r="I726" s="28">
        <v>200</v>
      </c>
      <c r="J726" s="28">
        <v>249</v>
      </c>
      <c r="K726" s="28">
        <v>12</v>
      </c>
      <c r="L726" s="28">
        <v>19</v>
      </c>
      <c r="M726" s="28">
        <v>7</v>
      </c>
      <c r="R726" s="179" t="s">
        <v>3012</v>
      </c>
      <c r="S726" t="s">
        <v>677</v>
      </c>
      <c r="T726" t="s">
        <v>343</v>
      </c>
      <c r="U726" t="s">
        <v>678</v>
      </c>
      <c r="V726">
        <v>36</v>
      </c>
      <c r="W726">
        <v>20</v>
      </c>
      <c r="Z726" s="313" t="s">
        <v>3316</v>
      </c>
    </row>
    <row r="727" spans="1:27" ht="15" customHeight="1" x14ac:dyDescent="0.25">
      <c r="A727" s="187" t="e">
        <f>VLOOKUP(E727,НЕД!A:B,2,FALSE)</f>
        <v>#N/A</v>
      </c>
      <c r="B727" s="28">
        <v>0</v>
      </c>
      <c r="C727" t="s">
        <v>151</v>
      </c>
      <c r="D727" s="441" t="s">
        <v>3525</v>
      </c>
      <c r="E727" s="22" t="s">
        <v>1931</v>
      </c>
      <c r="F727" s="28">
        <v>140</v>
      </c>
      <c r="G727" s="28">
        <v>33</v>
      </c>
      <c r="H727" s="29">
        <f t="shared" si="15"/>
        <v>0.23571428571428571</v>
      </c>
      <c r="I727" s="28">
        <v>150</v>
      </c>
      <c r="J727" s="28">
        <v>166</v>
      </c>
      <c r="K727" s="28">
        <v>2</v>
      </c>
      <c r="L727" s="28">
        <v>9</v>
      </c>
      <c r="M727" s="28">
        <v>18</v>
      </c>
      <c r="N727" s="28">
        <v>1</v>
      </c>
      <c r="R727" t="s">
        <v>1932</v>
      </c>
      <c r="W727">
        <v>0</v>
      </c>
      <c r="Y727"/>
      <c r="Z727" t="s">
        <v>3316</v>
      </c>
      <c r="AA727"/>
    </row>
    <row r="728" spans="1:27" ht="15" customHeight="1" x14ac:dyDescent="0.25">
      <c r="A728" s="187" t="e">
        <f>VLOOKUP(E728,НЕД!A:B,2,FALSE)</f>
        <v>#N/A</v>
      </c>
      <c r="B728" s="68">
        <v>21</v>
      </c>
      <c r="C728" t="s">
        <v>244</v>
      </c>
      <c r="D728" t="s">
        <v>244</v>
      </c>
      <c r="E728" s="66" t="s">
        <v>2825</v>
      </c>
      <c r="F728" s="68">
        <v>160</v>
      </c>
      <c r="G728" s="28">
        <v>36</v>
      </c>
      <c r="H728" s="29">
        <f t="shared" si="15"/>
        <v>0.22500000000000001</v>
      </c>
      <c r="I728" s="28">
        <v>200</v>
      </c>
      <c r="J728" s="28">
        <v>270</v>
      </c>
      <c r="K728" s="28">
        <v>9</v>
      </c>
      <c r="L728" s="28">
        <v>23</v>
      </c>
      <c r="M728" s="28">
        <v>7</v>
      </c>
      <c r="N728" s="28">
        <v>1</v>
      </c>
      <c r="R728" s="30" t="s">
        <v>3226</v>
      </c>
      <c r="W728">
        <v>23</v>
      </c>
      <c r="Y728"/>
      <c r="Z728" s="315" t="s">
        <v>3316</v>
      </c>
    </row>
    <row r="729" spans="1:27" ht="15" customHeight="1" x14ac:dyDescent="0.25">
      <c r="A729" s="187" t="e">
        <f>VLOOKUP(E729,НЕД!A:B,2,FALSE)</f>
        <v>#N/A</v>
      </c>
      <c r="B729" s="28">
        <v>5</v>
      </c>
      <c r="C729" s="445" t="s">
        <v>2194</v>
      </c>
      <c r="D729" t="s">
        <v>260</v>
      </c>
      <c r="E729" s="22" t="s">
        <v>699</v>
      </c>
      <c r="F729" s="28">
        <v>180</v>
      </c>
      <c r="G729" s="28">
        <v>54</v>
      </c>
      <c r="H729" s="29">
        <f t="shared" si="15"/>
        <v>0.3</v>
      </c>
      <c r="I729" s="28">
        <v>250</v>
      </c>
      <c r="J729" s="28">
        <v>278</v>
      </c>
      <c r="K729" s="28">
        <v>4</v>
      </c>
      <c r="L729" s="28">
        <v>25</v>
      </c>
      <c r="M729" s="28">
        <v>10</v>
      </c>
      <c r="N729" s="28">
        <v>2</v>
      </c>
      <c r="R729" t="s">
        <v>700</v>
      </c>
      <c r="S729" t="s">
        <v>350</v>
      </c>
      <c r="T729" t="s">
        <v>323</v>
      </c>
      <c r="U729" t="s">
        <v>701</v>
      </c>
      <c r="V729">
        <v>54</v>
      </c>
      <c r="W729">
        <f>B729</f>
        <v>5</v>
      </c>
      <c r="Y729"/>
      <c r="Z729" s="438" t="s">
        <v>3316</v>
      </c>
    </row>
    <row r="730" spans="1:27" ht="15" customHeight="1" x14ac:dyDescent="0.25">
      <c r="A730" s="187" t="e">
        <f>VLOOKUP(E730,НЕД!A:B,2,FALSE)</f>
        <v>#N/A</v>
      </c>
      <c r="B730" s="68">
        <v>22</v>
      </c>
      <c r="C730" t="s">
        <v>244</v>
      </c>
      <c r="D730" t="s">
        <v>244</v>
      </c>
      <c r="E730" s="66" t="s">
        <v>249</v>
      </c>
      <c r="F730" s="68">
        <v>120</v>
      </c>
      <c r="G730" s="28">
        <v>30</v>
      </c>
      <c r="H730" s="29">
        <f t="shared" si="15"/>
        <v>0.25</v>
      </c>
      <c r="I730" s="28">
        <v>200</v>
      </c>
      <c r="J730" s="28">
        <v>239</v>
      </c>
      <c r="K730" s="28">
        <v>5</v>
      </c>
      <c r="L730" s="28">
        <v>18</v>
      </c>
      <c r="M730" s="28">
        <v>14</v>
      </c>
      <c r="N730" s="28">
        <v>1</v>
      </c>
      <c r="O730" s="28">
        <v>1</v>
      </c>
      <c r="R730" s="218" t="s">
        <v>3305</v>
      </c>
      <c r="W730">
        <v>23</v>
      </c>
      <c r="Z730" s="315" t="s">
        <v>3316</v>
      </c>
    </row>
    <row r="731" spans="1:27" ht="15" customHeight="1" x14ac:dyDescent="0.25">
      <c r="A731" s="187" t="e">
        <f>VLOOKUP(E731,НЕД!A:B,2,FALSE)</f>
        <v>#N/A</v>
      </c>
      <c r="B731" s="64">
        <v>6</v>
      </c>
      <c r="C731" t="s">
        <v>331</v>
      </c>
      <c r="D731" t="s">
        <v>331</v>
      </c>
      <c r="E731" s="22" t="s">
        <v>146</v>
      </c>
      <c r="F731" s="28">
        <v>180</v>
      </c>
      <c r="G731" s="28">
        <v>46</v>
      </c>
      <c r="H731" s="29">
        <f t="shared" si="15"/>
        <v>0.25555555555555554</v>
      </c>
      <c r="I731" s="28">
        <v>200</v>
      </c>
      <c r="J731" s="28">
        <v>161</v>
      </c>
      <c r="K731" s="28">
        <v>7</v>
      </c>
      <c r="L731" s="28">
        <v>10</v>
      </c>
      <c r="M731" s="28">
        <v>11</v>
      </c>
      <c r="N731" s="28">
        <v>1</v>
      </c>
      <c r="P731" s="28">
        <v>1</v>
      </c>
      <c r="Q731" s="28">
        <v>1</v>
      </c>
      <c r="R731" s="30" t="s">
        <v>2004</v>
      </c>
      <c r="W731">
        <v>0</v>
      </c>
      <c r="Y731"/>
      <c r="Z731" s="302" t="s">
        <v>3316</v>
      </c>
      <c r="AA731"/>
    </row>
    <row r="732" spans="1:27" ht="15" customHeight="1" x14ac:dyDescent="0.25">
      <c r="A732" s="187" t="e">
        <f>VLOOKUP(E732,НЕД!A:B,2,FALSE)</f>
        <v>#N/A</v>
      </c>
      <c r="B732" s="68">
        <v>20</v>
      </c>
      <c r="C732" t="s">
        <v>328</v>
      </c>
      <c r="D732" t="s">
        <v>328</v>
      </c>
      <c r="E732" s="66" t="s">
        <v>225</v>
      </c>
      <c r="F732" s="68">
        <v>150</v>
      </c>
      <c r="G732" s="28">
        <v>34</v>
      </c>
      <c r="H732" s="29">
        <f t="shared" si="15"/>
        <v>0.22666666666666666</v>
      </c>
      <c r="I732" s="28">
        <v>180</v>
      </c>
      <c r="J732" s="28">
        <v>308</v>
      </c>
      <c r="K732" s="28">
        <v>12</v>
      </c>
      <c r="L732" s="28">
        <v>23</v>
      </c>
      <c r="M732" s="28">
        <v>13</v>
      </c>
      <c r="P732" s="28">
        <v>1</v>
      </c>
      <c r="R732" t="s">
        <v>1654</v>
      </c>
      <c r="W732">
        <v>20</v>
      </c>
      <c r="Z732" s="315" t="s">
        <v>3316</v>
      </c>
    </row>
    <row r="733" spans="1:27" ht="15" customHeight="1" x14ac:dyDescent="0.25">
      <c r="A733" s="187" t="e">
        <f>VLOOKUP(E733,НЕД!A:B,2,FALSE)</f>
        <v>#N/A</v>
      </c>
      <c r="B733" s="68">
        <v>4</v>
      </c>
      <c r="C733" s="445" t="s">
        <v>3555</v>
      </c>
      <c r="D733" s="149" t="s">
        <v>238</v>
      </c>
      <c r="E733" s="87" t="s">
        <v>611</v>
      </c>
      <c r="F733" s="28">
        <v>240</v>
      </c>
      <c r="G733" s="28">
        <v>69</v>
      </c>
      <c r="H733" s="29">
        <f t="shared" si="15"/>
        <v>0.28749999999999998</v>
      </c>
      <c r="I733" s="28">
        <v>240</v>
      </c>
      <c r="J733" s="28">
        <v>222</v>
      </c>
      <c r="K733" s="28">
        <v>12</v>
      </c>
      <c r="L733" s="28">
        <v>9</v>
      </c>
      <c r="M733" s="28">
        <v>22</v>
      </c>
      <c r="R733" s="30" t="s">
        <v>2856</v>
      </c>
      <c r="W733">
        <v>9</v>
      </c>
      <c r="Y733"/>
      <c r="Z733" s="438" t="s">
        <v>3316</v>
      </c>
      <c r="AA733" s="28">
        <v>18</v>
      </c>
    </row>
    <row r="734" spans="1:27" ht="15" customHeight="1" x14ac:dyDescent="0.25">
      <c r="A734" s="187" t="e">
        <f>VLOOKUP(E734,НЕД!A:B,2,FALSE)</f>
        <v>#N/A</v>
      </c>
      <c r="B734" s="28">
        <v>46</v>
      </c>
      <c r="C734" t="s">
        <v>151</v>
      </c>
      <c r="D734" s="441" t="s">
        <v>3523</v>
      </c>
      <c r="E734" s="22" t="s">
        <v>1536</v>
      </c>
      <c r="F734" s="28">
        <v>140</v>
      </c>
      <c r="G734" s="28">
        <v>29</v>
      </c>
      <c r="H734" s="29">
        <f t="shared" si="15"/>
        <v>0.20714285714285716</v>
      </c>
      <c r="I734" s="28">
        <v>150</v>
      </c>
      <c r="J734" s="28">
        <v>438</v>
      </c>
      <c r="K734" s="28">
        <v>6</v>
      </c>
      <c r="L734" s="28">
        <v>21</v>
      </c>
      <c r="M734" s="28">
        <v>57</v>
      </c>
      <c r="O734" s="28">
        <v>1</v>
      </c>
      <c r="P734" s="28">
        <v>1</v>
      </c>
      <c r="R734" t="s">
        <v>2963</v>
      </c>
      <c r="W734">
        <v>0</v>
      </c>
      <c r="Y734"/>
      <c r="Z734"/>
      <c r="AA734"/>
    </row>
    <row r="735" spans="1:27" ht="15" customHeight="1" x14ac:dyDescent="0.25">
      <c r="A735" s="187" t="e">
        <f>VLOOKUP(E735,НЕД!A:B,2,FALSE)</f>
        <v>#N/A</v>
      </c>
      <c r="B735" s="64">
        <v>13</v>
      </c>
      <c r="C735" t="s">
        <v>151</v>
      </c>
      <c r="D735" s="441" t="s">
        <v>3526</v>
      </c>
      <c r="E735" s="22" t="s">
        <v>1737</v>
      </c>
      <c r="F735" s="68">
        <v>140</v>
      </c>
      <c r="G735" s="28">
        <v>38</v>
      </c>
      <c r="H735" s="29">
        <f t="shared" si="15"/>
        <v>0.27142857142857141</v>
      </c>
      <c r="I735" s="28">
        <v>150</v>
      </c>
      <c r="J735" s="28">
        <v>311</v>
      </c>
      <c r="K735" s="28">
        <v>6</v>
      </c>
      <c r="L735" s="28">
        <v>16</v>
      </c>
      <c r="M735" s="28">
        <v>36</v>
      </c>
      <c r="N735" s="28">
        <v>1</v>
      </c>
      <c r="O735" s="28">
        <v>1</v>
      </c>
      <c r="P735" s="28">
        <v>1</v>
      </c>
      <c r="R735" t="s">
        <v>1738</v>
      </c>
      <c r="W735">
        <v>13</v>
      </c>
      <c r="Y735"/>
      <c r="Z735"/>
      <c r="AA735"/>
    </row>
    <row r="736" spans="1:27" ht="15" customHeight="1" x14ac:dyDescent="0.25">
      <c r="A736" s="187" t="e">
        <f>VLOOKUP(E736,НЕД!A:B,2,FALSE)</f>
        <v>#N/A</v>
      </c>
      <c r="B736" s="68">
        <v>51</v>
      </c>
      <c r="C736" t="s">
        <v>78</v>
      </c>
      <c r="D736" s="441" t="s">
        <v>3518</v>
      </c>
      <c r="E736" s="66" t="s">
        <v>2995</v>
      </c>
      <c r="F736" s="68">
        <v>90</v>
      </c>
      <c r="G736" s="28">
        <v>23</v>
      </c>
      <c r="H736" s="29">
        <f t="shared" si="15"/>
        <v>0.25555555555555554</v>
      </c>
      <c r="I736" s="28">
        <v>160</v>
      </c>
      <c r="J736" s="28">
        <v>183</v>
      </c>
      <c r="K736" s="28">
        <v>5</v>
      </c>
      <c r="L736" s="28">
        <v>6</v>
      </c>
      <c r="M736" s="28">
        <v>27</v>
      </c>
      <c r="P736" s="28">
        <v>1</v>
      </c>
      <c r="R736" s="99" t="s">
        <v>2971</v>
      </c>
      <c r="W736">
        <v>10</v>
      </c>
      <c r="Y736"/>
      <c r="Z736" s="438" t="s">
        <v>3316</v>
      </c>
    </row>
    <row r="737" spans="1:27" ht="15" customHeight="1" x14ac:dyDescent="0.25">
      <c r="A737" s="187" t="e">
        <f>VLOOKUP(E737,НЕД!A:B,2,FALSE)</f>
        <v>#N/A</v>
      </c>
      <c r="B737" s="64">
        <v>9</v>
      </c>
      <c r="C737" t="s">
        <v>151</v>
      </c>
      <c r="D737" s="441" t="s">
        <v>3524</v>
      </c>
      <c r="E737" s="22" t="s">
        <v>1640</v>
      </c>
      <c r="F737" s="64">
        <v>140</v>
      </c>
      <c r="G737" s="28">
        <v>34</v>
      </c>
      <c r="H737" s="29">
        <f t="shared" si="15"/>
        <v>0.24285714285714285</v>
      </c>
      <c r="I737" s="28">
        <v>160</v>
      </c>
      <c r="J737" s="28">
        <v>427</v>
      </c>
      <c r="K737" s="28">
        <v>7</v>
      </c>
      <c r="L737" s="28">
        <v>17</v>
      </c>
      <c r="M737" s="28">
        <v>63</v>
      </c>
      <c r="O737" s="28">
        <v>1</v>
      </c>
      <c r="P737" s="28">
        <v>1</v>
      </c>
      <c r="R737" s="180" t="s">
        <v>3248</v>
      </c>
      <c r="W737">
        <v>9</v>
      </c>
      <c r="Y737"/>
      <c r="Z737"/>
      <c r="AA737"/>
    </row>
    <row r="738" spans="1:27" ht="30" customHeight="1" x14ac:dyDescent="0.25">
      <c r="A738" s="187" t="e">
        <f>VLOOKUP(E738,НЕД!A:B,2,FALSE)</f>
        <v>#N/A</v>
      </c>
      <c r="B738" s="28">
        <v>0</v>
      </c>
      <c r="C738" s="445" t="s">
        <v>3555</v>
      </c>
      <c r="D738" t="s">
        <v>238</v>
      </c>
      <c r="E738" s="22" t="s">
        <v>736</v>
      </c>
      <c r="F738" s="28">
        <v>240</v>
      </c>
      <c r="G738" s="28">
        <v>67</v>
      </c>
      <c r="H738" s="29">
        <f t="shared" si="15"/>
        <v>0.27916666666666667</v>
      </c>
      <c r="I738" s="28">
        <v>250</v>
      </c>
      <c r="J738" s="28">
        <v>190</v>
      </c>
      <c r="K738" s="28">
        <v>8</v>
      </c>
      <c r="L738" s="28">
        <v>11</v>
      </c>
      <c r="M738" s="28">
        <v>10</v>
      </c>
      <c r="N738" s="28">
        <v>1</v>
      </c>
      <c r="P738" s="28">
        <v>1</v>
      </c>
      <c r="R738" t="s">
        <v>982</v>
      </c>
      <c r="W738">
        <v>0</v>
      </c>
      <c r="Y738"/>
      <c r="Z738" s="313" t="s">
        <v>3316</v>
      </c>
    </row>
    <row r="739" spans="1:27" ht="15" customHeight="1" x14ac:dyDescent="0.25">
      <c r="A739" s="187" t="e">
        <f>VLOOKUP(E739,НЕД!A:B,2,FALSE)</f>
        <v>#N/A</v>
      </c>
      <c r="B739" s="68">
        <v>22</v>
      </c>
      <c r="C739" s="441" t="s">
        <v>121</v>
      </c>
      <c r="D739" t="s">
        <v>325</v>
      </c>
      <c r="E739" s="66" t="s">
        <v>2833</v>
      </c>
      <c r="F739" s="28">
        <v>130</v>
      </c>
      <c r="G739" s="28">
        <v>38</v>
      </c>
      <c r="H739" s="29">
        <f t="shared" si="15"/>
        <v>0.29230769230769232</v>
      </c>
      <c r="I739" s="28">
        <v>120</v>
      </c>
      <c r="J739" s="28">
        <v>217</v>
      </c>
      <c r="K739" s="28">
        <v>19</v>
      </c>
      <c r="L739" s="28">
        <v>13</v>
      </c>
      <c r="M739" s="28">
        <v>7</v>
      </c>
      <c r="O739" s="28">
        <v>1</v>
      </c>
      <c r="P739" s="28">
        <v>1</v>
      </c>
      <c r="R739" s="30" t="s">
        <v>2791</v>
      </c>
      <c r="W739">
        <v>17</v>
      </c>
      <c r="Y739"/>
      <c r="Z739" s="315" t="s">
        <v>3316</v>
      </c>
    </row>
    <row r="740" spans="1:27" ht="30" customHeight="1" x14ac:dyDescent="0.25">
      <c r="A740" s="187">
        <f>VLOOKUP(E740,НЕД!A:B,2,FALSE)</f>
        <v>24</v>
      </c>
      <c r="B740" s="68">
        <v>22</v>
      </c>
      <c r="C740" t="s">
        <v>244</v>
      </c>
      <c r="D740" t="s">
        <v>244</v>
      </c>
      <c r="E740" s="66" t="s">
        <v>251</v>
      </c>
      <c r="F740" s="68">
        <v>80</v>
      </c>
      <c r="G740" s="28">
        <v>18</v>
      </c>
      <c r="H740" s="29">
        <f t="shared" si="15"/>
        <v>0.22500000000000001</v>
      </c>
      <c r="I740" s="28">
        <v>140</v>
      </c>
      <c r="J740" s="28">
        <v>37</v>
      </c>
      <c r="K740" s="28">
        <v>1</v>
      </c>
      <c r="L740" s="28">
        <v>2</v>
      </c>
      <c r="M740" s="28">
        <v>4</v>
      </c>
      <c r="N740" s="28">
        <v>1</v>
      </c>
      <c r="R740" s="33" t="s">
        <v>3242</v>
      </c>
      <c r="S740">
        <v>80</v>
      </c>
      <c r="T740">
        <v>140</v>
      </c>
      <c r="W740">
        <v>23</v>
      </c>
      <c r="Y740"/>
      <c r="Z740" s="315" t="s">
        <v>3316</v>
      </c>
    </row>
    <row r="741" spans="1:27" ht="15" customHeight="1" x14ac:dyDescent="0.25">
      <c r="A741" s="187" t="e">
        <f>VLOOKUP(E741,НЕД!A:B,2,FALSE)</f>
        <v>#N/A</v>
      </c>
      <c r="B741" s="64">
        <v>48</v>
      </c>
      <c r="C741" s="441" t="s">
        <v>3531</v>
      </c>
      <c r="D741" s="190" t="s">
        <v>3532</v>
      </c>
      <c r="E741" s="22" t="s">
        <v>3021</v>
      </c>
      <c r="F741" s="28">
        <v>250</v>
      </c>
      <c r="G741" s="28">
        <v>67</v>
      </c>
      <c r="H741" s="29">
        <f t="shared" si="15"/>
        <v>0.26800000000000002</v>
      </c>
      <c r="I741" s="28">
        <v>190</v>
      </c>
      <c r="J741" s="28">
        <v>277</v>
      </c>
      <c r="K741" s="28">
        <v>18</v>
      </c>
      <c r="L741" s="28">
        <v>10</v>
      </c>
      <c r="M741" s="28">
        <v>29</v>
      </c>
      <c r="O741" s="28">
        <v>1</v>
      </c>
      <c r="P741" s="28">
        <v>1</v>
      </c>
      <c r="R741" t="s">
        <v>3036</v>
      </c>
      <c r="W741">
        <v>0</v>
      </c>
      <c r="Y741"/>
      <c r="Z741"/>
      <c r="AA741"/>
    </row>
    <row r="742" spans="1:27" ht="15" customHeight="1" x14ac:dyDescent="0.25">
      <c r="A742" s="187">
        <f>VLOOKUP(E742,НЕД!A:B,2,FALSE)</f>
        <v>24</v>
      </c>
      <c r="B742" s="68">
        <v>23</v>
      </c>
      <c r="C742" s="441" t="s">
        <v>51</v>
      </c>
      <c r="D742" t="s">
        <v>51</v>
      </c>
      <c r="E742" s="66" t="s">
        <v>52</v>
      </c>
      <c r="F742" s="68">
        <v>100</v>
      </c>
      <c r="G742" s="28">
        <v>24</v>
      </c>
      <c r="H742" s="29">
        <f t="shared" si="15"/>
        <v>0.24</v>
      </c>
      <c r="I742" s="28">
        <v>250</v>
      </c>
      <c r="J742" s="28">
        <v>228</v>
      </c>
      <c r="K742" s="28">
        <v>8</v>
      </c>
      <c r="L742" s="28">
        <v>16</v>
      </c>
      <c r="M742" s="28">
        <v>21</v>
      </c>
      <c r="N742" s="28">
        <v>1</v>
      </c>
      <c r="O742" s="28">
        <v>1</v>
      </c>
      <c r="P742" s="28">
        <v>1</v>
      </c>
      <c r="R742" t="s">
        <v>1576</v>
      </c>
      <c r="S742" t="s">
        <v>916</v>
      </c>
      <c r="T742" t="s">
        <v>323</v>
      </c>
      <c r="U742" t="s">
        <v>1577</v>
      </c>
      <c r="V742">
        <v>22</v>
      </c>
      <c r="W742">
        <v>23</v>
      </c>
      <c r="Z742" s="315" t="s">
        <v>3316</v>
      </c>
    </row>
    <row r="743" spans="1:27" ht="45" customHeight="1" x14ac:dyDescent="0.25">
      <c r="A743" s="187" t="e">
        <f>VLOOKUP(E743,НЕД!A:B,2,FALSE)</f>
        <v>#N/A</v>
      </c>
      <c r="B743" s="28">
        <v>0</v>
      </c>
      <c r="C743" s="441" t="s">
        <v>3531</v>
      </c>
      <c r="D743" s="441" t="s">
        <v>3533</v>
      </c>
      <c r="E743" s="22" t="s">
        <v>1444</v>
      </c>
      <c r="F743" s="28">
        <v>180</v>
      </c>
      <c r="G743" s="28">
        <v>46</v>
      </c>
      <c r="H743" s="29">
        <f t="shared" si="15"/>
        <v>0.25555555555555554</v>
      </c>
      <c r="I743" s="28">
        <v>200</v>
      </c>
      <c r="J743" s="28">
        <v>420</v>
      </c>
      <c r="K743" s="28">
        <v>15</v>
      </c>
      <c r="L743" s="28">
        <v>21</v>
      </c>
      <c r="M743" s="28">
        <v>43</v>
      </c>
      <c r="O743" s="28">
        <v>1</v>
      </c>
      <c r="P743" s="28">
        <v>1</v>
      </c>
      <c r="R743" t="s">
        <v>1445</v>
      </c>
      <c r="W743">
        <v>0</v>
      </c>
      <c r="Y743"/>
      <c r="Z743"/>
      <c r="AA743"/>
    </row>
    <row r="744" spans="1:27" ht="15" customHeight="1" x14ac:dyDescent="0.25">
      <c r="A744" s="187" t="e">
        <f>VLOOKUP(E744,НЕД!A:B,2,FALSE)</f>
        <v>#N/A</v>
      </c>
      <c r="B744" s="64">
        <v>52</v>
      </c>
      <c r="C744" t="s">
        <v>151</v>
      </c>
      <c r="D744" s="441" t="s">
        <v>3525</v>
      </c>
      <c r="E744" s="22" t="s">
        <v>3101</v>
      </c>
      <c r="F744" s="28">
        <v>140</v>
      </c>
      <c r="G744" s="28">
        <v>34</v>
      </c>
      <c r="H744" s="29">
        <f t="shared" si="15"/>
        <v>0.24285714285714285</v>
      </c>
      <c r="I744" s="28">
        <v>160</v>
      </c>
      <c r="J744" s="28">
        <v>154</v>
      </c>
      <c r="K744" s="28">
        <v>6</v>
      </c>
      <c r="L744" s="28">
        <v>4</v>
      </c>
      <c r="M744" s="28">
        <v>24</v>
      </c>
      <c r="N744" s="28">
        <v>1</v>
      </c>
      <c r="P744" s="28">
        <v>1</v>
      </c>
      <c r="R744" s="30" t="s">
        <v>3115</v>
      </c>
      <c r="Y744"/>
      <c r="Z744" t="s">
        <v>3316</v>
      </c>
      <c r="AA744"/>
    </row>
    <row r="745" spans="1:27" ht="15" customHeight="1" x14ac:dyDescent="0.25">
      <c r="A745" s="187" t="e">
        <f>VLOOKUP(E745,НЕД!A:B,2,FALSE)</f>
        <v>#N/A</v>
      </c>
      <c r="B745" s="68">
        <v>21</v>
      </c>
      <c r="C745" t="s">
        <v>121</v>
      </c>
      <c r="D745" t="s">
        <v>121</v>
      </c>
      <c r="E745" s="22" t="s">
        <v>123</v>
      </c>
      <c r="F745" s="68">
        <v>210</v>
      </c>
      <c r="G745" s="28">
        <v>55</v>
      </c>
      <c r="H745" s="29">
        <f t="shared" si="15"/>
        <v>0.26190476190476192</v>
      </c>
      <c r="I745" s="28">
        <v>120</v>
      </c>
      <c r="J745" s="28">
        <v>171</v>
      </c>
      <c r="K745" s="28">
        <v>29</v>
      </c>
      <c r="L745" s="28">
        <v>6</v>
      </c>
      <c r="M745" s="28">
        <v>1</v>
      </c>
      <c r="O745" s="28">
        <v>1</v>
      </c>
      <c r="P745" s="28">
        <v>1</v>
      </c>
      <c r="Q745" s="28">
        <v>1</v>
      </c>
      <c r="R745" s="30" t="s">
        <v>1655</v>
      </c>
      <c r="W745">
        <v>16</v>
      </c>
      <c r="Y745"/>
      <c r="Z745" s="315" t="s">
        <v>3316</v>
      </c>
      <c r="AA745"/>
    </row>
    <row r="746" spans="1:27" ht="15" customHeight="1" x14ac:dyDescent="0.25">
      <c r="A746" s="187" t="e">
        <f>VLOOKUP(E746,НЕД!A:B,2,FALSE)</f>
        <v>#N/A</v>
      </c>
      <c r="B746" s="64">
        <v>16</v>
      </c>
      <c r="C746" s="441" t="s">
        <v>3535</v>
      </c>
      <c r="D746" s="441" t="s">
        <v>3542</v>
      </c>
      <c r="E746" s="292" t="s">
        <v>3048</v>
      </c>
      <c r="F746" s="68">
        <v>140</v>
      </c>
      <c r="G746" s="28">
        <v>37</v>
      </c>
      <c r="H746" s="29">
        <f t="shared" si="15"/>
        <v>0.26428571428571429</v>
      </c>
      <c r="I746" s="28">
        <v>270</v>
      </c>
      <c r="J746" s="28">
        <v>164</v>
      </c>
      <c r="K746" s="28">
        <v>6</v>
      </c>
      <c r="L746" s="28">
        <v>5</v>
      </c>
      <c r="M746" s="28">
        <v>25</v>
      </c>
      <c r="N746" s="28">
        <v>1</v>
      </c>
      <c r="P746" s="28">
        <v>1</v>
      </c>
      <c r="R746" s="112" t="s">
        <v>3049</v>
      </c>
      <c r="W746">
        <v>16</v>
      </c>
      <c r="Y746"/>
      <c r="Z746" s="236" t="s">
        <v>3316</v>
      </c>
      <c r="AA746"/>
    </row>
    <row r="747" spans="1:27" ht="15" customHeight="1" x14ac:dyDescent="0.25">
      <c r="A747" s="187">
        <f>VLOOKUP(E747,НЕД!A:B,2,FALSE)</f>
        <v>24</v>
      </c>
      <c r="B747" s="68">
        <v>24</v>
      </c>
      <c r="C747" s="441" t="s">
        <v>51</v>
      </c>
      <c r="D747" t="s">
        <v>51</v>
      </c>
      <c r="E747" s="66" t="s">
        <v>3451</v>
      </c>
      <c r="F747" s="28">
        <v>130</v>
      </c>
      <c r="G747" s="28">
        <v>29</v>
      </c>
      <c r="H747" s="29">
        <f t="shared" si="15"/>
        <v>0.22307692307692309</v>
      </c>
      <c r="I747" s="28">
        <v>250</v>
      </c>
      <c r="J747" s="28">
        <v>215</v>
      </c>
      <c r="K747" s="28">
        <v>6</v>
      </c>
      <c r="L747" s="28">
        <v>12</v>
      </c>
      <c r="M747" s="28">
        <v>22</v>
      </c>
      <c r="N747" s="28">
        <v>1</v>
      </c>
      <c r="O747" s="28">
        <v>1</v>
      </c>
      <c r="R747" t="s">
        <v>3452</v>
      </c>
      <c r="W747">
        <v>23</v>
      </c>
      <c r="Y747"/>
      <c r="Z747" s="315" t="s">
        <v>3316</v>
      </c>
    </row>
    <row r="748" spans="1:27" ht="30" customHeight="1" x14ac:dyDescent="0.25">
      <c r="A748" s="187">
        <f>VLOOKUP(E748,НЕД!A:B,2,FALSE)</f>
        <v>24</v>
      </c>
      <c r="B748" s="68">
        <v>24</v>
      </c>
      <c r="C748" s="441" t="s">
        <v>51</v>
      </c>
      <c r="D748" s="257" t="s">
        <v>3455</v>
      </c>
      <c r="E748" s="66" t="s">
        <v>3454</v>
      </c>
      <c r="F748" s="28">
        <v>130</v>
      </c>
      <c r="G748" s="28">
        <v>33</v>
      </c>
      <c r="H748" s="29">
        <f t="shared" si="15"/>
        <v>0.25384615384615383</v>
      </c>
      <c r="I748" s="28">
        <v>250</v>
      </c>
      <c r="J748" s="28">
        <v>257</v>
      </c>
      <c r="K748" s="28">
        <v>7</v>
      </c>
      <c r="L748" s="28">
        <v>10</v>
      </c>
      <c r="M748" s="28">
        <v>36</v>
      </c>
      <c r="N748" s="28">
        <v>1</v>
      </c>
      <c r="O748" s="28">
        <v>1</v>
      </c>
      <c r="P748" s="28">
        <v>1</v>
      </c>
      <c r="R748" s="289" t="s">
        <v>3473</v>
      </c>
      <c r="W748">
        <v>23</v>
      </c>
      <c r="Y748"/>
      <c r="Z748" s="315" t="s">
        <v>3316</v>
      </c>
    </row>
    <row r="749" spans="1:27" ht="15" customHeight="1" x14ac:dyDescent="0.25">
      <c r="A749" s="187" t="e">
        <f>VLOOKUP(E749,НЕД!A:B,2,FALSE)</f>
        <v>#N/A</v>
      </c>
      <c r="B749" s="195">
        <v>21</v>
      </c>
      <c r="C749" s="441" t="s">
        <v>121</v>
      </c>
      <c r="D749" t="s">
        <v>325</v>
      </c>
      <c r="E749" s="22" t="s">
        <v>2962</v>
      </c>
      <c r="F749" s="68">
        <v>220</v>
      </c>
      <c r="G749" s="28">
        <v>71</v>
      </c>
      <c r="H749" s="29">
        <f t="shared" si="15"/>
        <v>0.32272727272727275</v>
      </c>
      <c r="I749" s="28">
        <v>120</v>
      </c>
      <c r="J749" s="28">
        <v>291</v>
      </c>
      <c r="K749" s="28">
        <v>21</v>
      </c>
      <c r="L749" s="28">
        <v>17</v>
      </c>
      <c r="M749" s="28">
        <v>14</v>
      </c>
      <c r="O749" s="28">
        <v>1</v>
      </c>
      <c r="R749" t="s">
        <v>2862</v>
      </c>
      <c r="W749">
        <v>16</v>
      </c>
      <c r="Y749"/>
      <c r="Z749" s="315" t="s">
        <v>3316</v>
      </c>
      <c r="AA749"/>
    </row>
    <row r="750" spans="1:27" ht="15" customHeight="1" x14ac:dyDescent="0.25">
      <c r="A750" s="187" t="e">
        <f>VLOOKUP(E750,НЕД!A:B,2,FALSE)</f>
        <v>#N/A</v>
      </c>
      <c r="B750" s="68">
        <v>22</v>
      </c>
      <c r="C750" s="441" t="s">
        <v>3534</v>
      </c>
      <c r="D750" s="441" t="s">
        <v>3536</v>
      </c>
      <c r="E750" s="66" t="s">
        <v>1896</v>
      </c>
      <c r="F750" s="28">
        <v>45</v>
      </c>
      <c r="G750" s="28">
        <v>6</v>
      </c>
      <c r="H750" s="29">
        <f t="shared" si="15"/>
        <v>0.13333333333333333</v>
      </c>
      <c r="I750" s="28">
        <v>250</v>
      </c>
      <c r="N750" s="28">
        <v>1</v>
      </c>
      <c r="R750"/>
      <c r="W750">
        <v>17</v>
      </c>
      <c r="Y750"/>
      <c r="Z750" s="315" t="s">
        <v>3316</v>
      </c>
    </row>
    <row r="751" spans="1:27" ht="15" customHeight="1" x14ac:dyDescent="0.25">
      <c r="A751" s="187" t="e">
        <f>VLOOKUP(E751,НЕД!A:B,2,FALSE)</f>
        <v>#N/A</v>
      </c>
      <c r="B751" s="68">
        <v>51</v>
      </c>
      <c r="C751" t="s">
        <v>331</v>
      </c>
      <c r="D751" t="s">
        <v>331</v>
      </c>
      <c r="E751" s="22" t="s">
        <v>1115</v>
      </c>
      <c r="F751" s="28">
        <v>180</v>
      </c>
      <c r="G751" s="28">
        <v>40</v>
      </c>
      <c r="H751" s="29">
        <f t="shared" si="15"/>
        <v>0.22222222222222221</v>
      </c>
      <c r="I751" s="28">
        <v>200</v>
      </c>
      <c r="J751" s="28">
        <v>338</v>
      </c>
      <c r="K751" s="28">
        <v>10</v>
      </c>
      <c r="L751" s="28">
        <v>21</v>
      </c>
      <c r="M751" s="28">
        <v>23</v>
      </c>
      <c r="P751" s="28">
        <v>1</v>
      </c>
      <c r="R751" t="s">
        <v>1116</v>
      </c>
      <c r="S751" t="s">
        <v>350</v>
      </c>
      <c r="T751" t="s">
        <v>343</v>
      </c>
      <c r="U751" t="s">
        <v>732</v>
      </c>
      <c r="V751">
        <v>33</v>
      </c>
      <c r="W751">
        <v>13</v>
      </c>
      <c r="Y751"/>
      <c r="Z751"/>
      <c r="AA751"/>
    </row>
    <row r="752" spans="1:27" ht="15" customHeight="1" x14ac:dyDescent="0.25">
      <c r="A752" s="187" t="e">
        <f>VLOOKUP(E752,НЕД!A:B,2,FALSE)</f>
        <v>#N/A</v>
      </c>
      <c r="B752" s="28">
        <v>20</v>
      </c>
      <c r="C752" s="441" t="s">
        <v>121</v>
      </c>
      <c r="D752" t="s">
        <v>408</v>
      </c>
      <c r="E752" s="119" t="s">
        <v>128</v>
      </c>
      <c r="F752" s="28">
        <v>210</v>
      </c>
      <c r="G752" s="28">
        <v>58</v>
      </c>
      <c r="H752" s="29">
        <f t="shared" si="15"/>
        <v>0.27619047619047621</v>
      </c>
      <c r="I752" s="28">
        <v>250</v>
      </c>
      <c r="J752" s="28">
        <v>210</v>
      </c>
      <c r="K752" s="28">
        <v>16</v>
      </c>
      <c r="L752" s="28">
        <v>10</v>
      </c>
      <c r="M752" s="28">
        <v>15</v>
      </c>
      <c r="O752" s="28">
        <v>1</v>
      </c>
      <c r="P752" s="28">
        <v>1</v>
      </c>
      <c r="R752" s="30" t="s">
        <v>1310</v>
      </c>
      <c r="W752">
        <v>20</v>
      </c>
      <c r="Y752"/>
      <c r="Z752"/>
      <c r="AA752"/>
    </row>
    <row r="753" spans="1:27" ht="15" customHeight="1" x14ac:dyDescent="0.25">
      <c r="A753" s="187" t="e">
        <f>VLOOKUP(E753,НЕД!A:B,2,FALSE)</f>
        <v>#N/A</v>
      </c>
      <c r="B753" s="68">
        <v>19</v>
      </c>
      <c r="C753" t="s">
        <v>331</v>
      </c>
      <c r="D753" t="s">
        <v>331</v>
      </c>
      <c r="E753" s="22" t="s">
        <v>595</v>
      </c>
      <c r="F753" s="68">
        <v>180</v>
      </c>
      <c r="G753" s="28">
        <v>48</v>
      </c>
      <c r="H753" s="29">
        <f t="shared" si="15"/>
        <v>0.26666666666666666</v>
      </c>
      <c r="I753" s="28">
        <v>200</v>
      </c>
      <c r="J753" s="28">
        <v>308</v>
      </c>
      <c r="K753" s="28">
        <v>8</v>
      </c>
      <c r="L753" s="28">
        <v>22</v>
      </c>
      <c r="M753" s="28">
        <v>20</v>
      </c>
      <c r="N753" s="28">
        <v>1</v>
      </c>
      <c r="P753" s="28">
        <v>1</v>
      </c>
      <c r="R753" s="170" t="s">
        <v>596</v>
      </c>
      <c r="V753">
        <v>43</v>
      </c>
      <c r="W753">
        <v>19</v>
      </c>
      <c r="Y753"/>
      <c r="Z753" s="438" t="s">
        <v>3316</v>
      </c>
    </row>
    <row r="754" spans="1:27" ht="15" customHeight="1" x14ac:dyDescent="0.25">
      <c r="A754" s="187">
        <f>VLOOKUP(E754,НЕД!A:B,2,FALSE)</f>
        <v>24</v>
      </c>
      <c r="B754" s="64">
        <v>24</v>
      </c>
      <c r="C754" t="s">
        <v>331</v>
      </c>
      <c r="D754" t="s">
        <v>331</v>
      </c>
      <c r="E754" s="22" t="s">
        <v>1643</v>
      </c>
      <c r="F754" s="68">
        <v>180</v>
      </c>
      <c r="G754" s="28">
        <v>37</v>
      </c>
      <c r="H754" s="29">
        <f t="shared" si="15"/>
        <v>0.20555555555555555</v>
      </c>
      <c r="I754" s="28">
        <v>250</v>
      </c>
      <c r="J754" s="28">
        <v>221</v>
      </c>
      <c r="K754" s="28">
        <v>8</v>
      </c>
      <c r="L754" s="28">
        <v>8</v>
      </c>
      <c r="M754" s="28">
        <v>26</v>
      </c>
      <c r="N754" s="28">
        <v>1</v>
      </c>
      <c r="O754" s="28">
        <v>1</v>
      </c>
      <c r="Q754" s="28">
        <v>1</v>
      </c>
      <c r="R754" s="180" t="s">
        <v>3238</v>
      </c>
      <c r="V754">
        <v>30</v>
      </c>
      <c r="W754">
        <v>14</v>
      </c>
      <c r="Y754"/>
      <c r="Z754"/>
      <c r="AA754"/>
    </row>
    <row r="755" spans="1:27" ht="15" customHeight="1" x14ac:dyDescent="0.25">
      <c r="A755" s="187" t="e">
        <f>VLOOKUP(E755,НЕД!A:B,2,FALSE)</f>
        <v>#N/A</v>
      </c>
      <c r="B755" s="68">
        <v>13</v>
      </c>
      <c r="C755" s="201" t="s">
        <v>3360</v>
      </c>
      <c r="D755" s="239" t="s">
        <v>3360</v>
      </c>
      <c r="E755" s="296" t="s">
        <v>3374</v>
      </c>
      <c r="F755" s="68">
        <v>240</v>
      </c>
      <c r="G755" s="28">
        <v>63</v>
      </c>
      <c r="H755" s="29">
        <f t="shared" ref="H755:H786" si="16">G755/F755</f>
        <v>0.26250000000000001</v>
      </c>
      <c r="I755" s="28">
        <v>250</v>
      </c>
      <c r="J755" s="28">
        <v>356</v>
      </c>
      <c r="K755" s="28">
        <v>17</v>
      </c>
      <c r="L755" s="28">
        <v>19</v>
      </c>
      <c r="M755" s="28">
        <v>30</v>
      </c>
      <c r="P755" s="28">
        <v>1</v>
      </c>
      <c r="R755" s="235" t="s">
        <v>3375</v>
      </c>
      <c r="W755">
        <v>16</v>
      </c>
      <c r="Z755" s="289" t="s">
        <v>3316</v>
      </c>
      <c r="AA755"/>
    </row>
    <row r="756" spans="1:27" ht="15" customHeight="1" x14ac:dyDescent="0.25">
      <c r="A756" s="187" t="e">
        <f>VLOOKUP(E756,НЕД!A:B,2,FALSE)</f>
        <v>#N/A</v>
      </c>
      <c r="B756" s="28">
        <v>50</v>
      </c>
      <c r="C756" s="441" t="s">
        <v>121</v>
      </c>
      <c r="D756" t="s">
        <v>408</v>
      </c>
      <c r="E756" s="22" t="s">
        <v>961</v>
      </c>
      <c r="F756" s="28">
        <v>210</v>
      </c>
      <c r="G756" s="28">
        <v>53</v>
      </c>
      <c r="H756" s="29">
        <f t="shared" si="16"/>
        <v>0.25238095238095237</v>
      </c>
      <c r="I756" s="28">
        <v>250</v>
      </c>
      <c r="J756" s="28">
        <v>316</v>
      </c>
      <c r="K756" s="28">
        <v>18</v>
      </c>
      <c r="L756" s="28">
        <v>15</v>
      </c>
      <c r="M756" s="28">
        <v>28</v>
      </c>
      <c r="Q756" s="28">
        <v>1</v>
      </c>
      <c r="R756" s="30" t="s">
        <v>962</v>
      </c>
      <c r="V756">
        <v>54</v>
      </c>
      <c r="W756">
        <v>0</v>
      </c>
      <c r="Y756"/>
      <c r="Z756" s="313" t="s">
        <v>3316</v>
      </c>
    </row>
    <row r="757" spans="1:27" ht="15" customHeight="1" x14ac:dyDescent="0.25">
      <c r="A757" s="187" t="e">
        <f>VLOOKUP(E757,НЕД!A:B,2,FALSE)</f>
        <v>#N/A</v>
      </c>
      <c r="B757" s="68">
        <v>20</v>
      </c>
      <c r="C757" t="s">
        <v>139</v>
      </c>
      <c r="D757" t="s">
        <v>139</v>
      </c>
      <c r="E757" s="105" t="s">
        <v>2969</v>
      </c>
      <c r="F757" s="74">
        <v>260</v>
      </c>
      <c r="G757" s="28">
        <v>82</v>
      </c>
      <c r="H757" s="29">
        <f t="shared" si="16"/>
        <v>0.31538461538461537</v>
      </c>
      <c r="I757" s="28">
        <v>220</v>
      </c>
      <c r="J757" s="28">
        <v>286</v>
      </c>
      <c r="K757" s="28">
        <v>20</v>
      </c>
      <c r="L757" s="28">
        <v>12</v>
      </c>
      <c r="M757" s="28">
        <v>25</v>
      </c>
      <c r="R757" s="248" t="s">
        <v>3421</v>
      </c>
      <c r="S757" t="s">
        <v>545</v>
      </c>
      <c r="T757" t="s">
        <v>343</v>
      </c>
      <c r="U757" t="s">
        <v>559</v>
      </c>
      <c r="V757">
        <v>75</v>
      </c>
      <c r="W757">
        <v>20</v>
      </c>
      <c r="Y757"/>
      <c r="Z757"/>
      <c r="AA757"/>
    </row>
    <row r="758" spans="1:27" ht="15" customHeight="1" x14ac:dyDescent="0.25">
      <c r="A758" s="187" t="e">
        <f>VLOOKUP(E758,НЕД!A:B,2,FALSE)</f>
        <v>#N/A</v>
      </c>
      <c r="B758" s="28">
        <v>5</v>
      </c>
      <c r="C758" s="441" t="s">
        <v>232</v>
      </c>
      <c r="D758" t="s">
        <v>226</v>
      </c>
      <c r="E758" s="22" t="s">
        <v>1299</v>
      </c>
      <c r="F758" s="28">
        <v>140</v>
      </c>
      <c r="G758" s="28">
        <v>37</v>
      </c>
      <c r="H758" s="29">
        <f t="shared" si="16"/>
        <v>0.26428571428571429</v>
      </c>
      <c r="I758" s="28">
        <v>200</v>
      </c>
      <c r="J758" s="28">
        <v>274</v>
      </c>
      <c r="K758" s="28">
        <v>5</v>
      </c>
      <c r="L758" s="28">
        <v>19</v>
      </c>
      <c r="M758" s="28">
        <v>21</v>
      </c>
      <c r="N758" s="28">
        <v>1</v>
      </c>
      <c r="O758" s="28">
        <v>1</v>
      </c>
      <c r="R758" t="s">
        <v>1300</v>
      </c>
      <c r="W758">
        <v>5</v>
      </c>
      <c r="Y758"/>
      <c r="Z758" s="236" t="s">
        <v>3316</v>
      </c>
      <c r="AA758">
        <v>13</v>
      </c>
    </row>
    <row r="759" spans="1:27" ht="15" customHeight="1" x14ac:dyDescent="0.25">
      <c r="A759" s="187" t="e">
        <f>VLOOKUP(E759,НЕД!A:B,2,FALSE)</f>
        <v>#N/A</v>
      </c>
      <c r="B759" s="28">
        <v>9</v>
      </c>
      <c r="C759" s="441" t="s">
        <v>3512</v>
      </c>
      <c r="D759" s="441" t="s">
        <v>42</v>
      </c>
      <c r="E759" s="22" t="s">
        <v>1243</v>
      </c>
      <c r="F759" s="28">
        <v>135</v>
      </c>
      <c r="G759" s="28">
        <v>36</v>
      </c>
      <c r="H759" s="29">
        <f t="shared" si="16"/>
        <v>0.26666666666666666</v>
      </c>
      <c r="I759" s="28">
        <v>180</v>
      </c>
      <c r="J759" s="28">
        <v>301</v>
      </c>
      <c r="K759" s="28">
        <v>19</v>
      </c>
      <c r="L759" s="28">
        <v>22</v>
      </c>
      <c r="M759" s="28">
        <v>7</v>
      </c>
      <c r="P759" s="28">
        <v>1</v>
      </c>
      <c r="R759" t="s">
        <v>1244</v>
      </c>
      <c r="W759">
        <v>9</v>
      </c>
      <c r="Y759"/>
      <c r="Z759" s="438" t="s">
        <v>3316</v>
      </c>
      <c r="AA759" s="28">
        <v>13</v>
      </c>
    </row>
    <row r="760" spans="1:27" ht="15" customHeight="1" x14ac:dyDescent="0.25">
      <c r="A760" s="187" t="e">
        <f>VLOOKUP(E760,НЕД!A:B,2,FALSE)</f>
        <v>#N/A</v>
      </c>
      <c r="B760" s="28">
        <v>16</v>
      </c>
      <c r="C760" t="s">
        <v>206</v>
      </c>
      <c r="D760" s="441" t="s">
        <v>3539</v>
      </c>
      <c r="E760" s="241" t="s">
        <v>513</v>
      </c>
      <c r="F760" s="31">
        <v>150</v>
      </c>
      <c r="G760" s="28">
        <v>54</v>
      </c>
      <c r="H760" s="29">
        <f t="shared" si="16"/>
        <v>0.36</v>
      </c>
      <c r="I760" s="28">
        <v>90</v>
      </c>
      <c r="J760" s="28">
        <v>144</v>
      </c>
      <c r="K760" s="28">
        <v>6</v>
      </c>
      <c r="L760" s="28">
        <v>2</v>
      </c>
      <c r="M760" s="28">
        <v>26</v>
      </c>
      <c r="Q760" s="28">
        <v>1</v>
      </c>
      <c r="R760" t="s">
        <v>3472</v>
      </c>
      <c r="W760">
        <v>16</v>
      </c>
      <c r="Y760"/>
      <c r="Z760" s="438" t="s">
        <v>3316</v>
      </c>
    </row>
    <row r="761" spans="1:27" ht="15" customHeight="1" x14ac:dyDescent="0.25">
      <c r="A761" s="187" t="e">
        <f>VLOOKUP(E761,НЕД!A:B,2,FALSE)</f>
        <v>#N/A</v>
      </c>
      <c r="B761" s="68">
        <v>21</v>
      </c>
      <c r="C761" s="441" t="s">
        <v>121</v>
      </c>
      <c r="D761" t="s">
        <v>408</v>
      </c>
      <c r="E761" s="66" t="s">
        <v>427</v>
      </c>
      <c r="F761" s="68">
        <v>220</v>
      </c>
      <c r="G761" s="28">
        <v>55</v>
      </c>
      <c r="H761" s="29">
        <f t="shared" si="16"/>
        <v>0.25</v>
      </c>
      <c r="I761" s="28">
        <v>180</v>
      </c>
      <c r="J761" s="28">
        <v>200</v>
      </c>
      <c r="K761" s="28">
        <v>13</v>
      </c>
      <c r="L761" s="28">
        <v>11</v>
      </c>
      <c r="M761" s="28">
        <v>13</v>
      </c>
      <c r="O761" s="28">
        <v>1</v>
      </c>
      <c r="P761" s="28">
        <v>1</v>
      </c>
      <c r="R761" s="30" t="s">
        <v>2950</v>
      </c>
      <c r="V761">
        <v>58</v>
      </c>
      <c r="W761">
        <v>16</v>
      </c>
      <c r="Y761"/>
      <c r="Z761" s="315" t="s">
        <v>3316</v>
      </c>
    </row>
    <row r="762" spans="1:27" ht="15" customHeight="1" x14ac:dyDescent="0.25">
      <c r="A762" s="187" t="e">
        <f>VLOOKUP(E762,НЕД!A:B,2,FALSE)</f>
        <v>#N/A</v>
      </c>
      <c r="B762" s="28">
        <v>0</v>
      </c>
      <c r="C762" t="s">
        <v>78</v>
      </c>
      <c r="D762" s="441" t="s">
        <v>3520</v>
      </c>
      <c r="E762" s="22" t="s">
        <v>1846</v>
      </c>
      <c r="F762" s="28">
        <v>90</v>
      </c>
      <c r="G762" s="28">
        <v>27</v>
      </c>
      <c r="H762" s="29">
        <f t="shared" si="16"/>
        <v>0.3</v>
      </c>
      <c r="I762" s="28">
        <v>180</v>
      </c>
      <c r="J762" s="28">
        <v>86</v>
      </c>
      <c r="K762" s="28">
        <v>4</v>
      </c>
      <c r="L762" s="28">
        <v>2</v>
      </c>
      <c r="M762" s="28">
        <v>15</v>
      </c>
      <c r="N762" s="28">
        <v>1</v>
      </c>
      <c r="R762" t="s">
        <v>1847</v>
      </c>
      <c r="W762">
        <v>0</v>
      </c>
      <c r="Y762"/>
      <c r="Z762" s="438" t="s">
        <v>3316</v>
      </c>
    </row>
    <row r="763" spans="1:27" ht="15" customHeight="1" x14ac:dyDescent="0.25">
      <c r="A763" s="187" t="e">
        <f>VLOOKUP(E763,НЕД!A:B,2,FALSE)</f>
        <v>#N/A</v>
      </c>
      <c r="B763" s="64">
        <v>28</v>
      </c>
      <c r="C763" t="s">
        <v>36</v>
      </c>
      <c r="D763" t="s">
        <v>36</v>
      </c>
      <c r="E763" s="22" t="s">
        <v>1395</v>
      </c>
      <c r="F763" s="28">
        <v>140</v>
      </c>
      <c r="G763" s="28">
        <v>36</v>
      </c>
      <c r="H763" s="29">
        <f t="shared" si="16"/>
        <v>0.25714285714285712</v>
      </c>
      <c r="I763" s="28">
        <v>100</v>
      </c>
      <c r="J763" s="28">
        <v>297</v>
      </c>
      <c r="K763" s="28">
        <v>13</v>
      </c>
      <c r="L763" s="28">
        <v>19</v>
      </c>
      <c r="M763" s="28">
        <v>18</v>
      </c>
      <c r="O763" s="28">
        <v>1</v>
      </c>
      <c r="P763" s="28">
        <v>1</v>
      </c>
      <c r="R763" s="30" t="s">
        <v>1396</v>
      </c>
      <c r="V763">
        <v>19</v>
      </c>
      <c r="W763">
        <v>0</v>
      </c>
      <c r="Y763"/>
      <c r="Z763"/>
      <c r="AA763"/>
    </row>
    <row r="764" spans="1:27" ht="15" customHeight="1" x14ac:dyDescent="0.25">
      <c r="A764" s="187" t="e">
        <f>VLOOKUP(E764,НЕД!A:B,2,FALSE)</f>
        <v>#N/A</v>
      </c>
      <c r="B764" s="28">
        <v>50</v>
      </c>
      <c r="C764" s="441" t="s">
        <v>121</v>
      </c>
      <c r="D764" t="s">
        <v>408</v>
      </c>
      <c r="E764" s="22" t="s">
        <v>2905</v>
      </c>
      <c r="F764" s="31">
        <v>210</v>
      </c>
      <c r="G764" s="28">
        <v>54</v>
      </c>
      <c r="H764" s="29">
        <f t="shared" si="16"/>
        <v>0.25714285714285712</v>
      </c>
      <c r="I764" s="28">
        <v>250</v>
      </c>
      <c r="J764" s="28">
        <v>234</v>
      </c>
      <c r="K764" s="28">
        <v>26</v>
      </c>
      <c r="L764" s="28">
        <v>7</v>
      </c>
      <c r="M764" s="28">
        <v>16</v>
      </c>
      <c r="R764" s="30" t="s">
        <v>465</v>
      </c>
      <c r="W764">
        <v>0</v>
      </c>
      <c r="Y764"/>
      <c r="Z764" s="302" t="s">
        <v>3316</v>
      </c>
      <c r="AA764"/>
    </row>
    <row r="765" spans="1:27" ht="15" customHeight="1" x14ac:dyDescent="0.25">
      <c r="A765" s="187" t="e">
        <f>VLOOKUP(E765,НЕД!A:B,2,FALSE)</f>
        <v>#N/A</v>
      </c>
      <c r="B765" s="68">
        <v>21</v>
      </c>
      <c r="C765" t="s">
        <v>200</v>
      </c>
      <c r="D765" s="193" t="s">
        <v>200</v>
      </c>
      <c r="E765" s="145" t="s">
        <v>2978</v>
      </c>
      <c r="F765" s="68">
        <v>200</v>
      </c>
      <c r="G765" s="28">
        <v>50</v>
      </c>
      <c r="H765" s="29">
        <f t="shared" si="16"/>
        <v>0.25</v>
      </c>
      <c r="I765" s="28">
        <v>200</v>
      </c>
      <c r="J765" s="28">
        <v>361</v>
      </c>
      <c r="K765" s="28">
        <v>16</v>
      </c>
      <c r="L765" s="28">
        <v>14</v>
      </c>
      <c r="M765" s="28">
        <v>42</v>
      </c>
      <c r="O765" s="28">
        <v>1</v>
      </c>
      <c r="P765" s="28">
        <v>1</v>
      </c>
      <c r="Q765" s="28">
        <v>1</v>
      </c>
      <c r="R765" s="218" t="s">
        <v>2993</v>
      </c>
      <c r="W765">
        <v>16</v>
      </c>
      <c r="Y765"/>
      <c r="Z765" s="315" t="s">
        <v>3316</v>
      </c>
    </row>
    <row r="766" spans="1:27" ht="15" customHeight="1" x14ac:dyDescent="0.25">
      <c r="A766" s="187" t="e">
        <f>VLOOKUP(E766,НЕД!A:B,2,FALSE)</f>
        <v>#N/A</v>
      </c>
      <c r="B766" s="68">
        <v>22</v>
      </c>
      <c r="C766" s="441" t="s">
        <v>3534</v>
      </c>
      <c r="D766" s="441" t="s">
        <v>3536</v>
      </c>
      <c r="E766" s="23" t="s">
        <v>873</v>
      </c>
      <c r="F766" s="31">
        <v>45</v>
      </c>
      <c r="G766" s="28">
        <v>8</v>
      </c>
      <c r="H766" s="29">
        <f t="shared" si="16"/>
        <v>0.17777777777777778</v>
      </c>
      <c r="I766" s="28">
        <v>250</v>
      </c>
      <c r="J766" s="28">
        <v>106</v>
      </c>
      <c r="K766" s="28">
        <v>0</v>
      </c>
      <c r="L766" s="28">
        <v>0</v>
      </c>
      <c r="M766" s="28">
        <v>26</v>
      </c>
      <c r="N766" s="28">
        <v>1</v>
      </c>
      <c r="R766" t="s">
        <v>874</v>
      </c>
      <c r="W766">
        <v>17</v>
      </c>
      <c r="Y766"/>
      <c r="Z766" s="315" t="s">
        <v>3316</v>
      </c>
    </row>
    <row r="767" spans="1:27" ht="15" customHeight="1" x14ac:dyDescent="0.25">
      <c r="A767" s="187" t="e">
        <f>VLOOKUP(E767,НЕД!A:B,2,FALSE)</f>
        <v>#N/A</v>
      </c>
      <c r="B767" s="64">
        <v>12</v>
      </c>
      <c r="C767" t="s">
        <v>151</v>
      </c>
      <c r="D767" s="441" t="s">
        <v>3525</v>
      </c>
      <c r="E767" s="26" t="s">
        <v>1667</v>
      </c>
      <c r="F767" s="28">
        <v>140</v>
      </c>
      <c r="G767" s="28">
        <v>29</v>
      </c>
      <c r="H767" s="29">
        <f t="shared" si="16"/>
        <v>0.20714285714285716</v>
      </c>
      <c r="I767" s="28">
        <v>180</v>
      </c>
      <c r="J767" s="35">
        <v>111</v>
      </c>
      <c r="K767" s="35">
        <v>6</v>
      </c>
      <c r="L767" s="35">
        <v>4</v>
      </c>
      <c r="M767" s="35">
        <v>14</v>
      </c>
      <c r="N767" s="28">
        <v>1</v>
      </c>
      <c r="P767" s="28">
        <v>1</v>
      </c>
      <c r="R767" s="33" t="s">
        <v>1668</v>
      </c>
      <c r="W767">
        <v>12</v>
      </c>
      <c r="Y767"/>
      <c r="Z767"/>
      <c r="AA767"/>
    </row>
    <row r="768" spans="1:27" ht="15" customHeight="1" x14ac:dyDescent="0.25">
      <c r="A768" s="187">
        <f>VLOOKUP(E768,НЕД!A:B,2,FALSE)</f>
        <v>24</v>
      </c>
      <c r="B768" s="321">
        <v>24</v>
      </c>
      <c r="C768" s="445" t="s">
        <v>3511</v>
      </c>
      <c r="D768" t="s">
        <v>110</v>
      </c>
      <c r="E768" s="22" t="s">
        <v>1485</v>
      </c>
      <c r="F768" s="68">
        <v>140</v>
      </c>
      <c r="G768" s="28">
        <v>45</v>
      </c>
      <c r="H768" s="29">
        <f t="shared" si="16"/>
        <v>0.32142857142857145</v>
      </c>
      <c r="I768" s="28">
        <v>250</v>
      </c>
      <c r="J768" s="28">
        <v>170</v>
      </c>
      <c r="K768" s="28">
        <v>10</v>
      </c>
      <c r="L768" s="28">
        <v>5</v>
      </c>
      <c r="M768" s="28">
        <v>21</v>
      </c>
      <c r="R768" t="s">
        <v>1486</v>
      </c>
      <c r="S768" t="s">
        <v>589</v>
      </c>
      <c r="T768" t="s">
        <v>323</v>
      </c>
      <c r="U768" t="s">
        <v>1487</v>
      </c>
      <c r="V768">
        <v>22</v>
      </c>
      <c r="W768">
        <v>19</v>
      </c>
      <c r="Y768"/>
      <c r="Z768" s="236" t="s">
        <v>3316</v>
      </c>
      <c r="AA768"/>
    </row>
    <row r="769" spans="1:27" ht="30" customHeight="1" x14ac:dyDescent="0.25">
      <c r="A769" s="187" t="e">
        <f>VLOOKUP(E769,НЕД!A:B,2,FALSE)</f>
        <v>#N/A</v>
      </c>
      <c r="B769" s="64">
        <v>5</v>
      </c>
      <c r="C769" t="s">
        <v>151</v>
      </c>
      <c r="D769" s="441" t="s">
        <v>3525</v>
      </c>
      <c r="E769" s="22" t="s">
        <v>1515</v>
      </c>
      <c r="F769" s="28">
        <v>140</v>
      </c>
      <c r="G769" s="28">
        <v>30</v>
      </c>
      <c r="H769" s="29">
        <f t="shared" si="16"/>
        <v>0.21428571428571427</v>
      </c>
      <c r="I769" s="28">
        <v>180</v>
      </c>
      <c r="J769" s="28">
        <v>145</v>
      </c>
      <c r="K769" s="28">
        <v>6</v>
      </c>
      <c r="L769" s="28">
        <v>3</v>
      </c>
      <c r="M769" s="28">
        <v>23</v>
      </c>
      <c r="N769" s="28">
        <v>1</v>
      </c>
      <c r="P769" s="28">
        <v>1</v>
      </c>
      <c r="R769" t="s">
        <v>3155</v>
      </c>
      <c r="W769">
        <v>23</v>
      </c>
      <c r="Y769"/>
      <c r="Z769"/>
      <c r="AA769"/>
    </row>
    <row r="770" spans="1:27" ht="15" customHeight="1" x14ac:dyDescent="0.25">
      <c r="A770" s="187" t="e">
        <f>VLOOKUP(E770,НЕД!A:B,2,FALSE)</f>
        <v>#N/A</v>
      </c>
      <c r="B770" s="64">
        <v>5</v>
      </c>
      <c r="C770" t="s">
        <v>151</v>
      </c>
      <c r="D770" s="441" t="s">
        <v>3526</v>
      </c>
      <c r="E770" s="22" t="s">
        <v>1385</v>
      </c>
      <c r="F770" s="28">
        <v>140</v>
      </c>
      <c r="G770" s="28">
        <v>38</v>
      </c>
      <c r="H770" s="29">
        <f t="shared" si="16"/>
        <v>0.27142857142857141</v>
      </c>
      <c r="I770" s="28">
        <v>190</v>
      </c>
      <c r="J770" s="28">
        <v>340</v>
      </c>
      <c r="K770" s="28">
        <v>5</v>
      </c>
      <c r="L770" s="28">
        <v>13</v>
      </c>
      <c r="M770" s="28">
        <v>51</v>
      </c>
      <c r="O770" s="28">
        <v>1</v>
      </c>
      <c r="P770" s="28">
        <v>1</v>
      </c>
      <c r="R770" s="30" t="s">
        <v>1386</v>
      </c>
      <c r="W770">
        <v>5</v>
      </c>
      <c r="Y770"/>
      <c r="Z770"/>
      <c r="AA770"/>
    </row>
    <row r="771" spans="1:27" ht="15" customHeight="1" x14ac:dyDescent="0.25">
      <c r="A771" s="187" t="e">
        <f>VLOOKUP(E771,НЕД!A:B,2,FALSE)</f>
        <v>#N/A</v>
      </c>
      <c r="B771" s="68">
        <v>20</v>
      </c>
      <c r="C771" s="441" t="s">
        <v>121</v>
      </c>
      <c r="D771" t="s">
        <v>408</v>
      </c>
      <c r="E771" s="66" t="s">
        <v>101</v>
      </c>
      <c r="F771" s="68">
        <v>210</v>
      </c>
      <c r="G771" s="28">
        <v>57</v>
      </c>
      <c r="H771" s="65">
        <f t="shared" si="16"/>
        <v>0.27142857142857141</v>
      </c>
      <c r="I771" s="28">
        <v>250</v>
      </c>
      <c r="J771" s="28">
        <v>524</v>
      </c>
      <c r="K771" s="28">
        <v>14</v>
      </c>
      <c r="L771" s="28">
        <v>40</v>
      </c>
      <c r="M771" s="28">
        <v>26</v>
      </c>
      <c r="R771" s="30" t="s">
        <v>2985</v>
      </c>
      <c r="W771">
        <v>20</v>
      </c>
      <c r="Z771"/>
      <c r="AA771"/>
    </row>
    <row r="772" spans="1:27" ht="15" customHeight="1" x14ac:dyDescent="0.25">
      <c r="A772" s="187" t="e">
        <f>VLOOKUP(E772,НЕД!A:B,2,FALSE)</f>
        <v>#N/A</v>
      </c>
      <c r="B772" s="64">
        <v>8</v>
      </c>
      <c r="C772" t="s">
        <v>1186</v>
      </c>
      <c r="D772" t="s">
        <v>1186</v>
      </c>
      <c r="E772" s="22" t="s">
        <v>1448</v>
      </c>
      <c r="F772" s="28">
        <v>140</v>
      </c>
      <c r="G772" s="28">
        <v>38</v>
      </c>
      <c r="H772" s="29">
        <f t="shared" si="16"/>
        <v>0.27142857142857141</v>
      </c>
      <c r="I772" s="28">
        <v>150</v>
      </c>
      <c r="J772" s="28">
        <v>293</v>
      </c>
      <c r="K772" s="28">
        <v>19</v>
      </c>
      <c r="L772" s="28">
        <v>12</v>
      </c>
      <c r="M772" s="28">
        <v>28</v>
      </c>
      <c r="N772" s="28">
        <v>1</v>
      </c>
      <c r="O772" s="28">
        <v>1</v>
      </c>
      <c r="P772" s="28">
        <v>1</v>
      </c>
      <c r="R772" t="s">
        <v>1449</v>
      </c>
      <c r="W772">
        <v>3</v>
      </c>
      <c r="Y772"/>
      <c r="Z772" s="249" t="s">
        <v>3316</v>
      </c>
      <c r="AA772"/>
    </row>
    <row r="773" spans="1:27" ht="15" customHeight="1" x14ac:dyDescent="0.25">
      <c r="A773" s="187" t="e">
        <f>VLOOKUP(E773,НЕД!A:B,2,FALSE)</f>
        <v>#N/A</v>
      </c>
      <c r="B773" s="28">
        <v>0</v>
      </c>
      <c r="C773" t="s">
        <v>151</v>
      </c>
      <c r="D773" s="441" t="s">
        <v>3525</v>
      </c>
      <c r="E773" s="22" t="s">
        <v>1189</v>
      </c>
      <c r="F773" s="28">
        <v>145</v>
      </c>
      <c r="G773" s="28">
        <v>39</v>
      </c>
      <c r="H773" s="29">
        <f t="shared" si="16"/>
        <v>0.26896551724137929</v>
      </c>
      <c r="I773" s="28">
        <v>160</v>
      </c>
      <c r="J773" s="28">
        <v>145</v>
      </c>
      <c r="K773" s="28">
        <v>2</v>
      </c>
      <c r="L773" s="28">
        <v>6</v>
      </c>
      <c r="M773" s="28">
        <v>20</v>
      </c>
      <c r="N773" s="28">
        <v>1</v>
      </c>
      <c r="P773" s="28">
        <v>1</v>
      </c>
      <c r="R773"/>
      <c r="S773" t="str">
        <f>CONCATENATE(F773,".-")</f>
        <v>145.-</v>
      </c>
      <c r="T773" t="str">
        <f>CONCATENATE(I773," г")</f>
        <v>160 г</v>
      </c>
      <c r="U773" t="str">
        <f>CONCATENATE(ROUND(J773,0)," кк")</f>
        <v>145 кк</v>
      </c>
      <c r="W773">
        <v>0</v>
      </c>
      <c r="Y773"/>
      <c r="Z773"/>
      <c r="AA773"/>
    </row>
    <row r="774" spans="1:27" ht="15" customHeight="1" x14ac:dyDescent="0.25">
      <c r="A774" s="187">
        <f>VLOOKUP(E774,НЕД!A:B,2,FALSE)</f>
        <v>24</v>
      </c>
      <c r="B774" s="68">
        <v>21</v>
      </c>
      <c r="C774" s="441" t="s">
        <v>3508</v>
      </c>
      <c r="D774" s="441" t="s">
        <v>3514</v>
      </c>
      <c r="E774" s="250" t="s">
        <v>22</v>
      </c>
      <c r="F774" s="68">
        <v>35</v>
      </c>
      <c r="G774" s="28">
        <v>8</v>
      </c>
      <c r="H774" s="29">
        <f t="shared" si="16"/>
        <v>0.22857142857142856</v>
      </c>
      <c r="I774" s="28">
        <v>45</v>
      </c>
      <c r="J774" s="28">
        <v>88</v>
      </c>
      <c r="K774" s="28">
        <v>2</v>
      </c>
      <c r="L774" s="28">
        <v>2</v>
      </c>
      <c r="M774" s="28">
        <v>16</v>
      </c>
      <c r="N774" s="28">
        <v>1</v>
      </c>
      <c r="O774" s="28">
        <v>1</v>
      </c>
      <c r="P774" s="28">
        <v>1</v>
      </c>
      <c r="R774" t="s">
        <v>373</v>
      </c>
      <c r="S774" t="s">
        <v>374</v>
      </c>
      <c r="T774" t="s">
        <v>375</v>
      </c>
      <c r="U774" t="s">
        <v>1162</v>
      </c>
      <c r="V774">
        <v>8</v>
      </c>
      <c r="W774">
        <v>23</v>
      </c>
      <c r="Z774" s="315" t="s">
        <v>3316</v>
      </c>
    </row>
    <row r="775" spans="1:27" ht="30" customHeight="1" x14ac:dyDescent="0.25">
      <c r="A775" s="187" t="e">
        <f>VLOOKUP(E775,НЕД!A:B,2,FALSE)</f>
        <v>#N/A</v>
      </c>
      <c r="B775" s="28">
        <v>0</v>
      </c>
      <c r="C775" s="441" t="s">
        <v>2194</v>
      </c>
      <c r="D775" t="s">
        <v>368</v>
      </c>
      <c r="E775" s="22" t="s">
        <v>1929</v>
      </c>
      <c r="F775" s="28">
        <v>95</v>
      </c>
      <c r="H775" s="29">
        <f t="shared" si="16"/>
        <v>0</v>
      </c>
      <c r="I775" s="28">
        <v>120</v>
      </c>
      <c r="J775" s="28">
        <v>390</v>
      </c>
      <c r="K775" s="28">
        <v>8</v>
      </c>
      <c r="L775" s="28">
        <v>13</v>
      </c>
      <c r="M775" s="28">
        <v>60</v>
      </c>
      <c r="R775" t="s">
        <v>1930</v>
      </c>
      <c r="S775" t="s">
        <v>589</v>
      </c>
      <c r="T775" t="s">
        <v>351</v>
      </c>
      <c r="U775" t="s">
        <v>1091</v>
      </c>
      <c r="W775">
        <v>0</v>
      </c>
      <c r="Y775"/>
      <c r="Z775"/>
      <c r="AA775"/>
    </row>
    <row r="776" spans="1:27" ht="15" customHeight="1" x14ac:dyDescent="0.25">
      <c r="A776" s="187" t="e">
        <f>VLOOKUP(E776,НЕД!A:B,2,FALSE)</f>
        <v>#N/A</v>
      </c>
      <c r="B776" s="28">
        <v>43</v>
      </c>
      <c r="C776" s="441" t="s">
        <v>2194</v>
      </c>
      <c r="D776" t="s">
        <v>368</v>
      </c>
      <c r="E776" s="22" t="s">
        <v>827</v>
      </c>
      <c r="F776" s="28">
        <v>90</v>
      </c>
      <c r="G776" s="28">
        <v>26</v>
      </c>
      <c r="H776" s="29">
        <f t="shared" si="16"/>
        <v>0.28888888888888886</v>
      </c>
      <c r="I776" s="28">
        <v>100</v>
      </c>
      <c r="J776" s="28">
        <v>254</v>
      </c>
      <c r="K776" s="28">
        <v>10</v>
      </c>
      <c r="L776" s="28">
        <v>18</v>
      </c>
      <c r="M776" s="28">
        <v>13</v>
      </c>
      <c r="O776" s="28">
        <v>1</v>
      </c>
      <c r="P776" s="28">
        <v>1</v>
      </c>
      <c r="R776" s="92" t="s">
        <v>2925</v>
      </c>
      <c r="S776" t="s">
        <v>828</v>
      </c>
      <c r="W776">
        <v>0</v>
      </c>
      <c r="Y776"/>
      <c r="Z776"/>
      <c r="AA776"/>
    </row>
    <row r="777" spans="1:27" ht="15" customHeight="1" x14ac:dyDescent="0.25">
      <c r="A777" s="187" t="e">
        <f>VLOOKUP(E777,НЕД!A:B,2,FALSE)</f>
        <v>#N/A</v>
      </c>
      <c r="B777" s="28">
        <v>0</v>
      </c>
      <c r="C777" s="441" t="s">
        <v>2194</v>
      </c>
      <c r="D777" t="s">
        <v>368</v>
      </c>
      <c r="E777" s="22" t="s">
        <v>1142</v>
      </c>
      <c r="F777" s="28">
        <v>70</v>
      </c>
      <c r="G777" s="28">
        <v>19</v>
      </c>
      <c r="H777" s="29">
        <f t="shared" si="16"/>
        <v>0.27142857142857141</v>
      </c>
      <c r="I777" s="28">
        <v>100</v>
      </c>
      <c r="J777" s="28">
        <v>252</v>
      </c>
      <c r="K777" s="28">
        <v>7</v>
      </c>
      <c r="L777" s="28">
        <v>14</v>
      </c>
      <c r="M777" s="28">
        <v>23</v>
      </c>
      <c r="O777" s="28">
        <v>1</v>
      </c>
      <c r="P777" s="28">
        <v>1</v>
      </c>
      <c r="R777" t="s">
        <v>1143</v>
      </c>
      <c r="S777" t="s">
        <v>828</v>
      </c>
      <c r="W777">
        <v>0</v>
      </c>
      <c r="Y777"/>
      <c r="Z777"/>
      <c r="AA777"/>
    </row>
    <row r="778" spans="1:27" ht="15" customHeight="1" x14ac:dyDescent="0.25">
      <c r="A778" s="187" t="e">
        <f>VLOOKUP(E778,НЕД!A:B,2,FALSE)</f>
        <v>#N/A</v>
      </c>
      <c r="B778" s="28">
        <v>0</v>
      </c>
      <c r="C778" s="441" t="s">
        <v>2114</v>
      </c>
      <c r="D778" s="34" t="s">
        <v>68</v>
      </c>
      <c r="E778" s="22" t="s">
        <v>74</v>
      </c>
      <c r="F778" s="28">
        <v>85</v>
      </c>
      <c r="G778" s="28">
        <v>42</v>
      </c>
      <c r="H778" s="29">
        <f t="shared" si="16"/>
        <v>0.49411764705882355</v>
      </c>
      <c r="I778" s="28">
        <v>80</v>
      </c>
      <c r="O778" s="28">
        <v>1</v>
      </c>
      <c r="P778" s="28">
        <v>1</v>
      </c>
      <c r="R778"/>
      <c r="W778">
        <v>9</v>
      </c>
      <c r="Y778"/>
      <c r="Z778"/>
      <c r="AA778"/>
    </row>
    <row r="779" spans="1:27" ht="15" customHeight="1" x14ac:dyDescent="0.25">
      <c r="A779" s="187" t="e">
        <f>VLOOKUP(E779,НЕД!A:B,2,FALSE)</f>
        <v>#N/A</v>
      </c>
      <c r="B779" s="28">
        <v>20</v>
      </c>
      <c r="C779" s="445" t="s">
        <v>3511</v>
      </c>
      <c r="D779" t="s">
        <v>110</v>
      </c>
      <c r="E779" s="22" t="s">
        <v>856</v>
      </c>
      <c r="F779" s="28">
        <v>150</v>
      </c>
      <c r="G779" s="28">
        <v>35</v>
      </c>
      <c r="H779" s="29">
        <f t="shared" si="16"/>
        <v>0.23333333333333334</v>
      </c>
      <c r="I779" s="28">
        <v>250</v>
      </c>
      <c r="J779" s="28">
        <v>138</v>
      </c>
      <c r="K779" s="28">
        <v>8</v>
      </c>
      <c r="L779" s="28">
        <v>7</v>
      </c>
      <c r="M779" s="28">
        <v>10</v>
      </c>
      <c r="R779" s="30" t="s">
        <v>857</v>
      </c>
      <c r="S779" t="s">
        <v>452</v>
      </c>
      <c r="T779" t="s">
        <v>323</v>
      </c>
      <c r="U779" t="s">
        <v>858</v>
      </c>
      <c r="V779">
        <v>61</v>
      </c>
      <c r="W779">
        <v>20</v>
      </c>
      <c r="Y779"/>
      <c r="Z779" s="302" t="s">
        <v>3316</v>
      </c>
      <c r="AA779"/>
    </row>
    <row r="780" spans="1:27" ht="15" customHeight="1" x14ac:dyDescent="0.25">
      <c r="A780" s="187" t="e">
        <f>VLOOKUP(E780,НЕД!A:B,2,FALSE)</f>
        <v>#N/A</v>
      </c>
      <c r="B780" s="28">
        <v>0</v>
      </c>
      <c r="C780" s="441" t="s">
        <v>2114</v>
      </c>
      <c r="D780" s="34" t="s">
        <v>68</v>
      </c>
      <c r="E780" s="22" t="s">
        <v>71</v>
      </c>
      <c r="F780" s="28">
        <v>85</v>
      </c>
      <c r="G780" s="28">
        <v>45</v>
      </c>
      <c r="H780" s="29">
        <f t="shared" si="16"/>
        <v>0.52941176470588236</v>
      </c>
      <c r="I780" s="28">
        <v>80</v>
      </c>
      <c r="O780" s="28">
        <v>1</v>
      </c>
      <c r="R780"/>
      <c r="W780">
        <v>23</v>
      </c>
      <c r="Y780"/>
      <c r="Z780"/>
      <c r="AA780"/>
    </row>
    <row r="781" spans="1:27" ht="15" customHeight="1" x14ac:dyDescent="0.25">
      <c r="A781" s="187" t="e">
        <f>VLOOKUP(E781,НЕД!A:B,2,FALSE)</f>
        <v>#N/A</v>
      </c>
      <c r="B781" s="68">
        <v>21</v>
      </c>
      <c r="C781" t="s">
        <v>328</v>
      </c>
      <c r="D781" t="s">
        <v>328</v>
      </c>
      <c r="E781" s="66" t="s">
        <v>1495</v>
      </c>
      <c r="F781" s="68">
        <v>160</v>
      </c>
      <c r="G781" s="28">
        <v>34</v>
      </c>
      <c r="H781" s="29">
        <f t="shared" si="16"/>
        <v>0.21249999999999999</v>
      </c>
      <c r="I781" s="28">
        <v>180</v>
      </c>
      <c r="J781" s="28">
        <v>222</v>
      </c>
      <c r="K781" s="28">
        <v>10</v>
      </c>
      <c r="L781" s="28">
        <v>14</v>
      </c>
      <c r="M781" s="28">
        <v>15</v>
      </c>
      <c r="P781" s="28">
        <v>1</v>
      </c>
      <c r="R781" t="s">
        <v>1496</v>
      </c>
      <c r="W781">
        <v>23</v>
      </c>
      <c r="Y781"/>
      <c r="Z781" s="315" t="s">
        <v>3316</v>
      </c>
    </row>
    <row r="782" spans="1:27" ht="15" customHeight="1" x14ac:dyDescent="0.25">
      <c r="A782" s="187">
        <f>VLOOKUP(E782,НЕД!A:B,2,FALSE)</f>
        <v>24</v>
      </c>
      <c r="B782" s="68">
        <v>21</v>
      </c>
      <c r="C782" s="441" t="s">
        <v>3512</v>
      </c>
      <c r="D782" s="441" t="s">
        <v>42</v>
      </c>
      <c r="E782" s="66" t="s">
        <v>1628</v>
      </c>
      <c r="F782" s="68">
        <v>180</v>
      </c>
      <c r="G782" s="28">
        <v>46</v>
      </c>
      <c r="H782" s="29">
        <f t="shared" si="16"/>
        <v>0.25555555555555554</v>
      </c>
      <c r="I782" s="28">
        <v>180</v>
      </c>
      <c r="J782" s="28">
        <v>326</v>
      </c>
      <c r="K782" s="28">
        <v>19</v>
      </c>
      <c r="L782" s="28">
        <v>23</v>
      </c>
      <c r="M782" s="28">
        <v>11</v>
      </c>
      <c r="O782" s="28">
        <v>1</v>
      </c>
      <c r="P782" s="28">
        <v>1</v>
      </c>
      <c r="R782" t="s">
        <v>3448</v>
      </c>
      <c r="W782">
        <v>23</v>
      </c>
      <c r="Z782" s="315" t="s">
        <v>3316</v>
      </c>
    </row>
    <row r="783" spans="1:27" ht="15" customHeight="1" x14ac:dyDescent="0.25">
      <c r="A783" s="187" t="e">
        <f>VLOOKUP(E783,НЕД!A:B,2,FALSE)</f>
        <v>#N/A</v>
      </c>
      <c r="B783" s="28">
        <v>52</v>
      </c>
      <c r="C783" s="441" t="s">
        <v>2114</v>
      </c>
      <c r="D783" s="34" t="s">
        <v>68</v>
      </c>
      <c r="E783" s="22" t="s">
        <v>73</v>
      </c>
      <c r="F783" s="28">
        <v>110</v>
      </c>
      <c r="G783" s="28">
        <v>51</v>
      </c>
      <c r="H783" s="29">
        <f t="shared" si="16"/>
        <v>0.46363636363636362</v>
      </c>
      <c r="I783" s="28">
        <v>110</v>
      </c>
      <c r="O783" s="28">
        <v>1</v>
      </c>
      <c r="P783" s="28">
        <v>1</v>
      </c>
      <c r="R783"/>
      <c r="W783">
        <v>9</v>
      </c>
      <c r="Y783"/>
      <c r="Z783" t="s">
        <v>3316</v>
      </c>
      <c r="AA783"/>
    </row>
    <row r="784" spans="1:27" ht="15" customHeight="1" x14ac:dyDescent="0.25">
      <c r="A784" s="187">
        <f>VLOOKUP(E784,НЕД!A:B,2,FALSE)</f>
        <v>24</v>
      </c>
      <c r="B784" s="68">
        <v>22</v>
      </c>
      <c r="C784" t="s">
        <v>328</v>
      </c>
      <c r="D784" t="s">
        <v>328</v>
      </c>
      <c r="E784" s="66" t="s">
        <v>213</v>
      </c>
      <c r="F784" s="68">
        <v>180</v>
      </c>
      <c r="G784" s="28">
        <v>44</v>
      </c>
      <c r="H784" s="29">
        <f t="shared" si="16"/>
        <v>0.24444444444444444</v>
      </c>
      <c r="I784" s="28">
        <v>200</v>
      </c>
      <c r="J784" s="28">
        <v>277</v>
      </c>
      <c r="K784" s="28">
        <v>6</v>
      </c>
      <c r="L784" s="28">
        <v>18</v>
      </c>
      <c r="M784" s="28">
        <v>23</v>
      </c>
      <c r="R784" t="s">
        <v>1238</v>
      </c>
      <c r="S784" t="s">
        <v>541</v>
      </c>
      <c r="T784" t="s">
        <v>343</v>
      </c>
      <c r="U784" t="s">
        <v>362</v>
      </c>
      <c r="V784">
        <v>34</v>
      </c>
      <c r="W784">
        <v>19</v>
      </c>
      <c r="Y784"/>
      <c r="Z784" s="315" t="s">
        <v>3316</v>
      </c>
    </row>
    <row r="785" spans="1:27" ht="15" customHeight="1" x14ac:dyDescent="0.25">
      <c r="A785" s="187" t="e">
        <f>VLOOKUP(E785,НЕД!A:B,2,FALSE)</f>
        <v>#N/A</v>
      </c>
      <c r="B785" s="64">
        <v>20</v>
      </c>
      <c r="C785" t="s">
        <v>331</v>
      </c>
      <c r="D785" t="s">
        <v>331</v>
      </c>
      <c r="E785" s="22" t="s">
        <v>1780</v>
      </c>
      <c r="F785" s="28">
        <v>180</v>
      </c>
      <c r="G785" s="28">
        <v>49</v>
      </c>
      <c r="H785" s="29">
        <f t="shared" si="16"/>
        <v>0.2722222222222222</v>
      </c>
      <c r="I785" s="28">
        <v>250</v>
      </c>
      <c r="J785" s="28">
        <v>203</v>
      </c>
      <c r="K785" s="28">
        <v>8</v>
      </c>
      <c r="L785" s="28">
        <v>15</v>
      </c>
      <c r="M785" s="28">
        <v>10</v>
      </c>
      <c r="N785" s="28">
        <v>1</v>
      </c>
      <c r="P785" s="28">
        <v>1</v>
      </c>
      <c r="R785" s="112" t="s">
        <v>1781</v>
      </c>
      <c r="S785" t="s">
        <v>350</v>
      </c>
      <c r="T785" t="s">
        <v>323</v>
      </c>
      <c r="U785" t="s">
        <v>1374</v>
      </c>
      <c r="V785">
        <v>29</v>
      </c>
      <c r="W785">
        <v>20</v>
      </c>
      <c r="Y785"/>
      <c r="Z785" s="302" t="s">
        <v>3316</v>
      </c>
      <c r="AA785"/>
    </row>
    <row r="786" spans="1:27" ht="15" customHeight="1" x14ac:dyDescent="0.25">
      <c r="A786" s="187" t="e">
        <f>VLOOKUP(E786,НЕД!A:B,2,FALSE)</f>
        <v>#N/A</v>
      </c>
      <c r="B786" s="64">
        <v>24</v>
      </c>
      <c r="C786" t="s">
        <v>331</v>
      </c>
      <c r="D786" t="s">
        <v>484</v>
      </c>
      <c r="E786" s="22" t="s">
        <v>103</v>
      </c>
      <c r="F786" s="28">
        <v>180</v>
      </c>
      <c r="G786" s="28">
        <v>48</v>
      </c>
      <c r="H786" s="29">
        <f t="shared" si="16"/>
        <v>0.26666666666666666</v>
      </c>
      <c r="I786" s="28">
        <v>250</v>
      </c>
      <c r="J786" s="28">
        <v>235</v>
      </c>
      <c r="K786" s="28">
        <v>6</v>
      </c>
      <c r="L786" s="28">
        <v>8</v>
      </c>
      <c r="M786" s="28">
        <v>34</v>
      </c>
      <c r="N786" s="28">
        <v>1</v>
      </c>
      <c r="O786" s="28">
        <v>1</v>
      </c>
      <c r="P786" s="28">
        <v>1</v>
      </c>
      <c r="R786" t="s">
        <v>1097</v>
      </c>
      <c r="S786" t="s">
        <v>509</v>
      </c>
      <c r="T786" t="s">
        <v>323</v>
      </c>
      <c r="U786" t="s">
        <v>1098</v>
      </c>
      <c r="V786">
        <v>30</v>
      </c>
      <c r="W786">
        <f>B786</f>
        <v>24</v>
      </c>
      <c r="Y786"/>
      <c r="Z786" s="313" t="s">
        <v>3316</v>
      </c>
    </row>
    <row r="787" spans="1:27" ht="15" customHeight="1" x14ac:dyDescent="0.25">
      <c r="A787" s="187" t="e">
        <f>VLOOKUP(E787,НЕД!A:B,2,FALSE)</f>
        <v>#N/A</v>
      </c>
      <c r="B787" s="68">
        <v>46</v>
      </c>
      <c r="C787" t="s">
        <v>139</v>
      </c>
      <c r="D787" t="s">
        <v>139</v>
      </c>
      <c r="E787" s="23" t="s">
        <v>438</v>
      </c>
      <c r="F787" s="31">
        <v>250</v>
      </c>
      <c r="G787" s="28">
        <v>69</v>
      </c>
      <c r="H787" s="29">
        <f t="shared" ref="H787:H818" si="17">G787/F787</f>
        <v>0.27600000000000002</v>
      </c>
      <c r="I787" s="28">
        <v>230</v>
      </c>
      <c r="J787" s="28">
        <v>278</v>
      </c>
      <c r="K787" s="28">
        <v>20</v>
      </c>
      <c r="L787" s="28">
        <v>7</v>
      </c>
      <c r="M787" s="28">
        <v>35</v>
      </c>
      <c r="O787" s="28">
        <v>1</v>
      </c>
      <c r="P787" s="28">
        <v>1</v>
      </c>
      <c r="R787" s="30" t="s">
        <v>2893</v>
      </c>
      <c r="S787" t="s">
        <v>439</v>
      </c>
      <c r="T787" t="s">
        <v>323</v>
      </c>
      <c r="U787" t="s">
        <v>440</v>
      </c>
      <c r="V787">
        <v>58</v>
      </c>
      <c r="W787">
        <v>10</v>
      </c>
      <c r="Y787"/>
      <c r="Z787" t="s">
        <v>3316</v>
      </c>
      <c r="AA787"/>
    </row>
    <row r="788" spans="1:27" ht="15" customHeight="1" x14ac:dyDescent="0.25">
      <c r="A788" s="187" t="e">
        <f>VLOOKUP(E788,НЕД!A:B,2,FALSE)</f>
        <v>#N/A</v>
      </c>
      <c r="B788" s="28">
        <v>0</v>
      </c>
      <c r="C788" t="s">
        <v>328</v>
      </c>
      <c r="D788" t="s">
        <v>328</v>
      </c>
      <c r="E788" s="22" t="s">
        <v>777</v>
      </c>
      <c r="F788" s="28">
        <v>180</v>
      </c>
      <c r="G788" s="28">
        <v>53</v>
      </c>
      <c r="H788" s="29">
        <f t="shared" si="17"/>
        <v>0.29444444444444445</v>
      </c>
      <c r="I788" s="28">
        <v>200</v>
      </c>
      <c r="J788" s="28">
        <v>210</v>
      </c>
      <c r="K788" s="28">
        <v>15</v>
      </c>
      <c r="L788" s="28">
        <v>11</v>
      </c>
      <c r="M788" s="28">
        <v>12</v>
      </c>
      <c r="R788" t="s">
        <v>778</v>
      </c>
      <c r="S788" t="s">
        <v>350</v>
      </c>
      <c r="T788" t="s">
        <v>343</v>
      </c>
      <c r="U788" t="s">
        <v>779</v>
      </c>
      <c r="V788">
        <v>47</v>
      </c>
      <c r="W788">
        <v>0</v>
      </c>
      <c r="Y788"/>
      <c r="Z788" s="438" t="s">
        <v>3316</v>
      </c>
    </row>
    <row r="789" spans="1:27" ht="15" customHeight="1" x14ac:dyDescent="0.25">
      <c r="A789" s="187" t="e">
        <f>VLOOKUP(E789,НЕД!A:B,2,FALSE)</f>
        <v>#N/A</v>
      </c>
      <c r="B789" s="68">
        <v>21</v>
      </c>
      <c r="C789" s="441" t="s">
        <v>3535</v>
      </c>
      <c r="D789" s="441" t="s">
        <v>3540</v>
      </c>
      <c r="E789" s="66" t="s">
        <v>1869</v>
      </c>
      <c r="F789" s="68">
        <v>120</v>
      </c>
      <c r="G789" s="28">
        <v>24</v>
      </c>
      <c r="H789" s="29">
        <f t="shared" si="17"/>
        <v>0.2</v>
      </c>
      <c r="I789" s="28">
        <v>270</v>
      </c>
      <c r="J789" s="28">
        <v>143</v>
      </c>
      <c r="K789" s="28">
        <v>1</v>
      </c>
      <c r="L789" s="28">
        <v>1</v>
      </c>
      <c r="M789" s="28">
        <v>33</v>
      </c>
      <c r="N789" s="28">
        <v>1</v>
      </c>
      <c r="R789" s="30" t="s">
        <v>1870</v>
      </c>
      <c r="S789" t="s">
        <v>790</v>
      </c>
      <c r="T789" t="s">
        <v>323</v>
      </c>
      <c r="U789" t="s">
        <v>1871</v>
      </c>
      <c r="W789">
        <v>18</v>
      </c>
      <c r="Y789"/>
      <c r="Z789" s="315" t="s">
        <v>3316</v>
      </c>
    </row>
    <row r="790" spans="1:27" ht="30" customHeight="1" x14ac:dyDescent="0.25">
      <c r="A790" s="187">
        <f>VLOOKUP(E790,НЕД!A:B,2,FALSE)</f>
        <v>24</v>
      </c>
      <c r="B790" s="68">
        <v>24</v>
      </c>
      <c r="C790" s="441" t="s">
        <v>3534</v>
      </c>
      <c r="D790" s="441" t="s">
        <v>3536</v>
      </c>
      <c r="E790" s="66" t="s">
        <v>1111</v>
      </c>
      <c r="F790" s="68">
        <v>55</v>
      </c>
      <c r="G790" s="28">
        <v>13</v>
      </c>
      <c r="H790" s="29">
        <f t="shared" si="17"/>
        <v>0.23636363636363636</v>
      </c>
      <c r="I790" s="28">
        <v>250</v>
      </c>
      <c r="J790" s="28">
        <v>154</v>
      </c>
      <c r="K790" s="28">
        <v>0</v>
      </c>
      <c r="L790" s="28">
        <v>0</v>
      </c>
      <c r="M790" s="28">
        <v>38</v>
      </c>
      <c r="N790" s="28">
        <v>1</v>
      </c>
      <c r="R790" s="171" t="s">
        <v>3198</v>
      </c>
      <c r="W790">
        <v>19</v>
      </c>
      <c r="Y790"/>
      <c r="Z790" s="313" t="s">
        <v>3316</v>
      </c>
    </row>
    <row r="791" spans="1:27" ht="15" customHeight="1" x14ac:dyDescent="0.25">
      <c r="A791" s="187" t="e">
        <f>VLOOKUP(E791,НЕД!A:B,2,FALSE)</f>
        <v>#N/A</v>
      </c>
      <c r="B791" s="64">
        <v>16</v>
      </c>
      <c r="C791" t="s">
        <v>331</v>
      </c>
      <c r="D791" t="s">
        <v>331</v>
      </c>
      <c r="E791" s="24" t="s">
        <v>1313</v>
      </c>
      <c r="F791" s="28">
        <v>180</v>
      </c>
      <c r="G791" s="28">
        <v>45</v>
      </c>
      <c r="H791" s="29">
        <f t="shared" si="17"/>
        <v>0.25</v>
      </c>
      <c r="I791" s="28">
        <v>250</v>
      </c>
      <c r="J791" s="28">
        <v>572</v>
      </c>
      <c r="K791" s="28">
        <v>10</v>
      </c>
      <c r="L791" s="28">
        <v>32</v>
      </c>
      <c r="M791" s="28">
        <v>62</v>
      </c>
      <c r="N791" s="28">
        <v>1</v>
      </c>
      <c r="O791" s="28">
        <v>1</v>
      </c>
      <c r="P791" s="28">
        <v>1</v>
      </c>
      <c r="R791" s="30" t="s">
        <v>923</v>
      </c>
      <c r="W791">
        <v>0</v>
      </c>
      <c r="Y791"/>
      <c r="Z791"/>
      <c r="AA791"/>
    </row>
    <row r="792" spans="1:27" ht="15" customHeight="1" x14ac:dyDescent="0.25">
      <c r="A792" s="187" t="e">
        <f>VLOOKUP(E792,НЕД!A:B,2,FALSE)</f>
        <v>#N/A</v>
      </c>
      <c r="B792" s="68">
        <v>15</v>
      </c>
      <c r="C792" t="s">
        <v>1186</v>
      </c>
      <c r="D792" t="s">
        <v>1186</v>
      </c>
      <c r="E792" s="66" t="s">
        <v>1582</v>
      </c>
      <c r="F792" s="28">
        <v>140</v>
      </c>
      <c r="G792" s="28">
        <v>34</v>
      </c>
      <c r="H792" s="29">
        <f t="shared" si="17"/>
        <v>0.24285714285714285</v>
      </c>
      <c r="I792" s="28">
        <v>150</v>
      </c>
      <c r="J792" s="28">
        <v>246</v>
      </c>
      <c r="K792" s="28">
        <v>17</v>
      </c>
      <c r="L792" s="28">
        <v>9</v>
      </c>
      <c r="M792" s="28">
        <v>24</v>
      </c>
      <c r="O792" s="28">
        <v>1</v>
      </c>
      <c r="P792" s="28">
        <v>1</v>
      </c>
      <c r="R792" t="s">
        <v>1583</v>
      </c>
      <c r="W792">
        <v>15</v>
      </c>
      <c r="Y792"/>
      <c r="Z792" s="316" t="s">
        <v>3316</v>
      </c>
    </row>
    <row r="793" spans="1:27" ht="15" customHeight="1" x14ac:dyDescent="0.25">
      <c r="A793" s="187">
        <f>VLOOKUP(E793,НЕД!A:B,2,FALSE)</f>
        <v>24</v>
      </c>
      <c r="B793" s="68">
        <v>24</v>
      </c>
      <c r="C793" t="s">
        <v>331</v>
      </c>
      <c r="D793" s="230" t="s">
        <v>331</v>
      </c>
      <c r="E793" s="66" t="s">
        <v>3357</v>
      </c>
      <c r="F793" s="28">
        <v>180</v>
      </c>
      <c r="G793" s="28">
        <v>47</v>
      </c>
      <c r="H793" s="29">
        <f t="shared" si="17"/>
        <v>0.26111111111111113</v>
      </c>
      <c r="I793" s="28">
        <v>250</v>
      </c>
      <c r="J793" s="28">
        <v>221</v>
      </c>
      <c r="K793" s="28">
        <v>5</v>
      </c>
      <c r="L793" s="28">
        <v>10</v>
      </c>
      <c r="M793" s="28">
        <v>29</v>
      </c>
      <c r="N793" s="28">
        <v>1</v>
      </c>
      <c r="O793" s="28">
        <v>1</v>
      </c>
      <c r="R793" s="236" t="s">
        <v>3382</v>
      </c>
      <c r="W793">
        <v>18</v>
      </c>
      <c r="Y793"/>
      <c r="Z793" s="313" t="s">
        <v>3316</v>
      </c>
    </row>
    <row r="794" spans="1:27" ht="15" customHeight="1" x14ac:dyDescent="0.25">
      <c r="A794" s="187" t="e">
        <f>VLOOKUP(E794,НЕД!A:B,2,FALSE)</f>
        <v>#N/A</v>
      </c>
      <c r="B794" s="28">
        <v>0</v>
      </c>
      <c r="C794" s="441" t="s">
        <v>121</v>
      </c>
      <c r="D794" t="s">
        <v>484</v>
      </c>
      <c r="E794" s="23" t="s">
        <v>876</v>
      </c>
      <c r="F794" s="31">
        <v>210</v>
      </c>
      <c r="G794" s="28">
        <v>59</v>
      </c>
      <c r="H794" s="29">
        <f t="shared" si="17"/>
        <v>0.28095238095238095</v>
      </c>
      <c r="I794" s="28">
        <v>250</v>
      </c>
      <c r="J794" s="28">
        <v>464</v>
      </c>
      <c r="K794" s="28">
        <v>19</v>
      </c>
      <c r="L794" s="28">
        <v>24</v>
      </c>
      <c r="M794" s="28">
        <v>24</v>
      </c>
      <c r="O794" s="28">
        <v>1</v>
      </c>
      <c r="P794" s="28">
        <v>1</v>
      </c>
      <c r="R794" t="s">
        <v>877</v>
      </c>
      <c r="S794" t="s">
        <v>446</v>
      </c>
      <c r="T794" t="s">
        <v>323</v>
      </c>
      <c r="U794" t="s">
        <v>668</v>
      </c>
      <c r="V794">
        <v>53</v>
      </c>
      <c r="W794">
        <v>0</v>
      </c>
      <c r="Y794"/>
      <c r="Z794" s="313" t="s">
        <v>3316</v>
      </c>
    </row>
    <row r="795" spans="1:27" ht="15" customHeight="1" x14ac:dyDescent="0.25">
      <c r="A795" s="187" t="e">
        <f>VLOOKUP(E795,НЕД!A:B,2,FALSE)</f>
        <v>#N/A</v>
      </c>
      <c r="B795" s="68">
        <v>5</v>
      </c>
      <c r="C795" t="s">
        <v>139</v>
      </c>
      <c r="D795" t="s">
        <v>139</v>
      </c>
      <c r="E795" s="22" t="s">
        <v>2792</v>
      </c>
      <c r="F795" s="28">
        <v>260</v>
      </c>
      <c r="G795" s="28">
        <v>72</v>
      </c>
      <c r="H795" s="29">
        <f t="shared" si="17"/>
        <v>0.27692307692307694</v>
      </c>
      <c r="I795" s="28">
        <v>230</v>
      </c>
      <c r="J795" s="28">
        <v>320</v>
      </c>
      <c r="K795" s="28">
        <v>20</v>
      </c>
      <c r="L795" s="28">
        <v>5</v>
      </c>
      <c r="M795" s="28">
        <v>50</v>
      </c>
      <c r="O795" s="28">
        <v>1</v>
      </c>
      <c r="R795" s="30" t="s">
        <v>544</v>
      </c>
      <c r="S795" t="s">
        <v>545</v>
      </c>
      <c r="T795" t="s">
        <v>323</v>
      </c>
      <c r="U795" t="s">
        <v>344</v>
      </c>
      <c r="V795">
        <v>72</v>
      </c>
      <c r="W795">
        <v>23</v>
      </c>
      <c r="Y795"/>
      <c r="Z795" s="313" t="s">
        <v>3316</v>
      </c>
    </row>
    <row r="796" spans="1:27" ht="15" customHeight="1" x14ac:dyDescent="0.25">
      <c r="A796" s="187" t="e">
        <f>VLOOKUP(E796,НЕД!A:B,2,FALSE)</f>
        <v>#N/A</v>
      </c>
      <c r="B796" s="64">
        <v>17</v>
      </c>
      <c r="C796" s="441" t="s">
        <v>3535</v>
      </c>
      <c r="D796" s="441" t="s">
        <v>3540</v>
      </c>
      <c r="E796" s="22" t="s">
        <v>1970</v>
      </c>
      <c r="F796" s="68">
        <v>140</v>
      </c>
      <c r="G796" s="28">
        <v>32</v>
      </c>
      <c r="H796" s="29">
        <f t="shared" si="17"/>
        <v>0.22857142857142856</v>
      </c>
      <c r="I796" s="28">
        <v>270</v>
      </c>
      <c r="J796" s="28">
        <v>101</v>
      </c>
      <c r="K796" s="28">
        <v>2</v>
      </c>
      <c r="L796" s="28">
        <v>0</v>
      </c>
      <c r="M796" s="28">
        <v>23</v>
      </c>
      <c r="N796" s="28">
        <v>1</v>
      </c>
      <c r="R796" t="s">
        <v>1971</v>
      </c>
      <c r="V796">
        <v>22</v>
      </c>
      <c r="W796">
        <v>12</v>
      </c>
      <c r="Y796"/>
      <c r="Z796" s="289" t="s">
        <v>3316</v>
      </c>
      <c r="AA796"/>
    </row>
    <row r="797" spans="1:27" ht="15" customHeight="1" x14ac:dyDescent="0.25">
      <c r="A797" s="187" t="e">
        <f>VLOOKUP(E797,НЕД!A:B,2,FALSE)</f>
        <v>#N/A</v>
      </c>
      <c r="B797" s="28">
        <v>0</v>
      </c>
      <c r="C797" t="s">
        <v>78</v>
      </c>
      <c r="D797" s="441" t="s">
        <v>3521</v>
      </c>
      <c r="E797" s="22" t="s">
        <v>1686</v>
      </c>
      <c r="F797" s="28">
        <v>90</v>
      </c>
      <c r="G797" s="28">
        <v>19</v>
      </c>
      <c r="H797" s="29">
        <f t="shared" si="17"/>
        <v>0.21111111111111111</v>
      </c>
      <c r="I797" s="28">
        <v>200</v>
      </c>
      <c r="J797" s="28">
        <v>152</v>
      </c>
      <c r="K797" s="28">
        <v>6</v>
      </c>
      <c r="L797" s="28">
        <v>5</v>
      </c>
      <c r="M797" s="28">
        <v>20</v>
      </c>
      <c r="N797" s="28">
        <v>1</v>
      </c>
      <c r="R797" t="s">
        <v>1687</v>
      </c>
      <c r="S797" t="s">
        <v>828</v>
      </c>
      <c r="T797" t="s">
        <v>459</v>
      </c>
      <c r="U797" t="s">
        <v>735</v>
      </c>
      <c r="V797">
        <v>19</v>
      </c>
      <c r="W797">
        <v>0</v>
      </c>
      <c r="Y797"/>
      <c r="Z797" s="438" t="s">
        <v>3316</v>
      </c>
      <c r="AA797" s="28">
        <v>13</v>
      </c>
    </row>
    <row r="798" spans="1:27" ht="15" customHeight="1" x14ac:dyDescent="0.25">
      <c r="A798" s="187" t="e">
        <f>VLOOKUP(E798,НЕД!A:B,2,FALSE)</f>
        <v>#N/A</v>
      </c>
      <c r="B798" s="64">
        <v>4</v>
      </c>
      <c r="C798" t="s">
        <v>151</v>
      </c>
      <c r="D798" s="441" t="s">
        <v>3525</v>
      </c>
      <c r="E798" s="137" t="s">
        <v>3138</v>
      </c>
      <c r="F798" s="28">
        <v>150</v>
      </c>
      <c r="G798" s="28">
        <v>32</v>
      </c>
      <c r="H798" s="29">
        <f t="shared" si="17"/>
        <v>0.21333333333333335</v>
      </c>
      <c r="I798" s="28">
        <v>100</v>
      </c>
      <c r="J798" s="28">
        <v>341</v>
      </c>
      <c r="K798" s="28">
        <v>5</v>
      </c>
      <c r="L798" s="28">
        <v>26</v>
      </c>
      <c r="M798" s="28">
        <v>23</v>
      </c>
      <c r="O798" s="28">
        <v>1</v>
      </c>
      <c r="P798" s="28">
        <v>1</v>
      </c>
      <c r="R798" s="132" t="s">
        <v>3124</v>
      </c>
      <c r="W798">
        <v>11</v>
      </c>
      <c r="Y798"/>
      <c r="Z798" s="316" t="s">
        <v>3316</v>
      </c>
    </row>
    <row r="799" spans="1:27" ht="15" customHeight="1" x14ac:dyDescent="0.25">
      <c r="A799" s="187" t="e">
        <f>VLOOKUP(E799,НЕД!A:B,2,FALSE)</f>
        <v>#N/A</v>
      </c>
      <c r="B799" s="68">
        <v>21</v>
      </c>
      <c r="C799" s="441" t="s">
        <v>121</v>
      </c>
      <c r="D799" t="s">
        <v>408</v>
      </c>
      <c r="E799" s="66" t="s">
        <v>1977</v>
      </c>
      <c r="F799" s="68">
        <v>230</v>
      </c>
      <c r="G799" s="28">
        <v>58</v>
      </c>
      <c r="H799" s="29">
        <f t="shared" si="17"/>
        <v>0.25217391304347825</v>
      </c>
      <c r="I799" s="28">
        <v>180</v>
      </c>
      <c r="J799" s="28">
        <v>272</v>
      </c>
      <c r="K799" s="28">
        <v>19</v>
      </c>
      <c r="L799" s="28">
        <v>17</v>
      </c>
      <c r="M799" s="28">
        <v>11</v>
      </c>
      <c r="O799" s="28">
        <v>1</v>
      </c>
      <c r="P799" s="28">
        <v>1</v>
      </c>
      <c r="R799" s="30" t="s">
        <v>3003</v>
      </c>
      <c r="S799" t="s">
        <v>1978</v>
      </c>
      <c r="T799" t="s">
        <v>358</v>
      </c>
      <c r="U799" t="s">
        <v>886</v>
      </c>
      <c r="V799">
        <v>49</v>
      </c>
      <c r="W799">
        <v>16</v>
      </c>
      <c r="Y799"/>
      <c r="Z799" s="315" t="s">
        <v>3316</v>
      </c>
      <c r="AA799" s="28">
        <v>13</v>
      </c>
    </row>
    <row r="800" spans="1:27" ht="15" customHeight="1" x14ac:dyDescent="0.25">
      <c r="A800" s="187">
        <f>VLOOKUP(E800,НЕД!A:B,2,FALSE)</f>
        <v>24</v>
      </c>
      <c r="B800" s="68">
        <v>21</v>
      </c>
      <c r="C800" t="s">
        <v>206</v>
      </c>
      <c r="D800" s="441" t="s">
        <v>3537</v>
      </c>
      <c r="E800" s="66" t="s">
        <v>1418</v>
      </c>
      <c r="F800" s="68">
        <v>160</v>
      </c>
      <c r="G800" s="28">
        <v>49</v>
      </c>
      <c r="H800" s="29">
        <f t="shared" si="17"/>
        <v>0.30625000000000002</v>
      </c>
      <c r="I800" s="28">
        <v>90</v>
      </c>
      <c r="J800" s="28">
        <v>153</v>
      </c>
      <c r="K800" s="28">
        <v>6</v>
      </c>
      <c r="L800" s="28">
        <v>6</v>
      </c>
      <c r="M800" s="28">
        <v>20</v>
      </c>
      <c r="O800" s="28">
        <v>1</v>
      </c>
      <c r="P800" s="28">
        <v>1</v>
      </c>
      <c r="R800" t="s">
        <v>2956</v>
      </c>
      <c r="S800" t="str">
        <f>CONCATENATE(F800,".-")</f>
        <v>160.-</v>
      </c>
      <c r="T800" t="str">
        <f>CONCATENATE(I800," г")</f>
        <v>90 г</v>
      </c>
      <c r="U800" t="str">
        <f>CONCATENATE(ROUND(J800,0)," кк")</f>
        <v>153 кк</v>
      </c>
      <c r="V800">
        <v>31</v>
      </c>
      <c r="W800">
        <v>23</v>
      </c>
      <c r="Y800"/>
      <c r="Z800" s="315" t="s">
        <v>3316</v>
      </c>
    </row>
    <row r="801" spans="1:27" ht="15" customHeight="1" x14ac:dyDescent="0.25">
      <c r="A801" s="187" t="e">
        <f>VLOOKUP(E801,НЕД!A:B,2,FALSE)</f>
        <v>#N/A</v>
      </c>
      <c r="B801" s="64">
        <v>28</v>
      </c>
      <c r="C801" t="s">
        <v>116</v>
      </c>
      <c r="D801" t="s">
        <v>116</v>
      </c>
      <c r="E801" s="22" t="s">
        <v>1819</v>
      </c>
      <c r="F801" s="28">
        <v>150</v>
      </c>
      <c r="G801" s="28">
        <v>38</v>
      </c>
      <c r="H801" s="29">
        <f t="shared" si="17"/>
        <v>0.25333333333333335</v>
      </c>
      <c r="I801" s="28">
        <v>250</v>
      </c>
      <c r="J801" s="28">
        <v>123</v>
      </c>
      <c r="K801" s="28">
        <v>3</v>
      </c>
      <c r="L801" s="28">
        <v>9</v>
      </c>
      <c r="M801" s="28">
        <v>9</v>
      </c>
      <c r="N801" s="28">
        <v>1</v>
      </c>
      <c r="P801" s="28">
        <v>1</v>
      </c>
      <c r="R801" s="30" t="s">
        <v>1820</v>
      </c>
      <c r="S801" t="s">
        <v>524</v>
      </c>
      <c r="T801" t="s">
        <v>323</v>
      </c>
      <c r="U801" t="s">
        <v>1821</v>
      </c>
      <c r="V801">
        <v>13</v>
      </c>
      <c r="W801">
        <v>0</v>
      </c>
      <c r="Y801"/>
      <c r="Z801"/>
      <c r="AA801"/>
    </row>
    <row r="802" spans="1:27" ht="30" customHeight="1" x14ac:dyDescent="0.25">
      <c r="A802" s="187" t="e">
        <f>VLOOKUP(E802,НЕД!A:B,2,FALSE)</f>
        <v>#N/A</v>
      </c>
      <c r="B802" s="28">
        <v>0</v>
      </c>
      <c r="C802" t="s">
        <v>151</v>
      </c>
      <c r="D802" s="441" t="s">
        <v>3525</v>
      </c>
      <c r="E802" s="23" t="s">
        <v>850</v>
      </c>
      <c r="F802" s="31">
        <v>150</v>
      </c>
      <c r="G802" s="28">
        <v>43</v>
      </c>
      <c r="H802" s="29">
        <f t="shared" si="17"/>
        <v>0.28666666666666668</v>
      </c>
      <c r="I802" s="28">
        <v>100</v>
      </c>
      <c r="J802" s="28">
        <v>405</v>
      </c>
      <c r="K802" s="28">
        <v>5</v>
      </c>
      <c r="L802" s="28">
        <v>28</v>
      </c>
      <c r="M802" s="28">
        <v>31</v>
      </c>
      <c r="N802" s="28">
        <v>1</v>
      </c>
      <c r="P802" s="28">
        <v>1</v>
      </c>
      <c r="R802" t="s">
        <v>851</v>
      </c>
      <c r="S802" t="s">
        <v>342</v>
      </c>
      <c r="T802" t="s">
        <v>404</v>
      </c>
      <c r="U802" t="s">
        <v>852</v>
      </c>
      <c r="V802">
        <v>43</v>
      </c>
      <c r="W802">
        <v>0</v>
      </c>
      <c r="Y802"/>
      <c r="Z802"/>
      <c r="AA802"/>
    </row>
    <row r="803" spans="1:27" ht="15" customHeight="1" x14ac:dyDescent="0.25">
      <c r="A803" s="187" t="e">
        <f>VLOOKUP(E803,НЕД!A:B,2,FALSE)</f>
        <v>#N/A</v>
      </c>
      <c r="B803" s="64">
        <v>20</v>
      </c>
      <c r="C803" t="s">
        <v>151</v>
      </c>
      <c r="D803" s="441" t="s">
        <v>3523</v>
      </c>
      <c r="E803" s="162" t="s">
        <v>3500</v>
      </c>
      <c r="F803" s="28">
        <v>150</v>
      </c>
      <c r="G803" s="28">
        <v>30</v>
      </c>
      <c r="H803" s="29">
        <f t="shared" si="17"/>
        <v>0.2</v>
      </c>
      <c r="I803" s="28">
        <v>140</v>
      </c>
      <c r="J803" s="28">
        <v>355</v>
      </c>
      <c r="K803" s="28">
        <v>5</v>
      </c>
      <c r="L803" s="28">
        <v>21</v>
      </c>
      <c r="M803" s="28">
        <v>36</v>
      </c>
      <c r="N803" s="28">
        <v>1</v>
      </c>
      <c r="O803" s="28">
        <v>1</v>
      </c>
      <c r="P803" s="28">
        <v>1</v>
      </c>
      <c r="R803" s="437" t="s">
        <v>3505</v>
      </c>
      <c r="W803">
        <f>B803</f>
        <v>20</v>
      </c>
      <c r="Y803"/>
      <c r="Z803" s="236" t="s">
        <v>3316</v>
      </c>
      <c r="AA803">
        <v>13</v>
      </c>
    </row>
    <row r="804" spans="1:27" ht="15" customHeight="1" x14ac:dyDescent="0.25">
      <c r="A804" s="187" t="e">
        <f>VLOOKUP(E804,НЕД!A:B,2,FALSE)</f>
        <v>#N/A</v>
      </c>
      <c r="B804" s="68">
        <v>20</v>
      </c>
      <c r="C804" t="s">
        <v>1186</v>
      </c>
      <c r="D804" t="s">
        <v>1186</v>
      </c>
      <c r="E804" s="22" t="s">
        <v>1608</v>
      </c>
      <c r="F804" s="68">
        <v>140</v>
      </c>
      <c r="G804" s="28">
        <v>30</v>
      </c>
      <c r="H804" s="29">
        <f t="shared" si="17"/>
        <v>0.21428571428571427</v>
      </c>
      <c r="I804" s="28">
        <v>150</v>
      </c>
      <c r="J804" s="28">
        <v>279</v>
      </c>
      <c r="K804" s="28">
        <v>19</v>
      </c>
      <c r="L804" s="28">
        <v>12</v>
      </c>
      <c r="M804" s="28">
        <v>25</v>
      </c>
      <c r="N804" s="28">
        <v>1</v>
      </c>
      <c r="O804" s="28">
        <v>1</v>
      </c>
      <c r="P804" s="28">
        <v>1</v>
      </c>
      <c r="R804" s="218" t="s">
        <v>3309</v>
      </c>
      <c r="S804" t="s">
        <v>524</v>
      </c>
      <c r="T804" t="s">
        <v>459</v>
      </c>
      <c r="U804" t="s">
        <v>559</v>
      </c>
      <c r="V804">
        <v>31</v>
      </c>
      <c r="W804">
        <v>20</v>
      </c>
      <c r="Y804"/>
      <c r="Z804" s="289" t="s">
        <v>3316</v>
      </c>
      <c r="AA804"/>
    </row>
    <row r="805" spans="1:27" ht="15" customHeight="1" x14ac:dyDescent="0.25">
      <c r="A805" s="187" t="e">
        <f>VLOOKUP(E805,НЕД!A:B,2,FALSE)</f>
        <v>#N/A</v>
      </c>
      <c r="B805" s="68">
        <v>13</v>
      </c>
      <c r="C805" t="s">
        <v>1186</v>
      </c>
      <c r="D805" t="s">
        <v>1186</v>
      </c>
      <c r="E805" s="22" t="s">
        <v>1553</v>
      </c>
      <c r="F805" s="68">
        <v>140</v>
      </c>
      <c r="G805" s="28">
        <v>36</v>
      </c>
      <c r="H805" s="29">
        <f t="shared" si="17"/>
        <v>0.25714285714285712</v>
      </c>
      <c r="I805" s="28">
        <v>150</v>
      </c>
      <c r="J805" s="28">
        <v>253</v>
      </c>
      <c r="K805" s="28">
        <v>17</v>
      </c>
      <c r="L805" s="28">
        <v>8</v>
      </c>
      <c r="M805" s="28">
        <v>28</v>
      </c>
      <c r="N805" s="28">
        <v>1</v>
      </c>
      <c r="O805" s="28">
        <v>1</v>
      </c>
      <c r="P805" s="28">
        <v>1</v>
      </c>
      <c r="R805" t="s">
        <v>1554</v>
      </c>
      <c r="S805" t="s">
        <v>524</v>
      </c>
      <c r="T805" t="s">
        <v>770</v>
      </c>
      <c r="U805" t="s">
        <v>1555</v>
      </c>
      <c r="V805">
        <v>31</v>
      </c>
      <c r="W805">
        <v>15</v>
      </c>
      <c r="Y805"/>
      <c r="Z805" s="236" t="s">
        <v>3316</v>
      </c>
      <c r="AA805">
        <v>13</v>
      </c>
    </row>
    <row r="806" spans="1:27" ht="15" customHeight="1" x14ac:dyDescent="0.25">
      <c r="A806" s="187" t="e">
        <f>VLOOKUP(E806,НЕД!A:B,2,FALSE)</f>
        <v>#N/A</v>
      </c>
      <c r="B806" s="68">
        <v>22</v>
      </c>
      <c r="C806" t="s">
        <v>206</v>
      </c>
      <c r="D806" s="441" t="s">
        <v>3537</v>
      </c>
      <c r="E806" s="66" t="s">
        <v>207</v>
      </c>
      <c r="F806" s="31">
        <v>130</v>
      </c>
      <c r="G806" s="28">
        <v>30</v>
      </c>
      <c r="H806" s="29">
        <f t="shared" si="17"/>
        <v>0.23076923076923078</v>
      </c>
      <c r="I806" s="28">
        <v>90</v>
      </c>
      <c r="J806" s="28">
        <v>132</v>
      </c>
      <c r="K806" s="28">
        <v>6</v>
      </c>
      <c r="L806" s="28">
        <v>2</v>
      </c>
      <c r="M806" s="28">
        <v>23</v>
      </c>
      <c r="O806" s="28">
        <v>1</v>
      </c>
      <c r="R806" s="30" t="s">
        <v>2879</v>
      </c>
      <c r="S806" t="str">
        <f>CONCATENATE(F806,".-")</f>
        <v>130.-</v>
      </c>
      <c r="T806" t="str">
        <f>CONCATENATE(I806," г")</f>
        <v>90 г</v>
      </c>
      <c r="U806" t="str">
        <f>CONCATENATE(ROUND(J806,0)," кк")</f>
        <v>132 кк</v>
      </c>
      <c r="V806">
        <v>16</v>
      </c>
      <c r="W806">
        <v>23</v>
      </c>
      <c r="Y806"/>
      <c r="Z806" s="315" t="s">
        <v>3316</v>
      </c>
      <c r="AA806" s="28">
        <v>18</v>
      </c>
    </row>
    <row r="807" spans="1:27" ht="15" customHeight="1" x14ac:dyDescent="0.25">
      <c r="A807" s="187" t="e">
        <f>VLOOKUP(E807,НЕД!A:B,2,FALSE)</f>
        <v>#N/A</v>
      </c>
      <c r="B807" s="68">
        <v>3</v>
      </c>
      <c r="C807" s="441" t="s">
        <v>260</v>
      </c>
      <c r="D807" s="133" t="s">
        <v>1158</v>
      </c>
      <c r="E807" s="131" t="s">
        <v>3125</v>
      </c>
      <c r="F807" s="28">
        <v>200</v>
      </c>
      <c r="G807" s="28">
        <v>53</v>
      </c>
      <c r="H807" s="29">
        <f t="shared" si="17"/>
        <v>0.26500000000000001</v>
      </c>
      <c r="I807" s="28">
        <v>160</v>
      </c>
      <c r="J807" s="28">
        <v>424</v>
      </c>
      <c r="K807" s="28">
        <v>25</v>
      </c>
      <c r="L807" s="28">
        <v>28</v>
      </c>
      <c r="M807" s="28">
        <v>20</v>
      </c>
      <c r="O807" s="28">
        <v>1</v>
      </c>
      <c r="P807" s="28">
        <v>1</v>
      </c>
      <c r="R807" s="30" t="s">
        <v>1177</v>
      </c>
      <c r="W807">
        <v>0</v>
      </c>
      <c r="Y807"/>
      <c r="Z807" s="438" t="s">
        <v>3316</v>
      </c>
    </row>
    <row r="808" spans="1:27" ht="15" customHeight="1" x14ac:dyDescent="0.25">
      <c r="A808" s="187" t="e">
        <f>VLOOKUP(E808,НЕД!A:B,2,FALSE)</f>
        <v>#N/A</v>
      </c>
      <c r="B808" s="28">
        <v>9</v>
      </c>
      <c r="C808" t="s">
        <v>328</v>
      </c>
      <c r="D808" t="s">
        <v>328</v>
      </c>
      <c r="E808" s="22" t="s">
        <v>212</v>
      </c>
      <c r="F808" s="28">
        <v>180</v>
      </c>
      <c r="G808" s="28">
        <v>46</v>
      </c>
      <c r="H808" s="29">
        <f t="shared" si="17"/>
        <v>0.25555555555555554</v>
      </c>
      <c r="I808" s="28">
        <v>200</v>
      </c>
      <c r="J808" s="28">
        <v>359</v>
      </c>
      <c r="K808" s="28">
        <v>19</v>
      </c>
      <c r="L808" s="28">
        <v>30</v>
      </c>
      <c r="M808" s="28">
        <v>3</v>
      </c>
      <c r="P808" s="28">
        <v>1</v>
      </c>
      <c r="R808" t="s">
        <v>3225</v>
      </c>
      <c r="S808" t="str">
        <f>CONCATENATE(F808,".-")</f>
        <v>180.-</v>
      </c>
      <c r="T808" t="str">
        <f>CONCATENATE(I808," г")</f>
        <v>200 г</v>
      </c>
      <c r="U808" t="str">
        <f>CONCATENATE(ROUND(J808,0)," кк")</f>
        <v>359 кк</v>
      </c>
      <c r="V808">
        <v>42</v>
      </c>
      <c r="W808">
        <v>9</v>
      </c>
      <c r="Y808"/>
      <c r="Z808" s="289" t="s">
        <v>3316</v>
      </c>
      <c r="AA808"/>
    </row>
    <row r="809" spans="1:27" ht="30" customHeight="1" x14ac:dyDescent="0.25">
      <c r="A809" s="187" t="e">
        <f>VLOOKUP(E809,НЕД!A:B,2,FALSE)</f>
        <v>#N/A</v>
      </c>
      <c r="B809" s="64">
        <v>12</v>
      </c>
      <c r="C809" t="s">
        <v>200</v>
      </c>
      <c r="D809" t="s">
        <v>200</v>
      </c>
      <c r="E809" s="22" t="s">
        <v>1320</v>
      </c>
      <c r="F809" s="28">
        <v>200</v>
      </c>
      <c r="G809" s="28">
        <v>51</v>
      </c>
      <c r="H809" s="29">
        <f t="shared" si="17"/>
        <v>0.255</v>
      </c>
      <c r="I809" s="28">
        <v>250</v>
      </c>
      <c r="J809" s="28">
        <v>383</v>
      </c>
      <c r="K809" s="28">
        <v>7</v>
      </c>
      <c r="L809" s="28">
        <v>21</v>
      </c>
      <c r="M809" s="28">
        <v>42</v>
      </c>
      <c r="O809" s="28">
        <v>1</v>
      </c>
      <c r="P809" s="28">
        <v>1</v>
      </c>
      <c r="R809" s="128" t="s">
        <v>3120</v>
      </c>
      <c r="W809">
        <v>12</v>
      </c>
      <c r="Y809"/>
      <c r="Z809"/>
      <c r="AA809"/>
    </row>
    <row r="810" spans="1:27" ht="15" customHeight="1" x14ac:dyDescent="0.25">
      <c r="A810" s="187" t="e">
        <f>VLOOKUP(E810,НЕД!A:B,2,FALSE)</f>
        <v>#N/A</v>
      </c>
      <c r="B810" s="68">
        <v>15</v>
      </c>
      <c r="C810" s="445" t="s">
        <v>3511</v>
      </c>
      <c r="D810" t="s">
        <v>110</v>
      </c>
      <c r="E810" s="66" t="s">
        <v>800</v>
      </c>
      <c r="F810" s="68">
        <v>150</v>
      </c>
      <c r="G810" s="28">
        <v>33</v>
      </c>
      <c r="H810" s="29">
        <f t="shared" si="17"/>
        <v>0.22</v>
      </c>
      <c r="I810" s="28">
        <v>250</v>
      </c>
      <c r="J810" s="28">
        <v>142</v>
      </c>
      <c r="K810" s="28">
        <v>7</v>
      </c>
      <c r="L810" s="28">
        <v>6</v>
      </c>
      <c r="M810" s="28">
        <v>15</v>
      </c>
      <c r="O810" s="28">
        <v>1</v>
      </c>
      <c r="P810" s="28">
        <v>1</v>
      </c>
      <c r="Q810" s="28">
        <v>1</v>
      </c>
      <c r="R810" t="s">
        <v>3258</v>
      </c>
      <c r="S810" t="s">
        <v>342</v>
      </c>
      <c r="T810" t="s">
        <v>323</v>
      </c>
      <c r="U810" t="s">
        <v>801</v>
      </c>
      <c r="V810">
        <v>39</v>
      </c>
      <c r="W810">
        <v>15</v>
      </c>
      <c r="Z810" s="302" t="s">
        <v>3316</v>
      </c>
      <c r="AA810">
        <v>13</v>
      </c>
    </row>
    <row r="811" spans="1:27" ht="15" customHeight="1" x14ac:dyDescent="0.25">
      <c r="A811" s="187" t="e">
        <f>VLOOKUP(E811,НЕД!A:B,2,FALSE)</f>
        <v>#N/A</v>
      </c>
      <c r="B811" s="68">
        <v>21</v>
      </c>
      <c r="C811" s="445" t="s">
        <v>3555</v>
      </c>
      <c r="D811" t="s">
        <v>238</v>
      </c>
      <c r="E811" s="66" t="s">
        <v>1406</v>
      </c>
      <c r="F811" s="68">
        <v>230</v>
      </c>
      <c r="G811" s="28">
        <v>57</v>
      </c>
      <c r="H811" s="29">
        <f t="shared" si="17"/>
        <v>0.24782608695652175</v>
      </c>
      <c r="I811" s="28">
        <v>230</v>
      </c>
      <c r="J811" s="28">
        <v>370</v>
      </c>
      <c r="K811" s="28">
        <v>14</v>
      </c>
      <c r="L811" s="28">
        <v>14</v>
      </c>
      <c r="M811" s="28">
        <v>47</v>
      </c>
      <c r="O811" s="28">
        <v>1</v>
      </c>
      <c r="Q811" s="28">
        <v>1</v>
      </c>
      <c r="R811" s="290" t="s">
        <v>3304</v>
      </c>
      <c r="S811" s="28">
        <v>230</v>
      </c>
      <c r="T811" s="28">
        <v>230</v>
      </c>
      <c r="W811">
        <v>16</v>
      </c>
      <c r="Y811"/>
      <c r="Z811" s="315" t="s">
        <v>3316</v>
      </c>
      <c r="AA811"/>
    </row>
    <row r="812" spans="1:27" ht="15" customHeight="1" x14ac:dyDescent="0.25">
      <c r="A812" s="187" t="e">
        <f>VLOOKUP(E812,НЕД!A:B,2,FALSE)</f>
        <v>#N/A</v>
      </c>
      <c r="B812" s="64">
        <v>28</v>
      </c>
      <c r="C812" s="445" t="s">
        <v>3511</v>
      </c>
      <c r="D812" t="s">
        <v>110</v>
      </c>
      <c r="E812" s="22" t="s">
        <v>1665</v>
      </c>
      <c r="F812" s="28">
        <v>150</v>
      </c>
      <c r="G812" s="28">
        <v>42</v>
      </c>
      <c r="H812" s="29">
        <f t="shared" si="17"/>
        <v>0.28000000000000003</v>
      </c>
      <c r="I812" s="28">
        <v>250</v>
      </c>
      <c r="J812" s="28">
        <v>155</v>
      </c>
      <c r="K812" s="28">
        <v>12</v>
      </c>
      <c r="L812" s="28">
        <v>6</v>
      </c>
      <c r="M812" s="28">
        <v>12</v>
      </c>
      <c r="R812" s="30" t="s">
        <v>1666</v>
      </c>
      <c r="S812" t="s">
        <v>529</v>
      </c>
      <c r="T812" t="s">
        <v>323</v>
      </c>
      <c r="U812" t="s">
        <v>1221</v>
      </c>
      <c r="V812">
        <v>25</v>
      </c>
      <c r="W812">
        <v>0</v>
      </c>
      <c r="Y812"/>
      <c r="Z812" s="236" t="s">
        <v>3316</v>
      </c>
      <c r="AA812"/>
    </row>
    <row r="813" spans="1:27" ht="15" customHeight="1" x14ac:dyDescent="0.25">
      <c r="A813" s="187" t="e">
        <f>VLOOKUP(E813,НЕД!A:B,2,FALSE)</f>
        <v>#N/A</v>
      </c>
      <c r="B813" s="68">
        <v>23</v>
      </c>
      <c r="C813" t="s">
        <v>206</v>
      </c>
      <c r="D813" s="441" t="s">
        <v>3537</v>
      </c>
      <c r="E813" s="502" t="s">
        <v>209</v>
      </c>
      <c r="F813" s="28">
        <v>110</v>
      </c>
      <c r="G813" s="28">
        <v>23</v>
      </c>
      <c r="H813" s="29">
        <f t="shared" si="17"/>
        <v>0.20909090909090908</v>
      </c>
      <c r="I813" s="28">
        <v>150</v>
      </c>
      <c r="J813" s="28">
        <v>113</v>
      </c>
      <c r="K813" s="28">
        <v>5</v>
      </c>
      <c r="L813" s="28">
        <v>5</v>
      </c>
      <c r="M813" s="28">
        <v>11</v>
      </c>
      <c r="O813" s="28">
        <v>1</v>
      </c>
      <c r="P813" s="28">
        <v>1</v>
      </c>
      <c r="Q813" s="28">
        <v>1</v>
      </c>
      <c r="R813" t="s">
        <v>3343</v>
      </c>
      <c r="W813">
        <v>23</v>
      </c>
      <c r="Y813"/>
      <c r="Z813" s="315" t="s">
        <v>3316</v>
      </c>
    </row>
    <row r="814" spans="1:27" ht="15" customHeight="1" x14ac:dyDescent="0.25">
      <c r="A814" s="187" t="e">
        <f>VLOOKUP(E814,НЕД!A:B,2,FALSE)</f>
        <v>#N/A</v>
      </c>
      <c r="B814" s="64">
        <v>20</v>
      </c>
      <c r="C814" t="s">
        <v>48</v>
      </c>
      <c r="D814" t="s">
        <v>48</v>
      </c>
      <c r="E814" s="22" t="s">
        <v>1292</v>
      </c>
      <c r="F814" s="68">
        <v>180</v>
      </c>
      <c r="G814" s="28">
        <v>46</v>
      </c>
      <c r="H814" s="29">
        <f t="shared" si="17"/>
        <v>0.25555555555555554</v>
      </c>
      <c r="I814" s="28">
        <v>180</v>
      </c>
      <c r="J814" s="28">
        <v>282</v>
      </c>
      <c r="K814" s="28">
        <v>14</v>
      </c>
      <c r="L814" s="28">
        <v>13</v>
      </c>
      <c r="M814" s="28">
        <v>27</v>
      </c>
      <c r="O814" s="28">
        <v>1</v>
      </c>
      <c r="P814" s="28">
        <v>1</v>
      </c>
      <c r="R814" t="s">
        <v>2952</v>
      </c>
      <c r="W814">
        <v>20</v>
      </c>
      <c r="Y814"/>
      <c r="Z814"/>
      <c r="AA814"/>
    </row>
    <row r="815" spans="1:27" ht="15" customHeight="1" x14ac:dyDescent="0.25">
      <c r="A815" s="187" t="e">
        <f>VLOOKUP(E815,НЕД!A:B,2,FALSE)</f>
        <v>#N/A</v>
      </c>
      <c r="B815" s="64">
        <v>34</v>
      </c>
      <c r="C815" t="s">
        <v>78</v>
      </c>
      <c r="D815" s="441" t="s">
        <v>3518</v>
      </c>
      <c r="E815" s="22" t="s">
        <v>353</v>
      </c>
      <c r="F815" s="28">
        <v>100</v>
      </c>
      <c r="G815" s="28">
        <v>56</v>
      </c>
      <c r="H815" s="29">
        <f t="shared" si="17"/>
        <v>0.56000000000000005</v>
      </c>
      <c r="I815" s="28">
        <v>140</v>
      </c>
      <c r="J815" s="28">
        <v>376</v>
      </c>
      <c r="K815" s="28">
        <v>3</v>
      </c>
      <c r="L815" s="28">
        <v>29</v>
      </c>
      <c r="M815" s="28">
        <v>26</v>
      </c>
      <c r="N815" s="28">
        <v>1</v>
      </c>
      <c r="R815" t="s">
        <v>2861</v>
      </c>
      <c r="W815">
        <v>11</v>
      </c>
      <c r="X815" s="28"/>
      <c r="Y815" s="28">
        <v>5</v>
      </c>
      <c r="Z815"/>
      <c r="AA815"/>
    </row>
    <row r="816" spans="1:27" ht="15" customHeight="1" x14ac:dyDescent="0.25">
      <c r="A816" s="187" t="e">
        <f>VLOOKUP(E816,НЕД!A:B,2,FALSE)</f>
        <v>#N/A</v>
      </c>
      <c r="B816" s="68">
        <v>22</v>
      </c>
      <c r="C816" t="s">
        <v>116</v>
      </c>
      <c r="D816" t="s">
        <v>116</v>
      </c>
      <c r="E816" s="66" t="s">
        <v>1629</v>
      </c>
      <c r="F816" s="28">
        <v>120</v>
      </c>
      <c r="G816" s="28">
        <v>26</v>
      </c>
      <c r="H816" s="29">
        <f t="shared" si="17"/>
        <v>0.21666666666666667</v>
      </c>
      <c r="I816" s="28">
        <v>250</v>
      </c>
      <c r="J816" s="28">
        <v>88</v>
      </c>
      <c r="K816" s="28">
        <v>2</v>
      </c>
      <c r="L816" s="28">
        <v>6</v>
      </c>
      <c r="M816" s="28">
        <v>6</v>
      </c>
      <c r="N816" s="28">
        <v>1</v>
      </c>
      <c r="P816" s="28">
        <v>1</v>
      </c>
      <c r="R816" s="30" t="s">
        <v>1630</v>
      </c>
      <c r="S816" t="s">
        <v>386</v>
      </c>
      <c r="T816" t="s">
        <v>323</v>
      </c>
      <c r="U816" t="s">
        <v>701</v>
      </c>
      <c r="V816">
        <v>27</v>
      </c>
      <c r="W816">
        <v>17</v>
      </c>
      <c r="Y816"/>
      <c r="Z816" s="315" t="s">
        <v>3316</v>
      </c>
    </row>
    <row r="817" spans="1:27" ht="30" customHeight="1" x14ac:dyDescent="0.25">
      <c r="A817" s="187" t="e">
        <f>VLOOKUP(E817,НЕД!A:B,2,FALSE)</f>
        <v>#N/A</v>
      </c>
      <c r="B817" s="28">
        <v>0</v>
      </c>
      <c r="C817" s="445" t="s">
        <v>2194</v>
      </c>
      <c r="D817" t="s">
        <v>325</v>
      </c>
      <c r="E817" s="23" t="s">
        <v>370</v>
      </c>
      <c r="F817" s="31">
        <v>230</v>
      </c>
      <c r="G817" s="28">
        <v>130</v>
      </c>
      <c r="H817" s="29">
        <f t="shared" si="17"/>
        <v>0.56521739130434778</v>
      </c>
      <c r="I817" s="28">
        <v>150</v>
      </c>
      <c r="J817" s="28">
        <v>352</v>
      </c>
      <c r="K817" s="28">
        <v>22</v>
      </c>
      <c r="L817" s="28">
        <v>19</v>
      </c>
      <c r="M817" s="28">
        <v>24</v>
      </c>
      <c r="O817" s="28">
        <v>1</v>
      </c>
      <c r="R817" t="s">
        <v>371</v>
      </c>
      <c r="W817">
        <v>0</v>
      </c>
      <c r="X817" s="28">
        <v>1</v>
      </c>
      <c r="Y817" s="28">
        <v>5</v>
      </c>
      <c r="Z817"/>
      <c r="AA817"/>
    </row>
    <row r="818" spans="1:27" ht="15" customHeight="1" x14ac:dyDescent="0.25">
      <c r="A818" s="187">
        <f>VLOOKUP(E818,НЕД!A:B,2,FALSE)</f>
        <v>24</v>
      </c>
      <c r="B818" s="68">
        <v>24</v>
      </c>
      <c r="C818" t="s">
        <v>121</v>
      </c>
      <c r="D818" t="s">
        <v>121</v>
      </c>
      <c r="E818" s="66" t="s">
        <v>130</v>
      </c>
      <c r="F818" s="68">
        <v>220</v>
      </c>
      <c r="G818" s="28">
        <v>53</v>
      </c>
      <c r="H818" s="29">
        <f t="shared" si="17"/>
        <v>0.24090909090909091</v>
      </c>
      <c r="I818" s="28">
        <v>200</v>
      </c>
      <c r="J818" s="28">
        <v>307</v>
      </c>
      <c r="K818" s="28">
        <v>16</v>
      </c>
      <c r="L818" s="28">
        <v>13</v>
      </c>
      <c r="M818" s="28">
        <v>31</v>
      </c>
      <c r="O818" s="28">
        <v>1</v>
      </c>
      <c r="P818" s="28">
        <v>1</v>
      </c>
      <c r="Q818" s="28">
        <v>1</v>
      </c>
      <c r="R818" s="170" t="s">
        <v>3430</v>
      </c>
      <c r="V818">
        <v>22</v>
      </c>
      <c r="W818">
        <v>18</v>
      </c>
      <c r="Y818"/>
      <c r="Z818" s="289" t="s">
        <v>3316</v>
      </c>
      <c r="AA818"/>
    </row>
    <row r="819" spans="1:27" ht="30" customHeight="1" x14ac:dyDescent="0.25">
      <c r="A819" s="187" t="e">
        <f>VLOOKUP(E819,НЕД!A:B,2,FALSE)</f>
        <v>#N/A</v>
      </c>
      <c r="B819" s="68">
        <v>18</v>
      </c>
      <c r="C819" s="445" t="s">
        <v>3511</v>
      </c>
      <c r="D819" t="s">
        <v>110</v>
      </c>
      <c r="E819" s="67" t="s">
        <v>889</v>
      </c>
      <c r="F819" s="63">
        <v>150</v>
      </c>
      <c r="G819" s="28">
        <v>41</v>
      </c>
      <c r="H819" s="29">
        <f t="shared" ref="H819:H824" si="18">G819/F819</f>
        <v>0.27333333333333332</v>
      </c>
      <c r="I819" s="28">
        <v>250</v>
      </c>
      <c r="J819" s="28">
        <v>124</v>
      </c>
      <c r="K819" s="28">
        <v>11</v>
      </c>
      <c r="L819" s="28">
        <v>8</v>
      </c>
      <c r="M819" s="28">
        <v>3</v>
      </c>
      <c r="O819" s="28">
        <v>1</v>
      </c>
      <c r="Q819" s="28">
        <v>1</v>
      </c>
      <c r="R819" s="156" t="s">
        <v>3179</v>
      </c>
      <c r="S819" t="s">
        <v>524</v>
      </c>
      <c r="T819" t="s">
        <v>323</v>
      </c>
      <c r="U819" t="s">
        <v>890</v>
      </c>
      <c r="V819">
        <v>28</v>
      </c>
      <c r="W819">
        <v>18</v>
      </c>
      <c r="Y819"/>
      <c r="Z819"/>
      <c r="AA819"/>
    </row>
    <row r="820" spans="1:27" ht="15" customHeight="1" x14ac:dyDescent="0.25">
      <c r="A820" s="187" t="e">
        <f>VLOOKUP(E820,НЕД!A:B,2,FALSE)</f>
        <v>#N/A</v>
      </c>
      <c r="B820" s="28">
        <v>47</v>
      </c>
      <c r="C820" s="445" t="s">
        <v>3511</v>
      </c>
      <c r="D820" s="99" t="s">
        <v>110</v>
      </c>
      <c r="E820" s="1" t="s">
        <v>2970</v>
      </c>
      <c r="F820" s="28">
        <v>150</v>
      </c>
      <c r="G820" s="28">
        <v>41</v>
      </c>
      <c r="H820" s="29">
        <f t="shared" si="18"/>
        <v>0.27333333333333332</v>
      </c>
      <c r="I820" s="28">
        <v>250</v>
      </c>
      <c r="J820" s="28">
        <v>243</v>
      </c>
      <c r="K820" s="28">
        <v>7</v>
      </c>
      <c r="L820" s="28">
        <v>20</v>
      </c>
      <c r="M820" s="28">
        <v>10</v>
      </c>
      <c r="P820" s="28">
        <v>1</v>
      </c>
      <c r="R820" s="99" t="s">
        <v>2973</v>
      </c>
      <c r="W820">
        <v>0</v>
      </c>
      <c r="Y820"/>
      <c r="Z820"/>
      <c r="AA820"/>
    </row>
    <row r="821" spans="1:27" ht="15" customHeight="1" x14ac:dyDescent="0.25">
      <c r="A821" s="187" t="e">
        <f>VLOOKUP(E821,НЕД!A:B,2,FALSE)</f>
        <v>#N/A</v>
      </c>
      <c r="B821" s="68">
        <v>21</v>
      </c>
      <c r="C821" s="445" t="s">
        <v>232</v>
      </c>
      <c r="D821" s="445" t="s">
        <v>232</v>
      </c>
      <c r="E821" s="22" t="s">
        <v>3026</v>
      </c>
      <c r="F821" s="28">
        <v>140</v>
      </c>
      <c r="G821" s="28">
        <v>35</v>
      </c>
      <c r="H821" s="29">
        <f t="shared" si="18"/>
        <v>0.25</v>
      </c>
      <c r="I821" s="28">
        <v>200</v>
      </c>
      <c r="J821" s="28">
        <v>50</v>
      </c>
      <c r="K821" s="28">
        <v>2</v>
      </c>
      <c r="L821" s="28">
        <v>0</v>
      </c>
      <c r="M821" s="28">
        <v>10</v>
      </c>
      <c r="N821" s="28">
        <v>1</v>
      </c>
      <c r="R821" s="30" t="s">
        <v>3027</v>
      </c>
      <c r="W821">
        <v>17</v>
      </c>
      <c r="Y821"/>
      <c r="Z821" s="315" t="s">
        <v>3316</v>
      </c>
    </row>
    <row r="822" spans="1:27" ht="15" customHeight="1" x14ac:dyDescent="0.25">
      <c r="A822" s="187" t="e">
        <f>VLOOKUP(E822,НЕД!A:B,2,FALSE)</f>
        <v>#N/A</v>
      </c>
      <c r="B822" s="28">
        <v>0</v>
      </c>
      <c r="C822" s="445" t="s">
        <v>2194</v>
      </c>
      <c r="D822" t="s">
        <v>331</v>
      </c>
      <c r="E822" s="22" t="s">
        <v>1941</v>
      </c>
      <c r="F822" s="28">
        <v>200</v>
      </c>
      <c r="H822" s="29">
        <f t="shared" si="18"/>
        <v>0</v>
      </c>
      <c r="I822" s="28">
        <v>200</v>
      </c>
      <c r="J822" s="28">
        <v>250</v>
      </c>
      <c r="K822" s="28">
        <v>5</v>
      </c>
      <c r="L822" s="28">
        <v>21</v>
      </c>
      <c r="M822" s="28">
        <v>8</v>
      </c>
      <c r="N822" s="28">
        <v>1</v>
      </c>
      <c r="R822" t="s">
        <v>1942</v>
      </c>
      <c r="W822">
        <v>0</v>
      </c>
      <c r="Y822"/>
      <c r="Z822"/>
      <c r="AA822"/>
    </row>
    <row r="823" spans="1:27" ht="13.9" customHeight="1" x14ac:dyDescent="0.25">
      <c r="A823" s="187">
        <f>VLOOKUP(E823,НЕД!A:B,2,FALSE)</f>
        <v>24</v>
      </c>
      <c r="B823" s="68">
        <v>22</v>
      </c>
      <c r="C823" t="s">
        <v>206</v>
      </c>
      <c r="D823" s="441" t="s">
        <v>3537</v>
      </c>
      <c r="E823" s="221" t="s">
        <v>3312</v>
      </c>
      <c r="F823" s="68">
        <v>100</v>
      </c>
      <c r="G823" s="28">
        <v>20</v>
      </c>
      <c r="H823" s="29">
        <f t="shared" si="18"/>
        <v>0.2</v>
      </c>
      <c r="I823" s="28">
        <v>100</v>
      </c>
      <c r="J823" s="28">
        <v>148</v>
      </c>
      <c r="K823" s="28">
        <v>3</v>
      </c>
      <c r="L823" s="28">
        <v>5</v>
      </c>
      <c r="M823" s="28">
        <v>24</v>
      </c>
      <c r="N823" s="28">
        <v>1</v>
      </c>
      <c r="O823" s="28">
        <v>1</v>
      </c>
      <c r="P823" s="28">
        <v>1</v>
      </c>
      <c r="R823" s="218" t="s">
        <v>3443</v>
      </c>
      <c r="S823" t="s">
        <v>533</v>
      </c>
      <c r="T823" t="s">
        <v>404</v>
      </c>
      <c r="U823" t="s">
        <v>1669</v>
      </c>
      <c r="V823">
        <v>15</v>
      </c>
      <c r="W823">
        <v>23</v>
      </c>
      <c r="Y823"/>
      <c r="Z823" s="315" t="s">
        <v>3316</v>
      </c>
    </row>
    <row r="824" spans="1:27" ht="15" customHeight="1" x14ac:dyDescent="0.25">
      <c r="A824" s="187" t="e">
        <f>VLOOKUP(E824,НЕД!A:B,2,FALSE)</f>
        <v>#N/A</v>
      </c>
      <c r="B824" s="68">
        <v>20</v>
      </c>
      <c r="C824" s="445" t="s">
        <v>3511</v>
      </c>
      <c r="D824" t="s">
        <v>110</v>
      </c>
      <c r="E824" s="66" t="s">
        <v>2001</v>
      </c>
      <c r="F824" s="68">
        <v>150</v>
      </c>
      <c r="G824" s="28">
        <v>42</v>
      </c>
      <c r="H824" s="29">
        <f t="shared" si="18"/>
        <v>0.28000000000000003</v>
      </c>
      <c r="I824" s="28">
        <v>250</v>
      </c>
      <c r="J824" s="28">
        <v>174</v>
      </c>
      <c r="K824" s="28">
        <v>7</v>
      </c>
      <c r="L824" s="28">
        <v>9</v>
      </c>
      <c r="M824" s="28">
        <v>16</v>
      </c>
      <c r="R824" s="30" t="s">
        <v>3428</v>
      </c>
      <c r="S824" t="s">
        <v>386</v>
      </c>
      <c r="T824" t="s">
        <v>323</v>
      </c>
      <c r="U824" t="s">
        <v>2002</v>
      </c>
      <c r="V824">
        <v>28</v>
      </c>
      <c r="W824">
        <v>20</v>
      </c>
      <c r="Z824" s="313" t="s">
        <v>3316</v>
      </c>
    </row>
    <row r="825" spans="1:27" ht="30" customHeight="1" x14ac:dyDescent="0.25">
      <c r="A825" s="187" t="e">
        <f>VLOOKUP(E825,НЕД!A:B,2,FALSE)</f>
        <v>#N/A</v>
      </c>
      <c r="B825" s="64">
        <v>23</v>
      </c>
      <c r="C825" s="441" t="s">
        <v>2114</v>
      </c>
      <c r="D825" s="443" t="s">
        <v>68</v>
      </c>
      <c r="E825" s="67" t="s">
        <v>1044</v>
      </c>
      <c r="F825" s="63">
        <v>120</v>
      </c>
      <c r="I825" s="28">
        <v>130</v>
      </c>
      <c r="J825" s="28">
        <v>323</v>
      </c>
      <c r="K825" s="28">
        <v>16</v>
      </c>
      <c r="L825" s="28">
        <v>6</v>
      </c>
      <c r="M825" s="28">
        <v>51</v>
      </c>
      <c r="O825" s="28">
        <v>1</v>
      </c>
      <c r="P825" s="28">
        <v>1</v>
      </c>
      <c r="R825" s="30" t="s">
        <v>1045</v>
      </c>
      <c r="Y825"/>
      <c r="Z825"/>
      <c r="AA825"/>
    </row>
    <row r="826" spans="1:27" ht="15" customHeight="1" x14ac:dyDescent="0.25">
      <c r="A826" s="187" t="e">
        <f>VLOOKUP(E826,НЕД!A:B,2,FALSE)</f>
        <v>#N/A</v>
      </c>
      <c r="B826" s="64">
        <v>20</v>
      </c>
      <c r="C826" s="441" t="s">
        <v>121</v>
      </c>
      <c r="D826" t="s">
        <v>484</v>
      </c>
      <c r="E826" s="439" t="s">
        <v>2848</v>
      </c>
      <c r="F826" s="68">
        <v>220</v>
      </c>
      <c r="G826" s="28">
        <v>60</v>
      </c>
      <c r="H826" s="29">
        <f t="shared" ref="H826:H857" si="19">G826/F826</f>
        <v>0.27272727272727271</v>
      </c>
      <c r="I826" s="28">
        <v>250</v>
      </c>
      <c r="J826" s="28">
        <v>525</v>
      </c>
      <c r="K826" s="28">
        <v>20</v>
      </c>
      <c r="L826" s="28">
        <v>11</v>
      </c>
      <c r="M826" s="28">
        <v>87</v>
      </c>
      <c r="O826" s="28">
        <v>1</v>
      </c>
      <c r="Q826" s="28">
        <v>1</v>
      </c>
      <c r="R826" s="435" t="s">
        <v>3502</v>
      </c>
      <c r="S826" t="s">
        <v>322</v>
      </c>
      <c r="W826">
        <v>20</v>
      </c>
      <c r="Z826"/>
      <c r="AA826"/>
    </row>
    <row r="827" spans="1:27" ht="15" customHeight="1" x14ac:dyDescent="0.25">
      <c r="A827" s="187">
        <f>VLOOKUP(E827,НЕД!A:B,2,FALSE)</f>
        <v>24</v>
      </c>
      <c r="B827" s="68">
        <v>21</v>
      </c>
      <c r="C827" t="s">
        <v>78</v>
      </c>
      <c r="D827" s="441" t="s">
        <v>3518</v>
      </c>
      <c r="E827" s="505" t="s">
        <v>3353</v>
      </c>
      <c r="F827" s="28">
        <v>70</v>
      </c>
      <c r="G827" s="28">
        <v>12</v>
      </c>
      <c r="H827" s="29">
        <f t="shared" si="19"/>
        <v>0.17142857142857143</v>
      </c>
      <c r="I827" s="28">
        <v>160</v>
      </c>
      <c r="J827" s="28">
        <v>136</v>
      </c>
      <c r="K827" s="28">
        <v>3</v>
      </c>
      <c r="L827" s="28">
        <v>1</v>
      </c>
      <c r="M827" s="28">
        <v>29</v>
      </c>
      <c r="N827" s="28">
        <v>1</v>
      </c>
      <c r="R827" s="230" t="s">
        <v>3354</v>
      </c>
      <c r="W827">
        <v>23</v>
      </c>
      <c r="Y827"/>
      <c r="Z827" s="315" t="s">
        <v>3316</v>
      </c>
    </row>
    <row r="828" spans="1:27" ht="30" customHeight="1" x14ac:dyDescent="0.25">
      <c r="A828" s="187" t="e">
        <f>VLOOKUP(E828,НЕД!A:B,2,FALSE)</f>
        <v>#N/A</v>
      </c>
      <c r="B828" s="68">
        <v>10</v>
      </c>
      <c r="C828" s="441" t="s">
        <v>121</v>
      </c>
      <c r="D828" t="s">
        <v>484</v>
      </c>
      <c r="E828" s="66" t="s">
        <v>775</v>
      </c>
      <c r="F828" s="68">
        <v>220</v>
      </c>
      <c r="G828" s="28">
        <v>46</v>
      </c>
      <c r="H828" s="29">
        <f t="shared" si="19"/>
        <v>0.20909090909090908</v>
      </c>
      <c r="I828" s="28">
        <v>250</v>
      </c>
      <c r="J828" s="28">
        <v>486</v>
      </c>
      <c r="K828" s="28">
        <v>21</v>
      </c>
      <c r="L828" s="28">
        <v>8</v>
      </c>
      <c r="M828" s="28">
        <v>82</v>
      </c>
      <c r="O828" s="28">
        <v>1</v>
      </c>
      <c r="Q828" s="28">
        <v>1</v>
      </c>
      <c r="R828" s="211" t="s">
        <v>3257</v>
      </c>
      <c r="S828" t="s">
        <v>350</v>
      </c>
      <c r="T828" t="s">
        <v>323</v>
      </c>
      <c r="U828" t="s">
        <v>776</v>
      </c>
      <c r="V828">
        <v>53</v>
      </c>
      <c r="W828">
        <v>10</v>
      </c>
      <c r="Z828"/>
      <c r="AA828"/>
    </row>
    <row r="829" spans="1:27" ht="15" customHeight="1" x14ac:dyDescent="0.25">
      <c r="A829" s="187" t="e">
        <f>VLOOKUP(E829,НЕД!A:B,2,FALSE)</f>
        <v>#N/A</v>
      </c>
      <c r="B829" s="28">
        <v>5</v>
      </c>
      <c r="C829" s="441" t="s">
        <v>121</v>
      </c>
      <c r="D829" t="s">
        <v>484</v>
      </c>
      <c r="E829" s="22" t="s">
        <v>921</v>
      </c>
      <c r="F829" s="28">
        <v>220</v>
      </c>
      <c r="G829" s="28">
        <v>61</v>
      </c>
      <c r="H829" s="29">
        <f t="shared" si="19"/>
        <v>0.27727272727272728</v>
      </c>
      <c r="I829" s="28">
        <v>250</v>
      </c>
      <c r="J829" s="28">
        <v>370</v>
      </c>
      <c r="K829" s="28">
        <v>24</v>
      </c>
      <c r="L829" s="28">
        <v>17</v>
      </c>
      <c r="M829" s="28">
        <v>31</v>
      </c>
      <c r="O829" s="28">
        <v>1</v>
      </c>
      <c r="P829" s="28">
        <v>1</v>
      </c>
      <c r="R829" s="30" t="s">
        <v>2996</v>
      </c>
      <c r="S829" t="s">
        <v>350</v>
      </c>
      <c r="T829" t="s">
        <v>323</v>
      </c>
      <c r="U829" t="s">
        <v>922</v>
      </c>
      <c r="V829">
        <v>40</v>
      </c>
      <c r="W829">
        <v>11</v>
      </c>
      <c r="Y829"/>
      <c r="Z829"/>
      <c r="AA829"/>
    </row>
    <row r="830" spans="1:27" ht="15" customHeight="1" x14ac:dyDescent="0.25">
      <c r="A830" s="187" t="e">
        <f>VLOOKUP(E830,НЕД!A:B,2,FALSE)</f>
        <v>#N/A</v>
      </c>
      <c r="B830" s="195">
        <v>18</v>
      </c>
      <c r="C830" t="s">
        <v>1186</v>
      </c>
      <c r="D830" t="s">
        <v>1186</v>
      </c>
      <c r="E830" s="311" t="s">
        <v>1641</v>
      </c>
      <c r="F830" s="68">
        <v>140</v>
      </c>
      <c r="G830" s="28">
        <v>34</v>
      </c>
      <c r="H830" s="29">
        <f t="shared" si="19"/>
        <v>0.24285714285714285</v>
      </c>
      <c r="I830" s="28">
        <v>160</v>
      </c>
      <c r="J830" s="28">
        <v>324</v>
      </c>
      <c r="K830" s="28">
        <v>19</v>
      </c>
      <c r="L830" s="28">
        <v>12</v>
      </c>
      <c r="M830" s="28">
        <v>36</v>
      </c>
      <c r="N830" s="28">
        <v>1</v>
      </c>
      <c r="O830" s="28">
        <v>1</v>
      </c>
      <c r="P830" s="28">
        <v>1</v>
      </c>
      <c r="R830" t="s">
        <v>1642</v>
      </c>
      <c r="W830">
        <v>18</v>
      </c>
      <c r="Z830"/>
      <c r="AA830"/>
    </row>
    <row r="831" spans="1:27" ht="15" customHeight="1" x14ac:dyDescent="0.25">
      <c r="A831" s="187" t="e">
        <f>VLOOKUP(E831,НЕД!A:B,2,FALSE)</f>
        <v>#N/A</v>
      </c>
      <c r="B831" s="28">
        <v>0</v>
      </c>
      <c r="C831" s="441" t="s">
        <v>139</v>
      </c>
      <c r="D831" t="s">
        <v>484</v>
      </c>
      <c r="E831" s="22" t="s">
        <v>1541</v>
      </c>
      <c r="F831" s="28">
        <v>200</v>
      </c>
      <c r="G831" s="28">
        <v>48</v>
      </c>
      <c r="H831" s="29">
        <f t="shared" si="19"/>
        <v>0.24</v>
      </c>
      <c r="I831" s="28">
        <v>250</v>
      </c>
      <c r="J831" s="28">
        <v>477</v>
      </c>
      <c r="K831" s="28">
        <v>23</v>
      </c>
      <c r="L831" s="28">
        <v>20</v>
      </c>
      <c r="M831" s="28">
        <v>52</v>
      </c>
      <c r="O831" s="28">
        <v>1</v>
      </c>
      <c r="P831" s="28">
        <v>1</v>
      </c>
      <c r="R831" t="s">
        <v>1542</v>
      </c>
      <c r="S831" t="s">
        <v>446</v>
      </c>
      <c r="T831" t="s">
        <v>323</v>
      </c>
      <c r="U831" t="s">
        <v>1543</v>
      </c>
      <c r="V831">
        <v>48</v>
      </c>
      <c r="W831">
        <v>0</v>
      </c>
      <c r="Y831"/>
      <c r="Z831" s="317" t="s">
        <v>3316</v>
      </c>
    </row>
    <row r="832" spans="1:27" ht="15" customHeight="1" x14ac:dyDescent="0.25">
      <c r="A832" s="187" t="e">
        <f>VLOOKUP(E832,НЕД!A:B,2,FALSE)</f>
        <v>#N/A</v>
      </c>
      <c r="B832" s="68">
        <v>23</v>
      </c>
      <c r="C832" s="441" t="s">
        <v>3531</v>
      </c>
      <c r="D832" s="441" t="s">
        <v>3533</v>
      </c>
      <c r="E832" s="216" t="s">
        <v>3347</v>
      </c>
      <c r="F832" s="28">
        <v>190</v>
      </c>
      <c r="G832" s="28">
        <v>46</v>
      </c>
      <c r="H832" s="29">
        <f t="shared" si="19"/>
        <v>0.24210526315789474</v>
      </c>
      <c r="I832" s="28">
        <v>200</v>
      </c>
      <c r="J832" s="28">
        <v>342</v>
      </c>
      <c r="K832" s="28">
        <v>8</v>
      </c>
      <c r="L832" s="28">
        <v>15</v>
      </c>
      <c r="M832" s="28">
        <v>45</v>
      </c>
      <c r="N832" s="28">
        <v>1</v>
      </c>
      <c r="O832" s="28">
        <v>1</v>
      </c>
      <c r="R832" s="236" t="s">
        <v>3385</v>
      </c>
      <c r="W832">
        <v>23</v>
      </c>
      <c r="Y832"/>
      <c r="Z832" s="315" t="s">
        <v>3316</v>
      </c>
    </row>
    <row r="833" spans="1:27" ht="15" customHeight="1" x14ac:dyDescent="0.25">
      <c r="A833" s="187">
        <f>VLOOKUP(E833,НЕД!A:B,2,FALSE)</f>
        <v>24</v>
      </c>
      <c r="B833" s="68">
        <v>24</v>
      </c>
      <c r="C833" t="s">
        <v>121</v>
      </c>
      <c r="D833" s="34" t="s">
        <v>121</v>
      </c>
      <c r="E833" s="66" t="s">
        <v>125</v>
      </c>
      <c r="F833" s="68">
        <v>220</v>
      </c>
      <c r="G833" s="28">
        <v>69</v>
      </c>
      <c r="H833" s="29">
        <f t="shared" si="19"/>
        <v>0.31363636363636366</v>
      </c>
      <c r="I833" s="28">
        <v>250</v>
      </c>
      <c r="J833" s="28">
        <v>654</v>
      </c>
      <c r="K833" s="28">
        <v>44</v>
      </c>
      <c r="L833" s="28">
        <v>52</v>
      </c>
      <c r="M833" s="28">
        <v>2</v>
      </c>
      <c r="O833" s="28">
        <v>1</v>
      </c>
      <c r="R833" s="30" t="s">
        <v>1057</v>
      </c>
      <c r="W833">
        <v>18</v>
      </c>
      <c r="Y833"/>
      <c r="Z833" s="302" t="s">
        <v>3316</v>
      </c>
      <c r="AA833"/>
    </row>
    <row r="834" spans="1:27" ht="15" customHeight="1" x14ac:dyDescent="0.25">
      <c r="A834" s="187" t="e">
        <f>VLOOKUP(E834,НЕД!A:B,2,FALSE)</f>
        <v>#N/A</v>
      </c>
      <c r="B834" s="64">
        <v>14</v>
      </c>
      <c r="C834" t="s">
        <v>151</v>
      </c>
      <c r="D834" s="441" t="s">
        <v>3525</v>
      </c>
      <c r="E834" s="23" t="s">
        <v>716</v>
      </c>
      <c r="F834" s="31">
        <v>150</v>
      </c>
      <c r="G834" s="28">
        <v>36</v>
      </c>
      <c r="H834" s="29">
        <f t="shared" si="19"/>
        <v>0.24</v>
      </c>
      <c r="I834" s="28">
        <v>180</v>
      </c>
      <c r="J834" s="28">
        <v>143</v>
      </c>
      <c r="K834" s="28">
        <v>6</v>
      </c>
      <c r="L834" s="28">
        <v>9</v>
      </c>
      <c r="M834" s="28">
        <v>10</v>
      </c>
      <c r="N834" s="28">
        <v>1</v>
      </c>
      <c r="P834" s="28">
        <v>1</v>
      </c>
      <c r="R834" t="s">
        <v>3405</v>
      </c>
      <c r="W834">
        <v>14</v>
      </c>
      <c r="Y834"/>
      <c r="Z834"/>
      <c r="AA834"/>
    </row>
    <row r="835" spans="1:27" ht="30" customHeight="1" x14ac:dyDescent="0.25">
      <c r="A835" s="187" t="e">
        <f>VLOOKUP(E835,НЕД!A:B,2,FALSE)</f>
        <v>#N/A</v>
      </c>
      <c r="B835" s="64">
        <v>18</v>
      </c>
      <c r="C835" t="s">
        <v>78</v>
      </c>
      <c r="D835" s="441" t="s">
        <v>3518</v>
      </c>
      <c r="E835" s="22" t="s">
        <v>356</v>
      </c>
      <c r="F835" s="28">
        <v>100</v>
      </c>
      <c r="G835" s="28">
        <v>40</v>
      </c>
      <c r="H835" s="29">
        <f t="shared" si="19"/>
        <v>0.4</v>
      </c>
      <c r="I835" s="28">
        <v>180</v>
      </c>
      <c r="J835" s="28">
        <v>231</v>
      </c>
      <c r="K835" s="28">
        <v>18</v>
      </c>
      <c r="L835" s="28">
        <v>7</v>
      </c>
      <c r="M835" s="28">
        <v>24</v>
      </c>
      <c r="N835" s="28">
        <v>1</v>
      </c>
      <c r="R835" s="30" t="s">
        <v>357</v>
      </c>
      <c r="S835" t="s">
        <v>330</v>
      </c>
      <c r="T835" t="s">
        <v>358</v>
      </c>
      <c r="U835" t="s">
        <v>359</v>
      </c>
      <c r="V835">
        <v>19</v>
      </c>
      <c r="W835">
        <v>11</v>
      </c>
      <c r="X835" s="28"/>
      <c r="Y835" s="28"/>
      <c r="Z835" t="s">
        <v>3316</v>
      </c>
      <c r="AA835"/>
    </row>
    <row r="836" spans="1:27" ht="30" customHeight="1" x14ac:dyDescent="0.25">
      <c r="A836" s="187" t="e">
        <f>VLOOKUP(E836,НЕД!A:B,2,FALSE)</f>
        <v>#N/A</v>
      </c>
      <c r="B836" s="28">
        <v>52</v>
      </c>
      <c r="C836" s="138" t="s">
        <v>3144</v>
      </c>
      <c r="D836" t="s">
        <v>3105</v>
      </c>
      <c r="E836" s="22" t="s">
        <v>3104</v>
      </c>
      <c r="F836" s="28">
        <v>120</v>
      </c>
      <c r="G836" s="28">
        <v>41</v>
      </c>
      <c r="H836" s="29">
        <f t="shared" si="19"/>
        <v>0.34166666666666667</v>
      </c>
      <c r="I836" s="28">
        <v>60</v>
      </c>
      <c r="Y836"/>
      <c r="Z836" t="s">
        <v>3316</v>
      </c>
      <c r="AA836"/>
    </row>
    <row r="837" spans="1:27" ht="14.25" customHeight="1" x14ac:dyDescent="0.25">
      <c r="A837" s="187" t="e">
        <f>VLOOKUP(E837,НЕД!A:B,2,FALSE)</f>
        <v>#N/A</v>
      </c>
      <c r="B837" s="68">
        <v>23</v>
      </c>
      <c r="C837" s="441" t="s">
        <v>3531</v>
      </c>
      <c r="D837" s="441" t="s">
        <v>3533</v>
      </c>
      <c r="E837" s="66" t="s">
        <v>3020</v>
      </c>
      <c r="F837" s="68">
        <v>180</v>
      </c>
      <c r="G837" s="28">
        <v>50</v>
      </c>
      <c r="H837" s="29">
        <f t="shared" si="19"/>
        <v>0.27777777777777779</v>
      </c>
      <c r="I837" s="28">
        <v>200</v>
      </c>
      <c r="J837" s="28">
        <v>438</v>
      </c>
      <c r="K837" s="28">
        <v>11</v>
      </c>
      <c r="L837" s="28">
        <v>17</v>
      </c>
      <c r="M837" s="28">
        <v>61</v>
      </c>
      <c r="O837" s="28">
        <v>1</v>
      </c>
      <c r="P837" s="28">
        <v>1</v>
      </c>
      <c r="R837" t="s">
        <v>3033</v>
      </c>
      <c r="W837">
        <v>23</v>
      </c>
      <c r="Y837"/>
      <c r="Z837" s="315" t="s">
        <v>3316</v>
      </c>
    </row>
    <row r="838" spans="1:27" ht="16.5" customHeight="1" x14ac:dyDescent="0.25">
      <c r="A838" s="187">
        <f>VLOOKUP(E838,НЕД!A:B,2,FALSE)</f>
        <v>24</v>
      </c>
      <c r="B838" s="68">
        <v>23</v>
      </c>
      <c r="C838" t="s">
        <v>1207</v>
      </c>
      <c r="D838" s="34" t="s">
        <v>1207</v>
      </c>
      <c r="E838" s="66" t="s">
        <v>287</v>
      </c>
      <c r="F838" s="68">
        <v>60</v>
      </c>
      <c r="G838" s="28">
        <v>19</v>
      </c>
      <c r="H838" s="29">
        <f t="shared" si="19"/>
        <v>0.31666666666666665</v>
      </c>
      <c r="I838" s="28">
        <v>20</v>
      </c>
      <c r="J838" s="28">
        <v>76</v>
      </c>
      <c r="K838" s="28">
        <v>6</v>
      </c>
      <c r="L838" s="28">
        <v>6</v>
      </c>
      <c r="M838" s="28">
        <v>0</v>
      </c>
      <c r="N838" s="28">
        <v>1</v>
      </c>
      <c r="R838" t="s">
        <v>1598</v>
      </c>
      <c r="V838">
        <v>13</v>
      </c>
      <c r="W838">
        <v>23</v>
      </c>
      <c r="Z838" s="315" t="s">
        <v>3316</v>
      </c>
    </row>
    <row r="839" spans="1:27" ht="15" customHeight="1" x14ac:dyDescent="0.25">
      <c r="A839" s="187" t="e">
        <f>VLOOKUP(E839,НЕД!A:B,2,FALSE)</f>
        <v>#N/A</v>
      </c>
      <c r="B839" s="68">
        <v>20</v>
      </c>
      <c r="C839" s="441" t="s">
        <v>121</v>
      </c>
      <c r="D839" s="197" t="s">
        <v>2116</v>
      </c>
      <c r="E839" s="66" t="s">
        <v>1828</v>
      </c>
      <c r="F839" s="68">
        <v>260</v>
      </c>
      <c r="G839" s="28">
        <v>75</v>
      </c>
      <c r="H839" s="29">
        <f t="shared" si="19"/>
        <v>0.28846153846153844</v>
      </c>
      <c r="I839" s="28">
        <v>250</v>
      </c>
      <c r="J839" s="28">
        <v>300</v>
      </c>
      <c r="K839" s="28">
        <v>15</v>
      </c>
      <c r="L839" s="28">
        <v>14</v>
      </c>
      <c r="M839" s="28">
        <v>28</v>
      </c>
      <c r="O839" s="28">
        <v>1</v>
      </c>
      <c r="P839" s="28">
        <v>1</v>
      </c>
      <c r="R839" s="440" t="s">
        <v>3197</v>
      </c>
      <c r="S839" t="s">
        <v>510</v>
      </c>
      <c r="T839" t="s">
        <v>323</v>
      </c>
      <c r="U839" t="s">
        <v>1829</v>
      </c>
      <c r="V839">
        <v>48</v>
      </c>
      <c r="W839">
        <v>23</v>
      </c>
      <c r="Y839"/>
      <c r="Z839" s="315" t="s">
        <v>3316</v>
      </c>
    </row>
    <row r="840" spans="1:27" ht="45" customHeight="1" x14ac:dyDescent="0.25">
      <c r="A840" s="187">
        <f>VLOOKUP(E840,НЕД!A:B,2,FALSE)</f>
        <v>24</v>
      </c>
      <c r="B840" s="64">
        <v>24</v>
      </c>
      <c r="C840" t="s">
        <v>1186</v>
      </c>
      <c r="D840" t="s">
        <v>1186</v>
      </c>
      <c r="E840" s="209" t="s">
        <v>1966</v>
      </c>
      <c r="F840" s="68">
        <v>140</v>
      </c>
      <c r="G840" s="28">
        <v>32</v>
      </c>
      <c r="H840" s="29">
        <f t="shared" si="19"/>
        <v>0.22857142857142856</v>
      </c>
      <c r="I840" s="28">
        <v>160</v>
      </c>
      <c r="J840" s="28">
        <v>292</v>
      </c>
      <c r="K840" s="28">
        <v>20</v>
      </c>
      <c r="L840" s="28">
        <v>13</v>
      </c>
      <c r="M840" s="28">
        <v>25</v>
      </c>
      <c r="N840" s="28">
        <v>1</v>
      </c>
      <c r="O840" s="28">
        <v>1</v>
      </c>
      <c r="P840" s="28">
        <v>1</v>
      </c>
      <c r="R840" t="s">
        <v>3214</v>
      </c>
      <c r="W840">
        <v>10</v>
      </c>
      <c r="Y840"/>
      <c r="Z840" s="438" t="s">
        <v>3316</v>
      </c>
    </row>
    <row r="841" spans="1:27" ht="15.75" customHeight="1" x14ac:dyDescent="0.25">
      <c r="A841" s="187" t="e">
        <f>VLOOKUP(E841,НЕД!A:B,2,FALSE)</f>
        <v>#N/A</v>
      </c>
      <c r="B841" s="68">
        <v>20</v>
      </c>
      <c r="C841" s="441" t="s">
        <v>121</v>
      </c>
      <c r="D841" t="s">
        <v>484</v>
      </c>
      <c r="E841" s="66" t="s">
        <v>1154</v>
      </c>
      <c r="F841" s="28">
        <v>250</v>
      </c>
      <c r="G841" s="28">
        <v>67</v>
      </c>
      <c r="H841" s="29">
        <f t="shared" si="19"/>
        <v>0.26800000000000002</v>
      </c>
      <c r="I841" s="28">
        <v>250</v>
      </c>
      <c r="J841" s="28">
        <v>278</v>
      </c>
      <c r="K841" s="28">
        <v>20</v>
      </c>
      <c r="L841" s="28">
        <v>10</v>
      </c>
      <c r="M841" s="28">
        <v>28</v>
      </c>
      <c r="O841" s="28">
        <v>1</v>
      </c>
      <c r="P841" s="28">
        <v>1</v>
      </c>
      <c r="R841" s="30" t="s">
        <v>2821</v>
      </c>
      <c r="S841" t="s">
        <v>439</v>
      </c>
      <c r="T841" t="s">
        <v>323</v>
      </c>
      <c r="U841" t="s">
        <v>747</v>
      </c>
      <c r="V841">
        <v>52</v>
      </c>
      <c r="W841">
        <v>23</v>
      </c>
      <c r="Y841"/>
      <c r="Z841" s="315" t="s">
        <v>3316</v>
      </c>
    </row>
    <row r="842" spans="1:27" ht="15" customHeight="1" x14ac:dyDescent="0.25">
      <c r="A842" s="187" t="e">
        <f>VLOOKUP(E842,НЕД!A:B,2,FALSE)</f>
        <v>#N/A</v>
      </c>
      <c r="B842" s="68">
        <v>16</v>
      </c>
      <c r="C842" s="441" t="s">
        <v>3535</v>
      </c>
      <c r="D842" s="441" t="s">
        <v>3540</v>
      </c>
      <c r="E842" s="70" t="s">
        <v>1462</v>
      </c>
      <c r="F842" s="28">
        <v>140</v>
      </c>
      <c r="G842" s="28">
        <v>28</v>
      </c>
      <c r="H842" s="29">
        <f t="shared" si="19"/>
        <v>0.2</v>
      </c>
      <c r="I842" s="28">
        <v>270</v>
      </c>
      <c r="J842" s="28">
        <v>71</v>
      </c>
      <c r="K842" s="28">
        <v>1</v>
      </c>
      <c r="L842" s="28">
        <v>1</v>
      </c>
      <c r="M842" s="28">
        <v>16</v>
      </c>
      <c r="N842" s="28">
        <v>1</v>
      </c>
      <c r="R842" s="33" t="s">
        <v>1463</v>
      </c>
      <c r="S842">
        <v>140</v>
      </c>
      <c r="T842">
        <v>250</v>
      </c>
      <c r="U842">
        <v>71</v>
      </c>
      <c r="W842">
        <v>16</v>
      </c>
      <c r="Y842"/>
      <c r="Z842" s="289" t="s">
        <v>3316</v>
      </c>
      <c r="AA842"/>
    </row>
    <row r="843" spans="1:27" ht="15" customHeight="1" x14ac:dyDescent="0.25">
      <c r="A843" s="187" t="e">
        <f>VLOOKUP(E843,НЕД!A:B,2,FALSE)</f>
        <v>#N/A</v>
      </c>
      <c r="B843" s="68">
        <v>23</v>
      </c>
      <c r="C843" s="441" t="s">
        <v>121</v>
      </c>
      <c r="D843" t="s">
        <v>2116</v>
      </c>
      <c r="E843" s="70" t="s">
        <v>674</v>
      </c>
      <c r="F843" s="68">
        <v>240</v>
      </c>
      <c r="G843" s="28">
        <v>65</v>
      </c>
      <c r="H843" s="29">
        <f t="shared" si="19"/>
        <v>0.27083333333333331</v>
      </c>
      <c r="I843" s="28">
        <v>250</v>
      </c>
      <c r="J843" s="28">
        <v>348</v>
      </c>
      <c r="K843" s="28">
        <v>20</v>
      </c>
      <c r="L843" s="28">
        <v>12</v>
      </c>
      <c r="M843" s="28">
        <v>39</v>
      </c>
      <c r="O843" s="28">
        <v>1</v>
      </c>
      <c r="P843" s="28">
        <v>1</v>
      </c>
      <c r="R843" t="s">
        <v>3397</v>
      </c>
      <c r="W843">
        <v>23</v>
      </c>
      <c r="Y843"/>
      <c r="Z843" s="315" t="s">
        <v>3316</v>
      </c>
    </row>
    <row r="844" spans="1:27" ht="15" customHeight="1" x14ac:dyDescent="0.25">
      <c r="A844" s="187" t="e">
        <f>VLOOKUP(E844,НЕД!A:B,2,FALSE)</f>
        <v>#N/A</v>
      </c>
      <c r="B844" s="64">
        <v>13</v>
      </c>
      <c r="C844" t="s">
        <v>331</v>
      </c>
      <c r="D844" t="s">
        <v>331</v>
      </c>
      <c r="E844" s="22" t="s">
        <v>1159</v>
      </c>
      <c r="F844" s="28">
        <v>185</v>
      </c>
      <c r="G844" s="28">
        <v>43</v>
      </c>
      <c r="H844" s="29">
        <f t="shared" si="19"/>
        <v>0.23243243243243245</v>
      </c>
      <c r="I844" s="28">
        <v>200</v>
      </c>
      <c r="J844" s="28">
        <v>130</v>
      </c>
      <c r="K844" s="28">
        <v>2</v>
      </c>
      <c r="L844" s="28">
        <v>4</v>
      </c>
      <c r="M844" s="28">
        <v>20</v>
      </c>
      <c r="N844" s="28">
        <v>1</v>
      </c>
      <c r="R844" s="30" t="s">
        <v>3365</v>
      </c>
      <c r="W844">
        <v>13</v>
      </c>
      <c r="Y844"/>
      <c r="Z844" s="289" t="s">
        <v>3316</v>
      </c>
      <c r="AA844"/>
    </row>
    <row r="845" spans="1:27" ht="15" customHeight="1" x14ac:dyDescent="0.25">
      <c r="A845" s="187" t="e">
        <f>VLOOKUP(E845,НЕД!A:B,2,FALSE)</f>
        <v>#N/A</v>
      </c>
      <c r="B845" s="68">
        <v>21</v>
      </c>
      <c r="C845" t="s">
        <v>116</v>
      </c>
      <c r="D845" t="s">
        <v>116</v>
      </c>
      <c r="E845" s="22" t="s">
        <v>618</v>
      </c>
      <c r="F845" s="74">
        <v>135</v>
      </c>
      <c r="G845" s="28">
        <v>35</v>
      </c>
      <c r="H845" s="29">
        <f t="shared" si="19"/>
        <v>0.25925925925925924</v>
      </c>
      <c r="I845" s="28">
        <v>250</v>
      </c>
      <c r="J845" s="28">
        <v>121</v>
      </c>
      <c r="K845" s="28">
        <v>5</v>
      </c>
      <c r="L845" s="28">
        <v>8</v>
      </c>
      <c r="M845" s="28">
        <v>8</v>
      </c>
      <c r="N845" s="28">
        <v>1</v>
      </c>
      <c r="P845" s="28">
        <v>1</v>
      </c>
      <c r="R845" s="30" t="s">
        <v>619</v>
      </c>
      <c r="S845" t="s">
        <v>524</v>
      </c>
      <c r="T845" t="s">
        <v>323</v>
      </c>
      <c r="U845" t="s">
        <v>620</v>
      </c>
      <c r="V845">
        <v>39</v>
      </c>
      <c r="W845">
        <v>16</v>
      </c>
      <c r="Y845"/>
      <c r="Z845" s="315" t="s">
        <v>3316</v>
      </c>
      <c r="AA845"/>
    </row>
    <row r="846" spans="1:27" ht="15" customHeight="1" x14ac:dyDescent="0.25">
      <c r="A846" s="187" t="e">
        <f>VLOOKUP(E846,НЕД!A:B,2,FALSE)</f>
        <v>#N/A</v>
      </c>
      <c r="B846" s="68">
        <v>16</v>
      </c>
      <c r="C846" s="445" t="s">
        <v>3555</v>
      </c>
      <c r="D846" t="s">
        <v>238</v>
      </c>
      <c r="E846" s="22" t="s">
        <v>488</v>
      </c>
      <c r="F846" s="68">
        <v>240</v>
      </c>
      <c r="G846" s="28">
        <v>62</v>
      </c>
      <c r="H846" s="29">
        <f t="shared" si="19"/>
        <v>0.25833333333333336</v>
      </c>
      <c r="I846" s="28">
        <v>250</v>
      </c>
      <c r="J846" s="28">
        <v>252</v>
      </c>
      <c r="K846" s="28">
        <v>12</v>
      </c>
      <c r="L846" s="28">
        <v>15</v>
      </c>
      <c r="M846" s="28">
        <v>17</v>
      </c>
      <c r="O846" s="28">
        <v>1</v>
      </c>
      <c r="R846" s="218" t="s">
        <v>3306</v>
      </c>
      <c r="W846">
        <v>16</v>
      </c>
      <c r="Y846"/>
      <c r="Z846"/>
      <c r="AA846"/>
    </row>
    <row r="847" spans="1:27" ht="15" customHeight="1" x14ac:dyDescent="0.25">
      <c r="A847" s="187" t="e">
        <f>VLOOKUP(E847,НЕД!A:B,2,FALSE)</f>
        <v>#N/A</v>
      </c>
      <c r="B847" s="28">
        <v>7</v>
      </c>
      <c r="C847" s="441" t="s">
        <v>3531</v>
      </c>
      <c r="D847" t="s">
        <v>3563</v>
      </c>
      <c r="E847" s="22" t="s">
        <v>607</v>
      </c>
      <c r="F847" s="74">
        <v>190</v>
      </c>
      <c r="G847" s="28">
        <v>53</v>
      </c>
      <c r="H847" s="29">
        <f t="shared" si="19"/>
        <v>0.27894736842105261</v>
      </c>
      <c r="I847" s="28">
        <v>200</v>
      </c>
      <c r="J847" s="28">
        <v>393</v>
      </c>
      <c r="K847" s="28">
        <v>17</v>
      </c>
      <c r="L847" s="28">
        <v>21</v>
      </c>
      <c r="M847" s="28">
        <v>33</v>
      </c>
      <c r="O847" s="28">
        <v>1</v>
      </c>
      <c r="P847" s="28">
        <v>1</v>
      </c>
      <c r="Q847" s="28">
        <v>1</v>
      </c>
      <c r="R847" s="30" t="s">
        <v>608</v>
      </c>
      <c r="W847">
        <v>4</v>
      </c>
      <c r="Y847"/>
      <c r="Z847" s="313" t="s">
        <v>3316</v>
      </c>
    </row>
    <row r="848" spans="1:27" ht="15" customHeight="1" x14ac:dyDescent="0.25">
      <c r="A848" s="187" t="e">
        <f>VLOOKUP(E848,НЕД!A:B,2,FALSE)</f>
        <v>#N/A</v>
      </c>
      <c r="B848" s="28">
        <v>4</v>
      </c>
      <c r="C848" t="s">
        <v>331</v>
      </c>
      <c r="D848" t="s">
        <v>331</v>
      </c>
      <c r="E848" s="22" t="s">
        <v>739</v>
      </c>
      <c r="F848" s="28">
        <v>190</v>
      </c>
      <c r="G848" s="28">
        <v>57</v>
      </c>
      <c r="H848" s="29">
        <f t="shared" si="19"/>
        <v>0.3</v>
      </c>
      <c r="I848" s="28">
        <v>180</v>
      </c>
      <c r="J848" s="28">
        <v>370</v>
      </c>
      <c r="K848" s="28">
        <v>9</v>
      </c>
      <c r="L848" s="28">
        <v>21</v>
      </c>
      <c r="M848" s="28">
        <v>37</v>
      </c>
      <c r="N848" s="28">
        <v>1</v>
      </c>
      <c r="P848" s="28">
        <v>1</v>
      </c>
      <c r="R848" t="s">
        <v>740</v>
      </c>
      <c r="W848">
        <v>4</v>
      </c>
      <c r="Y848"/>
      <c r="Z848" s="302" t="s">
        <v>3316</v>
      </c>
      <c r="AA848"/>
    </row>
    <row r="849" spans="1:27" ht="15" customHeight="1" x14ac:dyDescent="0.25">
      <c r="A849" s="187" t="e">
        <f>VLOOKUP(E849,НЕД!A:B,2,FALSE)</f>
        <v>#N/A</v>
      </c>
      <c r="B849" s="64">
        <v>49</v>
      </c>
      <c r="C849" s="445" t="s">
        <v>3555</v>
      </c>
      <c r="D849" t="s">
        <v>238</v>
      </c>
      <c r="E849" s="110" t="s">
        <v>884</v>
      </c>
      <c r="F849" s="28">
        <v>240</v>
      </c>
      <c r="G849" s="28">
        <v>57</v>
      </c>
      <c r="H849" s="29">
        <f t="shared" si="19"/>
        <v>0.23749999999999999</v>
      </c>
      <c r="I849" s="28">
        <v>260</v>
      </c>
      <c r="J849" s="28">
        <v>167</v>
      </c>
      <c r="K849" s="28">
        <v>3</v>
      </c>
      <c r="L849" s="28">
        <v>12</v>
      </c>
      <c r="M849" s="28">
        <v>13</v>
      </c>
      <c r="N849" s="28">
        <v>1</v>
      </c>
      <c r="R849" s="114" t="s">
        <v>3073</v>
      </c>
      <c r="W849">
        <v>3</v>
      </c>
      <c r="Y849"/>
      <c r="Z849"/>
      <c r="AA849"/>
    </row>
    <row r="850" spans="1:27" ht="15" customHeight="1" x14ac:dyDescent="0.25">
      <c r="A850" s="187" t="e">
        <f>VLOOKUP(E850,НЕД!A:B,2,FALSE)</f>
        <v>#N/A</v>
      </c>
      <c r="B850" s="68">
        <v>20</v>
      </c>
      <c r="C850" s="445" t="s">
        <v>3555</v>
      </c>
      <c r="D850" t="s">
        <v>238</v>
      </c>
      <c r="E850" s="22" t="s">
        <v>738</v>
      </c>
      <c r="F850" s="31">
        <v>250</v>
      </c>
      <c r="G850" s="28">
        <v>77</v>
      </c>
      <c r="H850" s="29">
        <f t="shared" si="19"/>
        <v>0.308</v>
      </c>
      <c r="I850" s="28">
        <v>180</v>
      </c>
      <c r="J850" s="28">
        <v>170</v>
      </c>
      <c r="K850" s="28">
        <v>10</v>
      </c>
      <c r="L850" s="28">
        <v>8</v>
      </c>
      <c r="M850" s="28">
        <v>15</v>
      </c>
      <c r="P850" s="28">
        <v>1</v>
      </c>
      <c r="R850" s="30" t="s">
        <v>2909</v>
      </c>
      <c r="W850">
        <v>20</v>
      </c>
      <c r="Z850" t="s">
        <v>3316</v>
      </c>
      <c r="AA850"/>
    </row>
    <row r="851" spans="1:27" ht="15" customHeight="1" x14ac:dyDescent="0.25">
      <c r="A851" s="187" t="e">
        <f>VLOOKUP(E851,НЕД!A:B,2,FALSE)</f>
        <v>#N/A</v>
      </c>
      <c r="B851" s="64">
        <v>5</v>
      </c>
      <c r="C851" t="s">
        <v>1186</v>
      </c>
      <c r="D851" t="s">
        <v>1186</v>
      </c>
      <c r="E851" s="22" t="s">
        <v>1702</v>
      </c>
      <c r="F851" s="28">
        <v>140</v>
      </c>
      <c r="G851" s="28">
        <v>35</v>
      </c>
      <c r="H851" s="29">
        <f t="shared" si="19"/>
        <v>0.25</v>
      </c>
      <c r="I851" s="28">
        <v>160</v>
      </c>
      <c r="J851" s="28">
        <v>277</v>
      </c>
      <c r="K851" s="28">
        <v>18</v>
      </c>
      <c r="L851" s="28">
        <v>12</v>
      </c>
      <c r="M851" s="28">
        <v>24</v>
      </c>
      <c r="O851" s="28">
        <v>1</v>
      </c>
      <c r="P851" s="28">
        <v>1</v>
      </c>
      <c r="R851" t="s">
        <v>1703</v>
      </c>
      <c r="W851">
        <v>0</v>
      </c>
      <c r="Y851"/>
      <c r="Z851" t="s">
        <v>3316</v>
      </c>
      <c r="AA851"/>
    </row>
    <row r="852" spans="1:27" ht="15" customHeight="1" x14ac:dyDescent="0.25">
      <c r="A852" s="187" t="e">
        <f>VLOOKUP(E852,НЕД!A:B,2,FALSE)</f>
        <v>#N/A</v>
      </c>
      <c r="B852" s="28">
        <v>47</v>
      </c>
      <c r="C852" t="s">
        <v>116</v>
      </c>
      <c r="D852" t="s">
        <v>116</v>
      </c>
      <c r="E852" s="22" t="s">
        <v>782</v>
      </c>
      <c r="F852" s="28">
        <v>150</v>
      </c>
      <c r="G852" s="28">
        <v>39</v>
      </c>
      <c r="H852" s="29">
        <f t="shared" si="19"/>
        <v>0.26</v>
      </c>
      <c r="I852" s="28">
        <v>250</v>
      </c>
      <c r="J852" s="28">
        <v>56</v>
      </c>
      <c r="K852" s="28">
        <v>2</v>
      </c>
      <c r="L852" s="28">
        <v>2</v>
      </c>
      <c r="M852" s="28">
        <v>7</v>
      </c>
      <c r="N852" s="28">
        <v>1</v>
      </c>
      <c r="R852" s="30" t="s">
        <v>783</v>
      </c>
      <c r="S852" t="s">
        <v>386</v>
      </c>
      <c r="T852" t="s">
        <v>323</v>
      </c>
      <c r="U852" t="s">
        <v>784</v>
      </c>
      <c r="V852">
        <v>30</v>
      </c>
      <c r="W852">
        <v>0</v>
      </c>
      <c r="Y852"/>
      <c r="Z852" s="289" t="s">
        <v>3316</v>
      </c>
      <c r="AA852"/>
    </row>
    <row r="853" spans="1:27" ht="15" customHeight="1" x14ac:dyDescent="0.25">
      <c r="A853" s="187" t="e">
        <f>VLOOKUP(E853,НЕД!A:B,2,FALSE)</f>
        <v>#N/A</v>
      </c>
      <c r="B853" s="68">
        <v>23</v>
      </c>
      <c r="C853" t="s">
        <v>232</v>
      </c>
      <c r="D853" t="s">
        <v>226</v>
      </c>
      <c r="E853" s="66" t="s">
        <v>1924</v>
      </c>
      <c r="F853" s="28">
        <v>140</v>
      </c>
      <c r="G853" s="28">
        <v>32</v>
      </c>
      <c r="H853" s="29">
        <f t="shared" si="19"/>
        <v>0.22857142857142856</v>
      </c>
      <c r="I853" s="28">
        <v>180</v>
      </c>
      <c r="J853" s="28">
        <v>265</v>
      </c>
      <c r="K853" s="28">
        <v>11</v>
      </c>
      <c r="L853" s="28">
        <v>15</v>
      </c>
      <c r="M853" s="28">
        <v>23</v>
      </c>
      <c r="N853" s="28">
        <v>1</v>
      </c>
      <c r="O853" s="28">
        <v>1</v>
      </c>
      <c r="R853" s="230" t="s">
        <v>3356</v>
      </c>
      <c r="W853">
        <v>23</v>
      </c>
      <c r="Y853"/>
      <c r="Z853" s="315" t="s">
        <v>3316</v>
      </c>
      <c r="AA853" s="28">
        <v>13</v>
      </c>
    </row>
    <row r="854" spans="1:27" ht="15" customHeight="1" x14ac:dyDescent="0.25">
      <c r="A854" s="187" t="e">
        <f>VLOOKUP(E854,НЕД!A:B,2,FALSE)</f>
        <v>#N/A</v>
      </c>
      <c r="B854" s="68">
        <v>23</v>
      </c>
      <c r="C854" t="s">
        <v>139</v>
      </c>
      <c r="D854" t="s">
        <v>139</v>
      </c>
      <c r="E854" s="66" t="s">
        <v>141</v>
      </c>
      <c r="F854" s="28">
        <v>230</v>
      </c>
      <c r="G854" s="28">
        <v>66</v>
      </c>
      <c r="H854" s="29">
        <f t="shared" si="19"/>
        <v>0.28695652173913044</v>
      </c>
      <c r="I854" s="28">
        <v>250</v>
      </c>
      <c r="J854" s="28">
        <v>131</v>
      </c>
      <c r="K854" s="28">
        <v>7</v>
      </c>
      <c r="L854" s="28">
        <v>7</v>
      </c>
      <c r="M854" s="28">
        <v>35</v>
      </c>
      <c r="R854" s="30" t="s">
        <v>1248</v>
      </c>
      <c r="S854" t="s">
        <v>510</v>
      </c>
      <c r="T854" t="s">
        <v>323</v>
      </c>
      <c r="U854" t="s">
        <v>763</v>
      </c>
      <c r="V854">
        <v>65</v>
      </c>
      <c r="W854">
        <v>23</v>
      </c>
      <c r="Y854"/>
      <c r="Z854" s="315" t="s">
        <v>3316</v>
      </c>
    </row>
    <row r="855" spans="1:27" ht="15" customHeight="1" x14ac:dyDescent="0.25">
      <c r="A855" s="187" t="e">
        <f>VLOOKUP(E855,НЕД!A:B,2,FALSE)</f>
        <v>#N/A</v>
      </c>
      <c r="B855" s="28">
        <v>52</v>
      </c>
      <c r="C855" s="138" t="s">
        <v>3144</v>
      </c>
      <c r="D855" t="s">
        <v>3105</v>
      </c>
      <c r="E855" s="22" t="s">
        <v>3114</v>
      </c>
      <c r="F855" s="28">
        <v>90</v>
      </c>
      <c r="G855" s="28">
        <v>25</v>
      </c>
      <c r="H855" s="29">
        <f t="shared" si="19"/>
        <v>0.27777777777777779</v>
      </c>
      <c r="I855" s="28">
        <v>100</v>
      </c>
      <c r="Y855"/>
      <c r="Z855"/>
      <c r="AA855"/>
    </row>
    <row r="856" spans="1:27" ht="15" customHeight="1" x14ac:dyDescent="0.25">
      <c r="A856" s="187">
        <f>VLOOKUP(E856,НЕД!A:B,2,FALSE)</f>
        <v>24</v>
      </c>
      <c r="B856" s="68">
        <v>21</v>
      </c>
      <c r="C856" t="s">
        <v>206</v>
      </c>
      <c r="D856" s="441" t="s">
        <v>3537</v>
      </c>
      <c r="E856" s="70" t="s">
        <v>3024</v>
      </c>
      <c r="F856" s="68">
        <v>120</v>
      </c>
      <c r="G856" s="28">
        <v>22</v>
      </c>
      <c r="H856" s="29">
        <f t="shared" si="19"/>
        <v>0.18333333333333332</v>
      </c>
      <c r="I856" s="28">
        <v>100</v>
      </c>
      <c r="J856" s="28">
        <v>134</v>
      </c>
      <c r="K856" s="28">
        <v>3</v>
      </c>
      <c r="L856" s="28">
        <v>6</v>
      </c>
      <c r="M856" s="28">
        <v>18</v>
      </c>
      <c r="N856" s="28">
        <v>1</v>
      </c>
      <c r="O856" s="28">
        <v>1</v>
      </c>
      <c r="P856" s="28">
        <v>1</v>
      </c>
      <c r="R856" s="218" t="s">
        <v>3308</v>
      </c>
      <c r="W856">
        <v>20</v>
      </c>
      <c r="Y856"/>
      <c r="Z856" s="315" t="s">
        <v>3316</v>
      </c>
    </row>
    <row r="857" spans="1:27" ht="15" customHeight="1" x14ac:dyDescent="0.25">
      <c r="A857" s="187" t="e">
        <f>VLOOKUP(E857,НЕД!A:B,2,FALSE)</f>
        <v>#N/A</v>
      </c>
      <c r="B857" s="28">
        <v>52</v>
      </c>
      <c r="C857" s="138" t="s">
        <v>3144</v>
      </c>
      <c r="D857" t="s">
        <v>3105</v>
      </c>
      <c r="E857" s="22" t="s">
        <v>3109</v>
      </c>
      <c r="F857" s="28">
        <v>90</v>
      </c>
      <c r="G857" s="28">
        <v>19</v>
      </c>
      <c r="H857" s="29">
        <f t="shared" si="19"/>
        <v>0.21111111111111111</v>
      </c>
      <c r="I857" s="28">
        <v>100</v>
      </c>
      <c r="Y857"/>
      <c r="Z857"/>
      <c r="AA857"/>
    </row>
    <row r="858" spans="1:27" ht="15" customHeight="1" x14ac:dyDescent="0.25">
      <c r="A858" s="187" t="e">
        <f>VLOOKUP(E858,НЕД!A:B,2,FALSE)</f>
        <v>#N/A</v>
      </c>
      <c r="B858" s="28">
        <v>52</v>
      </c>
      <c r="C858" s="138" t="s">
        <v>3144</v>
      </c>
      <c r="D858" t="s">
        <v>3105</v>
      </c>
      <c r="E858" s="22" t="s">
        <v>3110</v>
      </c>
      <c r="F858" s="28">
        <v>90</v>
      </c>
      <c r="G858" s="28">
        <v>20</v>
      </c>
      <c r="H858" s="29">
        <f t="shared" ref="H858:H889" si="20">G858/F858</f>
        <v>0.22222222222222221</v>
      </c>
      <c r="I858" s="28">
        <v>100</v>
      </c>
      <c r="Y858"/>
      <c r="Z858"/>
      <c r="AA858"/>
    </row>
    <row r="859" spans="1:27" ht="30" customHeight="1" x14ac:dyDescent="0.25">
      <c r="A859" s="187" t="e">
        <f>VLOOKUP(E859,НЕД!A:B,2,FALSE)</f>
        <v>#N/A</v>
      </c>
      <c r="B859" s="28">
        <v>52</v>
      </c>
      <c r="C859" s="138" t="s">
        <v>3144</v>
      </c>
      <c r="D859" t="s">
        <v>3105</v>
      </c>
      <c r="E859" s="22" t="s">
        <v>3113</v>
      </c>
      <c r="F859" s="28">
        <v>90</v>
      </c>
      <c r="G859" s="28">
        <v>24</v>
      </c>
      <c r="H859" s="29">
        <f t="shared" si="20"/>
        <v>0.26666666666666666</v>
      </c>
      <c r="I859" s="28">
        <v>100</v>
      </c>
      <c r="Y859"/>
      <c r="Z859"/>
      <c r="AA859"/>
    </row>
    <row r="860" spans="1:27" ht="15" customHeight="1" x14ac:dyDescent="0.25">
      <c r="A860" s="187" t="e">
        <f>VLOOKUP(E860,НЕД!A:B,2,FALSE)</f>
        <v>#N/A</v>
      </c>
      <c r="B860" s="64">
        <v>5</v>
      </c>
      <c r="C860" s="445" t="s">
        <v>3555</v>
      </c>
      <c r="D860" t="s">
        <v>238</v>
      </c>
      <c r="E860" s="22" t="s">
        <v>659</v>
      </c>
      <c r="F860" s="28">
        <v>250</v>
      </c>
      <c r="G860" s="28">
        <v>67</v>
      </c>
      <c r="H860" s="29">
        <f t="shared" si="20"/>
        <v>0.26800000000000002</v>
      </c>
      <c r="I860" s="28">
        <v>200</v>
      </c>
      <c r="J860" s="28">
        <v>232</v>
      </c>
      <c r="K860" s="28">
        <v>12</v>
      </c>
      <c r="L860" s="28">
        <v>14</v>
      </c>
      <c r="M860" s="28">
        <v>14</v>
      </c>
      <c r="P860" s="28">
        <v>1</v>
      </c>
      <c r="R860" t="s">
        <v>660</v>
      </c>
      <c r="W860">
        <v>0</v>
      </c>
      <c r="Y860"/>
      <c r="Z860"/>
      <c r="AA860"/>
    </row>
    <row r="861" spans="1:27" ht="15" customHeight="1" x14ac:dyDescent="0.25">
      <c r="A861" s="187" t="e">
        <f>VLOOKUP(E861,НЕД!A:B,2,FALSE)</f>
        <v>#N/A</v>
      </c>
      <c r="B861" s="68">
        <v>48</v>
      </c>
      <c r="C861" t="s">
        <v>200</v>
      </c>
      <c r="D861" t="s">
        <v>200</v>
      </c>
      <c r="E861" s="22" t="s">
        <v>2866</v>
      </c>
      <c r="F861" s="28">
        <v>210</v>
      </c>
      <c r="G861" s="28">
        <v>50</v>
      </c>
      <c r="H861" s="29">
        <f t="shared" si="20"/>
        <v>0.23809523809523808</v>
      </c>
      <c r="I861" s="28">
        <v>200</v>
      </c>
      <c r="J861" s="28">
        <v>268</v>
      </c>
      <c r="K861" s="28">
        <v>9</v>
      </c>
      <c r="L861" s="28">
        <v>11</v>
      </c>
      <c r="M861" s="28">
        <v>34</v>
      </c>
      <c r="N861" s="28">
        <v>1</v>
      </c>
      <c r="O861" s="28">
        <v>1</v>
      </c>
      <c r="P861" s="28">
        <v>1</v>
      </c>
      <c r="R861" s="30" t="s">
        <v>2871</v>
      </c>
      <c r="W861">
        <v>0</v>
      </c>
      <c r="Y861"/>
      <c r="Z861" s="316" t="s">
        <v>3316</v>
      </c>
    </row>
    <row r="862" spans="1:27" ht="15" customHeight="1" x14ac:dyDescent="0.25">
      <c r="A862" s="187" t="e">
        <f>VLOOKUP(E862,НЕД!A:B,2,FALSE)</f>
        <v>#N/A</v>
      </c>
      <c r="B862" s="28">
        <v>7</v>
      </c>
      <c r="C862" s="445" t="s">
        <v>3555</v>
      </c>
      <c r="D862" t="s">
        <v>238</v>
      </c>
      <c r="E862" s="22" t="s">
        <v>947</v>
      </c>
      <c r="F862" s="28">
        <v>250</v>
      </c>
      <c r="G862" s="28">
        <v>71</v>
      </c>
      <c r="H862" s="29">
        <f t="shared" si="20"/>
        <v>0.28399999999999997</v>
      </c>
      <c r="I862" s="28">
        <v>220</v>
      </c>
      <c r="J862" s="28">
        <v>225</v>
      </c>
      <c r="K862" s="28">
        <v>11</v>
      </c>
      <c r="L862" s="28">
        <v>15</v>
      </c>
      <c r="M862" s="28">
        <v>5</v>
      </c>
      <c r="N862" s="28">
        <v>1</v>
      </c>
      <c r="P862" s="28">
        <v>1</v>
      </c>
      <c r="R862" s="30" t="s">
        <v>948</v>
      </c>
      <c r="S862" t="s">
        <v>545</v>
      </c>
      <c r="T862" t="s">
        <v>323</v>
      </c>
      <c r="U862" t="s">
        <v>949</v>
      </c>
      <c r="V862">
        <v>70</v>
      </c>
      <c r="W862">
        <v>11</v>
      </c>
      <c r="Y862"/>
      <c r="Z862"/>
      <c r="AA862"/>
    </row>
    <row r="863" spans="1:27" ht="15" customHeight="1" x14ac:dyDescent="0.25">
      <c r="A863" s="187" t="e">
        <f>VLOOKUP(E863,НЕД!A:B,2,FALSE)</f>
        <v>#N/A</v>
      </c>
      <c r="B863" s="28">
        <v>11</v>
      </c>
      <c r="C863" s="441" t="s">
        <v>2114</v>
      </c>
      <c r="D863" t="s">
        <v>68</v>
      </c>
      <c r="E863" s="22" t="s">
        <v>1044</v>
      </c>
      <c r="F863" s="28">
        <v>120</v>
      </c>
      <c r="G863" s="28">
        <v>30</v>
      </c>
      <c r="H863" s="29">
        <f t="shared" si="20"/>
        <v>0.25</v>
      </c>
      <c r="I863" s="28">
        <v>130</v>
      </c>
      <c r="J863" s="28">
        <v>323</v>
      </c>
      <c r="K863" s="28">
        <v>15</v>
      </c>
      <c r="L863" s="28">
        <v>6</v>
      </c>
      <c r="M863" s="28">
        <v>51</v>
      </c>
      <c r="O863" s="28">
        <v>1</v>
      </c>
      <c r="P863" s="28">
        <v>1</v>
      </c>
      <c r="R863" t="s">
        <v>1045</v>
      </c>
      <c r="W863">
        <v>11</v>
      </c>
      <c r="Y863"/>
      <c r="Z863"/>
      <c r="AA863"/>
    </row>
    <row r="864" spans="1:27" ht="15" customHeight="1" x14ac:dyDescent="0.25">
      <c r="A864" s="187">
        <f>VLOOKUP(E864,НЕД!A:B,2,FALSE)</f>
        <v>24</v>
      </c>
      <c r="B864" s="68">
        <v>24</v>
      </c>
      <c r="C864" s="445" t="s">
        <v>3555</v>
      </c>
      <c r="D864" t="s">
        <v>238</v>
      </c>
      <c r="E864" s="66" t="s">
        <v>3032</v>
      </c>
      <c r="F864" s="68">
        <v>250</v>
      </c>
      <c r="G864" s="28">
        <v>79</v>
      </c>
      <c r="H864" s="29">
        <f t="shared" si="20"/>
        <v>0.316</v>
      </c>
      <c r="I864" s="28">
        <v>230</v>
      </c>
      <c r="J864" s="28">
        <v>275</v>
      </c>
      <c r="K864" s="28">
        <v>23</v>
      </c>
      <c r="L864" s="28">
        <v>16</v>
      </c>
      <c r="M864" s="28">
        <v>11</v>
      </c>
      <c r="R864" t="s">
        <v>3025</v>
      </c>
      <c r="W864">
        <v>19</v>
      </c>
      <c r="Y864"/>
      <c r="Z864"/>
      <c r="AA864"/>
    </row>
    <row r="865" spans="1:27" ht="15" customHeight="1" x14ac:dyDescent="0.25">
      <c r="A865" s="187">
        <f>VLOOKUP(E865,НЕД!A:B,2,FALSE)</f>
        <v>24</v>
      </c>
      <c r="B865" s="68">
        <v>23</v>
      </c>
      <c r="C865" t="s">
        <v>1207</v>
      </c>
      <c r="D865" t="s">
        <v>1207</v>
      </c>
      <c r="E865" s="66" t="s">
        <v>286</v>
      </c>
      <c r="F865" s="68">
        <v>55</v>
      </c>
      <c r="G865" s="28">
        <v>9</v>
      </c>
      <c r="H865" s="29">
        <f t="shared" si="20"/>
        <v>0.16363636363636364</v>
      </c>
      <c r="I865" s="28">
        <v>20</v>
      </c>
      <c r="J865" s="28">
        <v>127</v>
      </c>
      <c r="K865" s="28">
        <v>5</v>
      </c>
      <c r="L865" s="28">
        <v>12</v>
      </c>
      <c r="M865" s="28">
        <v>0</v>
      </c>
      <c r="R865" t="s">
        <v>1601</v>
      </c>
      <c r="V865">
        <v>10</v>
      </c>
      <c r="W865">
        <v>23</v>
      </c>
      <c r="Z865" s="315" t="s">
        <v>3316</v>
      </c>
    </row>
    <row r="866" spans="1:27" ht="15" customHeight="1" x14ac:dyDescent="0.25">
      <c r="A866" s="187" t="e">
        <f>VLOOKUP(E866,НЕД!A:B,2,FALSE)</f>
        <v>#N/A</v>
      </c>
      <c r="B866" s="28">
        <v>6</v>
      </c>
      <c r="C866" t="s">
        <v>331</v>
      </c>
      <c r="D866" t="s">
        <v>331</v>
      </c>
      <c r="E866" s="22" t="s">
        <v>1316</v>
      </c>
      <c r="F866" s="28">
        <v>190</v>
      </c>
      <c r="G866" s="28">
        <v>50</v>
      </c>
      <c r="H866" s="29">
        <f t="shared" si="20"/>
        <v>0.26315789473684209</v>
      </c>
      <c r="I866" s="28">
        <v>200</v>
      </c>
      <c r="J866" s="28">
        <v>174</v>
      </c>
      <c r="K866" s="28">
        <v>5</v>
      </c>
      <c r="L866" s="28">
        <v>1</v>
      </c>
      <c r="M866" s="28">
        <v>37</v>
      </c>
      <c r="N866" s="28">
        <v>1</v>
      </c>
      <c r="O866" s="28">
        <v>1</v>
      </c>
      <c r="Q866" s="28">
        <v>1</v>
      </c>
      <c r="R866" t="s">
        <v>1317</v>
      </c>
      <c r="W866">
        <v>6</v>
      </c>
      <c r="Y866"/>
      <c r="Z866" s="313" t="s">
        <v>3316</v>
      </c>
    </row>
    <row r="867" spans="1:27" ht="15" customHeight="1" x14ac:dyDescent="0.25">
      <c r="A867" s="187" t="e">
        <f>VLOOKUP(E867,НЕД!A:B,2,FALSE)</f>
        <v>#N/A</v>
      </c>
      <c r="B867" s="68">
        <v>15</v>
      </c>
      <c r="C867" s="445" t="s">
        <v>3555</v>
      </c>
      <c r="D867" t="s">
        <v>238</v>
      </c>
      <c r="E867" s="66" t="s">
        <v>1020</v>
      </c>
      <c r="F867" s="28">
        <v>250</v>
      </c>
      <c r="G867" s="28">
        <v>69</v>
      </c>
      <c r="H867" s="29">
        <f t="shared" si="20"/>
        <v>0.27600000000000002</v>
      </c>
      <c r="I867" s="28">
        <v>240</v>
      </c>
      <c r="J867" s="28">
        <v>230</v>
      </c>
      <c r="K867" s="28">
        <v>9</v>
      </c>
      <c r="L867" s="28">
        <v>16</v>
      </c>
      <c r="M867" s="28">
        <v>13</v>
      </c>
      <c r="R867" s="157" t="s">
        <v>3191</v>
      </c>
      <c r="W867">
        <v>15</v>
      </c>
      <c r="Y867"/>
      <c r="Z867"/>
      <c r="AA867"/>
    </row>
    <row r="868" spans="1:27" ht="15" customHeight="1" x14ac:dyDescent="0.25">
      <c r="A868" s="187">
        <f>VLOOKUP(E868,НЕД!A:B,2,FALSE)</f>
        <v>24</v>
      </c>
      <c r="B868" s="68">
        <v>24</v>
      </c>
      <c r="C868" t="s">
        <v>151</v>
      </c>
      <c r="D868" s="441" t="s">
        <v>3524</v>
      </c>
      <c r="E868" s="488" t="s">
        <v>3346</v>
      </c>
      <c r="F868" s="68">
        <v>90</v>
      </c>
      <c r="G868" s="28">
        <v>23</v>
      </c>
      <c r="H868" s="29">
        <f t="shared" si="20"/>
        <v>0.25555555555555554</v>
      </c>
      <c r="I868" s="28">
        <v>60</v>
      </c>
      <c r="J868" s="28">
        <v>273</v>
      </c>
      <c r="K868" s="28">
        <v>5</v>
      </c>
      <c r="L868" s="28">
        <v>18</v>
      </c>
      <c r="M868" s="28">
        <v>23</v>
      </c>
      <c r="N868" s="28">
        <v>1</v>
      </c>
      <c r="O868" s="28">
        <v>1</v>
      </c>
      <c r="P868" s="28">
        <v>1</v>
      </c>
      <c r="R868" t="s">
        <v>1765</v>
      </c>
      <c r="S868" t="str">
        <f>CONCATENATE(F868,".-")</f>
        <v>90.-</v>
      </c>
      <c r="T868" t="str">
        <f>CONCATENATE(I868," г")</f>
        <v>60 г</v>
      </c>
      <c r="U868" t="str">
        <f>CONCATENATE(ROUND(J868,0)," кк")</f>
        <v>273 кк</v>
      </c>
      <c r="V868">
        <v>24</v>
      </c>
      <c r="W868">
        <v>23</v>
      </c>
      <c r="Z868" s="315" t="s">
        <v>3316</v>
      </c>
      <c r="AA868" s="28">
        <v>13</v>
      </c>
    </row>
    <row r="869" spans="1:27" ht="15" customHeight="1" x14ac:dyDescent="0.25">
      <c r="A869" s="187" t="e">
        <f>VLOOKUP(E869,НЕД!A:B,2,FALSE)</f>
        <v>#N/A</v>
      </c>
      <c r="B869" s="68">
        <v>22</v>
      </c>
      <c r="C869" t="s">
        <v>121</v>
      </c>
      <c r="D869" t="s">
        <v>121</v>
      </c>
      <c r="E869" s="66" t="s">
        <v>1217</v>
      </c>
      <c r="F869" s="28">
        <v>190</v>
      </c>
      <c r="G869" s="28">
        <v>51</v>
      </c>
      <c r="H869" s="29">
        <f t="shared" si="20"/>
        <v>0.26842105263157895</v>
      </c>
      <c r="I869" s="28">
        <v>110</v>
      </c>
      <c r="J869" s="28">
        <v>105</v>
      </c>
      <c r="K869" s="28">
        <v>17</v>
      </c>
      <c r="L869" s="28">
        <v>1</v>
      </c>
      <c r="M869" s="28">
        <v>7</v>
      </c>
      <c r="P869" s="28">
        <v>1</v>
      </c>
      <c r="R869" s="30" t="s">
        <v>1218</v>
      </c>
      <c r="W869">
        <v>17</v>
      </c>
      <c r="Y869"/>
      <c r="Z869" s="315" t="s">
        <v>3316</v>
      </c>
    </row>
    <row r="870" spans="1:27" ht="15" customHeight="1" x14ac:dyDescent="0.25">
      <c r="A870" s="187" t="e">
        <f>VLOOKUP(E870,НЕД!A:B,2,FALSE)</f>
        <v>#N/A</v>
      </c>
      <c r="B870" s="68">
        <v>14</v>
      </c>
      <c r="C870" s="441" t="s">
        <v>194</v>
      </c>
      <c r="D870" t="s">
        <v>194</v>
      </c>
      <c r="E870" s="66" t="s">
        <v>1694</v>
      </c>
      <c r="F870" s="68">
        <v>140</v>
      </c>
      <c r="G870" s="28">
        <v>37</v>
      </c>
      <c r="H870" s="29">
        <f t="shared" si="20"/>
        <v>0.26428571428571429</v>
      </c>
      <c r="I870" s="28">
        <v>130</v>
      </c>
      <c r="J870" s="28">
        <v>251</v>
      </c>
      <c r="K870" s="28">
        <v>11</v>
      </c>
      <c r="L870" s="28">
        <v>15</v>
      </c>
      <c r="M870" s="28">
        <v>19</v>
      </c>
      <c r="O870" s="28">
        <v>1</v>
      </c>
      <c r="P870" s="28">
        <v>1</v>
      </c>
      <c r="R870" t="s">
        <v>3243</v>
      </c>
      <c r="S870" t="str">
        <f>CONCATENATE(F870,".-")</f>
        <v>140.-</v>
      </c>
      <c r="T870" t="str">
        <f>CONCATENATE(I870," г")</f>
        <v>130 г</v>
      </c>
      <c r="U870" t="str">
        <f>CONCATENATE(ROUND(J870,0)," кк")</f>
        <v>251 кк</v>
      </c>
      <c r="V870">
        <v>36</v>
      </c>
      <c r="W870">
        <v>15</v>
      </c>
      <c r="Y870"/>
      <c r="Z870" s="316" t="s">
        <v>3316</v>
      </c>
    </row>
    <row r="871" spans="1:27" ht="45" customHeight="1" x14ac:dyDescent="0.25">
      <c r="A871" s="187" t="e">
        <f>VLOOKUP(E871,НЕД!A:B,2,FALSE)</f>
        <v>#N/A</v>
      </c>
      <c r="B871" s="68">
        <v>19</v>
      </c>
      <c r="C871" s="445" t="s">
        <v>3555</v>
      </c>
      <c r="D871" s="326" t="s">
        <v>238</v>
      </c>
      <c r="E871" s="325" t="s">
        <v>3497</v>
      </c>
      <c r="F871" s="28">
        <v>250</v>
      </c>
      <c r="G871" s="28">
        <v>61</v>
      </c>
      <c r="H871" s="29">
        <f t="shared" si="20"/>
        <v>0.24399999999999999</v>
      </c>
      <c r="I871" s="28">
        <v>250</v>
      </c>
      <c r="J871" s="28">
        <v>262</v>
      </c>
      <c r="K871" s="28">
        <v>25</v>
      </c>
      <c r="L871" s="28">
        <v>14</v>
      </c>
      <c r="M871" s="28">
        <v>11</v>
      </c>
      <c r="R871" s="328" t="s">
        <v>3498</v>
      </c>
      <c r="W871">
        <v>19</v>
      </c>
      <c r="Y871"/>
      <c r="Z871" s="316" t="s">
        <v>3316</v>
      </c>
    </row>
    <row r="872" spans="1:27" ht="15" customHeight="1" x14ac:dyDescent="0.25">
      <c r="A872" s="187">
        <f>VLOOKUP(E872,НЕД!A:B,2,FALSE)</f>
        <v>24</v>
      </c>
      <c r="B872" s="68">
        <v>22</v>
      </c>
      <c r="C872" s="441" t="s">
        <v>2114</v>
      </c>
      <c r="D872" s="190" t="s">
        <v>68</v>
      </c>
      <c r="E872" s="161" t="s">
        <v>3058</v>
      </c>
      <c r="F872" s="68">
        <v>75</v>
      </c>
      <c r="G872" s="28">
        <v>16</v>
      </c>
      <c r="H872" s="29">
        <f t="shared" si="20"/>
        <v>0.21333333333333335</v>
      </c>
      <c r="I872" s="28">
        <v>60</v>
      </c>
      <c r="J872" s="28">
        <v>165</v>
      </c>
      <c r="K872" s="28">
        <v>5</v>
      </c>
      <c r="L872" s="28">
        <v>9</v>
      </c>
      <c r="M872" s="28">
        <v>16</v>
      </c>
      <c r="N872" s="220">
        <v>1</v>
      </c>
      <c r="O872" s="28">
        <v>1</v>
      </c>
      <c r="P872" s="28">
        <v>1</v>
      </c>
      <c r="R872" s="78" t="s">
        <v>3062</v>
      </c>
      <c r="W872">
        <v>23</v>
      </c>
      <c r="Z872" s="315" t="s">
        <v>3316</v>
      </c>
    </row>
    <row r="873" spans="1:27" ht="15" customHeight="1" x14ac:dyDescent="0.25">
      <c r="A873" s="187" t="e">
        <f>VLOOKUP(E873,НЕД!A:B,2,FALSE)</f>
        <v>#N/A</v>
      </c>
      <c r="B873" s="64">
        <v>38</v>
      </c>
      <c r="C873" s="34" t="s">
        <v>3554</v>
      </c>
      <c r="D873" s="34" t="s">
        <v>3554</v>
      </c>
      <c r="E873" s="22" t="s">
        <v>2886</v>
      </c>
      <c r="F873" s="28">
        <v>160</v>
      </c>
      <c r="G873" s="28">
        <v>44</v>
      </c>
      <c r="H873" s="29">
        <f t="shared" si="20"/>
        <v>0.27500000000000002</v>
      </c>
      <c r="I873" s="28">
        <v>250</v>
      </c>
      <c r="J873" s="28">
        <v>140</v>
      </c>
      <c r="K873" s="28">
        <v>12</v>
      </c>
      <c r="L873" s="28">
        <v>5</v>
      </c>
      <c r="M873" s="28">
        <v>12</v>
      </c>
      <c r="O873" s="28">
        <v>1</v>
      </c>
      <c r="Q873" s="28">
        <v>1</v>
      </c>
      <c r="R873" s="30" t="s">
        <v>2888</v>
      </c>
      <c r="W873">
        <v>0</v>
      </c>
      <c r="Y873"/>
      <c r="Z873" s="438" t="s">
        <v>3316</v>
      </c>
      <c r="AA873" s="28">
        <v>13</v>
      </c>
    </row>
    <row r="874" spans="1:27" ht="15" customHeight="1" x14ac:dyDescent="0.25">
      <c r="A874" s="187" t="e">
        <f>VLOOKUP(E874,НЕД!A:B,2,FALSE)</f>
        <v>#N/A</v>
      </c>
      <c r="B874" s="68">
        <v>23</v>
      </c>
      <c r="C874" s="441" t="s">
        <v>3531</v>
      </c>
      <c r="D874" s="445" t="s">
        <v>3562</v>
      </c>
      <c r="E874" s="216" t="s">
        <v>3348</v>
      </c>
      <c r="F874" s="28">
        <v>220</v>
      </c>
      <c r="G874" s="28">
        <v>49</v>
      </c>
      <c r="H874" s="29">
        <f t="shared" si="20"/>
        <v>0.22272727272727272</v>
      </c>
      <c r="I874" s="28">
        <v>200</v>
      </c>
      <c r="J874" s="28">
        <v>405</v>
      </c>
      <c r="K874" s="28">
        <v>15</v>
      </c>
      <c r="L874" s="28">
        <v>23</v>
      </c>
      <c r="M874" s="28">
        <v>36</v>
      </c>
      <c r="O874" s="28">
        <v>1</v>
      </c>
      <c r="R874" s="236" t="s">
        <v>3384</v>
      </c>
      <c r="W874">
        <v>23</v>
      </c>
      <c r="Y874"/>
      <c r="Z874" s="315" t="s">
        <v>3316</v>
      </c>
      <c r="AA874" s="28">
        <v>13</v>
      </c>
    </row>
    <row r="875" spans="1:27" ht="15" customHeight="1" x14ac:dyDescent="0.25">
      <c r="A875" s="187">
        <f>VLOOKUP(E875,НЕД!A:B,2,FALSE)</f>
        <v>24</v>
      </c>
      <c r="B875" s="68">
        <v>19</v>
      </c>
      <c r="C875" s="441" t="s">
        <v>2194</v>
      </c>
      <c r="D875" s="308" t="s">
        <v>368</v>
      </c>
      <c r="E875" s="66" t="s">
        <v>281</v>
      </c>
      <c r="F875" s="68">
        <v>190</v>
      </c>
      <c r="G875" s="28">
        <v>47</v>
      </c>
      <c r="H875" s="29">
        <f t="shared" si="20"/>
        <v>0.24736842105263157</v>
      </c>
      <c r="I875" s="28">
        <v>150</v>
      </c>
      <c r="J875" s="28">
        <v>354</v>
      </c>
      <c r="K875" s="28">
        <v>17</v>
      </c>
      <c r="L875" s="28">
        <v>18</v>
      </c>
      <c r="M875" s="28">
        <v>32</v>
      </c>
      <c r="N875" s="28">
        <v>1</v>
      </c>
      <c r="O875" s="28">
        <v>1</v>
      </c>
      <c r="P875" s="28">
        <v>1</v>
      </c>
      <c r="R875" t="s">
        <v>1305</v>
      </c>
      <c r="V875">
        <v>48</v>
      </c>
      <c r="W875">
        <v>23</v>
      </c>
      <c r="Z875" s="315" t="s">
        <v>3316</v>
      </c>
    </row>
    <row r="876" spans="1:27" ht="30" customHeight="1" x14ac:dyDescent="0.25">
      <c r="A876" s="187" t="e">
        <f>VLOOKUP(E876,НЕД!A:B,2,FALSE)</f>
        <v>#N/A</v>
      </c>
      <c r="B876" s="28">
        <v>11</v>
      </c>
      <c r="C876" s="441" t="s">
        <v>139</v>
      </c>
      <c r="D876" t="s">
        <v>484</v>
      </c>
      <c r="E876" s="222" t="s">
        <v>1151</v>
      </c>
      <c r="F876" s="28">
        <v>240</v>
      </c>
      <c r="G876" s="28">
        <v>65</v>
      </c>
      <c r="H876" s="29">
        <f t="shared" si="20"/>
        <v>0.27083333333333331</v>
      </c>
      <c r="I876" s="28">
        <v>250</v>
      </c>
      <c r="J876" s="28">
        <v>243</v>
      </c>
      <c r="K876" s="28">
        <v>14</v>
      </c>
      <c r="L876" s="28">
        <v>5</v>
      </c>
      <c r="M876" s="28">
        <v>36</v>
      </c>
      <c r="R876" t="s">
        <v>1152</v>
      </c>
      <c r="S876" t="s">
        <v>697</v>
      </c>
      <c r="T876" t="s">
        <v>323</v>
      </c>
      <c r="U876" t="s">
        <v>1153</v>
      </c>
      <c r="V876">
        <v>31</v>
      </c>
      <c r="W876">
        <v>11</v>
      </c>
      <c r="Y876"/>
      <c r="Z876" s="289" t="s">
        <v>3316</v>
      </c>
      <c r="AA876"/>
    </row>
    <row r="877" spans="1:27" ht="30" customHeight="1" x14ac:dyDescent="0.25">
      <c r="A877" s="187" t="e">
        <f>VLOOKUP(E877,НЕД!A:B,2,FALSE)</f>
        <v>#N/A</v>
      </c>
      <c r="B877" s="68">
        <v>22</v>
      </c>
      <c r="C877" s="441" t="s">
        <v>121</v>
      </c>
      <c r="D877" t="s">
        <v>484</v>
      </c>
      <c r="E877" s="73" t="s">
        <v>566</v>
      </c>
      <c r="F877" s="74">
        <v>230</v>
      </c>
      <c r="G877" s="28">
        <v>71</v>
      </c>
      <c r="H877" s="29">
        <f t="shared" si="20"/>
        <v>0.30869565217391304</v>
      </c>
      <c r="I877" s="28">
        <v>250</v>
      </c>
      <c r="J877" s="28">
        <v>412</v>
      </c>
      <c r="K877" s="28">
        <v>14</v>
      </c>
      <c r="L877" s="28">
        <v>31</v>
      </c>
      <c r="M877" s="28">
        <v>20</v>
      </c>
      <c r="O877" s="28">
        <v>1</v>
      </c>
      <c r="P877" s="28">
        <v>1</v>
      </c>
      <c r="R877" s="117" t="s">
        <v>3081</v>
      </c>
      <c r="W877">
        <v>17</v>
      </c>
      <c r="Y877"/>
      <c r="Z877" s="315" t="s">
        <v>3316</v>
      </c>
    </row>
    <row r="878" spans="1:27" ht="15" customHeight="1" x14ac:dyDescent="0.25">
      <c r="A878" s="187" t="e">
        <f>VLOOKUP(E878,НЕД!A:B,2,FALSE)</f>
        <v>#N/A</v>
      </c>
      <c r="B878" s="28">
        <v>0</v>
      </c>
      <c r="C878" s="441" t="s">
        <v>2194</v>
      </c>
      <c r="D878" t="s">
        <v>368</v>
      </c>
      <c r="E878" s="22" t="s">
        <v>1592</v>
      </c>
      <c r="F878" s="28">
        <v>120</v>
      </c>
      <c r="G878" s="28">
        <v>28</v>
      </c>
      <c r="H878" s="29">
        <f t="shared" si="20"/>
        <v>0.23333333333333334</v>
      </c>
      <c r="I878" s="28">
        <v>160</v>
      </c>
      <c r="J878" s="28">
        <v>193</v>
      </c>
      <c r="K878" s="28">
        <v>4</v>
      </c>
      <c r="L878" s="28">
        <v>9</v>
      </c>
      <c r="M878" s="28">
        <v>24</v>
      </c>
      <c r="N878" s="28">
        <v>1</v>
      </c>
      <c r="Q878" s="28">
        <v>1</v>
      </c>
      <c r="R878" t="s">
        <v>1593</v>
      </c>
      <c r="W878">
        <v>0</v>
      </c>
      <c r="Y878"/>
      <c r="Z878"/>
      <c r="AA878"/>
    </row>
    <row r="879" spans="1:27" ht="15" customHeight="1" x14ac:dyDescent="0.25">
      <c r="A879" s="187" t="e">
        <f>VLOOKUP(E879,НЕД!A:B,2,FALSE)</f>
        <v>#N/A</v>
      </c>
      <c r="B879" s="64">
        <v>33</v>
      </c>
      <c r="C879" s="441" t="s">
        <v>3535</v>
      </c>
      <c r="D879" s="441" t="s">
        <v>3540</v>
      </c>
      <c r="E879" s="22" t="s">
        <v>2849</v>
      </c>
      <c r="F879" s="28">
        <v>140</v>
      </c>
      <c r="G879" s="28">
        <v>38</v>
      </c>
      <c r="H879" s="29">
        <f t="shared" si="20"/>
        <v>0.27142857142857141</v>
      </c>
      <c r="I879" s="28">
        <v>280</v>
      </c>
      <c r="J879" s="28">
        <v>68</v>
      </c>
      <c r="K879" s="28">
        <v>1</v>
      </c>
      <c r="L879" s="28">
        <v>1</v>
      </c>
      <c r="M879" s="28">
        <v>15</v>
      </c>
      <c r="N879" s="28">
        <v>1</v>
      </c>
      <c r="R879" s="30" t="s">
        <v>2434</v>
      </c>
      <c r="W879">
        <v>0</v>
      </c>
      <c r="Y879"/>
      <c r="Z879" s="316" t="s">
        <v>3316</v>
      </c>
    </row>
    <row r="880" spans="1:27" ht="30" customHeight="1" x14ac:dyDescent="0.25">
      <c r="A880" s="187">
        <f>VLOOKUP(E880,НЕД!A:B,2,FALSE)</f>
        <v>24</v>
      </c>
      <c r="B880" s="64">
        <v>24</v>
      </c>
      <c r="C880" t="s">
        <v>328</v>
      </c>
      <c r="D880" t="s">
        <v>328</v>
      </c>
      <c r="E880" s="22" t="s">
        <v>220</v>
      </c>
      <c r="F880" s="28">
        <v>180</v>
      </c>
      <c r="G880" s="28">
        <v>42</v>
      </c>
      <c r="H880" s="29">
        <f t="shared" si="20"/>
        <v>0.23333333333333334</v>
      </c>
      <c r="I880" s="28">
        <v>220</v>
      </c>
      <c r="J880" s="28">
        <v>277</v>
      </c>
      <c r="K880" s="28">
        <v>9</v>
      </c>
      <c r="L880" s="28">
        <v>24</v>
      </c>
      <c r="M880" s="28">
        <v>6</v>
      </c>
      <c r="R880" t="s">
        <v>1277</v>
      </c>
      <c r="S880" t="s">
        <v>386</v>
      </c>
      <c r="T880" t="s">
        <v>358</v>
      </c>
      <c r="U880" t="s">
        <v>542</v>
      </c>
      <c r="V880">
        <v>33</v>
      </c>
      <c r="W880">
        <v>12</v>
      </c>
      <c r="Y880"/>
      <c r="Z880"/>
      <c r="AA880"/>
    </row>
    <row r="881" spans="1:27" ht="30" customHeight="1" x14ac:dyDescent="0.25">
      <c r="A881" s="187" t="e">
        <f>VLOOKUP(E881,НЕД!A:B,2,FALSE)</f>
        <v>#N/A</v>
      </c>
      <c r="B881" s="64">
        <v>30</v>
      </c>
      <c r="C881" s="445" t="s">
        <v>3555</v>
      </c>
      <c r="D881" t="s">
        <v>238</v>
      </c>
      <c r="E881" s="73" t="s">
        <v>2817</v>
      </c>
      <c r="F881" s="74">
        <v>250</v>
      </c>
      <c r="G881" s="28">
        <v>71</v>
      </c>
      <c r="H881" s="29">
        <f t="shared" si="20"/>
        <v>0.28399999999999997</v>
      </c>
      <c r="I881" s="28">
        <v>250</v>
      </c>
      <c r="J881" s="28">
        <v>210</v>
      </c>
      <c r="K881" s="28">
        <v>8</v>
      </c>
      <c r="L881" s="28">
        <v>10</v>
      </c>
      <c r="M881" s="28">
        <v>22</v>
      </c>
      <c r="N881" s="28">
        <v>1</v>
      </c>
      <c r="P881" s="28">
        <v>1</v>
      </c>
      <c r="R881" s="30" t="s">
        <v>2818</v>
      </c>
      <c r="W881">
        <v>0</v>
      </c>
      <c r="Y881"/>
      <c r="Z881" s="315" t="s">
        <v>3316</v>
      </c>
      <c r="AA881" s="28">
        <v>13</v>
      </c>
    </row>
    <row r="882" spans="1:27" ht="15" customHeight="1" x14ac:dyDescent="0.25">
      <c r="A882" s="187" t="e">
        <f>VLOOKUP(E882,НЕД!A:B,2,FALSE)</f>
        <v>#N/A</v>
      </c>
      <c r="B882" s="28">
        <v>0</v>
      </c>
      <c r="C882" s="441" t="s">
        <v>2114</v>
      </c>
      <c r="D882" t="s">
        <v>68</v>
      </c>
      <c r="E882" s="22" t="s">
        <v>75</v>
      </c>
      <c r="F882" s="28">
        <v>125</v>
      </c>
      <c r="G882" s="28">
        <v>34</v>
      </c>
      <c r="H882" s="29">
        <f t="shared" si="20"/>
        <v>0.27200000000000002</v>
      </c>
      <c r="I882" s="28">
        <v>130</v>
      </c>
      <c r="O882" s="28">
        <v>1</v>
      </c>
      <c r="P882" s="28">
        <v>1</v>
      </c>
      <c r="R882"/>
      <c r="W882">
        <v>23</v>
      </c>
      <c r="Y882"/>
      <c r="Z882" s="438" t="s">
        <v>3316</v>
      </c>
    </row>
    <row r="883" spans="1:27" ht="15" customHeight="1" x14ac:dyDescent="0.25">
      <c r="A883" s="187" t="e">
        <f>VLOOKUP(E883,НЕД!A:B,2,FALSE)</f>
        <v>#N/A</v>
      </c>
      <c r="B883" s="68">
        <v>21</v>
      </c>
      <c r="C883" t="s">
        <v>139</v>
      </c>
      <c r="D883" t="s">
        <v>139</v>
      </c>
      <c r="E883" s="66" t="s">
        <v>682</v>
      </c>
      <c r="F883" s="68">
        <v>260</v>
      </c>
      <c r="G883" s="28">
        <v>75</v>
      </c>
      <c r="H883" s="29">
        <f t="shared" si="20"/>
        <v>0.28846153846153844</v>
      </c>
      <c r="I883" s="28">
        <v>180</v>
      </c>
      <c r="J883" s="28">
        <v>102</v>
      </c>
      <c r="K883" s="28">
        <v>16</v>
      </c>
      <c r="L883" s="28">
        <v>1</v>
      </c>
      <c r="M883" s="28">
        <v>7</v>
      </c>
      <c r="R883" s="30" t="s">
        <v>683</v>
      </c>
      <c r="V883">
        <v>39</v>
      </c>
      <c r="W883">
        <v>16</v>
      </c>
      <c r="Y883"/>
      <c r="Z883" s="315" t="s">
        <v>3316</v>
      </c>
      <c r="AA883" s="28">
        <v>13</v>
      </c>
    </row>
    <row r="884" spans="1:27" ht="15" customHeight="1" x14ac:dyDescent="0.25">
      <c r="A884" s="187">
        <f>VLOOKUP(E884,НЕД!A:B,2,FALSE)</f>
        <v>24</v>
      </c>
      <c r="B884" s="68">
        <v>24</v>
      </c>
      <c r="C884" t="s">
        <v>235</v>
      </c>
      <c r="D884" t="s">
        <v>235</v>
      </c>
      <c r="E884" s="22" t="s">
        <v>672</v>
      </c>
      <c r="F884" s="68">
        <v>250</v>
      </c>
      <c r="G884" s="28">
        <v>69</v>
      </c>
      <c r="H884" s="29">
        <f t="shared" si="20"/>
        <v>0.27600000000000002</v>
      </c>
      <c r="I884" s="28">
        <v>250</v>
      </c>
      <c r="J884" s="28">
        <v>232</v>
      </c>
      <c r="K884" s="28">
        <v>10</v>
      </c>
      <c r="L884" s="28">
        <v>10</v>
      </c>
      <c r="M884" s="28">
        <v>27</v>
      </c>
      <c r="R884" s="30" t="s">
        <v>3398</v>
      </c>
      <c r="W884">
        <v>19</v>
      </c>
      <c r="Y884"/>
      <c r="Z884"/>
      <c r="AA884"/>
    </row>
    <row r="885" spans="1:27" ht="15" customHeight="1" x14ac:dyDescent="0.25">
      <c r="A885" s="187" t="e">
        <f>VLOOKUP(E885,НЕД!A:B,2,FALSE)</f>
        <v>#N/A</v>
      </c>
      <c r="B885" s="31">
        <v>21</v>
      </c>
      <c r="C885" t="s">
        <v>139</v>
      </c>
      <c r="D885" t="s">
        <v>139</v>
      </c>
      <c r="E885" s="66" t="s">
        <v>863</v>
      </c>
      <c r="F885" s="31">
        <v>260</v>
      </c>
      <c r="G885" s="28">
        <v>73</v>
      </c>
      <c r="H885" s="29">
        <f t="shared" si="20"/>
        <v>0.28076923076923077</v>
      </c>
      <c r="I885" s="28">
        <v>180</v>
      </c>
      <c r="J885" s="28">
        <v>195</v>
      </c>
      <c r="K885" s="28">
        <v>16</v>
      </c>
      <c r="L885" s="28">
        <v>11</v>
      </c>
      <c r="M885" s="28">
        <v>9</v>
      </c>
      <c r="P885" s="28">
        <v>1</v>
      </c>
      <c r="R885" s="30" t="s">
        <v>3273</v>
      </c>
      <c r="S885" t="s">
        <v>439</v>
      </c>
      <c r="T885" t="s">
        <v>358</v>
      </c>
      <c r="U885" t="s">
        <v>735</v>
      </c>
      <c r="V885">
        <v>27</v>
      </c>
      <c r="W885">
        <v>16</v>
      </c>
      <c r="Y885"/>
      <c r="Z885" s="315" t="s">
        <v>3316</v>
      </c>
      <c r="AA885"/>
    </row>
    <row r="886" spans="1:27" ht="15" customHeight="1" x14ac:dyDescent="0.25">
      <c r="A886" s="187" t="e">
        <f>VLOOKUP(E886,НЕД!A:B,2,FALSE)</f>
        <v>#N/A</v>
      </c>
      <c r="B886" s="68">
        <v>22</v>
      </c>
      <c r="C886" s="441" t="s">
        <v>121</v>
      </c>
      <c r="D886" t="s">
        <v>325</v>
      </c>
      <c r="E886" s="66" t="s">
        <v>1699</v>
      </c>
      <c r="F886" s="68">
        <v>210</v>
      </c>
      <c r="G886" s="28">
        <v>40</v>
      </c>
      <c r="H886" s="29">
        <f t="shared" si="20"/>
        <v>0.19047619047619047</v>
      </c>
      <c r="I886" s="28">
        <v>200</v>
      </c>
      <c r="J886" s="28">
        <v>451</v>
      </c>
      <c r="K886" s="28">
        <v>17</v>
      </c>
      <c r="L886" s="28">
        <v>21</v>
      </c>
      <c r="M886" s="28">
        <v>49</v>
      </c>
      <c r="O886" s="28">
        <v>1</v>
      </c>
      <c r="P886" s="28">
        <v>1</v>
      </c>
      <c r="R886" s="30" t="s">
        <v>3013</v>
      </c>
      <c r="W886">
        <v>15</v>
      </c>
      <c r="Z886" s="315" t="s">
        <v>3316</v>
      </c>
    </row>
    <row r="887" spans="1:27" ht="15" customHeight="1" x14ac:dyDescent="0.25">
      <c r="A887" s="187" t="e">
        <f>VLOOKUP(E887,НЕД!A:B,2,FALSE)</f>
        <v>#N/A</v>
      </c>
      <c r="B887" s="28">
        <v>9</v>
      </c>
      <c r="C887" t="s">
        <v>244</v>
      </c>
      <c r="D887" t="s">
        <v>244</v>
      </c>
      <c r="E887" s="22" t="s">
        <v>1172</v>
      </c>
      <c r="F887" s="28">
        <v>115</v>
      </c>
      <c r="G887" s="28">
        <v>31</v>
      </c>
      <c r="H887" s="29">
        <f t="shared" si="20"/>
        <v>0.26956521739130435</v>
      </c>
      <c r="I887" s="28">
        <v>150</v>
      </c>
      <c r="J887" s="28">
        <v>92</v>
      </c>
      <c r="K887" s="28">
        <v>1</v>
      </c>
      <c r="L887" s="28">
        <v>7</v>
      </c>
      <c r="M887" s="28">
        <v>6</v>
      </c>
      <c r="N887" s="28">
        <v>1</v>
      </c>
      <c r="P887" s="28">
        <v>1</v>
      </c>
      <c r="R887" t="s">
        <v>1173</v>
      </c>
      <c r="W887">
        <v>9</v>
      </c>
      <c r="Y887"/>
      <c r="Z887"/>
      <c r="AA887"/>
    </row>
    <row r="888" spans="1:27" ht="15" customHeight="1" x14ac:dyDescent="0.25">
      <c r="A888" s="187" t="e">
        <f>VLOOKUP(E888,НЕД!A:B,2,FALSE)</f>
        <v>#N/A</v>
      </c>
      <c r="B888" s="64">
        <v>50</v>
      </c>
      <c r="C888" s="441" t="s">
        <v>139</v>
      </c>
      <c r="D888" t="s">
        <v>484</v>
      </c>
      <c r="E888" s="22" t="s">
        <v>765</v>
      </c>
      <c r="F888" s="68">
        <v>250</v>
      </c>
      <c r="G888" s="28">
        <v>76</v>
      </c>
      <c r="H888" s="29">
        <f t="shared" si="20"/>
        <v>0.30399999999999999</v>
      </c>
      <c r="I888" s="28">
        <v>250</v>
      </c>
      <c r="J888" s="28">
        <v>280</v>
      </c>
      <c r="K888" s="28">
        <v>21</v>
      </c>
      <c r="L888" s="28">
        <v>7</v>
      </c>
      <c r="M888" s="28">
        <v>34</v>
      </c>
      <c r="O888" s="28">
        <v>1</v>
      </c>
      <c r="R888" s="214" t="s">
        <v>3286</v>
      </c>
      <c r="S888" t="s">
        <v>446</v>
      </c>
      <c r="T888" t="s">
        <v>323</v>
      </c>
      <c r="U888" t="s">
        <v>571</v>
      </c>
      <c r="V888">
        <v>59</v>
      </c>
      <c r="W888">
        <f>B888</f>
        <v>50</v>
      </c>
      <c r="Y888"/>
      <c r="Z888" s="438" t="s">
        <v>3316</v>
      </c>
    </row>
    <row r="889" spans="1:27" ht="15" customHeight="1" x14ac:dyDescent="0.25">
      <c r="A889" s="187" t="e">
        <f>VLOOKUP(E889,НЕД!A:B,2,FALSE)</f>
        <v>#N/A</v>
      </c>
      <c r="B889" s="64">
        <v>51</v>
      </c>
      <c r="C889" s="441" t="s">
        <v>232</v>
      </c>
      <c r="D889" t="s">
        <v>226</v>
      </c>
      <c r="E889" s="22" t="s">
        <v>1102</v>
      </c>
      <c r="F889" s="28">
        <v>150</v>
      </c>
      <c r="G889" s="28">
        <v>34</v>
      </c>
      <c r="H889" s="29">
        <f t="shared" si="20"/>
        <v>0.22666666666666666</v>
      </c>
      <c r="I889" s="28">
        <v>200</v>
      </c>
      <c r="J889" s="28">
        <v>238</v>
      </c>
      <c r="K889" s="28">
        <v>8</v>
      </c>
      <c r="L889" s="28">
        <v>14</v>
      </c>
      <c r="M889" s="28">
        <v>21</v>
      </c>
      <c r="N889" s="28">
        <v>1</v>
      </c>
      <c r="O889" s="28">
        <v>1</v>
      </c>
      <c r="P889" s="28">
        <v>1</v>
      </c>
      <c r="R889" s="30" t="s">
        <v>1103</v>
      </c>
      <c r="W889">
        <v>0</v>
      </c>
      <c r="Y889"/>
      <c r="Z889" s="438" t="s">
        <v>3316</v>
      </c>
    </row>
    <row r="890" spans="1:27" ht="16.5" customHeight="1" x14ac:dyDescent="0.25">
      <c r="A890" s="187" t="e">
        <f>VLOOKUP(E890,НЕД!A:B,2,FALSE)</f>
        <v>#N/A</v>
      </c>
      <c r="B890" s="64">
        <v>33</v>
      </c>
      <c r="C890" s="445" t="s">
        <v>3555</v>
      </c>
      <c r="D890" t="s">
        <v>238</v>
      </c>
      <c r="E890" s="83" t="s">
        <v>1612</v>
      </c>
      <c r="F890" s="28">
        <v>250</v>
      </c>
      <c r="G890" s="28">
        <v>68</v>
      </c>
      <c r="H890" s="29">
        <f t="shared" ref="H890:H921" si="21">G890/F890</f>
        <v>0.27200000000000002</v>
      </c>
      <c r="I890" s="28">
        <v>250</v>
      </c>
      <c r="J890" s="28">
        <v>217</v>
      </c>
      <c r="K890" s="28">
        <v>2</v>
      </c>
      <c r="L890" s="28">
        <v>16</v>
      </c>
      <c r="M890" s="28">
        <v>16</v>
      </c>
      <c r="R890" s="86" t="s">
        <v>2851</v>
      </c>
      <c r="W890">
        <v>0</v>
      </c>
      <c r="Y890"/>
      <c r="Z890"/>
      <c r="AA890"/>
    </row>
    <row r="891" spans="1:27" ht="15" customHeight="1" x14ac:dyDescent="0.25">
      <c r="A891" s="187" t="e">
        <f>VLOOKUP(E891,НЕД!A:B,2,FALSE)</f>
        <v>#N/A</v>
      </c>
      <c r="B891" s="68">
        <v>18</v>
      </c>
      <c r="C891" s="445" t="s">
        <v>3511</v>
      </c>
      <c r="D891" t="s">
        <v>110</v>
      </c>
      <c r="E891" s="66" t="s">
        <v>1219</v>
      </c>
      <c r="F891" s="63">
        <v>160</v>
      </c>
      <c r="G891" s="28">
        <v>43</v>
      </c>
      <c r="H891" s="29">
        <f t="shared" si="21"/>
        <v>0.26874999999999999</v>
      </c>
      <c r="I891" s="28">
        <v>250</v>
      </c>
      <c r="J891" s="28">
        <v>154</v>
      </c>
      <c r="K891" s="28">
        <v>9</v>
      </c>
      <c r="L891" s="28">
        <v>6</v>
      </c>
      <c r="M891" s="28">
        <v>16</v>
      </c>
      <c r="R891" s="30" t="s">
        <v>1220</v>
      </c>
      <c r="S891" t="s">
        <v>524</v>
      </c>
      <c r="T891" t="s">
        <v>323</v>
      </c>
      <c r="U891" t="s">
        <v>1221</v>
      </c>
      <c r="V891">
        <v>34</v>
      </c>
      <c r="W891">
        <v>18</v>
      </c>
      <c r="Y891"/>
      <c r="Z891" s="236" t="s">
        <v>3316</v>
      </c>
      <c r="AA891">
        <v>13</v>
      </c>
    </row>
    <row r="892" spans="1:27" ht="15" customHeight="1" x14ac:dyDescent="0.25">
      <c r="A892" s="187" t="e">
        <f>VLOOKUP(E892,НЕД!A:B,2,FALSE)</f>
        <v>#N/A</v>
      </c>
      <c r="B892" s="68">
        <v>21</v>
      </c>
      <c r="C892" s="445" t="s">
        <v>3511</v>
      </c>
      <c r="D892" t="s">
        <v>110</v>
      </c>
      <c r="E892" s="22" t="s">
        <v>1872</v>
      </c>
      <c r="F892" s="68">
        <v>140</v>
      </c>
      <c r="G892" s="28">
        <v>36</v>
      </c>
      <c r="H892" s="29">
        <f t="shared" si="21"/>
        <v>0.25714285714285712</v>
      </c>
      <c r="I892" s="28">
        <v>250</v>
      </c>
      <c r="J892" s="28">
        <v>211</v>
      </c>
      <c r="K892" s="28">
        <v>11</v>
      </c>
      <c r="L892" s="28">
        <v>10</v>
      </c>
      <c r="M892" s="28">
        <v>20</v>
      </c>
      <c r="P892" s="28">
        <v>1</v>
      </c>
      <c r="R892" t="s">
        <v>1873</v>
      </c>
      <c r="W892">
        <v>16</v>
      </c>
      <c r="Y892"/>
      <c r="Z892" s="315" t="s">
        <v>3316</v>
      </c>
      <c r="AA892"/>
    </row>
    <row r="893" spans="1:27" ht="12.75" customHeight="1" x14ac:dyDescent="0.25">
      <c r="A893" s="187" t="e">
        <f>VLOOKUP(E893,НЕД!A:B,2,FALSE)</f>
        <v>#N/A</v>
      </c>
      <c r="B893" s="68">
        <v>20</v>
      </c>
      <c r="C893" t="s">
        <v>139</v>
      </c>
      <c r="D893" t="s">
        <v>139</v>
      </c>
      <c r="E893" s="73" t="s">
        <v>588</v>
      </c>
      <c r="F893" s="74">
        <v>250</v>
      </c>
      <c r="G893" s="28">
        <v>76</v>
      </c>
      <c r="H893" s="29">
        <f t="shared" si="21"/>
        <v>0.30399999999999999</v>
      </c>
      <c r="I893" s="28">
        <v>250</v>
      </c>
      <c r="J893" s="28">
        <v>338</v>
      </c>
      <c r="K893" s="28">
        <v>21</v>
      </c>
      <c r="L893" s="28">
        <v>7</v>
      </c>
      <c r="M893" s="28">
        <v>49</v>
      </c>
      <c r="O893" s="28">
        <v>1</v>
      </c>
      <c r="Q893" s="28">
        <v>1</v>
      </c>
      <c r="R893" s="179" t="s">
        <v>3429</v>
      </c>
      <c r="W893">
        <v>20</v>
      </c>
      <c r="Z893" s="438" t="s">
        <v>3316</v>
      </c>
    </row>
    <row r="894" spans="1:27" ht="15" customHeight="1" x14ac:dyDescent="0.25">
      <c r="A894" s="187" t="e">
        <f>VLOOKUP(E894,НЕД!A:B,2,FALSE)</f>
        <v>#N/A</v>
      </c>
      <c r="B894" s="68">
        <v>23</v>
      </c>
      <c r="C894" s="441" t="s">
        <v>121</v>
      </c>
      <c r="D894" t="s">
        <v>408</v>
      </c>
      <c r="E894" s="66" t="s">
        <v>567</v>
      </c>
      <c r="F894" s="28">
        <v>250</v>
      </c>
      <c r="G894" s="28">
        <v>84</v>
      </c>
      <c r="H894" s="29">
        <f t="shared" si="21"/>
        <v>0.33600000000000002</v>
      </c>
      <c r="I894" s="28">
        <v>250</v>
      </c>
      <c r="J894" s="28">
        <v>493</v>
      </c>
      <c r="K894" s="28">
        <v>13</v>
      </c>
      <c r="L894" s="28">
        <v>31</v>
      </c>
      <c r="M894" s="28">
        <v>40</v>
      </c>
      <c r="Q894" s="28">
        <v>1</v>
      </c>
      <c r="R894" s="30" t="s">
        <v>568</v>
      </c>
      <c r="S894" t="s">
        <v>322</v>
      </c>
      <c r="T894" t="s">
        <v>323</v>
      </c>
      <c r="U894" t="s">
        <v>569</v>
      </c>
      <c r="V894">
        <v>57</v>
      </c>
      <c r="W894">
        <v>23</v>
      </c>
      <c r="Y894"/>
      <c r="Z894" s="315" t="s">
        <v>3316</v>
      </c>
    </row>
    <row r="895" spans="1:27" ht="15" customHeight="1" x14ac:dyDescent="0.25">
      <c r="A895" s="187" t="e">
        <f>VLOOKUP(E895,НЕД!A:B,2,FALSE)</f>
        <v>#N/A</v>
      </c>
      <c r="B895" s="64">
        <v>12</v>
      </c>
      <c r="C895" s="441" t="s">
        <v>3535</v>
      </c>
      <c r="D895" t="s">
        <v>162</v>
      </c>
      <c r="E895" s="22" t="s">
        <v>164</v>
      </c>
      <c r="F895" s="28">
        <v>140</v>
      </c>
      <c r="G895" s="28">
        <v>38</v>
      </c>
      <c r="H895" s="29">
        <f t="shared" si="21"/>
        <v>0.27142857142857141</v>
      </c>
      <c r="I895" s="28">
        <v>280</v>
      </c>
      <c r="J895" s="28">
        <v>89</v>
      </c>
      <c r="K895" s="28">
        <v>1</v>
      </c>
      <c r="L895" s="28">
        <v>1</v>
      </c>
      <c r="M895" s="28">
        <v>21</v>
      </c>
      <c r="N895" s="28">
        <v>1</v>
      </c>
      <c r="R895" s="30" t="s">
        <v>997</v>
      </c>
      <c r="S895" t="s">
        <v>330</v>
      </c>
      <c r="T895" t="s">
        <v>323</v>
      </c>
      <c r="U895" t="s">
        <v>998</v>
      </c>
      <c r="W895">
        <v>12</v>
      </c>
      <c r="Y895"/>
      <c r="Z895" s="313" t="s">
        <v>3316</v>
      </c>
    </row>
    <row r="896" spans="1:27" ht="15" customHeight="1" x14ac:dyDescent="0.25">
      <c r="A896" s="187" t="e">
        <f>VLOOKUP(E896,НЕД!A:B,2,FALSE)</f>
        <v>#N/A</v>
      </c>
      <c r="B896" s="68">
        <v>15</v>
      </c>
      <c r="C896" s="441" t="s">
        <v>3535</v>
      </c>
      <c r="D896" s="441" t="s">
        <v>3542</v>
      </c>
      <c r="E896" s="145" t="s">
        <v>3410</v>
      </c>
      <c r="F896" s="28">
        <v>150</v>
      </c>
      <c r="G896" s="28">
        <v>32</v>
      </c>
      <c r="H896" s="29">
        <f t="shared" si="21"/>
        <v>0.21333333333333335</v>
      </c>
      <c r="I896" s="28">
        <v>270</v>
      </c>
      <c r="J896" s="28">
        <v>133</v>
      </c>
      <c r="K896" s="28">
        <v>5</v>
      </c>
      <c r="L896" s="28">
        <v>4</v>
      </c>
      <c r="M896" s="28">
        <v>20</v>
      </c>
      <c r="P896" s="28">
        <v>1</v>
      </c>
      <c r="R896" t="s">
        <v>3411</v>
      </c>
      <c r="W896">
        <v>16</v>
      </c>
      <c r="Y896"/>
      <c r="Z896" s="438" t="s">
        <v>3316</v>
      </c>
      <c r="AA896" s="28">
        <v>13</v>
      </c>
    </row>
    <row r="897" spans="1:27" ht="15" customHeight="1" x14ac:dyDescent="0.25">
      <c r="A897" s="187">
        <f>VLOOKUP(E897,НЕД!A:B,2,FALSE)</f>
        <v>24</v>
      </c>
      <c r="B897" s="322">
        <v>24</v>
      </c>
      <c r="C897" s="441" t="s">
        <v>3535</v>
      </c>
      <c r="D897" s="441" t="s">
        <v>3542</v>
      </c>
      <c r="E897" s="66" t="s">
        <v>489</v>
      </c>
      <c r="F897" s="68">
        <v>160</v>
      </c>
      <c r="G897" s="28">
        <v>39</v>
      </c>
      <c r="H897" s="29">
        <f t="shared" si="21"/>
        <v>0.24374999999999999</v>
      </c>
      <c r="I897" s="28">
        <v>270</v>
      </c>
      <c r="J897" s="28">
        <v>134</v>
      </c>
      <c r="K897" s="28">
        <v>6</v>
      </c>
      <c r="L897" s="28">
        <v>5</v>
      </c>
      <c r="M897" s="28">
        <v>15</v>
      </c>
      <c r="N897" s="28">
        <v>1</v>
      </c>
      <c r="P897" s="28">
        <v>1</v>
      </c>
      <c r="R897" s="246" t="s">
        <v>3018</v>
      </c>
      <c r="S897" t="s">
        <v>429</v>
      </c>
      <c r="T897" t="s">
        <v>323</v>
      </c>
      <c r="U897" t="s">
        <v>490</v>
      </c>
      <c r="W897">
        <v>14</v>
      </c>
      <c r="Y897"/>
      <c r="Z897" s="316" t="s">
        <v>3316</v>
      </c>
    </row>
    <row r="898" spans="1:27" ht="15" customHeight="1" x14ac:dyDescent="0.25">
      <c r="A898" s="187" t="e">
        <f>VLOOKUP(E898,НЕД!A:B,2,FALSE)</f>
        <v>#N/A</v>
      </c>
      <c r="B898" s="64">
        <v>23</v>
      </c>
      <c r="C898" t="s">
        <v>331</v>
      </c>
      <c r="D898" t="s">
        <v>331</v>
      </c>
      <c r="E898" s="66" t="s">
        <v>603</v>
      </c>
      <c r="F898" s="68">
        <v>190</v>
      </c>
      <c r="G898" s="28">
        <v>52</v>
      </c>
      <c r="H898" s="29">
        <f t="shared" si="21"/>
        <v>0.27368421052631581</v>
      </c>
      <c r="I898" s="28">
        <v>220</v>
      </c>
      <c r="J898" s="28">
        <v>360</v>
      </c>
      <c r="K898" s="28">
        <v>10</v>
      </c>
      <c r="L898" s="28">
        <v>27</v>
      </c>
      <c r="M898" s="28">
        <v>20</v>
      </c>
      <c r="N898" s="28">
        <v>1</v>
      </c>
      <c r="P898" s="28">
        <v>1</v>
      </c>
      <c r="R898" t="s">
        <v>604</v>
      </c>
      <c r="W898">
        <v>23</v>
      </c>
      <c r="Y898"/>
      <c r="Z898" s="289" t="s">
        <v>3316</v>
      </c>
      <c r="AA898"/>
    </row>
    <row r="899" spans="1:27" ht="15" customHeight="1" x14ac:dyDescent="0.25">
      <c r="A899" s="187" t="e">
        <f>VLOOKUP(E899,НЕД!A:B,2,FALSE)</f>
        <v>#N/A</v>
      </c>
      <c r="B899" s="68">
        <v>21</v>
      </c>
      <c r="C899" t="s">
        <v>235</v>
      </c>
      <c r="D899" t="s">
        <v>235</v>
      </c>
      <c r="E899" s="66" t="s">
        <v>448</v>
      </c>
      <c r="F899" s="31">
        <v>310</v>
      </c>
      <c r="G899" s="28">
        <v>96</v>
      </c>
      <c r="H899" s="29">
        <f t="shared" si="21"/>
        <v>0.30967741935483872</v>
      </c>
      <c r="I899" s="28">
        <v>190</v>
      </c>
      <c r="J899" s="28">
        <v>322</v>
      </c>
      <c r="K899" s="28">
        <v>14</v>
      </c>
      <c r="L899" s="28">
        <v>17</v>
      </c>
      <c r="M899" s="28">
        <v>28</v>
      </c>
      <c r="O899" s="28">
        <v>1</v>
      </c>
      <c r="P899" s="28">
        <v>1</v>
      </c>
      <c r="R899" s="139" t="s">
        <v>3148</v>
      </c>
      <c r="S899" t="s">
        <v>433</v>
      </c>
      <c r="T899" t="s">
        <v>343</v>
      </c>
      <c r="U899" t="s">
        <v>449</v>
      </c>
      <c r="V899">
        <v>74</v>
      </c>
      <c r="W899">
        <v>23</v>
      </c>
      <c r="Y899"/>
      <c r="Z899" s="315" t="s">
        <v>3316</v>
      </c>
    </row>
    <row r="900" spans="1:27" ht="15" customHeight="1" x14ac:dyDescent="0.25">
      <c r="A900" s="187">
        <f>VLOOKUP(E900,НЕД!A:B,2,FALSE)</f>
        <v>24</v>
      </c>
      <c r="B900" s="68">
        <v>23</v>
      </c>
      <c r="C900" t="s">
        <v>1207</v>
      </c>
      <c r="D900" t="s">
        <v>1207</v>
      </c>
      <c r="E900" s="66" t="s">
        <v>285</v>
      </c>
      <c r="F900" s="68">
        <v>50</v>
      </c>
      <c r="G900" s="28">
        <v>12</v>
      </c>
      <c r="H900" s="29">
        <f t="shared" si="21"/>
        <v>0.24</v>
      </c>
      <c r="I900" s="28">
        <v>30</v>
      </c>
      <c r="J900" s="28">
        <v>7</v>
      </c>
      <c r="K900" s="28">
        <v>0</v>
      </c>
      <c r="L900" s="28">
        <v>0</v>
      </c>
      <c r="M900" s="28">
        <v>1</v>
      </c>
      <c r="N900" s="28">
        <v>1</v>
      </c>
      <c r="O900" s="28">
        <v>1</v>
      </c>
      <c r="R900" t="s">
        <v>1355</v>
      </c>
      <c r="V900">
        <v>10</v>
      </c>
      <c r="W900">
        <v>23</v>
      </c>
      <c r="Z900" s="315" t="s">
        <v>3316</v>
      </c>
      <c r="AA900" s="28">
        <v>13</v>
      </c>
    </row>
    <row r="901" spans="1:27" ht="15" customHeight="1" x14ac:dyDescent="0.25">
      <c r="A901" s="187" t="e">
        <f>VLOOKUP(E901,НЕД!A:B,2,FALSE)</f>
        <v>#N/A</v>
      </c>
      <c r="B901" s="68">
        <v>51</v>
      </c>
      <c r="C901" s="445" t="s">
        <v>3511</v>
      </c>
      <c r="D901" t="s">
        <v>110</v>
      </c>
      <c r="E901" s="22" t="s">
        <v>491</v>
      </c>
      <c r="F901" s="31">
        <v>160</v>
      </c>
      <c r="G901" s="28">
        <v>43</v>
      </c>
      <c r="H901" s="29">
        <f t="shared" si="21"/>
        <v>0.26874999999999999</v>
      </c>
      <c r="I901" s="28">
        <v>250</v>
      </c>
      <c r="J901" s="28">
        <v>204</v>
      </c>
      <c r="K901" s="28">
        <v>14</v>
      </c>
      <c r="L901" s="28">
        <v>12</v>
      </c>
      <c r="M901" s="28">
        <v>10</v>
      </c>
      <c r="Q901" s="28">
        <v>1</v>
      </c>
      <c r="R901" t="s">
        <v>2863</v>
      </c>
      <c r="W901">
        <v>3</v>
      </c>
      <c r="Y901"/>
      <c r="Z901" t="s">
        <v>3316</v>
      </c>
      <c r="AA901"/>
    </row>
    <row r="902" spans="1:27" ht="15" customHeight="1" x14ac:dyDescent="0.25">
      <c r="A902" s="187">
        <f>VLOOKUP(E902,НЕД!A:B,2,FALSE)</f>
        <v>24</v>
      </c>
      <c r="B902" s="68">
        <v>22</v>
      </c>
      <c r="C902" t="s">
        <v>244</v>
      </c>
      <c r="D902" t="s">
        <v>244</v>
      </c>
      <c r="E902" s="66" t="s">
        <v>246</v>
      </c>
      <c r="F902" s="68">
        <v>70</v>
      </c>
      <c r="G902" s="28">
        <v>15</v>
      </c>
      <c r="H902" s="29">
        <f t="shared" si="21"/>
        <v>0.21428571428571427</v>
      </c>
      <c r="I902" s="28">
        <v>100</v>
      </c>
      <c r="J902" s="28">
        <v>22</v>
      </c>
      <c r="K902" s="28">
        <v>1</v>
      </c>
      <c r="L902" s="28">
        <v>0</v>
      </c>
      <c r="M902" s="28">
        <v>4</v>
      </c>
      <c r="N902" s="28">
        <v>1</v>
      </c>
      <c r="R902" t="s">
        <v>1562</v>
      </c>
      <c r="S902" t="str">
        <f>CONCATENATE(F902,".-")</f>
        <v>70.-</v>
      </c>
      <c r="T902" t="str">
        <f>CONCATENATE(I902," г")</f>
        <v>100 г</v>
      </c>
      <c r="U902" t="str">
        <f>CONCATENATE(ROUND(J902,0)," кк")</f>
        <v>22 кк</v>
      </c>
      <c r="V902">
        <v>13</v>
      </c>
      <c r="W902">
        <v>23</v>
      </c>
      <c r="Y902"/>
      <c r="Z902" s="315" t="s">
        <v>3316</v>
      </c>
    </row>
    <row r="903" spans="1:27" ht="14.25" customHeight="1" x14ac:dyDescent="0.25">
      <c r="A903" s="187" t="e">
        <f>VLOOKUP(E903,НЕД!A:B,2,FALSE)</f>
        <v>#N/A</v>
      </c>
      <c r="B903" s="68">
        <v>19</v>
      </c>
      <c r="C903" t="s">
        <v>1186</v>
      </c>
      <c r="D903" t="s">
        <v>1186</v>
      </c>
      <c r="E903" s="22" t="s">
        <v>1938</v>
      </c>
      <c r="F903" s="28">
        <v>140</v>
      </c>
      <c r="G903" s="28">
        <v>33</v>
      </c>
      <c r="H903" s="29">
        <f t="shared" si="21"/>
        <v>0.23571428571428571</v>
      </c>
      <c r="I903" s="28">
        <v>160</v>
      </c>
      <c r="J903" s="28">
        <v>311</v>
      </c>
      <c r="K903" s="28">
        <v>20</v>
      </c>
      <c r="L903" s="28">
        <v>13</v>
      </c>
      <c r="M903" s="28">
        <v>30</v>
      </c>
      <c r="N903" s="28">
        <v>1</v>
      </c>
      <c r="O903" s="28">
        <v>1</v>
      </c>
      <c r="P903" s="28">
        <v>1</v>
      </c>
      <c r="R903" t="s">
        <v>3336</v>
      </c>
      <c r="W903">
        <v>19</v>
      </c>
      <c r="Y903"/>
      <c r="Z903" s="302" t="s">
        <v>3316</v>
      </c>
      <c r="AA903"/>
    </row>
    <row r="904" spans="1:27" ht="15" customHeight="1" x14ac:dyDescent="0.25">
      <c r="A904" s="187" t="e">
        <f>VLOOKUP(E904,НЕД!A:B,2,FALSE)</f>
        <v>#N/A</v>
      </c>
      <c r="B904" s="68">
        <v>22</v>
      </c>
      <c r="C904" t="s">
        <v>200</v>
      </c>
      <c r="D904" s="193" t="s">
        <v>200</v>
      </c>
      <c r="E904" s="501" t="s">
        <v>2444</v>
      </c>
      <c r="F904" s="28">
        <v>180</v>
      </c>
      <c r="G904" s="28">
        <v>40</v>
      </c>
      <c r="H904" s="29">
        <f t="shared" si="21"/>
        <v>0.22222222222222221</v>
      </c>
      <c r="I904" s="28">
        <v>240</v>
      </c>
      <c r="J904" s="28">
        <v>398</v>
      </c>
      <c r="K904" s="28">
        <v>9</v>
      </c>
      <c r="L904" s="28">
        <v>21</v>
      </c>
      <c r="M904" s="28">
        <v>45</v>
      </c>
      <c r="N904" s="28">
        <v>1</v>
      </c>
      <c r="O904" s="28">
        <v>1</v>
      </c>
      <c r="P904" s="28">
        <v>1</v>
      </c>
      <c r="Q904" s="28">
        <v>1</v>
      </c>
      <c r="R904" s="104" t="s">
        <v>2991</v>
      </c>
      <c r="W904">
        <v>23</v>
      </c>
      <c r="Y904"/>
      <c r="Z904" s="315" t="s">
        <v>3316</v>
      </c>
    </row>
    <row r="905" spans="1:27" ht="15" customHeight="1" x14ac:dyDescent="0.25">
      <c r="A905" s="187" t="e">
        <f>VLOOKUP(E905,НЕД!A:B,2,FALSE)</f>
        <v>#N/A</v>
      </c>
      <c r="B905" s="64">
        <v>14</v>
      </c>
      <c r="C905" s="441" t="s">
        <v>121</v>
      </c>
      <c r="D905" t="s">
        <v>408</v>
      </c>
      <c r="E905" s="22" t="s">
        <v>96</v>
      </c>
      <c r="F905" s="68">
        <v>230</v>
      </c>
      <c r="G905" s="28">
        <v>64</v>
      </c>
      <c r="H905" s="29">
        <f t="shared" si="21"/>
        <v>0.27826086956521739</v>
      </c>
      <c r="I905" s="28">
        <v>250</v>
      </c>
      <c r="J905" s="28">
        <v>411</v>
      </c>
      <c r="K905" s="28">
        <v>15</v>
      </c>
      <c r="L905" s="28">
        <v>31</v>
      </c>
      <c r="M905" s="28">
        <v>19</v>
      </c>
      <c r="O905" s="28">
        <v>1</v>
      </c>
      <c r="P905" s="28">
        <v>1</v>
      </c>
      <c r="R905" s="30" t="s">
        <v>932</v>
      </c>
      <c r="V905">
        <v>43</v>
      </c>
      <c r="W905">
        <v>0</v>
      </c>
      <c r="Y905"/>
      <c r="Z905" s="313" t="s">
        <v>3316</v>
      </c>
    </row>
    <row r="906" spans="1:27" ht="15" customHeight="1" x14ac:dyDescent="0.25">
      <c r="A906" s="187" t="e">
        <f>VLOOKUP(E906,НЕД!A:B,2,FALSE)</f>
        <v>#N/A</v>
      </c>
      <c r="B906" s="28">
        <v>46</v>
      </c>
      <c r="C906" t="s">
        <v>331</v>
      </c>
      <c r="D906" t="s">
        <v>331</v>
      </c>
      <c r="E906" s="22" t="s">
        <v>1199</v>
      </c>
      <c r="F906" s="28">
        <v>190</v>
      </c>
      <c r="G906" s="28">
        <v>43</v>
      </c>
      <c r="H906" s="29">
        <f t="shared" si="21"/>
        <v>0.22631578947368422</v>
      </c>
      <c r="I906" s="28">
        <v>230</v>
      </c>
      <c r="J906" s="28">
        <v>78</v>
      </c>
      <c r="K906" s="28">
        <v>4</v>
      </c>
      <c r="L906" s="28">
        <v>3</v>
      </c>
      <c r="M906" s="28">
        <v>10</v>
      </c>
      <c r="N906" s="28">
        <v>1</v>
      </c>
      <c r="P906" s="28">
        <v>1</v>
      </c>
      <c r="R906" s="86" t="s">
        <v>2852</v>
      </c>
      <c r="S906" t="s">
        <v>509</v>
      </c>
      <c r="T906" t="s">
        <v>479</v>
      </c>
      <c r="U906" t="s">
        <v>1033</v>
      </c>
      <c r="V906">
        <v>44</v>
      </c>
      <c r="W906">
        <v>0</v>
      </c>
      <c r="Y906"/>
      <c r="Z906" s="316" t="s">
        <v>3316</v>
      </c>
    </row>
    <row r="907" spans="1:27" ht="15" customHeight="1" x14ac:dyDescent="0.25">
      <c r="A907" s="187" t="e">
        <f>VLOOKUP(E907,НЕД!A:B,2,FALSE)</f>
        <v>#N/A</v>
      </c>
      <c r="B907" s="28">
        <v>52</v>
      </c>
      <c r="C907" s="138" t="s">
        <v>3144</v>
      </c>
      <c r="D907" t="s">
        <v>3105</v>
      </c>
      <c r="E907" s="22" t="s">
        <v>3111</v>
      </c>
      <c r="F907" s="28">
        <v>90</v>
      </c>
      <c r="G907" s="28">
        <v>20</v>
      </c>
      <c r="H907" s="29">
        <f t="shared" si="21"/>
        <v>0.22222222222222221</v>
      </c>
      <c r="I907" s="28">
        <v>100</v>
      </c>
      <c r="Y907"/>
      <c r="Z907" t="s">
        <v>3316</v>
      </c>
      <c r="AA907"/>
    </row>
    <row r="908" spans="1:27" ht="15" customHeight="1" x14ac:dyDescent="0.25">
      <c r="A908" s="187" t="e">
        <f>VLOOKUP(E908,НЕД!A:B,2,FALSE)</f>
        <v>#N/A</v>
      </c>
      <c r="B908" s="68">
        <v>23</v>
      </c>
      <c r="C908" t="s">
        <v>331</v>
      </c>
      <c r="D908" s="432" t="s">
        <v>331</v>
      </c>
      <c r="E908" s="22" t="s">
        <v>819</v>
      </c>
      <c r="F908" s="28">
        <v>190</v>
      </c>
      <c r="G908" s="28">
        <v>53</v>
      </c>
      <c r="H908" s="29">
        <f t="shared" si="21"/>
        <v>0.27894736842105261</v>
      </c>
      <c r="I908" s="28">
        <v>250</v>
      </c>
      <c r="J908" s="28">
        <v>300</v>
      </c>
      <c r="K908" s="28">
        <v>6</v>
      </c>
      <c r="L908" s="28">
        <v>13</v>
      </c>
      <c r="M908" s="28">
        <v>35</v>
      </c>
      <c r="N908" s="28">
        <v>1</v>
      </c>
      <c r="O908" s="28">
        <v>1</v>
      </c>
      <c r="P908" s="28">
        <v>1</v>
      </c>
      <c r="R908" t="s">
        <v>820</v>
      </c>
      <c r="S908" t="s">
        <v>697</v>
      </c>
      <c r="T908" t="s">
        <v>323</v>
      </c>
      <c r="U908" t="s">
        <v>821</v>
      </c>
      <c r="V908">
        <v>57</v>
      </c>
      <c r="W908">
        <v>20</v>
      </c>
      <c r="Y908"/>
      <c r="Z908" s="289" t="s">
        <v>3316</v>
      </c>
      <c r="AA908"/>
    </row>
    <row r="909" spans="1:27" ht="15" customHeight="1" x14ac:dyDescent="0.25">
      <c r="A909" s="187">
        <f>VLOOKUP(E909,НЕД!A:B,2,FALSE)</f>
        <v>24</v>
      </c>
      <c r="B909" s="64">
        <v>24</v>
      </c>
      <c r="C909" t="s">
        <v>328</v>
      </c>
      <c r="D909" t="s">
        <v>328</v>
      </c>
      <c r="E909" s="66" t="s">
        <v>1632</v>
      </c>
      <c r="F909" s="68">
        <v>180</v>
      </c>
      <c r="G909" s="28">
        <v>51</v>
      </c>
      <c r="H909" s="29">
        <f t="shared" si="21"/>
        <v>0.28333333333333333</v>
      </c>
      <c r="I909" s="28">
        <v>240</v>
      </c>
      <c r="J909" s="28">
        <v>91</v>
      </c>
      <c r="K909" s="28">
        <v>3</v>
      </c>
      <c r="L909" s="28">
        <v>2</v>
      </c>
      <c r="M909" s="28">
        <v>16</v>
      </c>
      <c r="R909" s="30" t="s">
        <v>3503</v>
      </c>
      <c r="S909" t="s">
        <v>342</v>
      </c>
      <c r="T909" t="s">
        <v>1035</v>
      </c>
      <c r="U909" t="s">
        <v>934</v>
      </c>
      <c r="V909">
        <v>38</v>
      </c>
      <c r="W909">
        <v>20</v>
      </c>
      <c r="Z909"/>
      <c r="AA909"/>
    </row>
    <row r="910" spans="1:27" ht="15" customHeight="1" x14ac:dyDescent="0.25">
      <c r="A910" s="187" t="e">
        <f>VLOOKUP(E910,НЕД!A:B,2,FALSE)</f>
        <v>#N/A</v>
      </c>
      <c r="B910" s="28">
        <v>0</v>
      </c>
      <c r="C910" s="441" t="s">
        <v>3512</v>
      </c>
      <c r="D910" s="441" t="s">
        <v>42</v>
      </c>
      <c r="E910" s="22" t="s">
        <v>1839</v>
      </c>
      <c r="F910" s="28">
        <v>140</v>
      </c>
      <c r="G910" s="28">
        <v>47</v>
      </c>
      <c r="H910" s="29">
        <f t="shared" si="21"/>
        <v>0.33571428571428569</v>
      </c>
      <c r="I910" s="28">
        <v>180</v>
      </c>
      <c r="J910" s="28">
        <v>280</v>
      </c>
      <c r="K910" s="28">
        <v>17</v>
      </c>
      <c r="L910" s="28">
        <v>18</v>
      </c>
      <c r="M910" s="28">
        <v>11</v>
      </c>
      <c r="O910" s="28">
        <v>1</v>
      </c>
      <c r="P910" s="28">
        <v>1</v>
      </c>
      <c r="R910" t="s">
        <v>1840</v>
      </c>
      <c r="W910">
        <v>0</v>
      </c>
      <c r="Y910"/>
      <c r="Z910" t="s">
        <v>3316</v>
      </c>
      <c r="AA910"/>
    </row>
    <row r="911" spans="1:27" ht="15" customHeight="1" x14ac:dyDescent="0.25">
      <c r="A911" s="187" t="e">
        <f>VLOOKUP(E911,НЕД!A:B,2,FALSE)</f>
        <v>#N/A</v>
      </c>
      <c r="B911" s="28">
        <v>0</v>
      </c>
      <c r="C911" s="441" t="s">
        <v>3512</v>
      </c>
      <c r="D911" s="441" t="s">
        <v>42</v>
      </c>
      <c r="E911" s="23" t="s">
        <v>444</v>
      </c>
      <c r="F911" s="31">
        <v>140</v>
      </c>
      <c r="G911" s="28">
        <v>49</v>
      </c>
      <c r="H911" s="29">
        <f t="shared" si="21"/>
        <v>0.35</v>
      </c>
      <c r="I911" s="28">
        <v>180</v>
      </c>
      <c r="J911" s="28">
        <v>244</v>
      </c>
      <c r="K911" s="28">
        <v>17</v>
      </c>
      <c r="L911" s="28">
        <v>17</v>
      </c>
      <c r="M911" s="28">
        <v>4</v>
      </c>
      <c r="P911" s="28">
        <v>1</v>
      </c>
      <c r="R911" t="s">
        <v>445</v>
      </c>
      <c r="S911" t="s">
        <v>446</v>
      </c>
      <c r="T911" t="s">
        <v>323</v>
      </c>
      <c r="U911" t="s">
        <v>447</v>
      </c>
      <c r="V911">
        <v>58</v>
      </c>
      <c r="W911">
        <v>0</v>
      </c>
      <c r="Y911"/>
      <c r="Z911" s="302" t="s">
        <v>3316</v>
      </c>
      <c r="AA911"/>
    </row>
    <row r="912" spans="1:27" ht="15" customHeight="1" x14ac:dyDescent="0.25">
      <c r="A912" s="187" t="e">
        <f>VLOOKUP(E912,НЕД!A:B,2,FALSE)</f>
        <v>#N/A</v>
      </c>
      <c r="B912" s="28">
        <v>0</v>
      </c>
      <c r="C912" s="441" t="s">
        <v>3512</v>
      </c>
      <c r="D912" s="441" t="s">
        <v>42</v>
      </c>
      <c r="E912" s="22" t="s">
        <v>1953</v>
      </c>
      <c r="F912" s="28">
        <v>140</v>
      </c>
      <c r="G912" s="28">
        <v>40</v>
      </c>
      <c r="H912" s="29">
        <f t="shared" si="21"/>
        <v>0.2857142857142857</v>
      </c>
      <c r="I912" s="28">
        <v>180</v>
      </c>
      <c r="J912" s="28">
        <v>280</v>
      </c>
      <c r="K912" s="28">
        <v>22</v>
      </c>
      <c r="L912" s="28">
        <v>20</v>
      </c>
      <c r="M912" s="28">
        <v>3</v>
      </c>
      <c r="P912" s="28">
        <v>1</v>
      </c>
      <c r="R912" t="s">
        <v>1954</v>
      </c>
      <c r="W912">
        <v>0</v>
      </c>
      <c r="Y912"/>
      <c r="Z912"/>
      <c r="AA912"/>
    </row>
    <row r="913" spans="1:27" ht="15" customHeight="1" x14ac:dyDescent="0.25">
      <c r="A913" s="187" t="e">
        <f>VLOOKUP(E913,НЕД!A:B,2,FALSE)</f>
        <v>#N/A</v>
      </c>
      <c r="B913" s="28">
        <v>0</v>
      </c>
      <c r="C913" s="441" t="s">
        <v>3512</v>
      </c>
      <c r="D913" s="441" t="s">
        <v>42</v>
      </c>
      <c r="E913" s="22" t="s">
        <v>1867</v>
      </c>
      <c r="F913" s="28">
        <v>140</v>
      </c>
      <c r="G913" s="28">
        <v>41</v>
      </c>
      <c r="H913" s="29">
        <f t="shared" si="21"/>
        <v>0.29285714285714287</v>
      </c>
      <c r="I913" s="28">
        <v>200</v>
      </c>
      <c r="J913" s="28">
        <v>334</v>
      </c>
      <c r="K913" s="28">
        <v>23</v>
      </c>
      <c r="L913" s="28">
        <v>20</v>
      </c>
      <c r="M913" s="28">
        <v>11</v>
      </c>
      <c r="O913" s="28">
        <v>1</v>
      </c>
      <c r="P913" s="28">
        <v>1</v>
      </c>
      <c r="R913" t="s">
        <v>1868</v>
      </c>
      <c r="W913">
        <v>0</v>
      </c>
      <c r="Y913"/>
      <c r="Z913"/>
      <c r="AA913"/>
    </row>
    <row r="914" spans="1:27" ht="15" customHeight="1" x14ac:dyDescent="0.25">
      <c r="A914" s="187" t="e">
        <f>VLOOKUP(E914,НЕД!A:B,2,FALSE)</f>
        <v>#N/A</v>
      </c>
      <c r="B914" s="68">
        <v>21</v>
      </c>
      <c r="C914" t="s">
        <v>139</v>
      </c>
      <c r="D914" t="s">
        <v>139</v>
      </c>
      <c r="E914" s="22" t="s">
        <v>3275</v>
      </c>
      <c r="F914" s="68">
        <v>280</v>
      </c>
      <c r="G914" s="28">
        <v>80</v>
      </c>
      <c r="H914" s="29">
        <f t="shared" si="21"/>
        <v>0.2857142857142857</v>
      </c>
      <c r="I914" s="28">
        <v>200</v>
      </c>
      <c r="J914" s="28">
        <v>248</v>
      </c>
      <c r="K914" s="28">
        <v>19</v>
      </c>
      <c r="L914" s="28">
        <v>11</v>
      </c>
      <c r="M914" s="28">
        <v>19</v>
      </c>
      <c r="P914" s="28">
        <v>1</v>
      </c>
      <c r="R914" s="217" t="s">
        <v>3307</v>
      </c>
      <c r="W914">
        <v>16</v>
      </c>
      <c r="Y914"/>
      <c r="Z914" s="315" t="s">
        <v>3316</v>
      </c>
      <c r="AA914"/>
    </row>
    <row r="915" spans="1:27" ht="15" customHeight="1" x14ac:dyDescent="0.25">
      <c r="A915" s="187" t="e">
        <f>VLOOKUP(E915,НЕД!A:B,2,FALSE)</f>
        <v>#N/A</v>
      </c>
      <c r="B915" s="68">
        <v>22</v>
      </c>
      <c r="C915" t="s">
        <v>235</v>
      </c>
      <c r="D915" t="s">
        <v>235</v>
      </c>
      <c r="E915" s="66" t="s">
        <v>236</v>
      </c>
      <c r="F915" s="68">
        <v>250</v>
      </c>
      <c r="G915" s="28">
        <v>63</v>
      </c>
      <c r="H915" s="29">
        <f t="shared" si="21"/>
        <v>0.252</v>
      </c>
      <c r="I915" s="28">
        <v>250</v>
      </c>
      <c r="J915" s="28">
        <v>294</v>
      </c>
      <c r="K915" s="28">
        <v>11</v>
      </c>
      <c r="L915" s="28">
        <v>13</v>
      </c>
      <c r="M915" s="28">
        <v>34</v>
      </c>
      <c r="O915" s="28">
        <v>1</v>
      </c>
      <c r="P915" s="28">
        <v>1</v>
      </c>
      <c r="R915" t="s">
        <v>2877</v>
      </c>
      <c r="S915" t="str">
        <f>CONCATENATE(F915,".-")</f>
        <v>250.-</v>
      </c>
      <c r="T915" t="str">
        <f>CONCATENATE(I915," г")</f>
        <v>250 г</v>
      </c>
      <c r="U915" t="str">
        <f>CONCATENATE(ROUND(J915,0)," кк")</f>
        <v>294 кк</v>
      </c>
      <c r="V915">
        <v>54</v>
      </c>
      <c r="W915">
        <v>17</v>
      </c>
      <c r="Z915" s="315" t="s">
        <v>3316</v>
      </c>
    </row>
    <row r="916" spans="1:27" ht="15" customHeight="1" x14ac:dyDescent="0.25">
      <c r="A916" s="187">
        <f>VLOOKUP(E916,НЕД!A:B,2,FALSE)</f>
        <v>24</v>
      </c>
      <c r="B916" s="68">
        <v>23</v>
      </c>
      <c r="C916" t="s">
        <v>78</v>
      </c>
      <c r="D916" s="441" t="s">
        <v>3520</v>
      </c>
      <c r="E916" s="66" t="s">
        <v>3268</v>
      </c>
      <c r="F916" s="68">
        <v>70</v>
      </c>
      <c r="G916" s="28">
        <v>13</v>
      </c>
      <c r="H916" s="29">
        <f t="shared" si="21"/>
        <v>0.18571428571428572</v>
      </c>
      <c r="I916" s="28">
        <v>160</v>
      </c>
      <c r="J916" s="28">
        <v>174</v>
      </c>
      <c r="K916" s="28">
        <v>4</v>
      </c>
      <c r="L916" s="28">
        <v>1</v>
      </c>
      <c r="M916" s="28">
        <v>36</v>
      </c>
      <c r="N916" s="28">
        <v>1</v>
      </c>
      <c r="R916" s="215" t="s">
        <v>3280</v>
      </c>
      <c r="W916">
        <v>23</v>
      </c>
      <c r="Y916"/>
      <c r="Z916" s="315" t="s">
        <v>3316</v>
      </c>
    </row>
    <row r="917" spans="1:27" ht="15" customHeight="1" x14ac:dyDescent="0.25">
      <c r="A917" s="187" t="e">
        <f>VLOOKUP(E917,НЕД!A:B,2,FALSE)</f>
        <v>#N/A</v>
      </c>
      <c r="B917" s="68">
        <v>21</v>
      </c>
      <c r="C917" t="s">
        <v>200</v>
      </c>
      <c r="D917" t="s">
        <v>200</v>
      </c>
      <c r="E917" s="66" t="s">
        <v>202</v>
      </c>
      <c r="F917" s="68">
        <v>200</v>
      </c>
      <c r="G917" s="28">
        <v>38</v>
      </c>
      <c r="H917" s="29">
        <f t="shared" si="21"/>
        <v>0.19</v>
      </c>
      <c r="I917" s="28">
        <v>200</v>
      </c>
      <c r="J917" s="28">
        <v>325</v>
      </c>
      <c r="K917" s="28">
        <v>11</v>
      </c>
      <c r="L917" s="28">
        <v>9</v>
      </c>
      <c r="M917" s="28">
        <v>48</v>
      </c>
      <c r="N917" s="28">
        <v>1</v>
      </c>
      <c r="O917" s="28">
        <v>1</v>
      </c>
      <c r="P917" s="28">
        <v>1</v>
      </c>
      <c r="R917" s="215" t="s">
        <v>3294</v>
      </c>
      <c r="S917" t="s">
        <v>350</v>
      </c>
      <c r="T917" t="s">
        <v>343</v>
      </c>
      <c r="U917" t="s">
        <v>1091</v>
      </c>
      <c r="V917">
        <v>61</v>
      </c>
      <c r="W917">
        <v>23</v>
      </c>
      <c r="Y917"/>
      <c r="Z917" s="315" t="s">
        <v>3316</v>
      </c>
    </row>
    <row r="918" spans="1:27" ht="15" customHeight="1" x14ac:dyDescent="0.25">
      <c r="A918" s="187" t="e">
        <f>VLOOKUP(E918,НЕД!A:B,2,FALSE)</f>
        <v>#N/A</v>
      </c>
      <c r="B918" s="64">
        <v>40</v>
      </c>
      <c r="C918" t="s">
        <v>151</v>
      </c>
      <c r="D918" s="441" t="s">
        <v>3526</v>
      </c>
      <c r="E918" s="26" t="s">
        <v>2896</v>
      </c>
      <c r="F918" s="88">
        <v>150</v>
      </c>
      <c r="G918" s="88">
        <v>37</v>
      </c>
      <c r="H918" s="29">
        <f t="shared" si="21"/>
        <v>0.24666666666666667</v>
      </c>
      <c r="I918" s="28">
        <v>180</v>
      </c>
      <c r="J918" s="89">
        <v>202</v>
      </c>
      <c r="K918" s="89">
        <v>5</v>
      </c>
      <c r="L918" s="89">
        <v>3</v>
      </c>
      <c r="M918" s="89">
        <v>38</v>
      </c>
      <c r="O918" s="28">
        <v>1</v>
      </c>
      <c r="P918" s="28">
        <v>1</v>
      </c>
      <c r="R918" s="33" t="s">
        <v>2898</v>
      </c>
      <c r="W918">
        <v>0</v>
      </c>
      <c r="Y918"/>
      <c r="Z918"/>
      <c r="AA918"/>
    </row>
    <row r="919" spans="1:27" ht="15" customHeight="1" x14ac:dyDescent="0.25">
      <c r="A919" s="187" t="e">
        <f>VLOOKUP(E919,НЕД!A:B,2,FALSE)</f>
        <v>#N/A</v>
      </c>
      <c r="B919" s="28">
        <v>12</v>
      </c>
      <c r="C919" s="441" t="s">
        <v>3534</v>
      </c>
      <c r="D919" s="441" t="s">
        <v>3536</v>
      </c>
      <c r="E919" s="228" t="s">
        <v>1776</v>
      </c>
      <c r="F919" s="28">
        <v>45</v>
      </c>
      <c r="G919" s="28">
        <v>9</v>
      </c>
      <c r="H919" s="29">
        <f t="shared" si="21"/>
        <v>0.2</v>
      </c>
      <c r="I919" s="28">
        <v>250</v>
      </c>
      <c r="J919" s="28">
        <v>100</v>
      </c>
      <c r="K919" s="28">
        <v>0</v>
      </c>
      <c r="L919" s="28">
        <v>0</v>
      </c>
      <c r="M919" s="28">
        <v>23</v>
      </c>
      <c r="N919" s="28">
        <v>1</v>
      </c>
      <c r="R919" s="226" t="s">
        <v>1777</v>
      </c>
      <c r="W919">
        <v>12</v>
      </c>
      <c r="Y919"/>
      <c r="Z919" t="s">
        <v>3316</v>
      </c>
      <c r="AA919"/>
    </row>
    <row r="920" spans="1:27" ht="15" customHeight="1" x14ac:dyDescent="0.25">
      <c r="A920" s="187" t="e">
        <f>VLOOKUP(E920,НЕД!A:B,2,FALSE)</f>
        <v>#N/A</v>
      </c>
      <c r="B920" s="28">
        <v>52</v>
      </c>
      <c r="C920" s="441" t="s">
        <v>3512</v>
      </c>
      <c r="D920" s="441" t="s">
        <v>42</v>
      </c>
      <c r="E920" s="240" t="s">
        <v>1865</v>
      </c>
      <c r="F920" s="28">
        <v>150</v>
      </c>
      <c r="G920" s="28">
        <v>41</v>
      </c>
      <c r="H920" s="29">
        <f t="shared" si="21"/>
        <v>0.27333333333333332</v>
      </c>
      <c r="I920" s="28">
        <v>200</v>
      </c>
      <c r="J920" s="28">
        <v>380</v>
      </c>
      <c r="K920" s="28">
        <v>21</v>
      </c>
      <c r="L920" s="28">
        <v>29</v>
      </c>
      <c r="M920" s="28">
        <v>8</v>
      </c>
      <c r="O920" s="28">
        <v>1</v>
      </c>
      <c r="P920" s="28">
        <v>1</v>
      </c>
      <c r="R920" t="s">
        <v>1866</v>
      </c>
      <c r="W920">
        <v>0</v>
      </c>
      <c r="Y920"/>
      <c r="Z920" s="289" t="s">
        <v>3316</v>
      </c>
      <c r="AA920"/>
    </row>
    <row r="921" spans="1:27" ht="15" customHeight="1" x14ac:dyDescent="0.25">
      <c r="A921" s="187" t="e">
        <f>VLOOKUP(E921,НЕД!A:B,2,FALSE)</f>
        <v>#N/A</v>
      </c>
      <c r="B921" s="68">
        <v>22</v>
      </c>
      <c r="C921" t="s">
        <v>121</v>
      </c>
      <c r="D921" t="s">
        <v>121</v>
      </c>
      <c r="E921" s="66" t="s">
        <v>3277</v>
      </c>
      <c r="F921" s="68">
        <v>210</v>
      </c>
      <c r="G921" s="28">
        <v>65</v>
      </c>
      <c r="H921" s="29">
        <f t="shared" si="21"/>
        <v>0.30952380952380953</v>
      </c>
      <c r="I921" s="28">
        <v>120</v>
      </c>
      <c r="J921" s="28">
        <v>297</v>
      </c>
      <c r="K921" s="28">
        <v>14</v>
      </c>
      <c r="L921" s="28">
        <v>33</v>
      </c>
      <c r="M921" s="28">
        <v>1</v>
      </c>
      <c r="R921" s="30" t="s">
        <v>3278</v>
      </c>
      <c r="W921">
        <v>17</v>
      </c>
      <c r="Y921"/>
      <c r="Z921" s="315" t="s">
        <v>3316</v>
      </c>
    </row>
    <row r="922" spans="1:27" ht="15" customHeight="1" x14ac:dyDescent="0.25">
      <c r="A922" s="187" t="e">
        <f>VLOOKUP(E922,НЕД!A:B,2,FALSE)</f>
        <v>#N/A</v>
      </c>
      <c r="B922" s="68">
        <v>22</v>
      </c>
      <c r="C922" t="s">
        <v>200</v>
      </c>
      <c r="D922" t="s">
        <v>200</v>
      </c>
      <c r="E922" s="66" t="s">
        <v>204</v>
      </c>
      <c r="F922" s="28">
        <v>210</v>
      </c>
      <c r="G922" s="28">
        <v>58</v>
      </c>
      <c r="H922" s="29">
        <f t="shared" ref="H922:H953" si="22">G922/F922</f>
        <v>0.27619047619047621</v>
      </c>
      <c r="I922" s="28">
        <v>200</v>
      </c>
      <c r="J922" s="28">
        <v>325</v>
      </c>
      <c r="K922" s="28">
        <v>19</v>
      </c>
      <c r="L922" s="28">
        <v>9</v>
      </c>
      <c r="M922" s="28">
        <v>42</v>
      </c>
      <c r="O922" s="28">
        <v>1</v>
      </c>
      <c r="P922" s="28">
        <v>1</v>
      </c>
      <c r="Q922" s="28">
        <v>1</v>
      </c>
      <c r="R922" s="224" t="s">
        <v>3333</v>
      </c>
      <c r="W922">
        <v>23</v>
      </c>
      <c r="Y922"/>
      <c r="Z922" s="315" t="s">
        <v>3316</v>
      </c>
    </row>
    <row r="923" spans="1:27" ht="15" customHeight="1" x14ac:dyDescent="0.25">
      <c r="A923" s="187" t="e">
        <f>VLOOKUP(E923,НЕД!A:B,2,FALSE)</f>
        <v>#N/A</v>
      </c>
      <c r="B923" s="68">
        <v>23</v>
      </c>
      <c r="C923" s="34" t="s">
        <v>3554</v>
      </c>
      <c r="D923" s="34" t="s">
        <v>3554</v>
      </c>
      <c r="E923" s="23" t="s">
        <v>111</v>
      </c>
      <c r="F923" s="31">
        <v>170</v>
      </c>
      <c r="G923" s="28">
        <v>50</v>
      </c>
      <c r="H923" s="29">
        <f t="shared" si="22"/>
        <v>0.29411764705882354</v>
      </c>
      <c r="I923" s="28">
        <v>250</v>
      </c>
      <c r="J923" s="28">
        <v>138</v>
      </c>
      <c r="K923" s="28">
        <v>8</v>
      </c>
      <c r="L923" s="28">
        <v>3</v>
      </c>
      <c r="M923" s="28">
        <v>20</v>
      </c>
      <c r="R923" s="30" t="s">
        <v>3379</v>
      </c>
      <c r="S923" t="s">
        <v>589</v>
      </c>
      <c r="T923" t="s">
        <v>323</v>
      </c>
      <c r="U923" t="s">
        <v>629</v>
      </c>
      <c r="V923">
        <v>27</v>
      </c>
      <c r="W923">
        <v>23</v>
      </c>
      <c r="Y923"/>
      <c r="Z923" s="315" t="s">
        <v>3316</v>
      </c>
    </row>
    <row r="924" spans="1:27" ht="15" customHeight="1" x14ac:dyDescent="0.25">
      <c r="A924" s="187" t="e">
        <f>VLOOKUP(E924,НЕД!A:B,2,FALSE)</f>
        <v>#N/A</v>
      </c>
      <c r="B924" s="28">
        <v>0</v>
      </c>
      <c r="C924" s="441" t="s">
        <v>3531</v>
      </c>
      <c r="D924" s="441" t="s">
        <v>3533</v>
      </c>
      <c r="E924" s="73" t="s">
        <v>580</v>
      </c>
      <c r="F924" s="74">
        <v>210</v>
      </c>
      <c r="G924" s="28">
        <v>69</v>
      </c>
      <c r="H924" s="29">
        <f t="shared" si="22"/>
        <v>0.32857142857142857</v>
      </c>
      <c r="I924" s="28">
        <v>200</v>
      </c>
      <c r="J924" s="28">
        <v>450</v>
      </c>
      <c r="K924" s="28">
        <v>16</v>
      </c>
      <c r="L924" s="28">
        <v>20</v>
      </c>
      <c r="M924" s="28">
        <v>50</v>
      </c>
      <c r="O924" s="28">
        <v>1</v>
      </c>
      <c r="P924" s="28">
        <v>1</v>
      </c>
      <c r="R924" t="s">
        <v>581</v>
      </c>
      <c r="W924">
        <v>0</v>
      </c>
      <c r="Y924"/>
      <c r="Z924"/>
      <c r="AA924"/>
    </row>
    <row r="925" spans="1:27" ht="15" customHeight="1" x14ac:dyDescent="0.25">
      <c r="A925" s="187" t="e">
        <f>VLOOKUP(E925,НЕД!A:B,2,FALSE)</f>
        <v>#N/A</v>
      </c>
      <c r="B925" s="64">
        <v>12</v>
      </c>
      <c r="C925" s="441" t="s">
        <v>121</v>
      </c>
      <c r="D925" t="s">
        <v>408</v>
      </c>
      <c r="E925" s="22" t="s">
        <v>1239</v>
      </c>
      <c r="F925" s="28">
        <v>230</v>
      </c>
      <c r="G925" s="28">
        <v>61</v>
      </c>
      <c r="H925" s="29">
        <f t="shared" si="22"/>
        <v>0.26521739130434785</v>
      </c>
      <c r="I925" s="28">
        <v>250</v>
      </c>
      <c r="J925" s="28">
        <v>229</v>
      </c>
      <c r="K925" s="28">
        <v>15</v>
      </c>
      <c r="L925" s="28">
        <v>9</v>
      </c>
      <c r="M925" s="28">
        <v>23</v>
      </c>
      <c r="O925" s="28">
        <v>1</v>
      </c>
      <c r="Q925" s="28">
        <v>1</v>
      </c>
      <c r="R925" s="30" t="s">
        <v>3329</v>
      </c>
      <c r="S925" t="s">
        <v>510</v>
      </c>
      <c r="T925" t="s">
        <v>323</v>
      </c>
      <c r="U925" t="s">
        <v>1240</v>
      </c>
      <c r="V925">
        <v>50</v>
      </c>
      <c r="W925">
        <v>12</v>
      </c>
      <c r="Y925"/>
      <c r="Z925"/>
      <c r="AA925"/>
    </row>
    <row r="926" spans="1:27" ht="15" customHeight="1" x14ac:dyDescent="0.25">
      <c r="A926" s="187" t="e">
        <f>VLOOKUP(E926,НЕД!A:B,2,FALSE)</f>
        <v>#N/A</v>
      </c>
      <c r="B926" s="28">
        <v>0</v>
      </c>
      <c r="C926" s="441" t="s">
        <v>139</v>
      </c>
      <c r="D926" s="22" t="s">
        <v>484</v>
      </c>
      <c r="E926" s="22" t="s">
        <v>1414</v>
      </c>
      <c r="F926" s="28">
        <v>250</v>
      </c>
      <c r="G926" s="28">
        <v>64</v>
      </c>
      <c r="H926" s="29">
        <f t="shared" si="22"/>
        <v>0.25600000000000001</v>
      </c>
      <c r="I926" s="28">
        <v>250</v>
      </c>
      <c r="J926" s="28">
        <v>530</v>
      </c>
      <c r="K926" s="28">
        <v>20</v>
      </c>
      <c r="L926" s="28">
        <v>30</v>
      </c>
      <c r="M926" s="28">
        <v>45</v>
      </c>
      <c r="O926" s="28">
        <v>1</v>
      </c>
      <c r="P926" s="28">
        <v>1</v>
      </c>
      <c r="R926" t="s">
        <v>1415</v>
      </c>
      <c r="S926" t="s">
        <v>433</v>
      </c>
      <c r="T926" t="s">
        <v>323</v>
      </c>
      <c r="U926" t="s">
        <v>1416</v>
      </c>
      <c r="V926">
        <v>64</v>
      </c>
      <c r="W926">
        <v>0</v>
      </c>
      <c r="Y926"/>
      <c r="Z926" s="316" t="s">
        <v>3316</v>
      </c>
      <c r="AA926" s="28">
        <v>13</v>
      </c>
    </row>
    <row r="927" spans="1:27" ht="15" customHeight="1" x14ac:dyDescent="0.25">
      <c r="A927" s="187">
        <f>VLOOKUP(E927,НЕД!A:B,2,FALSE)</f>
        <v>24</v>
      </c>
      <c r="B927" s="68">
        <v>24</v>
      </c>
      <c r="C927" s="441" t="s">
        <v>3534</v>
      </c>
      <c r="D927" s="441" t="s">
        <v>3536</v>
      </c>
      <c r="E927" s="66" t="s">
        <v>1708</v>
      </c>
      <c r="F927" s="68">
        <v>45</v>
      </c>
      <c r="G927" s="28">
        <v>14</v>
      </c>
      <c r="H927" s="29">
        <f t="shared" si="22"/>
        <v>0.31111111111111112</v>
      </c>
      <c r="I927" s="28">
        <v>250</v>
      </c>
      <c r="J927" s="28">
        <v>82</v>
      </c>
      <c r="K927" s="28">
        <v>0</v>
      </c>
      <c r="L927" s="28">
        <v>0</v>
      </c>
      <c r="M927" s="28">
        <v>20</v>
      </c>
      <c r="N927" s="28">
        <v>1</v>
      </c>
      <c r="R927" t="s">
        <v>1709</v>
      </c>
      <c r="S927" t="s">
        <v>1229</v>
      </c>
      <c r="T927" t="s">
        <v>323</v>
      </c>
      <c r="U927" t="s">
        <v>392</v>
      </c>
      <c r="V927">
        <v>11</v>
      </c>
      <c r="W927">
        <v>19</v>
      </c>
      <c r="Y927"/>
      <c r="Z927" s="313" t="s">
        <v>3316</v>
      </c>
      <c r="AA927" s="28">
        <v>13</v>
      </c>
    </row>
    <row r="928" spans="1:27" ht="15" customHeight="1" x14ac:dyDescent="0.25">
      <c r="A928" s="187">
        <f>VLOOKUP(E928,НЕД!A:B,2,FALSE)</f>
        <v>24</v>
      </c>
      <c r="B928" s="68">
        <v>24</v>
      </c>
      <c r="C928" s="441" t="s">
        <v>3534</v>
      </c>
      <c r="D928" s="441" t="s">
        <v>3536</v>
      </c>
      <c r="E928" s="22" t="s">
        <v>2773</v>
      </c>
      <c r="F928" s="68">
        <v>45</v>
      </c>
      <c r="G928" s="28">
        <v>10</v>
      </c>
      <c r="H928" s="29">
        <f t="shared" si="22"/>
        <v>0.22222222222222221</v>
      </c>
      <c r="I928" s="28">
        <v>250</v>
      </c>
      <c r="J928" s="28">
        <v>107</v>
      </c>
      <c r="K928" s="28">
        <v>0</v>
      </c>
      <c r="L928" s="28">
        <v>0</v>
      </c>
      <c r="M928" s="28">
        <v>26</v>
      </c>
      <c r="N928" s="28">
        <v>1</v>
      </c>
      <c r="R928" s="30" t="s">
        <v>2762</v>
      </c>
      <c r="W928">
        <v>19</v>
      </c>
      <c r="Y928"/>
      <c r="Z928" s="313" t="s">
        <v>3316</v>
      </c>
      <c r="AA928" s="28">
        <v>13</v>
      </c>
    </row>
    <row r="929" spans="1:27" ht="15" customHeight="1" x14ac:dyDescent="0.25">
      <c r="A929" s="187" t="e">
        <f>VLOOKUP(E929,НЕД!A:B,2,FALSE)</f>
        <v>#N/A</v>
      </c>
      <c r="B929" s="68">
        <v>22</v>
      </c>
      <c r="C929" t="s">
        <v>116</v>
      </c>
      <c r="D929" s="34" t="s">
        <v>116</v>
      </c>
      <c r="E929" s="66" t="s">
        <v>1994</v>
      </c>
      <c r="F929" s="28">
        <v>100</v>
      </c>
      <c r="G929" s="28">
        <v>10</v>
      </c>
      <c r="H929" s="29">
        <f t="shared" si="22"/>
        <v>0.1</v>
      </c>
      <c r="I929" s="28">
        <v>250</v>
      </c>
      <c r="J929" s="28">
        <v>71</v>
      </c>
      <c r="K929" s="28">
        <v>3</v>
      </c>
      <c r="L929" s="28">
        <v>0</v>
      </c>
      <c r="M929" s="28">
        <v>14</v>
      </c>
      <c r="N929" s="28">
        <v>1</v>
      </c>
      <c r="R929" s="30" t="s">
        <v>3321</v>
      </c>
      <c r="S929" t="s">
        <v>330</v>
      </c>
      <c r="T929" t="s">
        <v>323</v>
      </c>
      <c r="U929" t="s">
        <v>1995</v>
      </c>
      <c r="V929">
        <v>10</v>
      </c>
      <c r="W929">
        <v>17</v>
      </c>
      <c r="Y929"/>
      <c r="Z929" s="315" t="s">
        <v>3316</v>
      </c>
    </row>
    <row r="930" spans="1:27" ht="15" customHeight="1" x14ac:dyDescent="0.25">
      <c r="A930" s="187" t="e">
        <f>VLOOKUP(E930,НЕД!A:B,2,FALSE)</f>
        <v>#N/A</v>
      </c>
      <c r="B930" s="68">
        <v>10</v>
      </c>
      <c r="C930" t="s">
        <v>36</v>
      </c>
      <c r="D930" t="s">
        <v>36</v>
      </c>
      <c r="E930" s="22" t="s">
        <v>41</v>
      </c>
      <c r="F930" s="68">
        <v>155</v>
      </c>
      <c r="G930" s="28">
        <v>37</v>
      </c>
      <c r="H930" s="29">
        <f t="shared" si="22"/>
        <v>0.23870967741935484</v>
      </c>
      <c r="I930" s="28">
        <v>180</v>
      </c>
      <c r="J930" s="28">
        <v>267</v>
      </c>
      <c r="K930" s="28">
        <v>12</v>
      </c>
      <c r="L930" s="28">
        <v>14</v>
      </c>
      <c r="M930" s="28">
        <v>24</v>
      </c>
      <c r="O930" s="28">
        <v>1</v>
      </c>
      <c r="P930" s="28">
        <v>1</v>
      </c>
      <c r="R930" t="s">
        <v>1647</v>
      </c>
      <c r="W930">
        <v>23</v>
      </c>
      <c r="Y930"/>
      <c r="Z930" s="438" t="s">
        <v>3316</v>
      </c>
      <c r="AA930" s="28">
        <v>13</v>
      </c>
    </row>
    <row r="931" spans="1:27" ht="15" customHeight="1" x14ac:dyDescent="0.25">
      <c r="A931" s="187" t="e">
        <f>VLOOKUP(E931,НЕД!A:B,2,FALSE)</f>
        <v>#N/A</v>
      </c>
      <c r="B931" s="64">
        <v>6</v>
      </c>
      <c r="C931" t="s">
        <v>328</v>
      </c>
      <c r="D931" t="s">
        <v>328</v>
      </c>
      <c r="E931" s="22" t="s">
        <v>1497</v>
      </c>
      <c r="F931" s="28">
        <v>180</v>
      </c>
      <c r="G931" s="28">
        <v>50</v>
      </c>
      <c r="H931" s="29">
        <f t="shared" si="22"/>
        <v>0.27777777777777779</v>
      </c>
      <c r="I931" s="28">
        <v>240</v>
      </c>
      <c r="J931" s="28">
        <v>357</v>
      </c>
      <c r="K931" s="28">
        <v>8</v>
      </c>
      <c r="L931" s="28">
        <v>25</v>
      </c>
      <c r="M931" s="28">
        <v>25</v>
      </c>
      <c r="O931" s="28">
        <v>1</v>
      </c>
      <c r="R931" t="s">
        <v>1498</v>
      </c>
      <c r="W931">
        <v>0</v>
      </c>
      <c r="Y931"/>
      <c r="Z931" s="313" t="s">
        <v>3316</v>
      </c>
      <c r="AA931" s="28">
        <v>13</v>
      </c>
    </row>
    <row r="932" spans="1:27" ht="15" customHeight="1" x14ac:dyDescent="0.25">
      <c r="A932" s="187" t="e">
        <f>VLOOKUP(E932,НЕД!A:B,2,FALSE)</f>
        <v>#N/A</v>
      </c>
      <c r="B932" s="68">
        <v>16</v>
      </c>
      <c r="C932" s="445" t="s">
        <v>3555</v>
      </c>
      <c r="D932" t="s">
        <v>238</v>
      </c>
      <c r="E932" s="294" t="s">
        <v>572</v>
      </c>
      <c r="F932" s="74">
        <v>250</v>
      </c>
      <c r="G932" s="28">
        <v>71</v>
      </c>
      <c r="H932" s="29">
        <f t="shared" si="22"/>
        <v>0.28399999999999997</v>
      </c>
      <c r="I932" s="28">
        <v>250</v>
      </c>
      <c r="J932" s="28">
        <v>229</v>
      </c>
      <c r="K932" s="28">
        <v>13</v>
      </c>
      <c r="L932" s="28">
        <v>13</v>
      </c>
      <c r="M932" s="28">
        <v>14</v>
      </c>
      <c r="O932" s="28">
        <v>1</v>
      </c>
      <c r="P932" s="28">
        <v>1</v>
      </c>
      <c r="R932" s="217" t="s">
        <v>3298</v>
      </c>
      <c r="V932">
        <v>23</v>
      </c>
      <c r="W932">
        <v>16</v>
      </c>
      <c r="Y932"/>
      <c r="Z932" s="236" t="s">
        <v>3316</v>
      </c>
      <c r="AA932">
        <v>13</v>
      </c>
    </row>
    <row r="933" spans="1:27" ht="15" customHeight="1" x14ac:dyDescent="0.25">
      <c r="A933" s="187" t="e">
        <f>VLOOKUP(E933,НЕД!A:B,2,FALSE)</f>
        <v>#N/A</v>
      </c>
      <c r="B933" s="28">
        <v>0</v>
      </c>
      <c r="C933" t="s">
        <v>151</v>
      </c>
      <c r="D933" s="441" t="s">
        <v>3525</v>
      </c>
      <c r="E933" s="22" t="s">
        <v>1916</v>
      </c>
      <c r="F933" s="28">
        <v>160</v>
      </c>
      <c r="G933" s="28">
        <v>53</v>
      </c>
      <c r="H933" s="29">
        <f t="shared" si="22"/>
        <v>0.33124999999999999</v>
      </c>
      <c r="I933" s="28">
        <v>120</v>
      </c>
      <c r="J933" s="28">
        <v>293</v>
      </c>
      <c r="K933" s="28">
        <v>3</v>
      </c>
      <c r="L933" s="28">
        <v>23</v>
      </c>
      <c r="M933" s="28">
        <v>17</v>
      </c>
      <c r="N933" s="28">
        <v>1</v>
      </c>
      <c r="P933" s="28">
        <v>1</v>
      </c>
      <c r="R933" t="s">
        <v>1917</v>
      </c>
      <c r="S933" t="s">
        <v>509</v>
      </c>
      <c r="T933" t="s">
        <v>351</v>
      </c>
      <c r="W933">
        <v>0</v>
      </c>
      <c r="Y933"/>
      <c r="Z933" s="438" t="s">
        <v>3316</v>
      </c>
    </row>
    <row r="934" spans="1:27" ht="12.75" customHeight="1" x14ac:dyDescent="0.25">
      <c r="A934" s="187" t="e">
        <f>VLOOKUP(E934,НЕД!A:B,2,FALSE)</f>
        <v>#N/A</v>
      </c>
      <c r="B934" s="64">
        <v>8</v>
      </c>
      <c r="C934" s="441" t="s">
        <v>3535</v>
      </c>
      <c r="D934" s="441" t="s">
        <v>3540</v>
      </c>
      <c r="E934" s="22" t="s">
        <v>2433</v>
      </c>
      <c r="F934" s="28">
        <v>160</v>
      </c>
      <c r="G934" s="28">
        <v>49</v>
      </c>
      <c r="H934" s="29">
        <f t="shared" si="22"/>
        <v>0.30625000000000002</v>
      </c>
      <c r="I934" s="28">
        <v>280</v>
      </c>
      <c r="J934" s="28">
        <v>81</v>
      </c>
      <c r="K934" s="28">
        <v>1</v>
      </c>
      <c r="L934" s="28">
        <v>1</v>
      </c>
      <c r="M934" s="28">
        <v>18</v>
      </c>
      <c r="N934" s="28">
        <v>1</v>
      </c>
      <c r="R934" t="s">
        <v>2434</v>
      </c>
      <c r="W934">
        <v>0</v>
      </c>
      <c r="Y934"/>
      <c r="Z934" t="s">
        <v>3316</v>
      </c>
      <c r="AA934"/>
    </row>
    <row r="935" spans="1:27" ht="15" customHeight="1" x14ac:dyDescent="0.25">
      <c r="A935" s="187" t="e">
        <f>VLOOKUP(E935,НЕД!A:B,2,FALSE)</f>
        <v>#N/A</v>
      </c>
      <c r="B935" s="28">
        <v>6</v>
      </c>
      <c r="C935" t="s">
        <v>116</v>
      </c>
      <c r="D935" t="s">
        <v>116</v>
      </c>
      <c r="E935" s="22" t="s">
        <v>117</v>
      </c>
      <c r="F935" s="28">
        <v>160</v>
      </c>
      <c r="G935" s="28">
        <v>56</v>
      </c>
      <c r="H935" s="29">
        <f t="shared" si="22"/>
        <v>0.35</v>
      </c>
      <c r="I935" s="28">
        <v>250</v>
      </c>
      <c r="J935" s="28">
        <v>109</v>
      </c>
      <c r="K935" s="28">
        <v>3</v>
      </c>
      <c r="L935" s="28">
        <v>7</v>
      </c>
      <c r="M935" s="28">
        <v>8</v>
      </c>
      <c r="N935" s="28">
        <v>1</v>
      </c>
      <c r="P935" s="28">
        <v>1</v>
      </c>
      <c r="R935" s="30" t="s">
        <v>754</v>
      </c>
      <c r="V935">
        <v>40</v>
      </c>
      <c r="W935">
        <v>0</v>
      </c>
      <c r="Y935"/>
      <c r="Z935" s="289" t="s">
        <v>3316</v>
      </c>
      <c r="AA935"/>
    </row>
    <row r="936" spans="1:27" ht="15" customHeight="1" x14ac:dyDescent="0.25">
      <c r="A936" s="187" t="e">
        <f>VLOOKUP(E936,НЕД!A:B,2,FALSE)</f>
        <v>#N/A</v>
      </c>
      <c r="B936" s="28">
        <v>0</v>
      </c>
      <c r="C936" t="s">
        <v>78</v>
      </c>
      <c r="D936" s="441" t="s">
        <v>3521</v>
      </c>
      <c r="E936" s="22" t="s">
        <v>1039</v>
      </c>
      <c r="F936" s="28">
        <v>105</v>
      </c>
      <c r="G936" s="28">
        <v>29</v>
      </c>
      <c r="H936" s="29">
        <f t="shared" si="22"/>
        <v>0.27619047619047621</v>
      </c>
      <c r="I936" s="28">
        <v>180</v>
      </c>
      <c r="J936" s="28">
        <v>180</v>
      </c>
      <c r="K936" s="28">
        <v>6</v>
      </c>
      <c r="L936" s="28">
        <v>2</v>
      </c>
      <c r="M936" s="28">
        <v>33</v>
      </c>
      <c r="P936" s="28">
        <v>1</v>
      </c>
      <c r="R936" t="s">
        <v>1040</v>
      </c>
      <c r="W936">
        <v>0</v>
      </c>
      <c r="Y936"/>
      <c r="Z936" s="438" t="s">
        <v>3316</v>
      </c>
    </row>
    <row r="937" spans="1:27" ht="15" customHeight="1" x14ac:dyDescent="0.25">
      <c r="A937" s="187" t="e">
        <f>VLOOKUP(E937,НЕД!A:B,2,FALSE)</f>
        <v>#N/A</v>
      </c>
      <c r="B937" s="68">
        <v>6</v>
      </c>
      <c r="C937" s="441" t="s">
        <v>194</v>
      </c>
      <c r="D937" t="s">
        <v>194</v>
      </c>
      <c r="E937" s="22" t="s">
        <v>197</v>
      </c>
      <c r="F937" s="28">
        <v>140</v>
      </c>
      <c r="G937" s="28">
        <v>37</v>
      </c>
      <c r="H937" s="29">
        <f t="shared" si="22"/>
        <v>0.26428571428571429</v>
      </c>
      <c r="I937" s="28">
        <v>140</v>
      </c>
      <c r="J937" s="28">
        <v>268</v>
      </c>
      <c r="K937" s="28">
        <v>21</v>
      </c>
      <c r="L937" s="28">
        <v>15</v>
      </c>
      <c r="M937" s="28">
        <v>21</v>
      </c>
      <c r="O937" s="28">
        <v>1</v>
      </c>
      <c r="P937" s="28">
        <v>1</v>
      </c>
      <c r="R937" s="30" t="s">
        <v>2809</v>
      </c>
      <c r="S937" t="s">
        <v>342</v>
      </c>
      <c r="T937" t="s">
        <v>525</v>
      </c>
      <c r="U937" t="s">
        <v>732</v>
      </c>
      <c r="V937">
        <v>40</v>
      </c>
      <c r="W937">
        <v>5</v>
      </c>
      <c r="Y937"/>
      <c r="Z937" s="438" t="s">
        <v>3316</v>
      </c>
    </row>
    <row r="938" spans="1:27" ht="15" customHeight="1" x14ac:dyDescent="0.25">
      <c r="A938" s="187" t="e">
        <f>VLOOKUP(E938,НЕД!A:B,2,FALSE)</f>
        <v>#N/A</v>
      </c>
      <c r="B938" s="68">
        <v>23</v>
      </c>
      <c r="C938" s="445" t="s">
        <v>3555</v>
      </c>
      <c r="D938" s="121" t="s">
        <v>328</v>
      </c>
      <c r="E938" s="136" t="s">
        <v>3095</v>
      </c>
      <c r="F938" s="28">
        <v>290</v>
      </c>
      <c r="G938" s="28">
        <v>80</v>
      </c>
      <c r="H938" s="29">
        <f t="shared" si="22"/>
        <v>0.27586206896551724</v>
      </c>
      <c r="I938" s="28">
        <v>220</v>
      </c>
      <c r="J938" s="28">
        <v>189</v>
      </c>
      <c r="K938" s="28">
        <v>14</v>
      </c>
      <c r="L938" s="28">
        <v>12</v>
      </c>
      <c r="M938" s="28">
        <v>6</v>
      </c>
      <c r="R938" s="234" t="s">
        <v>3097</v>
      </c>
      <c r="W938">
        <v>23</v>
      </c>
      <c r="Y938"/>
      <c r="Z938" s="315" t="s">
        <v>3316</v>
      </c>
    </row>
    <row r="939" spans="1:27" ht="15" customHeight="1" x14ac:dyDescent="0.25">
      <c r="A939" s="187" t="e">
        <f>VLOOKUP(E939,НЕД!A:B,2,FALSE)</f>
        <v>#N/A</v>
      </c>
      <c r="B939" s="68">
        <v>51</v>
      </c>
      <c r="C939" s="441" t="s">
        <v>3535</v>
      </c>
      <c r="D939" s="441" t="s">
        <v>3540</v>
      </c>
      <c r="E939" s="22" t="s">
        <v>2854</v>
      </c>
      <c r="F939" s="28">
        <v>160</v>
      </c>
      <c r="G939" s="28">
        <v>44</v>
      </c>
      <c r="H939" s="29">
        <f t="shared" si="22"/>
        <v>0.27500000000000002</v>
      </c>
      <c r="I939" s="28">
        <v>280</v>
      </c>
      <c r="J939" s="28">
        <v>151</v>
      </c>
      <c r="K939" s="28">
        <v>2</v>
      </c>
      <c r="L939" s="28">
        <v>1</v>
      </c>
      <c r="M939" s="28">
        <v>34</v>
      </c>
      <c r="N939" s="28">
        <v>1</v>
      </c>
      <c r="R939" s="30" t="s">
        <v>2855</v>
      </c>
      <c r="W939">
        <v>0</v>
      </c>
      <c r="Y939"/>
      <c r="Z939" s="438" t="s">
        <v>3316</v>
      </c>
    </row>
    <row r="940" spans="1:27" ht="15" customHeight="1" x14ac:dyDescent="0.25">
      <c r="A940" s="187" t="e">
        <f>VLOOKUP(E940,НЕД!A:B,2,FALSE)</f>
        <v>#N/A</v>
      </c>
      <c r="B940" s="28">
        <v>0</v>
      </c>
      <c r="C940" s="445" t="s">
        <v>2194</v>
      </c>
      <c r="D940" s="441" t="s">
        <v>548</v>
      </c>
      <c r="E940" s="22" t="s">
        <v>1962</v>
      </c>
      <c r="F940" s="28">
        <v>85</v>
      </c>
      <c r="H940" s="29">
        <f t="shared" si="22"/>
        <v>0</v>
      </c>
      <c r="R940"/>
      <c r="S940" t="str">
        <f>CONCATENATE(F940,".-")</f>
        <v>85.-</v>
      </c>
      <c r="T940" t="str">
        <f>CONCATENATE(I940," г")</f>
        <v xml:space="preserve"> г</v>
      </c>
      <c r="U940" t="str">
        <f>CONCATENATE(ROUND(J940,0)," кк")</f>
        <v>0 кк</v>
      </c>
      <c r="V940">
        <v>30</v>
      </c>
      <c r="W940">
        <v>0</v>
      </c>
      <c r="Y940"/>
      <c r="Z940"/>
      <c r="AA940"/>
    </row>
    <row r="941" spans="1:27" ht="15" customHeight="1" x14ac:dyDescent="0.25">
      <c r="A941" s="187" t="e">
        <f>VLOOKUP(E941,НЕД!A:B,2,FALSE)</f>
        <v>#N/A</v>
      </c>
      <c r="B941" s="28">
        <v>3</v>
      </c>
      <c r="C941" t="s">
        <v>121</v>
      </c>
      <c r="D941" s="34" t="s">
        <v>2116</v>
      </c>
      <c r="E941" s="105" t="s">
        <v>2972</v>
      </c>
      <c r="F941" s="28">
        <v>230</v>
      </c>
      <c r="G941" s="28">
        <v>61</v>
      </c>
      <c r="H941" s="29">
        <f t="shared" si="22"/>
        <v>0.26521739130434785</v>
      </c>
      <c r="I941" s="28">
        <v>250</v>
      </c>
      <c r="J941" s="28">
        <v>348</v>
      </c>
      <c r="K941" s="28">
        <v>17</v>
      </c>
      <c r="L941" s="28">
        <v>7</v>
      </c>
      <c r="M941" s="28">
        <v>55</v>
      </c>
      <c r="O941" s="28">
        <v>1</v>
      </c>
      <c r="Q941" s="28">
        <v>1</v>
      </c>
      <c r="R941" s="104" t="s">
        <v>2989</v>
      </c>
      <c r="W941">
        <v>0</v>
      </c>
      <c r="Y941"/>
      <c r="Z941"/>
      <c r="AA941"/>
    </row>
    <row r="942" spans="1:27" ht="15" customHeight="1" x14ac:dyDescent="0.25">
      <c r="A942" s="187" t="e">
        <f>VLOOKUP(E942,НЕД!A:B,2,FALSE)</f>
        <v>#N/A</v>
      </c>
      <c r="B942" s="28">
        <v>6</v>
      </c>
      <c r="C942" s="441" t="s">
        <v>121</v>
      </c>
      <c r="D942" s="197" t="s">
        <v>2116</v>
      </c>
      <c r="E942" s="22" t="s">
        <v>1442</v>
      </c>
      <c r="F942" s="28">
        <v>230</v>
      </c>
      <c r="G942" s="28">
        <v>64</v>
      </c>
      <c r="H942" s="29">
        <f t="shared" si="22"/>
        <v>0.27826086956521739</v>
      </c>
      <c r="I942" s="28">
        <v>250</v>
      </c>
      <c r="J942" s="28">
        <v>309</v>
      </c>
      <c r="K942" s="28">
        <v>12</v>
      </c>
      <c r="L942" s="28">
        <v>12</v>
      </c>
      <c r="M942" s="28">
        <v>38</v>
      </c>
      <c r="O942" s="28">
        <v>1</v>
      </c>
      <c r="R942" t="s">
        <v>1443</v>
      </c>
      <c r="W942">
        <v>0</v>
      </c>
      <c r="Y942"/>
      <c r="Z942"/>
      <c r="AA942"/>
    </row>
    <row r="943" spans="1:27" ht="15" customHeight="1" x14ac:dyDescent="0.25">
      <c r="A943" s="187">
        <f>VLOOKUP(E943,НЕД!A:B,2,FALSE)</f>
        <v>24</v>
      </c>
      <c r="B943" s="68">
        <v>24</v>
      </c>
      <c r="C943" t="s">
        <v>331</v>
      </c>
      <c r="D943" t="s">
        <v>331</v>
      </c>
      <c r="E943" s="23" t="s">
        <v>336</v>
      </c>
      <c r="F943" s="31">
        <v>190</v>
      </c>
      <c r="G943" s="28">
        <v>44</v>
      </c>
      <c r="H943" s="29">
        <f t="shared" si="22"/>
        <v>0.23157894736842105</v>
      </c>
      <c r="I943" s="28">
        <v>250</v>
      </c>
      <c r="J943" s="28">
        <v>204</v>
      </c>
      <c r="K943" s="28">
        <v>7</v>
      </c>
      <c r="L943" s="28">
        <v>11</v>
      </c>
      <c r="M943" s="28">
        <v>18</v>
      </c>
      <c r="N943" s="28">
        <v>1</v>
      </c>
      <c r="O943" s="28">
        <v>1</v>
      </c>
      <c r="Q943" s="28">
        <v>1</v>
      </c>
      <c r="R943" s="30" t="s">
        <v>337</v>
      </c>
      <c r="S943" t="s">
        <v>338</v>
      </c>
      <c r="T943" t="s">
        <v>323</v>
      </c>
      <c r="U943" t="s">
        <v>339</v>
      </c>
      <c r="V943">
        <v>48</v>
      </c>
      <c r="W943">
        <v>15</v>
      </c>
      <c r="Z943"/>
      <c r="AA943"/>
    </row>
    <row r="944" spans="1:27" ht="15" customHeight="1" x14ac:dyDescent="0.25">
      <c r="A944" s="187" t="e">
        <f>VLOOKUP(E944,НЕД!A:B,2,FALSE)</f>
        <v>#N/A</v>
      </c>
      <c r="B944" s="68">
        <v>21</v>
      </c>
      <c r="C944" t="s">
        <v>200</v>
      </c>
      <c r="D944" t="s">
        <v>200</v>
      </c>
      <c r="E944" s="66" t="s">
        <v>201</v>
      </c>
      <c r="F944" s="68">
        <v>200</v>
      </c>
      <c r="G944" s="28">
        <v>47</v>
      </c>
      <c r="H944" s="29">
        <f t="shared" si="22"/>
        <v>0.23499999999999999</v>
      </c>
      <c r="I944" s="28">
        <v>200</v>
      </c>
      <c r="J944" s="28">
        <v>595</v>
      </c>
      <c r="K944" s="28">
        <v>13</v>
      </c>
      <c r="L944" s="28">
        <v>46</v>
      </c>
      <c r="M944" s="28">
        <v>33</v>
      </c>
      <c r="O944" s="28">
        <v>1</v>
      </c>
      <c r="R944" t="s">
        <v>3221</v>
      </c>
      <c r="V944">
        <v>23</v>
      </c>
      <c r="W944">
        <v>17</v>
      </c>
      <c r="Y944"/>
      <c r="Z944" s="315" t="s">
        <v>3316</v>
      </c>
    </row>
    <row r="945" spans="1:27" ht="15" customHeight="1" x14ac:dyDescent="0.25">
      <c r="A945" s="187" t="e">
        <f>VLOOKUP(E945,НЕД!A:B,2,FALSE)</f>
        <v>#N/A</v>
      </c>
      <c r="B945" s="68">
        <v>21</v>
      </c>
      <c r="C945" t="s">
        <v>363</v>
      </c>
      <c r="D945" s="214" t="s">
        <v>3283</v>
      </c>
      <c r="E945" s="475" t="s">
        <v>3285</v>
      </c>
      <c r="F945" s="68">
        <v>120</v>
      </c>
      <c r="G945" s="28">
        <v>20</v>
      </c>
      <c r="H945" s="65">
        <f t="shared" si="22"/>
        <v>0.16666666666666666</v>
      </c>
      <c r="I945" s="28">
        <v>250</v>
      </c>
      <c r="J945" s="28">
        <v>143</v>
      </c>
      <c r="K945" s="28">
        <v>2</v>
      </c>
      <c r="L945" s="28">
        <v>2</v>
      </c>
      <c r="M945" s="28">
        <v>29</v>
      </c>
      <c r="N945" s="28">
        <v>1</v>
      </c>
      <c r="O945" s="28">
        <v>1</v>
      </c>
      <c r="R945" s="218" t="s">
        <v>3315</v>
      </c>
      <c r="W945">
        <v>20</v>
      </c>
      <c r="Y945"/>
      <c r="Z945" s="315" t="s">
        <v>3316</v>
      </c>
    </row>
    <row r="946" spans="1:27" ht="15" customHeight="1" x14ac:dyDescent="0.25">
      <c r="A946" s="187">
        <f>VLOOKUP(E946,НЕД!A:B,2,FALSE)</f>
        <v>24</v>
      </c>
      <c r="B946" s="68">
        <v>24</v>
      </c>
      <c r="C946" s="445" t="s">
        <v>3555</v>
      </c>
      <c r="D946" t="s">
        <v>210</v>
      </c>
      <c r="E946" s="66" t="s">
        <v>3337</v>
      </c>
      <c r="F946" s="68">
        <v>250</v>
      </c>
      <c r="G946" s="28">
        <v>66</v>
      </c>
      <c r="H946" s="29">
        <f t="shared" si="22"/>
        <v>0.26400000000000001</v>
      </c>
      <c r="I946" s="28">
        <v>250</v>
      </c>
      <c r="J946" s="28">
        <v>316</v>
      </c>
      <c r="K946" s="28">
        <v>17</v>
      </c>
      <c r="L946" s="28">
        <v>23</v>
      </c>
      <c r="M946" s="28">
        <v>10</v>
      </c>
      <c r="O946" s="28">
        <v>1</v>
      </c>
      <c r="P946" s="28">
        <v>1</v>
      </c>
      <c r="R946" s="30" t="s">
        <v>3345</v>
      </c>
      <c r="W946">
        <v>20</v>
      </c>
      <c r="Z946" s="289" t="s">
        <v>3316</v>
      </c>
      <c r="AA946"/>
    </row>
    <row r="947" spans="1:27" ht="15" customHeight="1" x14ac:dyDescent="0.25">
      <c r="A947" s="187" t="e">
        <f>VLOOKUP(E947,НЕД!A:B,2,FALSE)</f>
        <v>#N/A</v>
      </c>
      <c r="B947" s="68">
        <v>23</v>
      </c>
      <c r="C947" s="445" t="s">
        <v>3555</v>
      </c>
      <c r="D947" s="120" t="s">
        <v>3092</v>
      </c>
      <c r="E947" s="307" t="s">
        <v>3488</v>
      </c>
      <c r="F947" s="28">
        <v>220</v>
      </c>
      <c r="G947" s="28">
        <v>55</v>
      </c>
      <c r="H947" s="29">
        <f t="shared" si="22"/>
        <v>0.25</v>
      </c>
      <c r="I947" s="28">
        <v>280</v>
      </c>
      <c r="J947" s="28">
        <v>202</v>
      </c>
      <c r="K947" s="28">
        <v>11</v>
      </c>
      <c r="L947" s="28">
        <v>11</v>
      </c>
      <c r="M947" s="28">
        <v>15</v>
      </c>
      <c r="O947" s="28">
        <v>1</v>
      </c>
      <c r="R947" s="312" t="s">
        <v>3381</v>
      </c>
      <c r="W947">
        <v>23</v>
      </c>
      <c r="Y947"/>
      <c r="Z947" s="315" t="s">
        <v>3316</v>
      </c>
    </row>
    <row r="948" spans="1:27" x14ac:dyDescent="0.25">
      <c r="A948" s="187">
        <f>VLOOKUP(E948,НЕД!A:B,2,FALSE)</f>
        <v>24</v>
      </c>
      <c r="B948" s="68">
        <v>21</v>
      </c>
      <c r="C948" t="s">
        <v>244</v>
      </c>
      <c r="D948" t="s">
        <v>244</v>
      </c>
      <c r="E948" s="298" t="s">
        <v>3392</v>
      </c>
      <c r="F948" s="28">
        <v>80</v>
      </c>
      <c r="G948" s="28">
        <v>18</v>
      </c>
      <c r="H948" s="29">
        <f t="shared" si="22"/>
        <v>0.22500000000000001</v>
      </c>
      <c r="I948" s="28">
        <v>150</v>
      </c>
      <c r="J948" s="28">
        <v>101</v>
      </c>
      <c r="K948" s="28">
        <v>2</v>
      </c>
      <c r="L948" s="28">
        <v>5</v>
      </c>
      <c r="M948" s="28">
        <v>12</v>
      </c>
      <c r="N948" s="28">
        <v>1</v>
      </c>
      <c r="R948" s="246" t="s">
        <v>3402</v>
      </c>
      <c r="W948">
        <v>23</v>
      </c>
      <c r="Y948"/>
      <c r="Z948" s="315" t="s">
        <v>3316</v>
      </c>
    </row>
    <row r="949" spans="1:27" ht="15" customHeight="1" x14ac:dyDescent="0.25">
      <c r="A949" s="187">
        <f>VLOOKUP(E949,НЕД!A:B,2,FALSE)</f>
        <v>24</v>
      </c>
      <c r="B949" s="68">
        <v>24</v>
      </c>
      <c r="C949" s="445" t="s">
        <v>3511</v>
      </c>
      <c r="D949" t="s">
        <v>110</v>
      </c>
      <c r="E949" s="22" t="s">
        <v>1216</v>
      </c>
      <c r="F949" s="68">
        <v>160</v>
      </c>
      <c r="G949" s="28">
        <v>39</v>
      </c>
      <c r="H949" s="29">
        <f t="shared" si="22"/>
        <v>0.24374999999999999</v>
      </c>
      <c r="I949" s="28">
        <v>250</v>
      </c>
      <c r="J949" s="28">
        <v>212</v>
      </c>
      <c r="K949" s="28">
        <v>9</v>
      </c>
      <c r="L949" s="28">
        <v>5</v>
      </c>
      <c r="M949" s="28">
        <v>32</v>
      </c>
      <c r="O949" s="28">
        <v>1</v>
      </c>
      <c r="Q949" s="28">
        <v>1</v>
      </c>
      <c r="R949" s="170" t="s">
        <v>2979</v>
      </c>
      <c r="S949" t="s">
        <v>790</v>
      </c>
      <c r="T949" t="s">
        <v>323</v>
      </c>
      <c r="U949" t="s">
        <v>392</v>
      </c>
      <c r="V949">
        <v>48</v>
      </c>
      <c r="W949">
        <v>14</v>
      </c>
      <c r="Y949"/>
      <c r="Z949" s="313" t="s">
        <v>3316</v>
      </c>
    </row>
    <row r="950" spans="1:27" ht="15" customHeight="1" x14ac:dyDescent="0.25">
      <c r="A950" s="187">
        <f>VLOOKUP(E950,НЕД!A:B,2,FALSE)</f>
        <v>24</v>
      </c>
      <c r="B950" s="68">
        <v>23</v>
      </c>
      <c r="C950" t="s">
        <v>244</v>
      </c>
      <c r="D950" t="s">
        <v>3352</v>
      </c>
      <c r="E950" s="70" t="s">
        <v>3350</v>
      </c>
      <c r="F950" s="28">
        <v>80</v>
      </c>
      <c r="G950" s="28">
        <v>22</v>
      </c>
      <c r="H950" s="29">
        <f t="shared" si="22"/>
        <v>0.27500000000000002</v>
      </c>
      <c r="I950" s="28">
        <v>150</v>
      </c>
      <c r="J950" s="28">
        <v>33</v>
      </c>
      <c r="K950" s="28">
        <v>0</v>
      </c>
      <c r="L950" s="28">
        <v>1</v>
      </c>
      <c r="M950" s="28">
        <v>6</v>
      </c>
      <c r="N950" s="28">
        <v>1</v>
      </c>
      <c r="R950" s="236" t="s">
        <v>3351</v>
      </c>
      <c r="W950">
        <v>23</v>
      </c>
      <c r="Y950"/>
      <c r="Z950" s="315" t="s">
        <v>3316</v>
      </c>
    </row>
    <row r="951" spans="1:27" ht="15" customHeight="1" x14ac:dyDescent="0.25">
      <c r="A951" s="187" t="e">
        <f>VLOOKUP(E951,НЕД!A:B,2,FALSE)</f>
        <v>#N/A</v>
      </c>
      <c r="B951" s="28">
        <v>0</v>
      </c>
      <c r="C951" t="s">
        <v>78</v>
      </c>
      <c r="D951" s="441" t="s">
        <v>3521</v>
      </c>
      <c r="E951" s="22" t="s">
        <v>1946</v>
      </c>
      <c r="F951" s="28">
        <v>110</v>
      </c>
      <c r="G951" s="28">
        <v>28</v>
      </c>
      <c r="H951" s="29">
        <f t="shared" si="22"/>
        <v>0.25454545454545452</v>
      </c>
      <c r="I951" s="28">
        <v>180</v>
      </c>
      <c r="J951" s="28">
        <v>80</v>
      </c>
      <c r="K951" s="28">
        <v>3</v>
      </c>
      <c r="L951" s="28">
        <v>4</v>
      </c>
      <c r="M951" s="28">
        <v>7</v>
      </c>
      <c r="N951" s="28">
        <v>1</v>
      </c>
      <c r="O951" s="28">
        <v>1</v>
      </c>
      <c r="R951" t="s">
        <v>1947</v>
      </c>
      <c r="W951">
        <v>0</v>
      </c>
      <c r="Y951"/>
      <c r="Z951"/>
      <c r="AA951"/>
    </row>
    <row r="952" spans="1:27" ht="15" customHeight="1" x14ac:dyDescent="0.25">
      <c r="A952" s="187">
        <f>VLOOKUP(E952,НЕД!A:B,2,FALSE)</f>
        <v>24</v>
      </c>
      <c r="B952" s="68">
        <v>24</v>
      </c>
      <c r="C952" s="441" t="s">
        <v>121</v>
      </c>
      <c r="D952" t="s">
        <v>408</v>
      </c>
      <c r="E952" s="66" t="s">
        <v>1590</v>
      </c>
      <c r="F952" s="28">
        <v>230</v>
      </c>
      <c r="G952" s="28">
        <v>73</v>
      </c>
      <c r="H952" s="29">
        <f t="shared" si="22"/>
        <v>0.31739130434782609</v>
      </c>
      <c r="I952" s="28">
        <v>250</v>
      </c>
      <c r="J952" s="28">
        <v>263</v>
      </c>
      <c r="K952" s="28">
        <v>12</v>
      </c>
      <c r="L952" s="28">
        <v>10</v>
      </c>
      <c r="M952" s="28">
        <v>32</v>
      </c>
      <c r="O952" s="28">
        <v>1</v>
      </c>
      <c r="R952" s="148" t="s">
        <v>3425</v>
      </c>
      <c r="S952" t="s">
        <v>446</v>
      </c>
      <c r="T952" t="s">
        <v>323</v>
      </c>
      <c r="U952" t="s">
        <v>1591</v>
      </c>
      <c r="V952">
        <v>55</v>
      </c>
      <c r="W952">
        <v>18</v>
      </c>
      <c r="Y952"/>
      <c r="Z952" t="s">
        <v>3316</v>
      </c>
      <c r="AA952"/>
    </row>
    <row r="953" spans="1:27" ht="15" customHeight="1" x14ac:dyDescent="0.25">
      <c r="A953" s="187" t="e">
        <f>VLOOKUP(E953,НЕД!A:B,2,FALSE)</f>
        <v>#N/A</v>
      </c>
      <c r="B953" s="68">
        <v>15</v>
      </c>
      <c r="C953" s="441" t="s">
        <v>260</v>
      </c>
      <c r="D953" t="s">
        <v>260</v>
      </c>
      <c r="E953" s="162" t="s">
        <v>3126</v>
      </c>
      <c r="F953" s="68">
        <v>220</v>
      </c>
      <c r="G953" s="28">
        <v>67</v>
      </c>
      <c r="H953" s="29">
        <f t="shared" si="22"/>
        <v>0.30454545454545456</v>
      </c>
      <c r="I953" s="28">
        <v>220</v>
      </c>
      <c r="J953" s="28">
        <v>600</v>
      </c>
      <c r="K953" s="28">
        <v>20</v>
      </c>
      <c r="L953" s="28">
        <v>29</v>
      </c>
      <c r="M953" s="28">
        <v>64</v>
      </c>
      <c r="N953" s="28">
        <v>1</v>
      </c>
      <c r="O953" s="28">
        <v>1</v>
      </c>
      <c r="P953" s="28">
        <v>1</v>
      </c>
      <c r="R953" s="214" t="s">
        <v>3295</v>
      </c>
      <c r="W953">
        <v>15</v>
      </c>
      <c r="Z953" s="438" t="s">
        <v>3316</v>
      </c>
    </row>
    <row r="954" spans="1:27" ht="15" customHeight="1" x14ac:dyDescent="0.25">
      <c r="A954" s="187" t="e">
        <f>VLOOKUP(E954,НЕД!A:B,2,FALSE)</f>
        <v>#N/A</v>
      </c>
      <c r="B954" s="64">
        <v>13</v>
      </c>
      <c r="C954" t="s">
        <v>235</v>
      </c>
      <c r="D954" t="s">
        <v>235</v>
      </c>
      <c r="E954" s="22" t="s">
        <v>1247</v>
      </c>
      <c r="F954" s="68">
        <v>250</v>
      </c>
      <c r="G954" s="28">
        <v>60</v>
      </c>
      <c r="H954" s="29">
        <f t="shared" ref="H954:H985" si="23">G954/F954</f>
        <v>0.24</v>
      </c>
      <c r="I954" s="28">
        <v>250</v>
      </c>
      <c r="J954" s="28">
        <v>309</v>
      </c>
      <c r="K954" s="28">
        <v>11</v>
      </c>
      <c r="L954" s="28">
        <v>18</v>
      </c>
      <c r="M954" s="28">
        <v>26</v>
      </c>
      <c r="O954" s="28">
        <v>1</v>
      </c>
      <c r="P954" s="28">
        <v>1</v>
      </c>
      <c r="R954" s="128" t="s">
        <v>2910</v>
      </c>
      <c r="S954" t="str">
        <f>CONCATENATE(F954,".-")</f>
        <v>250.-</v>
      </c>
      <c r="T954" t="str">
        <f>CONCATENATE(I954," г")</f>
        <v>250 г</v>
      </c>
      <c r="U954" t="str">
        <f>CONCATENATE(ROUND(J954,0)," кк")</f>
        <v>309 кк</v>
      </c>
      <c r="V954">
        <v>40</v>
      </c>
      <c r="W954">
        <v>11</v>
      </c>
      <c r="Y954"/>
      <c r="Z954" t="s">
        <v>3316</v>
      </c>
      <c r="AA954"/>
    </row>
    <row r="955" spans="1:27" ht="15" customHeight="1" x14ac:dyDescent="0.25">
      <c r="A955" s="187" t="e">
        <f>VLOOKUP(E955,НЕД!A:B,2,FALSE)</f>
        <v>#N/A</v>
      </c>
      <c r="B955" s="64">
        <v>35</v>
      </c>
      <c r="C955" s="441" t="s">
        <v>244</v>
      </c>
      <c r="D955" s="201" t="s">
        <v>252</v>
      </c>
      <c r="E955" s="22" t="s">
        <v>2868</v>
      </c>
      <c r="F955" s="28">
        <v>120</v>
      </c>
      <c r="G955" s="28">
        <v>31</v>
      </c>
      <c r="H955" s="29">
        <f t="shared" si="23"/>
        <v>0.25833333333333336</v>
      </c>
      <c r="I955" s="28">
        <v>200</v>
      </c>
      <c r="J955" s="28">
        <v>53</v>
      </c>
      <c r="K955" s="28">
        <v>2</v>
      </c>
      <c r="L955" s="28">
        <v>2</v>
      </c>
      <c r="M955" s="28">
        <v>7</v>
      </c>
      <c r="N955" s="28">
        <v>1</v>
      </c>
      <c r="R955" s="30" t="s">
        <v>2869</v>
      </c>
      <c r="W955">
        <v>0</v>
      </c>
      <c r="Y955"/>
      <c r="Z955" s="313" t="s">
        <v>3316</v>
      </c>
    </row>
    <row r="956" spans="1:27" ht="12.75" customHeight="1" x14ac:dyDescent="0.25">
      <c r="A956" s="187" t="e">
        <f>VLOOKUP(E956,НЕД!A:B,2,FALSE)</f>
        <v>#N/A</v>
      </c>
      <c r="B956" s="195">
        <v>23</v>
      </c>
      <c r="C956" t="s">
        <v>328</v>
      </c>
      <c r="D956" t="s">
        <v>328</v>
      </c>
      <c r="E956" s="66" t="s">
        <v>1728</v>
      </c>
      <c r="F956" s="68">
        <v>180</v>
      </c>
      <c r="G956" s="28">
        <v>46</v>
      </c>
      <c r="H956" s="29">
        <f t="shared" si="23"/>
        <v>0.25555555555555554</v>
      </c>
      <c r="I956" s="28">
        <v>180</v>
      </c>
      <c r="J956" s="28">
        <v>251</v>
      </c>
      <c r="K956" s="28">
        <v>12</v>
      </c>
      <c r="L956" s="28">
        <v>15</v>
      </c>
      <c r="M956" s="28">
        <v>17</v>
      </c>
      <c r="P956" s="28">
        <v>1</v>
      </c>
      <c r="R956" t="s">
        <v>1729</v>
      </c>
      <c r="S956" t="s">
        <v>1730</v>
      </c>
      <c r="T956" t="s">
        <v>358</v>
      </c>
      <c r="U956" t="s">
        <v>494</v>
      </c>
      <c r="V956">
        <v>28</v>
      </c>
      <c r="W956">
        <v>23</v>
      </c>
      <c r="Y956"/>
      <c r="Z956" s="315" t="s">
        <v>3316</v>
      </c>
    </row>
    <row r="957" spans="1:27" ht="15" customHeight="1" x14ac:dyDescent="0.25">
      <c r="A957" s="187" t="e">
        <f>VLOOKUP(E957,НЕД!A:B,2,FALSE)</f>
        <v>#N/A</v>
      </c>
      <c r="B957" s="68">
        <v>22</v>
      </c>
      <c r="C957" t="s">
        <v>139</v>
      </c>
      <c r="D957" t="s">
        <v>139</v>
      </c>
      <c r="E957" s="66" t="s">
        <v>1605</v>
      </c>
      <c r="F957" s="28">
        <v>190</v>
      </c>
      <c r="G957" s="28">
        <v>57</v>
      </c>
      <c r="H957" s="29">
        <f t="shared" si="23"/>
        <v>0.3</v>
      </c>
      <c r="I957" s="28">
        <v>100</v>
      </c>
      <c r="J957" s="28">
        <v>127</v>
      </c>
      <c r="K957" s="28">
        <v>12</v>
      </c>
      <c r="L957" s="28">
        <v>7</v>
      </c>
      <c r="M957" s="28">
        <v>5</v>
      </c>
      <c r="O957" s="28">
        <v>1</v>
      </c>
      <c r="P957" s="28">
        <v>1</v>
      </c>
      <c r="R957" t="s">
        <v>1606</v>
      </c>
      <c r="S957" t="s">
        <v>350</v>
      </c>
      <c r="T957" t="s">
        <v>351</v>
      </c>
      <c r="U957" t="s">
        <v>352</v>
      </c>
      <c r="V957">
        <v>37</v>
      </c>
      <c r="W957">
        <v>17</v>
      </c>
      <c r="Y957"/>
      <c r="Z957" s="315" t="s">
        <v>3316</v>
      </c>
    </row>
    <row r="958" spans="1:27" ht="15" customHeight="1" x14ac:dyDescent="0.25">
      <c r="A958" s="187" t="e">
        <f>VLOOKUP(E958,НЕД!A:B,2,FALSE)</f>
        <v>#N/A</v>
      </c>
      <c r="B958" s="68">
        <v>23</v>
      </c>
      <c r="C958" s="445" t="s">
        <v>3555</v>
      </c>
      <c r="D958" t="s">
        <v>238</v>
      </c>
      <c r="E958" s="66" t="s">
        <v>1083</v>
      </c>
      <c r="F958" s="28">
        <v>240</v>
      </c>
      <c r="G958" s="28">
        <v>62</v>
      </c>
      <c r="H958" s="29">
        <f t="shared" si="23"/>
        <v>0.25833333333333336</v>
      </c>
      <c r="I958" s="28">
        <v>250</v>
      </c>
      <c r="J958" s="28">
        <v>236</v>
      </c>
      <c r="K958" s="28">
        <v>12</v>
      </c>
      <c r="L958" s="28">
        <v>16</v>
      </c>
      <c r="M958" s="28">
        <v>11</v>
      </c>
      <c r="R958" s="236" t="s">
        <v>3378</v>
      </c>
      <c r="W958">
        <v>23</v>
      </c>
      <c r="Y958"/>
      <c r="Z958" s="315" t="s">
        <v>3316</v>
      </c>
    </row>
    <row r="959" spans="1:27" ht="14.25" customHeight="1" x14ac:dyDescent="0.25">
      <c r="A959" s="187" t="e">
        <f>VLOOKUP(E959,НЕД!A:B,2,FALSE)</f>
        <v>#N/A</v>
      </c>
      <c r="B959" s="28">
        <v>0</v>
      </c>
      <c r="C959" t="s">
        <v>78</v>
      </c>
      <c r="D959" s="441" t="s">
        <v>3521</v>
      </c>
      <c r="E959" s="23" t="s">
        <v>733</v>
      </c>
      <c r="F959" s="31">
        <v>110</v>
      </c>
      <c r="G959" s="28">
        <v>33</v>
      </c>
      <c r="H959" s="29">
        <f t="shared" si="23"/>
        <v>0.3</v>
      </c>
      <c r="I959" s="28">
        <v>180</v>
      </c>
      <c r="J959" s="28">
        <v>100</v>
      </c>
      <c r="K959" s="28">
        <v>5</v>
      </c>
      <c r="L959" s="28">
        <v>7</v>
      </c>
      <c r="M959" s="28">
        <v>5</v>
      </c>
      <c r="N959" s="28">
        <v>1</v>
      </c>
      <c r="P959" s="28">
        <v>1</v>
      </c>
      <c r="R959" t="s">
        <v>734</v>
      </c>
      <c r="V959">
        <v>33</v>
      </c>
      <c r="W959">
        <v>0</v>
      </c>
      <c r="Y959"/>
      <c r="Z959" s="438" t="s">
        <v>3316</v>
      </c>
    </row>
    <row r="960" spans="1:27" ht="15" customHeight="1" x14ac:dyDescent="0.25">
      <c r="A960" s="187" t="e">
        <f>VLOOKUP(E960,НЕД!A:B,2,FALSE)</f>
        <v>#N/A</v>
      </c>
      <c r="B960" s="68">
        <v>21</v>
      </c>
      <c r="C960" t="s">
        <v>244</v>
      </c>
      <c r="D960" t="s">
        <v>244</v>
      </c>
      <c r="E960" s="22" t="s">
        <v>255</v>
      </c>
      <c r="F960" s="68">
        <v>90</v>
      </c>
      <c r="G960" s="28">
        <v>20</v>
      </c>
      <c r="H960" s="29">
        <f t="shared" si="23"/>
        <v>0.22222222222222221</v>
      </c>
      <c r="I960" s="28">
        <v>180</v>
      </c>
      <c r="J960" s="28">
        <v>174</v>
      </c>
      <c r="K960" s="28">
        <v>3</v>
      </c>
      <c r="L960" s="28">
        <v>8</v>
      </c>
      <c r="M960" s="28">
        <v>22</v>
      </c>
      <c r="N960" s="28">
        <v>1</v>
      </c>
      <c r="R960" t="s">
        <v>1633</v>
      </c>
      <c r="W960">
        <v>17</v>
      </c>
      <c r="Z960" s="315" t="s">
        <v>3316</v>
      </c>
    </row>
    <row r="961" spans="1:27" ht="15" customHeight="1" x14ac:dyDescent="0.25">
      <c r="A961" s="187" t="e">
        <f>VLOOKUP(E961,НЕД!A:B,2,FALSE)</f>
        <v>#N/A</v>
      </c>
      <c r="B961" s="68">
        <v>17</v>
      </c>
      <c r="C961" s="441" t="s">
        <v>3512</v>
      </c>
      <c r="D961" s="441" t="s">
        <v>42</v>
      </c>
      <c r="E961" s="205" t="s">
        <v>785</v>
      </c>
      <c r="F961" s="68">
        <v>160</v>
      </c>
      <c r="G961" s="28">
        <v>42</v>
      </c>
      <c r="H961" s="29">
        <f t="shared" si="23"/>
        <v>0.26250000000000001</v>
      </c>
      <c r="I961" s="28">
        <v>160</v>
      </c>
      <c r="J961" s="28">
        <v>262</v>
      </c>
      <c r="K961" s="28">
        <v>17</v>
      </c>
      <c r="L961" s="28">
        <v>17</v>
      </c>
      <c r="M961" s="28">
        <v>10</v>
      </c>
      <c r="O961" s="28">
        <v>1</v>
      </c>
      <c r="P961" s="28">
        <v>1</v>
      </c>
      <c r="R961" s="180" t="s">
        <v>3253</v>
      </c>
      <c r="S961" t="s">
        <v>524</v>
      </c>
      <c r="T961" t="s">
        <v>343</v>
      </c>
      <c r="V961">
        <v>38</v>
      </c>
      <c r="W961">
        <v>17</v>
      </c>
      <c r="Z961" s="438" t="s">
        <v>3316</v>
      </c>
      <c r="AA961" s="28">
        <v>13</v>
      </c>
    </row>
    <row r="962" spans="1:27" ht="15" customHeight="1" x14ac:dyDescent="0.25">
      <c r="A962" s="187" t="e">
        <f>VLOOKUP(E962,НЕД!A:B,2,FALSE)</f>
        <v>#N/A</v>
      </c>
      <c r="B962" s="68">
        <v>23</v>
      </c>
      <c r="C962" s="445" t="s">
        <v>3555</v>
      </c>
      <c r="D962" t="s">
        <v>238</v>
      </c>
      <c r="E962" s="23" t="s">
        <v>416</v>
      </c>
      <c r="F962" s="31">
        <v>230</v>
      </c>
      <c r="G962" s="28">
        <v>49</v>
      </c>
      <c r="H962" s="29">
        <f t="shared" si="23"/>
        <v>0.21304347826086956</v>
      </c>
      <c r="I962" s="28">
        <v>250</v>
      </c>
      <c r="J962" s="28">
        <v>225</v>
      </c>
      <c r="K962" s="28">
        <v>9</v>
      </c>
      <c r="L962" s="28">
        <v>11</v>
      </c>
      <c r="M962" s="28">
        <v>24</v>
      </c>
      <c r="R962" s="30" t="s">
        <v>417</v>
      </c>
      <c r="W962">
        <v>23</v>
      </c>
      <c r="Y962"/>
      <c r="Z962" s="315" t="s">
        <v>3316</v>
      </c>
      <c r="AA962" s="28">
        <v>18</v>
      </c>
    </row>
    <row r="963" spans="1:27" ht="15" customHeight="1" x14ac:dyDescent="0.25">
      <c r="A963" s="187" t="e">
        <f>VLOOKUP(E963,НЕД!A:B,2,FALSE)</f>
        <v>#N/A</v>
      </c>
      <c r="B963" s="68">
        <v>21</v>
      </c>
      <c r="C963" t="s">
        <v>244</v>
      </c>
      <c r="D963" t="s">
        <v>244</v>
      </c>
      <c r="E963" s="22" t="s">
        <v>1359</v>
      </c>
      <c r="F963" s="68">
        <v>120</v>
      </c>
      <c r="G963" s="28">
        <v>26</v>
      </c>
      <c r="H963" s="29">
        <f t="shared" si="23"/>
        <v>0.21666666666666667</v>
      </c>
      <c r="I963" s="28">
        <v>180</v>
      </c>
      <c r="J963" s="28">
        <v>152</v>
      </c>
      <c r="K963" s="28">
        <v>2</v>
      </c>
      <c r="L963" s="28">
        <v>11</v>
      </c>
      <c r="M963" s="28">
        <v>11</v>
      </c>
      <c r="N963" s="28">
        <v>1</v>
      </c>
      <c r="Q963" s="28">
        <v>1</v>
      </c>
      <c r="R963" s="214" t="s">
        <v>3293</v>
      </c>
      <c r="V963">
        <v>15</v>
      </c>
      <c r="W963">
        <v>18</v>
      </c>
      <c r="Z963" s="315" t="s">
        <v>3316</v>
      </c>
    </row>
    <row r="964" spans="1:27" ht="15" customHeight="1" x14ac:dyDescent="0.25">
      <c r="A964" s="187" t="e">
        <f>VLOOKUP(E964,НЕД!A:B,2,FALSE)</f>
        <v>#N/A</v>
      </c>
      <c r="B964" s="68">
        <v>22</v>
      </c>
      <c r="C964" s="445" t="s">
        <v>3555</v>
      </c>
      <c r="D964" t="s">
        <v>238</v>
      </c>
      <c r="E964" s="66" t="s">
        <v>600</v>
      </c>
      <c r="F964" s="28">
        <v>220</v>
      </c>
      <c r="G964" s="28">
        <v>48</v>
      </c>
      <c r="H964" s="29">
        <f t="shared" si="23"/>
        <v>0.21818181818181817</v>
      </c>
      <c r="I964" s="28">
        <v>200</v>
      </c>
      <c r="J964" s="28">
        <v>269</v>
      </c>
      <c r="K964" s="28">
        <v>7</v>
      </c>
      <c r="L964" s="28">
        <v>18</v>
      </c>
      <c r="M964" s="28">
        <v>20</v>
      </c>
      <c r="N964" s="28">
        <v>1</v>
      </c>
      <c r="O964" s="28">
        <v>1</v>
      </c>
      <c r="P964" s="28">
        <v>1</v>
      </c>
      <c r="R964" s="30" t="s">
        <v>601</v>
      </c>
      <c r="S964" t="s">
        <v>510</v>
      </c>
      <c r="T964" t="s">
        <v>343</v>
      </c>
      <c r="U964" t="s">
        <v>602</v>
      </c>
      <c r="V964">
        <v>60</v>
      </c>
      <c r="W964">
        <v>17</v>
      </c>
      <c r="Y964"/>
      <c r="Z964" s="315" t="s">
        <v>3316</v>
      </c>
    </row>
    <row r="965" spans="1:27" ht="15" customHeight="1" x14ac:dyDescent="0.25">
      <c r="A965" s="187" t="e">
        <f>VLOOKUP(E965,НЕД!A:B,2,FALSE)</f>
        <v>#N/A</v>
      </c>
      <c r="B965" s="68">
        <v>21</v>
      </c>
      <c r="C965" t="s">
        <v>328</v>
      </c>
      <c r="D965" t="s">
        <v>328</v>
      </c>
      <c r="E965" s="66" t="s">
        <v>222</v>
      </c>
      <c r="F965" s="68">
        <v>170</v>
      </c>
      <c r="G965" s="28">
        <v>42</v>
      </c>
      <c r="H965" s="29">
        <f t="shared" si="23"/>
        <v>0.24705882352941178</v>
      </c>
      <c r="I965" s="28">
        <v>180</v>
      </c>
      <c r="J965" s="28">
        <v>255</v>
      </c>
      <c r="K965" s="28">
        <v>12</v>
      </c>
      <c r="L965" s="28">
        <v>19</v>
      </c>
      <c r="M965" s="28">
        <v>10</v>
      </c>
      <c r="O965" s="28">
        <v>1</v>
      </c>
      <c r="P965" s="28">
        <v>1</v>
      </c>
      <c r="R965" t="s">
        <v>855</v>
      </c>
      <c r="W965">
        <v>23</v>
      </c>
      <c r="Z965" s="315" t="s">
        <v>3316</v>
      </c>
    </row>
    <row r="966" spans="1:27" ht="15" customHeight="1" x14ac:dyDescent="0.25">
      <c r="A966" s="187" t="e">
        <f>VLOOKUP(E966,НЕД!A:B,2,FALSE)</f>
        <v>#N/A</v>
      </c>
      <c r="B966" s="28">
        <v>0</v>
      </c>
      <c r="C966" t="s">
        <v>34</v>
      </c>
      <c r="D966" s="441" t="s">
        <v>3516</v>
      </c>
      <c r="E966" s="22" t="s">
        <v>1761</v>
      </c>
      <c r="F966" s="28">
        <v>160</v>
      </c>
      <c r="G966" s="28">
        <v>28</v>
      </c>
      <c r="H966" s="29">
        <f t="shared" si="23"/>
        <v>0.17499999999999999</v>
      </c>
      <c r="I966" s="28">
        <v>180</v>
      </c>
      <c r="J966" s="28">
        <v>36</v>
      </c>
      <c r="K966" s="28">
        <v>0</v>
      </c>
      <c r="L966" s="28">
        <v>0</v>
      </c>
      <c r="M966" s="28">
        <v>8</v>
      </c>
      <c r="N966" s="28">
        <v>1</v>
      </c>
      <c r="P966" s="28">
        <v>1</v>
      </c>
      <c r="R966" t="s">
        <v>1762</v>
      </c>
      <c r="S966" t="s">
        <v>509</v>
      </c>
      <c r="T966" t="s">
        <v>358</v>
      </c>
      <c r="U966" t="s">
        <v>1162</v>
      </c>
      <c r="V966">
        <v>53</v>
      </c>
      <c r="W966">
        <v>0</v>
      </c>
      <c r="Y966"/>
      <c r="Z966" s="438" t="s">
        <v>3316</v>
      </c>
    </row>
    <row r="967" spans="1:27" ht="15" customHeight="1" x14ac:dyDescent="0.25">
      <c r="A967" s="187" t="e">
        <f>VLOOKUP(E967,НЕД!A:B,2,FALSE)</f>
        <v>#N/A</v>
      </c>
      <c r="B967" s="68">
        <v>15</v>
      </c>
      <c r="C967" s="441" t="s">
        <v>194</v>
      </c>
      <c r="D967" t="s">
        <v>194</v>
      </c>
      <c r="E967" s="66" t="s">
        <v>199</v>
      </c>
      <c r="F967" s="68">
        <v>150</v>
      </c>
      <c r="G967" s="28">
        <v>42</v>
      </c>
      <c r="H967" s="29">
        <f t="shared" si="23"/>
        <v>0.28000000000000003</v>
      </c>
      <c r="I967" s="28">
        <v>100</v>
      </c>
      <c r="J967" s="28">
        <v>221</v>
      </c>
      <c r="K967" s="28">
        <v>11</v>
      </c>
      <c r="L967" s="28">
        <v>12</v>
      </c>
      <c r="M967" s="28">
        <v>17</v>
      </c>
      <c r="O967" s="28">
        <v>1</v>
      </c>
      <c r="P967" s="28">
        <v>1</v>
      </c>
      <c r="R967" t="s">
        <v>1490</v>
      </c>
      <c r="W967">
        <v>19</v>
      </c>
      <c r="Y967"/>
      <c r="Z967"/>
      <c r="AA967"/>
    </row>
    <row r="968" spans="1:27" ht="15" customHeight="1" x14ac:dyDescent="0.25">
      <c r="A968" s="187" t="e">
        <f>VLOOKUP(E968,НЕД!A:B,2,FALSE)</f>
        <v>#N/A</v>
      </c>
      <c r="B968" s="68">
        <v>21</v>
      </c>
      <c r="C968" s="445" t="s">
        <v>3555</v>
      </c>
      <c r="D968" t="s">
        <v>238</v>
      </c>
      <c r="E968" s="66" t="s">
        <v>2803</v>
      </c>
      <c r="F968" s="68">
        <v>230</v>
      </c>
      <c r="G968" s="28">
        <v>62</v>
      </c>
      <c r="H968" s="29">
        <f t="shared" si="23"/>
        <v>0.26956521739130435</v>
      </c>
      <c r="I968" s="28">
        <v>230</v>
      </c>
      <c r="J968" s="28">
        <v>279</v>
      </c>
      <c r="K968" s="28">
        <v>9</v>
      </c>
      <c r="L968" s="28">
        <v>7</v>
      </c>
      <c r="M968" s="28">
        <v>45</v>
      </c>
      <c r="O968" s="28">
        <v>1</v>
      </c>
      <c r="Q968" s="28">
        <v>1</v>
      </c>
      <c r="R968" s="30" t="s">
        <v>3229</v>
      </c>
      <c r="W968">
        <v>17</v>
      </c>
      <c r="Y968"/>
      <c r="Z968" s="315" t="s">
        <v>3316</v>
      </c>
    </row>
    <row r="969" spans="1:27" ht="30" customHeight="1" x14ac:dyDescent="0.25">
      <c r="A969" s="187" t="e">
        <f>VLOOKUP(E969,НЕД!A:B,2,FALSE)</f>
        <v>#N/A</v>
      </c>
      <c r="B969" s="63">
        <v>18</v>
      </c>
      <c r="C969" s="441" t="s">
        <v>194</v>
      </c>
      <c r="D969" t="s">
        <v>194</v>
      </c>
      <c r="E969" s="252" t="s">
        <v>196</v>
      </c>
      <c r="F969" s="28">
        <v>150</v>
      </c>
      <c r="G969" s="28">
        <v>34</v>
      </c>
      <c r="H969" s="29">
        <f t="shared" si="23"/>
        <v>0.22666666666666666</v>
      </c>
      <c r="I969" s="28">
        <v>110</v>
      </c>
      <c r="J969" s="28">
        <v>161</v>
      </c>
      <c r="K969" s="28">
        <v>6</v>
      </c>
      <c r="L969" s="28">
        <v>7</v>
      </c>
      <c r="M969" s="28">
        <v>18</v>
      </c>
      <c r="N969" s="28">
        <v>1</v>
      </c>
      <c r="O969" s="28">
        <v>1</v>
      </c>
      <c r="P969" s="28">
        <v>1</v>
      </c>
      <c r="R969" s="235" t="s">
        <v>3372</v>
      </c>
      <c r="V969">
        <v>24</v>
      </c>
      <c r="W969">
        <v>13</v>
      </c>
      <c r="Y969"/>
      <c r="Z969" s="236" t="s">
        <v>3316</v>
      </c>
      <c r="AA969">
        <v>13</v>
      </c>
    </row>
    <row r="970" spans="1:27" ht="15" customHeight="1" x14ac:dyDescent="0.25">
      <c r="A970" s="187" t="e">
        <f>VLOOKUP(E970,НЕД!A:B,2,FALSE)</f>
        <v>#N/A</v>
      </c>
      <c r="B970" s="64">
        <v>18</v>
      </c>
      <c r="C970" s="441" t="s">
        <v>194</v>
      </c>
      <c r="D970" t="s">
        <v>194</v>
      </c>
      <c r="E970" s="66" t="s">
        <v>2764</v>
      </c>
      <c r="F970" s="28">
        <v>150</v>
      </c>
      <c r="G970" s="28">
        <v>41</v>
      </c>
      <c r="H970" s="29">
        <f t="shared" si="23"/>
        <v>0.27333333333333332</v>
      </c>
      <c r="I970" s="28">
        <v>130</v>
      </c>
      <c r="J970" s="28">
        <v>214</v>
      </c>
      <c r="K970" s="28">
        <v>14</v>
      </c>
      <c r="L970" s="28">
        <v>10</v>
      </c>
      <c r="M970" s="28">
        <v>18</v>
      </c>
      <c r="O970" s="28">
        <v>1</v>
      </c>
      <c r="R970" t="s">
        <v>3376</v>
      </c>
      <c r="W970">
        <v>13</v>
      </c>
      <c r="Y970"/>
      <c r="Z970"/>
      <c r="AA970"/>
    </row>
    <row r="971" spans="1:27" ht="15" customHeight="1" x14ac:dyDescent="0.25">
      <c r="A971" s="187" t="e">
        <f>VLOOKUP(E971,НЕД!A:B,2,FALSE)</f>
        <v>#N/A</v>
      </c>
      <c r="B971" s="28">
        <v>0</v>
      </c>
      <c r="C971" s="441" t="s">
        <v>3512</v>
      </c>
      <c r="D971" s="441" t="s">
        <v>42</v>
      </c>
      <c r="E971" s="22" t="s">
        <v>1323</v>
      </c>
      <c r="F971" s="28">
        <v>160</v>
      </c>
      <c r="G971" s="28">
        <v>42</v>
      </c>
      <c r="H971" s="29">
        <f t="shared" si="23"/>
        <v>0.26250000000000001</v>
      </c>
      <c r="I971" s="28">
        <v>180</v>
      </c>
      <c r="J971" s="28">
        <v>226</v>
      </c>
      <c r="K971" s="28">
        <v>18</v>
      </c>
      <c r="L971" s="28">
        <v>12</v>
      </c>
      <c r="M971" s="28">
        <v>10</v>
      </c>
      <c r="O971" s="28">
        <v>1</v>
      </c>
      <c r="P971" s="28">
        <v>1</v>
      </c>
      <c r="R971" t="s">
        <v>1324</v>
      </c>
      <c r="W971">
        <v>0</v>
      </c>
      <c r="Y971"/>
      <c r="Z971" s="438" t="s">
        <v>3316</v>
      </c>
    </row>
    <row r="972" spans="1:27" ht="15" customHeight="1" x14ac:dyDescent="0.25">
      <c r="A972" s="187" t="e">
        <f>VLOOKUP(E972,НЕД!A:B,2,FALSE)</f>
        <v>#N/A</v>
      </c>
      <c r="B972" s="68">
        <v>15</v>
      </c>
      <c r="C972" s="441" t="s">
        <v>194</v>
      </c>
      <c r="D972" t="s">
        <v>194</v>
      </c>
      <c r="E972" s="66" t="s">
        <v>195</v>
      </c>
      <c r="F972" s="68">
        <v>160</v>
      </c>
      <c r="G972" s="28">
        <v>42</v>
      </c>
      <c r="H972" s="29">
        <f t="shared" si="23"/>
        <v>0.26250000000000001</v>
      </c>
      <c r="I972" s="28">
        <v>100</v>
      </c>
      <c r="J972" s="28">
        <v>249</v>
      </c>
      <c r="K972" s="28">
        <v>13</v>
      </c>
      <c r="L972" s="28">
        <v>14</v>
      </c>
      <c r="M972" s="28">
        <v>19</v>
      </c>
      <c r="O972" s="28">
        <v>1</v>
      </c>
      <c r="P972" s="28">
        <v>1</v>
      </c>
      <c r="R972" s="30" t="s">
        <v>1228</v>
      </c>
      <c r="S972" t="s">
        <v>524</v>
      </c>
      <c r="T972" t="s">
        <v>404</v>
      </c>
      <c r="U972" t="s">
        <v>898</v>
      </c>
      <c r="V972">
        <v>35</v>
      </c>
      <c r="W972">
        <v>18</v>
      </c>
      <c r="Y972"/>
      <c r="Z972"/>
      <c r="AA972"/>
    </row>
    <row r="973" spans="1:27" ht="15" customHeight="1" x14ac:dyDescent="0.25">
      <c r="A973" s="187" t="e">
        <f>VLOOKUP(E973,НЕД!A:B,2,FALSE)</f>
        <v>#N/A</v>
      </c>
      <c r="B973" s="28">
        <v>12</v>
      </c>
      <c r="C973" s="441" t="s">
        <v>194</v>
      </c>
      <c r="D973" t="s">
        <v>194</v>
      </c>
      <c r="E973" s="229" t="s">
        <v>598</v>
      </c>
      <c r="F973" s="74">
        <v>160</v>
      </c>
      <c r="G973" s="28">
        <v>52</v>
      </c>
      <c r="H973" s="29">
        <f t="shared" si="23"/>
        <v>0.32500000000000001</v>
      </c>
      <c r="I973" s="28">
        <v>100</v>
      </c>
      <c r="J973" s="28">
        <v>249</v>
      </c>
      <c r="K973" s="28">
        <v>10</v>
      </c>
      <c r="L973" s="28">
        <v>16</v>
      </c>
      <c r="M973" s="28">
        <v>16</v>
      </c>
      <c r="O973" s="28">
        <v>1</v>
      </c>
      <c r="P973" s="28">
        <v>1</v>
      </c>
      <c r="R973" s="143" t="s">
        <v>599</v>
      </c>
      <c r="V973">
        <v>40</v>
      </c>
      <c r="W973">
        <v>12</v>
      </c>
      <c r="Y973"/>
      <c r="Z973" t="s">
        <v>3316</v>
      </c>
      <c r="AA973"/>
    </row>
    <row r="974" spans="1:27" ht="15" customHeight="1" x14ac:dyDescent="0.25">
      <c r="A974" s="187">
        <f>VLOOKUP(E974,НЕД!A:B,2,FALSE)</f>
        <v>24</v>
      </c>
      <c r="B974" s="28">
        <v>44</v>
      </c>
      <c r="C974" t="s">
        <v>331</v>
      </c>
      <c r="D974" t="s">
        <v>331</v>
      </c>
      <c r="E974" s="22" t="s">
        <v>1732</v>
      </c>
      <c r="F974" s="28">
        <v>190</v>
      </c>
      <c r="G974" s="28">
        <v>52</v>
      </c>
      <c r="H974" s="29">
        <f t="shared" si="23"/>
        <v>0.27368421052631581</v>
      </c>
      <c r="I974" s="28">
        <v>250</v>
      </c>
      <c r="J974" s="28">
        <v>300</v>
      </c>
      <c r="K974" s="28">
        <v>11</v>
      </c>
      <c r="L974" s="28">
        <v>20</v>
      </c>
      <c r="M974" s="28">
        <v>16</v>
      </c>
      <c r="P974" s="28">
        <v>1</v>
      </c>
      <c r="R974" t="s">
        <v>1733</v>
      </c>
      <c r="S974" t="s">
        <v>429</v>
      </c>
      <c r="T974" t="s">
        <v>323</v>
      </c>
      <c r="U974" t="s">
        <v>1289</v>
      </c>
      <c r="V974">
        <v>33</v>
      </c>
      <c r="W974">
        <v>0</v>
      </c>
      <c r="Y974"/>
      <c r="Z974" s="289" t="s">
        <v>3316</v>
      </c>
      <c r="AA974"/>
    </row>
    <row r="975" spans="1:27" ht="15" customHeight="1" x14ac:dyDescent="0.25">
      <c r="A975" s="187" t="e">
        <f>VLOOKUP(E975,НЕД!A:B,2,FALSE)</f>
        <v>#N/A</v>
      </c>
      <c r="B975" s="31">
        <v>51</v>
      </c>
      <c r="C975" s="445" t="s">
        <v>3511</v>
      </c>
      <c r="D975" t="s">
        <v>110</v>
      </c>
      <c r="E975" s="22" t="s">
        <v>760</v>
      </c>
      <c r="F975" s="68">
        <v>160</v>
      </c>
      <c r="G975" s="28">
        <v>43</v>
      </c>
      <c r="H975" s="29">
        <f t="shared" si="23"/>
        <v>0.26874999999999999</v>
      </c>
      <c r="I975" s="28">
        <v>250</v>
      </c>
      <c r="J975" s="28">
        <v>201</v>
      </c>
      <c r="K975" s="28">
        <v>11</v>
      </c>
      <c r="L975" s="28">
        <v>11</v>
      </c>
      <c r="M975" s="28">
        <v>15</v>
      </c>
      <c r="O975" s="28">
        <v>1</v>
      </c>
      <c r="Q975" s="28">
        <v>1</v>
      </c>
      <c r="R975" s="30" t="s">
        <v>761</v>
      </c>
      <c r="V975">
        <v>28</v>
      </c>
      <c r="W975">
        <v>0</v>
      </c>
      <c r="Y975"/>
      <c r="Z975" s="315" t="s">
        <v>3316</v>
      </c>
      <c r="AA975" s="28">
        <v>13</v>
      </c>
    </row>
    <row r="976" spans="1:27" ht="15.75" customHeight="1" x14ac:dyDescent="0.25">
      <c r="A976" s="187" t="e">
        <f>VLOOKUP(E976,НЕД!A:B,2,FALSE)</f>
        <v>#N/A</v>
      </c>
      <c r="B976" s="68">
        <v>11</v>
      </c>
      <c r="C976" s="441" t="s">
        <v>194</v>
      </c>
      <c r="D976" t="s">
        <v>194</v>
      </c>
      <c r="E976" s="22" t="s">
        <v>974</v>
      </c>
      <c r="F976" s="68">
        <v>160</v>
      </c>
      <c r="G976" s="28">
        <v>39</v>
      </c>
      <c r="H976" s="29">
        <f t="shared" si="23"/>
        <v>0.24374999999999999</v>
      </c>
      <c r="I976" s="28">
        <v>100</v>
      </c>
      <c r="J976" s="28">
        <v>211</v>
      </c>
      <c r="K976" s="28">
        <v>10</v>
      </c>
      <c r="L976" s="28">
        <v>11</v>
      </c>
      <c r="M976" s="28">
        <v>19</v>
      </c>
      <c r="O976" s="28">
        <v>1</v>
      </c>
      <c r="P976" s="28">
        <v>1</v>
      </c>
      <c r="Q976" s="28">
        <v>1</v>
      </c>
      <c r="R976" s="30" t="s">
        <v>975</v>
      </c>
      <c r="W976">
        <v>12</v>
      </c>
      <c r="Y976"/>
      <c r="Z976"/>
      <c r="AA976"/>
    </row>
    <row r="977" spans="1:27" ht="16.5" customHeight="1" x14ac:dyDescent="0.25">
      <c r="A977" s="187" t="e">
        <f>VLOOKUP(E977,НЕД!A:B,2,FALSE)</f>
        <v>#N/A</v>
      </c>
      <c r="B977" s="63">
        <v>14</v>
      </c>
      <c r="C977" s="441" t="s">
        <v>194</v>
      </c>
      <c r="D977" t="s">
        <v>194</v>
      </c>
      <c r="E977" s="22" t="s">
        <v>1193</v>
      </c>
      <c r="F977" s="68">
        <v>160</v>
      </c>
      <c r="G977" s="28">
        <v>45</v>
      </c>
      <c r="H977" s="29">
        <f t="shared" si="23"/>
        <v>0.28125</v>
      </c>
      <c r="I977" s="28">
        <v>120</v>
      </c>
      <c r="J977" s="28">
        <v>216</v>
      </c>
      <c r="K977" s="28">
        <v>13</v>
      </c>
      <c r="L977" s="28">
        <v>8</v>
      </c>
      <c r="M977" s="28">
        <v>23</v>
      </c>
      <c r="O977" s="28">
        <v>1</v>
      </c>
      <c r="R977" t="s">
        <v>1194</v>
      </c>
      <c r="S977" t="s">
        <v>790</v>
      </c>
      <c r="T977" t="s">
        <v>525</v>
      </c>
      <c r="U977" t="s">
        <v>1195</v>
      </c>
      <c r="V977">
        <v>39</v>
      </c>
      <c r="W977">
        <v>14</v>
      </c>
      <c r="Y977"/>
      <c r="Z977" t="s">
        <v>3316</v>
      </c>
      <c r="AA977"/>
    </row>
    <row r="978" spans="1:27" ht="15" customHeight="1" x14ac:dyDescent="0.25">
      <c r="A978" s="187" t="e">
        <f>VLOOKUP(E978,НЕД!A:B,2,FALSE)</f>
        <v>#N/A</v>
      </c>
      <c r="B978" s="68">
        <v>22</v>
      </c>
      <c r="C978" s="445" t="s">
        <v>3555</v>
      </c>
      <c r="D978" s="120" t="s">
        <v>238</v>
      </c>
      <c r="E978" s="145" t="s">
        <v>895</v>
      </c>
      <c r="F978" s="28">
        <v>180</v>
      </c>
      <c r="G978" s="28">
        <v>51</v>
      </c>
      <c r="H978" s="29">
        <f t="shared" si="23"/>
        <v>0.28333333333333333</v>
      </c>
      <c r="I978" s="28">
        <v>170</v>
      </c>
      <c r="J978" s="28">
        <v>216</v>
      </c>
      <c r="K978" s="28">
        <v>12</v>
      </c>
      <c r="L978" s="28">
        <v>12</v>
      </c>
      <c r="M978" s="28">
        <v>15</v>
      </c>
      <c r="R978" s="126" t="s">
        <v>3118</v>
      </c>
      <c r="S978" t="s">
        <v>509</v>
      </c>
      <c r="T978" t="s">
        <v>323</v>
      </c>
      <c r="U978" t="s">
        <v>896</v>
      </c>
      <c r="V978">
        <v>40</v>
      </c>
      <c r="W978">
        <v>19</v>
      </c>
      <c r="Y978"/>
      <c r="Z978" s="315" t="s">
        <v>3316</v>
      </c>
    </row>
    <row r="979" spans="1:27" ht="16.5" customHeight="1" x14ac:dyDescent="0.25">
      <c r="A979" s="187" t="e">
        <f>VLOOKUP(E979,НЕД!A:B,2,FALSE)</f>
        <v>#N/A</v>
      </c>
      <c r="B979" s="28">
        <v>4</v>
      </c>
      <c r="C979" s="445" t="s">
        <v>3555</v>
      </c>
      <c r="D979" t="s">
        <v>238</v>
      </c>
      <c r="E979" s="22" t="s">
        <v>1249</v>
      </c>
      <c r="F979" s="28">
        <v>250</v>
      </c>
      <c r="G979" s="28">
        <v>68</v>
      </c>
      <c r="H979" s="29">
        <f t="shared" si="23"/>
        <v>0.27200000000000002</v>
      </c>
      <c r="I979" s="28">
        <v>260</v>
      </c>
      <c r="J979" s="28">
        <v>292</v>
      </c>
      <c r="K979" s="28">
        <v>13</v>
      </c>
      <c r="L979" s="28">
        <v>16</v>
      </c>
      <c r="M979" s="28">
        <v>20</v>
      </c>
      <c r="N979" s="28">
        <v>1</v>
      </c>
      <c r="P979" s="28">
        <v>1</v>
      </c>
      <c r="R979" t="s">
        <v>1250</v>
      </c>
      <c r="W979">
        <v>4</v>
      </c>
      <c r="Y979"/>
      <c r="Z979"/>
      <c r="AA979"/>
    </row>
    <row r="980" spans="1:27" ht="15" customHeight="1" x14ac:dyDescent="0.25">
      <c r="A980" s="187" t="e">
        <f>VLOOKUP(E980,НЕД!A:B,2,FALSE)</f>
        <v>#N/A</v>
      </c>
      <c r="B980" s="68">
        <v>5</v>
      </c>
      <c r="C980" t="s">
        <v>328</v>
      </c>
      <c r="D980" t="s">
        <v>328</v>
      </c>
      <c r="E980" s="22" t="s">
        <v>999</v>
      </c>
      <c r="F980" s="28">
        <v>190</v>
      </c>
      <c r="G980" s="28">
        <v>42</v>
      </c>
      <c r="H980" s="29">
        <f t="shared" si="23"/>
        <v>0.22105263157894736</v>
      </c>
      <c r="I980" s="28">
        <v>180</v>
      </c>
      <c r="J980" s="28">
        <v>235</v>
      </c>
      <c r="K980" s="28">
        <v>11</v>
      </c>
      <c r="L980" s="28">
        <v>11</v>
      </c>
      <c r="M980" s="28">
        <v>24</v>
      </c>
      <c r="O980" s="28">
        <v>1</v>
      </c>
      <c r="P980" s="28">
        <v>1</v>
      </c>
      <c r="R980" s="30" t="s">
        <v>1000</v>
      </c>
      <c r="S980" t="str">
        <f>CONCATENATE(F980,".-")</f>
        <v>190.-</v>
      </c>
      <c r="T980" t="str">
        <f>CONCATENATE(I980," г")</f>
        <v>180 г</v>
      </c>
      <c r="U980" t="str">
        <f>CONCATENATE(ROUND(J980,0)," кк")</f>
        <v>235 кк</v>
      </c>
      <c r="V980">
        <v>28</v>
      </c>
      <c r="W980">
        <v>23</v>
      </c>
      <c r="Y980"/>
      <c r="Z980" s="313" t="s">
        <v>3316</v>
      </c>
    </row>
    <row r="981" spans="1:27" ht="15" customHeight="1" x14ac:dyDescent="0.25">
      <c r="A981" s="187" t="e">
        <f>VLOOKUP(E981,НЕД!A:B,2,FALSE)</f>
        <v>#N/A</v>
      </c>
      <c r="B981" s="28">
        <v>7</v>
      </c>
      <c r="C981" t="s">
        <v>331</v>
      </c>
      <c r="D981" t="s">
        <v>484</v>
      </c>
      <c r="E981" s="22" t="s">
        <v>743</v>
      </c>
      <c r="F981" s="28">
        <v>190</v>
      </c>
      <c r="G981" s="28">
        <v>53</v>
      </c>
      <c r="H981" s="29">
        <f t="shared" si="23"/>
        <v>0.27894736842105261</v>
      </c>
      <c r="I981" s="28">
        <v>250</v>
      </c>
      <c r="J981" s="28">
        <v>335</v>
      </c>
      <c r="K981" s="28">
        <v>8</v>
      </c>
      <c r="L981" s="28">
        <v>19</v>
      </c>
      <c r="M981" s="28">
        <v>34</v>
      </c>
      <c r="N981" s="28">
        <v>1</v>
      </c>
      <c r="O981" s="28">
        <v>1</v>
      </c>
      <c r="P981" s="28">
        <v>1</v>
      </c>
      <c r="R981" t="s">
        <v>2766</v>
      </c>
      <c r="V981">
        <v>55</v>
      </c>
      <c r="W981">
        <f>B981</f>
        <v>7</v>
      </c>
      <c r="Y981"/>
      <c r="Z981"/>
      <c r="AA981"/>
    </row>
    <row r="982" spans="1:27" ht="15" customHeight="1" x14ac:dyDescent="0.25">
      <c r="A982" s="187" t="e">
        <f>VLOOKUP(E982,НЕД!A:B,2,FALSE)</f>
        <v>#N/A</v>
      </c>
      <c r="B982" s="68">
        <v>15</v>
      </c>
      <c r="C982" s="441" t="s">
        <v>3512</v>
      </c>
      <c r="D982" s="441" t="s">
        <v>42</v>
      </c>
      <c r="E982" s="66" t="s">
        <v>1267</v>
      </c>
      <c r="F982" s="68">
        <v>160</v>
      </c>
      <c r="G982" s="28">
        <v>40</v>
      </c>
      <c r="H982" s="29">
        <f t="shared" si="23"/>
        <v>0.25</v>
      </c>
      <c r="I982" s="28">
        <v>180</v>
      </c>
      <c r="J982" s="28">
        <v>327</v>
      </c>
      <c r="K982" s="28">
        <v>17</v>
      </c>
      <c r="L982" s="28">
        <v>25</v>
      </c>
      <c r="M982" s="28">
        <v>7</v>
      </c>
      <c r="P982" s="28">
        <v>1</v>
      </c>
      <c r="R982" s="30" t="s">
        <v>1268</v>
      </c>
      <c r="W982">
        <v>17</v>
      </c>
      <c r="Z982" s="438" t="s">
        <v>3316</v>
      </c>
    </row>
    <row r="983" spans="1:27" ht="15" customHeight="1" x14ac:dyDescent="0.25">
      <c r="A983" s="187">
        <f>VLOOKUP(E983,НЕД!A:B,2,FALSE)</f>
        <v>24</v>
      </c>
      <c r="B983" s="68">
        <v>24</v>
      </c>
      <c r="C983" s="34" t="s">
        <v>3554</v>
      </c>
      <c r="D983" s="34" t="s">
        <v>3554</v>
      </c>
      <c r="E983" s="22" t="s">
        <v>3137</v>
      </c>
      <c r="F983" s="68">
        <v>160</v>
      </c>
      <c r="G983" s="28">
        <v>49</v>
      </c>
      <c r="H983" s="29">
        <f t="shared" si="23"/>
        <v>0.30625000000000002</v>
      </c>
      <c r="I983" s="28">
        <v>250</v>
      </c>
      <c r="J983" s="28">
        <v>142</v>
      </c>
      <c r="K983" s="28">
        <v>6</v>
      </c>
      <c r="L983" s="28">
        <v>9</v>
      </c>
      <c r="M983" s="28">
        <v>10</v>
      </c>
      <c r="P983" s="28">
        <v>1</v>
      </c>
      <c r="R983" s="171" t="s">
        <v>3204</v>
      </c>
      <c r="S983" t="s">
        <v>509</v>
      </c>
      <c r="T983" t="s">
        <v>323</v>
      </c>
      <c r="U983" t="s">
        <v>1190</v>
      </c>
      <c r="V983">
        <v>36</v>
      </c>
      <c r="W983">
        <v>19</v>
      </c>
      <c r="Y983"/>
      <c r="Z983" s="438" t="s">
        <v>3316</v>
      </c>
    </row>
    <row r="984" spans="1:27" ht="15" customHeight="1" x14ac:dyDescent="0.25">
      <c r="A984" s="187" t="e">
        <f>VLOOKUP(E984,НЕД!A:B,2,FALSE)</f>
        <v>#N/A</v>
      </c>
      <c r="B984" s="64">
        <v>18</v>
      </c>
      <c r="C984" s="441" t="s">
        <v>3512</v>
      </c>
      <c r="D984" s="441" t="s">
        <v>42</v>
      </c>
      <c r="E984" s="22" t="s">
        <v>44</v>
      </c>
      <c r="F984" s="68">
        <v>160</v>
      </c>
      <c r="G984" s="28">
        <v>38</v>
      </c>
      <c r="H984" s="29">
        <f t="shared" si="23"/>
        <v>0.23749999999999999</v>
      </c>
      <c r="I984" s="28">
        <v>180</v>
      </c>
      <c r="J984" s="28">
        <v>364</v>
      </c>
      <c r="K984" s="28">
        <v>15</v>
      </c>
      <c r="L984" s="28">
        <v>33</v>
      </c>
      <c r="M984" s="28">
        <v>2</v>
      </c>
      <c r="P984" s="28">
        <v>1</v>
      </c>
      <c r="R984" t="s">
        <v>1725</v>
      </c>
      <c r="V984">
        <v>39</v>
      </c>
      <c r="W984">
        <v>23</v>
      </c>
      <c r="Y984"/>
      <c r="Z984" s="438" t="s">
        <v>3316</v>
      </c>
    </row>
    <row r="985" spans="1:27" ht="15" customHeight="1" x14ac:dyDescent="0.25">
      <c r="A985" s="187">
        <f>VLOOKUP(E985,НЕД!A:B,2,FALSE)</f>
        <v>24</v>
      </c>
      <c r="B985" s="68">
        <v>24</v>
      </c>
      <c r="C985" s="441" t="s">
        <v>121</v>
      </c>
      <c r="D985" t="s">
        <v>408</v>
      </c>
      <c r="E985" s="22" t="s">
        <v>1148</v>
      </c>
      <c r="F985" s="68">
        <v>240</v>
      </c>
      <c r="G985" s="28">
        <v>60</v>
      </c>
      <c r="H985" s="29">
        <f t="shared" si="23"/>
        <v>0.25</v>
      </c>
      <c r="I985" s="28">
        <v>240</v>
      </c>
      <c r="J985" s="28">
        <v>377</v>
      </c>
      <c r="K985" s="28">
        <v>30</v>
      </c>
      <c r="L985" s="28">
        <v>17</v>
      </c>
      <c r="M985" s="28">
        <v>25</v>
      </c>
      <c r="R985" s="30" t="s">
        <v>2930</v>
      </c>
      <c r="S985" t="s">
        <v>510</v>
      </c>
      <c r="T985" t="s">
        <v>459</v>
      </c>
      <c r="U985" t="s">
        <v>1149</v>
      </c>
      <c r="V985">
        <v>71</v>
      </c>
      <c r="W985">
        <v>19</v>
      </c>
      <c r="Y985"/>
      <c r="Z985" t="s">
        <v>3316</v>
      </c>
      <c r="AA985"/>
    </row>
    <row r="986" spans="1:27" ht="15" customHeight="1" x14ac:dyDescent="0.25">
      <c r="A986" s="187" t="e">
        <f>VLOOKUP(E986,НЕД!A:B,2,FALSE)</f>
        <v>#N/A</v>
      </c>
      <c r="B986" s="64">
        <v>0</v>
      </c>
      <c r="C986" t="s">
        <v>328</v>
      </c>
      <c r="D986" t="s">
        <v>328</v>
      </c>
      <c r="E986" s="22" t="s">
        <v>1458</v>
      </c>
      <c r="F986" s="28">
        <v>190</v>
      </c>
      <c r="G986" s="28">
        <v>48</v>
      </c>
      <c r="H986" s="29">
        <f t="shared" ref="H986:H992" si="24">G986/F986</f>
        <v>0.25263157894736843</v>
      </c>
      <c r="I986" s="28">
        <v>200</v>
      </c>
      <c r="J986" s="28">
        <v>415</v>
      </c>
      <c r="K986" s="28">
        <v>12</v>
      </c>
      <c r="L986" s="28">
        <v>34</v>
      </c>
      <c r="M986" s="28">
        <v>16</v>
      </c>
      <c r="P986" s="28">
        <v>1</v>
      </c>
      <c r="Q986" s="28">
        <v>1</v>
      </c>
      <c r="R986" s="30" t="s">
        <v>2799</v>
      </c>
      <c r="W986">
        <v>10</v>
      </c>
      <c r="Y986"/>
      <c r="Z986" s="316" t="s">
        <v>3316</v>
      </c>
    </row>
    <row r="987" spans="1:27" ht="15" customHeight="1" x14ac:dyDescent="0.25">
      <c r="A987" s="187" t="e">
        <f>VLOOKUP(E987,НЕД!A:B,2,FALSE)</f>
        <v>#N/A</v>
      </c>
      <c r="B987" s="28">
        <v>0</v>
      </c>
      <c r="C987" s="441" t="s">
        <v>194</v>
      </c>
      <c r="D987" t="s">
        <v>194</v>
      </c>
      <c r="E987" s="23" t="s">
        <v>486</v>
      </c>
      <c r="F987" s="31">
        <v>160</v>
      </c>
      <c r="G987" s="28">
        <v>60</v>
      </c>
      <c r="H987" s="29">
        <f t="shared" si="24"/>
        <v>0.375</v>
      </c>
      <c r="I987" s="28">
        <v>120</v>
      </c>
      <c r="J987" s="28">
        <v>211</v>
      </c>
      <c r="K987" s="28">
        <v>12</v>
      </c>
      <c r="L987" s="28">
        <v>11</v>
      </c>
      <c r="M987" s="28">
        <v>16</v>
      </c>
      <c r="O987" s="28">
        <v>1</v>
      </c>
      <c r="P987" s="28">
        <v>1</v>
      </c>
      <c r="R987" t="s">
        <v>487</v>
      </c>
      <c r="S987" t="str">
        <f>CONCATENATE(F987,".-")</f>
        <v>160.-</v>
      </c>
      <c r="T987" t="str">
        <f>CONCATENATE(I987," г")</f>
        <v>120 г</v>
      </c>
      <c r="U987" t="str">
        <f>CONCATENATE(ROUND(J987,0)," кк")</f>
        <v>211 кк</v>
      </c>
      <c r="V987">
        <v>48</v>
      </c>
      <c r="W987">
        <v>0</v>
      </c>
      <c r="Y987"/>
      <c r="Z987" s="236" t="s">
        <v>3316</v>
      </c>
      <c r="AA987"/>
    </row>
    <row r="988" spans="1:27" ht="15" customHeight="1" x14ac:dyDescent="0.25">
      <c r="A988" s="187" t="e">
        <f>VLOOKUP(E988,НЕД!A:B,2,FALSE)</f>
        <v>#N/A</v>
      </c>
      <c r="B988" s="68">
        <v>52</v>
      </c>
      <c r="C988" s="441" t="s">
        <v>3535</v>
      </c>
      <c r="D988" s="441" t="s">
        <v>3542</v>
      </c>
      <c r="E988" s="22" t="s">
        <v>3017</v>
      </c>
      <c r="F988" s="28">
        <v>160</v>
      </c>
      <c r="G988" s="28">
        <v>37</v>
      </c>
      <c r="H988" s="29">
        <f t="shared" si="24"/>
        <v>0.23125000000000001</v>
      </c>
      <c r="I988" s="28">
        <v>280</v>
      </c>
      <c r="J988" s="28">
        <v>161</v>
      </c>
      <c r="K988" s="28">
        <v>5</v>
      </c>
      <c r="L988" s="28">
        <v>4</v>
      </c>
      <c r="M988" s="28">
        <v>27</v>
      </c>
      <c r="N988" s="28">
        <v>1</v>
      </c>
      <c r="P988" s="28">
        <v>1</v>
      </c>
      <c r="R988" t="s">
        <v>3035</v>
      </c>
      <c r="W988">
        <v>0</v>
      </c>
      <c r="Y988"/>
      <c r="Z988"/>
      <c r="AA988"/>
    </row>
    <row r="989" spans="1:27" ht="15" customHeight="1" x14ac:dyDescent="0.25">
      <c r="A989" s="187" t="e">
        <f>VLOOKUP(E989,НЕД!A:B,2,FALSE)</f>
        <v>#N/A</v>
      </c>
      <c r="B989" s="68">
        <v>22</v>
      </c>
      <c r="C989" t="s">
        <v>244</v>
      </c>
      <c r="D989" t="s">
        <v>244</v>
      </c>
      <c r="E989" s="66" t="s">
        <v>1502</v>
      </c>
      <c r="F989" s="28">
        <v>140</v>
      </c>
      <c r="G989" s="28">
        <v>29</v>
      </c>
      <c r="H989" s="29">
        <f t="shared" si="24"/>
        <v>0.20714285714285716</v>
      </c>
      <c r="I989" s="28">
        <v>180</v>
      </c>
      <c r="J989" s="28">
        <v>318</v>
      </c>
      <c r="K989" s="28">
        <v>5</v>
      </c>
      <c r="L989" s="28">
        <v>11</v>
      </c>
      <c r="M989" s="28">
        <v>50</v>
      </c>
      <c r="N989" s="28">
        <v>1</v>
      </c>
      <c r="O989" s="28">
        <v>1</v>
      </c>
      <c r="Q989" s="28">
        <v>1</v>
      </c>
      <c r="R989" s="218" t="s">
        <v>1503</v>
      </c>
      <c r="W989">
        <v>17</v>
      </c>
      <c r="Y989"/>
      <c r="Z989" s="315" t="s">
        <v>3316</v>
      </c>
    </row>
    <row r="990" spans="1:27" ht="15" customHeight="1" x14ac:dyDescent="0.25">
      <c r="A990" s="187" t="e">
        <f>VLOOKUP(E990,НЕД!A:B,2,FALSE)</f>
        <v>#N/A</v>
      </c>
      <c r="B990" s="28">
        <v>3</v>
      </c>
      <c r="C990" s="441" t="s">
        <v>3512</v>
      </c>
      <c r="D990" s="441" t="s">
        <v>42</v>
      </c>
      <c r="E990" s="22" t="s">
        <v>938</v>
      </c>
      <c r="F990" s="28">
        <v>160</v>
      </c>
      <c r="G990" s="28">
        <v>45</v>
      </c>
      <c r="H990" s="29">
        <f t="shared" si="24"/>
        <v>0.28125</v>
      </c>
      <c r="I990" s="28">
        <v>200</v>
      </c>
      <c r="J990" s="28">
        <v>255</v>
      </c>
      <c r="K990" s="28">
        <v>18</v>
      </c>
      <c r="L990" s="28">
        <v>15</v>
      </c>
      <c r="M990" s="28">
        <v>11</v>
      </c>
      <c r="O990" s="28">
        <v>1</v>
      </c>
      <c r="P990" s="28">
        <v>1</v>
      </c>
      <c r="R990" t="s">
        <v>939</v>
      </c>
      <c r="W990">
        <v>0</v>
      </c>
      <c r="Y990"/>
      <c r="Z990"/>
      <c r="AA990"/>
    </row>
    <row r="991" spans="1:27" ht="15" customHeight="1" x14ac:dyDescent="0.25">
      <c r="A991" s="187" t="e">
        <f>VLOOKUP(E991,НЕД!A:B,2,FALSE)</f>
        <v>#N/A</v>
      </c>
      <c r="B991" s="28">
        <v>18</v>
      </c>
      <c r="C991" s="441" t="s">
        <v>3512</v>
      </c>
      <c r="D991" s="441" t="s">
        <v>42</v>
      </c>
      <c r="E991" s="22" t="s">
        <v>1202</v>
      </c>
      <c r="F991" s="28">
        <v>165</v>
      </c>
      <c r="G991" s="28">
        <v>46</v>
      </c>
      <c r="H991" s="29">
        <f t="shared" si="24"/>
        <v>0.27878787878787881</v>
      </c>
      <c r="I991" s="28">
        <v>180</v>
      </c>
      <c r="J991" s="28">
        <v>282</v>
      </c>
      <c r="K991" s="28">
        <v>14</v>
      </c>
      <c r="L991" s="28">
        <v>22</v>
      </c>
      <c r="M991" s="28">
        <v>6</v>
      </c>
      <c r="O991" s="28">
        <v>1</v>
      </c>
      <c r="P991" s="28">
        <v>1</v>
      </c>
      <c r="R991" t="s">
        <v>1203</v>
      </c>
      <c r="W991">
        <v>0</v>
      </c>
      <c r="Y991"/>
      <c r="Z991"/>
      <c r="AA991"/>
    </row>
    <row r="992" spans="1:27" ht="15" customHeight="1" x14ac:dyDescent="0.25">
      <c r="A992" s="187" t="e">
        <f>VLOOKUP(E992,НЕД!A:B,2,FALSE)</f>
        <v>#N/A</v>
      </c>
      <c r="B992" s="28">
        <v>0</v>
      </c>
      <c r="C992" t="s">
        <v>36</v>
      </c>
      <c r="D992" t="s">
        <v>36</v>
      </c>
      <c r="E992" s="23" t="s">
        <v>514</v>
      </c>
      <c r="F992" s="31">
        <v>170</v>
      </c>
      <c r="G992" s="28">
        <v>61</v>
      </c>
      <c r="H992" s="29">
        <f t="shared" si="24"/>
        <v>0.35882352941176471</v>
      </c>
      <c r="I992" s="28">
        <v>120</v>
      </c>
      <c r="J992" s="28">
        <v>214</v>
      </c>
      <c r="K992" s="28">
        <v>15</v>
      </c>
      <c r="L992" s="28">
        <v>9</v>
      </c>
      <c r="M992" s="28">
        <v>19</v>
      </c>
      <c r="O992" s="28">
        <v>1</v>
      </c>
      <c r="P992" s="28">
        <v>1</v>
      </c>
      <c r="R992" t="s">
        <v>515</v>
      </c>
      <c r="W992">
        <v>0</v>
      </c>
      <c r="Y992"/>
      <c r="Z992" t="s">
        <v>3316</v>
      </c>
      <c r="AA992"/>
    </row>
    <row r="993" spans="1:27" ht="30" customHeight="1" x14ac:dyDescent="0.25">
      <c r="A993" s="187" t="e">
        <f>VLOOKUP(E993,НЕД!A:B,2,FALSE)</f>
        <v>#N/A</v>
      </c>
      <c r="B993" s="68">
        <v>20</v>
      </c>
      <c r="C993" s="445" t="s">
        <v>200</v>
      </c>
      <c r="D993" s="445" t="s">
        <v>200</v>
      </c>
      <c r="E993" s="66" t="s">
        <v>203</v>
      </c>
      <c r="F993" s="68">
        <v>185</v>
      </c>
      <c r="G993" s="28">
        <v>45</v>
      </c>
      <c r="H993" s="29">
        <v>0.23428571428571429</v>
      </c>
      <c r="I993" s="28">
        <v>200</v>
      </c>
      <c r="J993" s="28">
        <v>310</v>
      </c>
      <c r="K993" s="28">
        <v>12</v>
      </c>
      <c r="L993" s="28">
        <v>11</v>
      </c>
      <c r="M993" s="28">
        <v>41</v>
      </c>
      <c r="O993" s="28">
        <v>1</v>
      </c>
      <c r="P993" s="28">
        <v>1</v>
      </c>
      <c r="R993" s="30" t="s">
        <v>3223</v>
      </c>
      <c r="W993">
        <v>20</v>
      </c>
      <c r="Y993"/>
      <c r="Z993" s="315" t="s">
        <v>3316</v>
      </c>
    </row>
    <row r="994" spans="1:27" ht="15" customHeight="1" x14ac:dyDescent="0.25">
      <c r="A994" s="187" t="e">
        <f>VLOOKUP(E994,НЕД!A:B,2,FALSE)</f>
        <v>#N/A</v>
      </c>
      <c r="B994" s="68">
        <v>19</v>
      </c>
      <c r="C994" s="441" t="s">
        <v>3535</v>
      </c>
      <c r="D994" s="441" t="s">
        <v>3542</v>
      </c>
      <c r="E994" s="23" t="s">
        <v>428</v>
      </c>
      <c r="F994" s="31">
        <v>170</v>
      </c>
      <c r="G994" s="28">
        <v>43</v>
      </c>
      <c r="H994" s="29">
        <f t="shared" ref="H994:H1057" si="25">G994/F994</f>
        <v>0.25294117647058822</v>
      </c>
      <c r="I994" s="28">
        <v>270</v>
      </c>
      <c r="J994" s="28">
        <v>157</v>
      </c>
      <c r="K994" s="28">
        <v>5</v>
      </c>
      <c r="L994" s="28">
        <v>4</v>
      </c>
      <c r="M994" s="28">
        <v>24</v>
      </c>
      <c r="N994" s="28">
        <v>1</v>
      </c>
      <c r="P994" s="28">
        <v>1</v>
      </c>
      <c r="R994" s="117" t="s">
        <v>3078</v>
      </c>
      <c r="S994" t="s">
        <v>429</v>
      </c>
      <c r="T994" t="s">
        <v>323</v>
      </c>
      <c r="U994" t="s">
        <v>430</v>
      </c>
      <c r="W994">
        <v>20</v>
      </c>
      <c r="Y994"/>
      <c r="Z994" s="289" t="s">
        <v>3316</v>
      </c>
      <c r="AA994"/>
    </row>
    <row r="995" spans="1:27" ht="15" customHeight="1" x14ac:dyDescent="0.25">
      <c r="A995" s="187" t="e">
        <f>VLOOKUP(E995,НЕД!A:B,2,FALSE)</f>
        <v>#N/A</v>
      </c>
      <c r="B995" s="28">
        <v>52</v>
      </c>
      <c r="C995" s="441" t="s">
        <v>3512</v>
      </c>
      <c r="D995" s="441" t="s">
        <v>42</v>
      </c>
      <c r="E995" s="22" t="s">
        <v>43</v>
      </c>
      <c r="F995" s="28">
        <v>170</v>
      </c>
      <c r="G995" s="28">
        <v>46</v>
      </c>
      <c r="H995" s="29">
        <f t="shared" si="25"/>
        <v>0.27058823529411763</v>
      </c>
      <c r="I995" s="28">
        <v>180</v>
      </c>
      <c r="J995" s="28">
        <v>386</v>
      </c>
      <c r="K995" s="28">
        <v>22</v>
      </c>
      <c r="L995" s="28">
        <v>29</v>
      </c>
      <c r="M995" s="28">
        <v>10</v>
      </c>
      <c r="O995" s="28">
        <v>1</v>
      </c>
      <c r="P995" s="28">
        <v>1</v>
      </c>
      <c r="R995" t="s">
        <v>1455</v>
      </c>
      <c r="W995">
        <v>23</v>
      </c>
      <c r="Y995"/>
      <c r="Z995" s="438" t="s">
        <v>3316</v>
      </c>
    </row>
    <row r="996" spans="1:27" ht="30" customHeight="1" x14ac:dyDescent="0.25">
      <c r="A996" s="187" t="e">
        <f>VLOOKUP(E996,НЕД!A:B,2,FALSE)</f>
        <v>#N/A</v>
      </c>
      <c r="B996" s="68">
        <v>21</v>
      </c>
      <c r="C996" s="441" t="s">
        <v>121</v>
      </c>
      <c r="D996" t="s">
        <v>408</v>
      </c>
      <c r="E996" s="22" t="s">
        <v>3046</v>
      </c>
      <c r="F996" s="68">
        <v>210</v>
      </c>
      <c r="G996" s="28">
        <v>58</v>
      </c>
      <c r="H996" s="29">
        <f t="shared" si="25"/>
        <v>0.27619047619047621</v>
      </c>
      <c r="I996" s="28">
        <v>250</v>
      </c>
      <c r="J996" s="28">
        <v>308</v>
      </c>
      <c r="K996" s="28">
        <v>15</v>
      </c>
      <c r="L996" s="28">
        <v>21</v>
      </c>
      <c r="M996" s="28">
        <v>15</v>
      </c>
      <c r="R996" s="217" t="s">
        <v>3303</v>
      </c>
      <c r="S996" t="s">
        <v>429</v>
      </c>
      <c r="T996" t="s">
        <v>323</v>
      </c>
      <c r="U996" t="s">
        <v>1644</v>
      </c>
      <c r="V996">
        <v>53</v>
      </c>
      <c r="W996">
        <v>16</v>
      </c>
      <c r="Y996"/>
      <c r="Z996" s="315" t="s">
        <v>3316</v>
      </c>
    </row>
    <row r="997" spans="1:27" ht="15" customHeight="1" x14ac:dyDescent="0.25">
      <c r="A997" s="187" t="e">
        <f>VLOOKUP(E997,НЕД!A:B,2,FALSE)</f>
        <v>#N/A</v>
      </c>
      <c r="B997" s="68">
        <v>23</v>
      </c>
      <c r="C997" t="s">
        <v>328</v>
      </c>
      <c r="D997" t="s">
        <v>328</v>
      </c>
      <c r="E997" s="66" t="s">
        <v>1509</v>
      </c>
      <c r="F997" s="68">
        <v>170</v>
      </c>
      <c r="G997" s="28">
        <v>48</v>
      </c>
      <c r="H997" s="29">
        <f t="shared" si="25"/>
        <v>0.28235294117647058</v>
      </c>
      <c r="I997" s="28">
        <v>190</v>
      </c>
      <c r="J997" s="28">
        <v>313</v>
      </c>
      <c r="K997" s="28">
        <v>11</v>
      </c>
      <c r="L997" s="28">
        <v>6</v>
      </c>
      <c r="M997" s="28">
        <v>54</v>
      </c>
      <c r="O997" s="28">
        <v>1</v>
      </c>
      <c r="Q997" s="28">
        <v>1</v>
      </c>
      <c r="R997" s="236" t="s">
        <v>1510</v>
      </c>
      <c r="S997" t="s">
        <v>790</v>
      </c>
      <c r="T997" t="s">
        <v>343</v>
      </c>
      <c r="U997" t="s">
        <v>1511</v>
      </c>
      <c r="V997">
        <v>27</v>
      </c>
      <c r="W997">
        <v>23</v>
      </c>
      <c r="Y997"/>
      <c r="Z997" s="315" t="s">
        <v>3316</v>
      </c>
    </row>
    <row r="998" spans="1:27" ht="15" customHeight="1" x14ac:dyDescent="0.25">
      <c r="A998" s="187" t="e">
        <f>VLOOKUP(E998,НЕД!A:B,2,FALSE)</f>
        <v>#N/A</v>
      </c>
      <c r="B998" s="64">
        <v>42</v>
      </c>
      <c r="C998" t="s">
        <v>36</v>
      </c>
      <c r="D998" t="s">
        <v>36</v>
      </c>
      <c r="E998" s="73" t="s">
        <v>605</v>
      </c>
      <c r="F998" s="74">
        <v>170</v>
      </c>
      <c r="G998" s="28">
        <v>55</v>
      </c>
      <c r="H998" s="29">
        <f t="shared" si="25"/>
        <v>0.3235294117647059</v>
      </c>
      <c r="I998" s="28">
        <v>200</v>
      </c>
      <c r="J998" s="28">
        <v>364</v>
      </c>
      <c r="K998" s="28">
        <v>18</v>
      </c>
      <c r="L998" s="28">
        <v>14</v>
      </c>
      <c r="M998" s="28">
        <v>41</v>
      </c>
      <c r="O998" s="28">
        <v>1</v>
      </c>
      <c r="P998" s="28">
        <v>1</v>
      </c>
      <c r="R998" t="s">
        <v>2916</v>
      </c>
      <c r="W998">
        <v>0</v>
      </c>
      <c r="Y998"/>
      <c r="Z998"/>
      <c r="AA998"/>
    </row>
    <row r="999" spans="1:27" ht="15" customHeight="1" x14ac:dyDescent="0.25">
      <c r="A999" s="187" t="e">
        <f>VLOOKUP(E999,НЕД!A:B,2,FALSE)</f>
        <v>#N/A</v>
      </c>
      <c r="B999" s="28">
        <v>0</v>
      </c>
      <c r="C999" t="s">
        <v>232</v>
      </c>
      <c r="D999" t="s">
        <v>226</v>
      </c>
      <c r="E999" s="22" t="s">
        <v>942</v>
      </c>
      <c r="F999" s="28">
        <v>160</v>
      </c>
      <c r="G999" s="28">
        <v>45</v>
      </c>
      <c r="H999" s="29">
        <f t="shared" si="25"/>
        <v>0.28125</v>
      </c>
      <c r="I999" s="28">
        <v>180</v>
      </c>
      <c r="J999" s="28">
        <v>328</v>
      </c>
      <c r="K999" s="28">
        <v>15</v>
      </c>
      <c r="L999" s="28">
        <v>18</v>
      </c>
      <c r="M999" s="28">
        <v>26</v>
      </c>
      <c r="O999" s="28">
        <v>1</v>
      </c>
      <c r="P999" s="28">
        <v>1</v>
      </c>
      <c r="R999" t="s">
        <v>943</v>
      </c>
      <c r="W999">
        <v>0</v>
      </c>
      <c r="Y999"/>
      <c r="Z999" s="438" t="s">
        <v>3316</v>
      </c>
    </row>
    <row r="1000" spans="1:27" ht="15" customHeight="1" x14ac:dyDescent="0.25">
      <c r="A1000" s="187" t="e">
        <f>VLOOKUP(E1000,НЕД!A:B,2,FALSE)</f>
        <v>#N/A</v>
      </c>
      <c r="B1000" s="28">
        <v>0</v>
      </c>
      <c r="C1000" t="s">
        <v>48</v>
      </c>
      <c r="D1000" t="s">
        <v>48</v>
      </c>
      <c r="E1000" s="22" t="s">
        <v>744</v>
      </c>
      <c r="F1000" s="28">
        <v>185</v>
      </c>
      <c r="G1000" s="28">
        <v>55</v>
      </c>
      <c r="H1000" s="29">
        <f t="shared" si="25"/>
        <v>0.29729729729729731</v>
      </c>
      <c r="I1000" s="28">
        <v>250</v>
      </c>
      <c r="J1000" s="28">
        <v>29</v>
      </c>
      <c r="K1000" s="28">
        <v>24</v>
      </c>
      <c r="L1000" s="28">
        <v>38</v>
      </c>
      <c r="M1000" s="28">
        <v>478</v>
      </c>
      <c r="P1000" s="28">
        <v>1</v>
      </c>
      <c r="R1000" t="s">
        <v>745</v>
      </c>
      <c r="V1000">
        <v>55</v>
      </c>
      <c r="W1000">
        <v>0</v>
      </c>
      <c r="Y1000"/>
      <c r="Z1000" t="s">
        <v>3316</v>
      </c>
      <c r="AA1000"/>
    </row>
    <row r="1001" spans="1:27" ht="15" customHeight="1" x14ac:dyDescent="0.25">
      <c r="A1001" s="187" t="e">
        <f>VLOOKUP(E1001,НЕД!A:B,2,FALSE)</f>
        <v>#N/A</v>
      </c>
      <c r="B1001" s="68">
        <v>23</v>
      </c>
      <c r="C1001" s="445" t="s">
        <v>3555</v>
      </c>
      <c r="D1001" t="s">
        <v>238</v>
      </c>
      <c r="E1001" s="66" t="s">
        <v>727</v>
      </c>
      <c r="F1001" s="28">
        <v>250</v>
      </c>
      <c r="G1001" s="28">
        <v>68</v>
      </c>
      <c r="H1001" s="29">
        <f t="shared" si="25"/>
        <v>0.27200000000000002</v>
      </c>
      <c r="I1001" s="28">
        <v>200</v>
      </c>
      <c r="J1001" s="28">
        <v>229</v>
      </c>
      <c r="K1001" s="28">
        <v>8</v>
      </c>
      <c r="L1001" s="28">
        <v>16</v>
      </c>
      <c r="M1001" s="28">
        <v>14</v>
      </c>
      <c r="R1001" s="310" t="s">
        <v>3492</v>
      </c>
      <c r="W1001">
        <v>23</v>
      </c>
      <c r="Y1001"/>
      <c r="Z1001" s="315" t="s">
        <v>3316</v>
      </c>
    </row>
    <row r="1002" spans="1:27" ht="15" customHeight="1" x14ac:dyDescent="0.25">
      <c r="A1002" s="187" t="e">
        <f>VLOOKUP(E1002,НЕД!A:B,2,FALSE)</f>
        <v>#N/A</v>
      </c>
      <c r="B1002" s="28">
        <v>0</v>
      </c>
      <c r="C1002" t="s">
        <v>331</v>
      </c>
      <c r="D1002" t="s">
        <v>331</v>
      </c>
      <c r="E1002" s="23" t="s">
        <v>477</v>
      </c>
      <c r="F1002" s="31">
        <v>195</v>
      </c>
      <c r="G1002" s="28">
        <v>74</v>
      </c>
      <c r="H1002" s="29">
        <f t="shared" si="25"/>
        <v>0.37948717948717947</v>
      </c>
      <c r="I1002" s="28">
        <v>230</v>
      </c>
      <c r="J1002" s="28">
        <v>75</v>
      </c>
      <c r="K1002" s="28">
        <v>4</v>
      </c>
      <c r="L1002" s="28">
        <v>2</v>
      </c>
      <c r="M1002" s="28">
        <v>10</v>
      </c>
      <c r="N1002" s="28">
        <v>1</v>
      </c>
      <c r="P1002" s="28">
        <v>1</v>
      </c>
      <c r="R1002" t="s">
        <v>478</v>
      </c>
      <c r="S1002" t="s">
        <v>338</v>
      </c>
      <c r="T1002" t="s">
        <v>479</v>
      </c>
      <c r="U1002" t="s">
        <v>480</v>
      </c>
      <c r="V1002">
        <v>49</v>
      </c>
      <c r="W1002">
        <v>0</v>
      </c>
      <c r="Y1002"/>
      <c r="Z1002" s="313" t="s">
        <v>3316</v>
      </c>
    </row>
    <row r="1003" spans="1:27" ht="30" customHeight="1" x14ac:dyDescent="0.25">
      <c r="A1003" s="187" t="e">
        <f>VLOOKUP(E1003,НЕД!A:B,2,FALSE)</f>
        <v>#N/A</v>
      </c>
      <c r="B1003" s="68">
        <v>20</v>
      </c>
      <c r="C1003" s="441" t="s">
        <v>232</v>
      </c>
      <c r="D1003" t="s">
        <v>226</v>
      </c>
      <c r="E1003" s="66" t="s">
        <v>1539</v>
      </c>
      <c r="F1003" s="28">
        <v>160</v>
      </c>
      <c r="G1003" s="28">
        <v>28</v>
      </c>
      <c r="H1003" s="29">
        <f t="shared" si="25"/>
        <v>0.17499999999999999</v>
      </c>
      <c r="I1003" s="28">
        <v>200</v>
      </c>
      <c r="J1003" s="28">
        <v>329</v>
      </c>
      <c r="K1003" s="28">
        <v>6</v>
      </c>
      <c r="L1003" s="28">
        <v>24</v>
      </c>
      <c r="M1003" s="28">
        <v>23</v>
      </c>
      <c r="N1003" s="28">
        <v>1</v>
      </c>
      <c r="O1003" s="28">
        <v>1</v>
      </c>
      <c r="P1003" s="28">
        <v>1</v>
      </c>
      <c r="R1003" s="112" t="s">
        <v>3053</v>
      </c>
      <c r="W1003">
        <v>20</v>
      </c>
      <c r="Y1003"/>
      <c r="Z1003" s="438" t="s">
        <v>3316</v>
      </c>
      <c r="AA1003" s="28">
        <v>13</v>
      </c>
    </row>
    <row r="1004" spans="1:27" ht="15" customHeight="1" x14ac:dyDescent="0.25">
      <c r="A1004" s="187" t="e">
        <f>VLOOKUP(E1004,НЕД!A:B,2,FALSE)</f>
        <v>#N/A</v>
      </c>
      <c r="B1004" s="28">
        <v>0</v>
      </c>
      <c r="C1004" s="441" t="s">
        <v>3512</v>
      </c>
      <c r="D1004" s="441" t="s">
        <v>42</v>
      </c>
      <c r="E1004" s="73" t="s">
        <v>554</v>
      </c>
      <c r="F1004" s="74">
        <v>170</v>
      </c>
      <c r="G1004" s="28">
        <v>58</v>
      </c>
      <c r="H1004" s="29">
        <f t="shared" si="25"/>
        <v>0.3411764705882353</v>
      </c>
      <c r="I1004" s="28">
        <v>200</v>
      </c>
      <c r="J1004" s="28">
        <v>365</v>
      </c>
      <c r="K1004" s="28">
        <v>25</v>
      </c>
      <c r="L1004" s="28">
        <v>27</v>
      </c>
      <c r="M1004" s="28">
        <v>3</v>
      </c>
      <c r="P1004" s="28">
        <v>1</v>
      </c>
      <c r="R1004" t="s">
        <v>555</v>
      </c>
      <c r="S1004" t="s">
        <v>446</v>
      </c>
      <c r="T1004" t="s">
        <v>323</v>
      </c>
      <c r="U1004" t="s">
        <v>447</v>
      </c>
      <c r="V1004">
        <v>58</v>
      </c>
      <c r="W1004">
        <v>0</v>
      </c>
      <c r="Y1004"/>
      <c r="Z1004" s="236" t="s">
        <v>3316</v>
      </c>
      <c r="AA1004">
        <v>13</v>
      </c>
    </row>
    <row r="1005" spans="1:27" ht="15" customHeight="1" x14ac:dyDescent="0.25">
      <c r="A1005" s="187" t="e">
        <f>VLOOKUP(E1005,НЕД!A:B,2,FALSE)</f>
        <v>#N/A</v>
      </c>
      <c r="B1005" s="68">
        <v>21</v>
      </c>
      <c r="C1005" t="s">
        <v>139</v>
      </c>
      <c r="D1005" t="s">
        <v>139</v>
      </c>
      <c r="E1005" s="22" t="s">
        <v>1607</v>
      </c>
      <c r="F1005" s="68">
        <v>260</v>
      </c>
      <c r="G1005" s="28">
        <v>69</v>
      </c>
      <c r="H1005" s="29">
        <f t="shared" si="25"/>
        <v>0.26538461538461539</v>
      </c>
      <c r="I1005" s="28">
        <v>240</v>
      </c>
      <c r="J1005" s="28">
        <v>330</v>
      </c>
      <c r="K1005" s="28">
        <v>19</v>
      </c>
      <c r="L1005" s="28">
        <v>10</v>
      </c>
      <c r="M1005" s="28">
        <v>41</v>
      </c>
      <c r="O1005" s="28">
        <v>1</v>
      </c>
      <c r="P1005" s="28">
        <v>1</v>
      </c>
      <c r="R1005" s="217" t="s">
        <v>2932</v>
      </c>
      <c r="W1005">
        <v>16</v>
      </c>
      <c r="Y1005"/>
      <c r="Z1005" s="315" t="s">
        <v>3316</v>
      </c>
      <c r="AA1005"/>
    </row>
    <row r="1006" spans="1:27" ht="15" customHeight="1" x14ac:dyDescent="0.25">
      <c r="A1006" s="187" t="e">
        <f>VLOOKUP(E1006,НЕД!A:B,2,FALSE)</f>
        <v>#N/A</v>
      </c>
      <c r="B1006" s="68">
        <v>17</v>
      </c>
      <c r="C1006" t="s">
        <v>48</v>
      </c>
      <c r="D1006" t="s">
        <v>48</v>
      </c>
      <c r="E1006" s="66" t="s">
        <v>1200</v>
      </c>
      <c r="F1006" s="68">
        <v>190</v>
      </c>
      <c r="G1006" s="28">
        <v>56</v>
      </c>
      <c r="H1006" s="29">
        <f t="shared" si="25"/>
        <v>0.29473684210526313</v>
      </c>
      <c r="I1006" s="28">
        <v>180</v>
      </c>
      <c r="J1006" s="28">
        <v>341</v>
      </c>
      <c r="K1006" s="28">
        <v>13</v>
      </c>
      <c r="L1006" s="28">
        <v>22</v>
      </c>
      <c r="M1006" s="28">
        <v>23</v>
      </c>
      <c r="O1006" s="28">
        <v>1</v>
      </c>
      <c r="P1006" s="28">
        <v>1</v>
      </c>
      <c r="R1006" t="s">
        <v>1201</v>
      </c>
      <c r="W1006">
        <v>17</v>
      </c>
      <c r="Z1006"/>
      <c r="AA1006"/>
    </row>
    <row r="1007" spans="1:27" ht="30" customHeight="1" x14ac:dyDescent="0.25">
      <c r="A1007" s="187" t="e">
        <f>VLOOKUP(E1007,НЕД!A:B,2,FALSE)</f>
        <v>#N/A</v>
      </c>
      <c r="B1007" s="28">
        <v>0</v>
      </c>
      <c r="C1007" t="s">
        <v>48</v>
      </c>
      <c r="D1007" t="s">
        <v>48</v>
      </c>
      <c r="E1007" s="22" t="s">
        <v>1882</v>
      </c>
      <c r="F1007" s="28">
        <v>190</v>
      </c>
      <c r="G1007" s="28">
        <v>57</v>
      </c>
      <c r="H1007" s="29">
        <f t="shared" si="25"/>
        <v>0.3</v>
      </c>
      <c r="I1007" s="28">
        <v>250</v>
      </c>
      <c r="J1007" s="28">
        <v>590</v>
      </c>
      <c r="K1007" s="28">
        <v>26</v>
      </c>
      <c r="L1007" s="28">
        <v>40</v>
      </c>
      <c r="M1007" s="28">
        <v>31</v>
      </c>
      <c r="R1007" t="s">
        <v>1883</v>
      </c>
      <c r="W1007">
        <v>0</v>
      </c>
      <c r="Y1007"/>
      <c r="Z1007"/>
      <c r="AA1007"/>
    </row>
    <row r="1008" spans="1:27" ht="15" customHeight="1" x14ac:dyDescent="0.25">
      <c r="A1008" s="187">
        <f>VLOOKUP(E1008,НЕД!A:B,2,FALSE)</f>
        <v>24</v>
      </c>
      <c r="B1008" s="68">
        <v>21</v>
      </c>
      <c r="C1008" s="441" t="s">
        <v>174</v>
      </c>
      <c r="D1008" s="441" t="s">
        <v>174</v>
      </c>
      <c r="E1008" s="66" t="s">
        <v>174</v>
      </c>
      <c r="F1008" s="68">
        <v>180</v>
      </c>
      <c r="G1008" s="28">
        <v>72</v>
      </c>
      <c r="H1008" s="29">
        <f t="shared" si="25"/>
        <v>0.4</v>
      </c>
      <c r="I1008" s="28">
        <v>200</v>
      </c>
      <c r="J1008" s="28">
        <v>108</v>
      </c>
      <c r="K1008" s="28">
        <v>1</v>
      </c>
      <c r="L1008" s="28">
        <v>1</v>
      </c>
      <c r="M1008" s="28">
        <v>24</v>
      </c>
      <c r="N1008" s="28">
        <v>1</v>
      </c>
      <c r="R1008" s="204" t="s">
        <v>3254</v>
      </c>
      <c r="V1008">
        <v>59</v>
      </c>
      <c r="W1008">
        <v>23</v>
      </c>
      <c r="Z1008" s="315" t="s">
        <v>3316</v>
      </c>
    </row>
    <row r="1009" spans="1:27" ht="15" customHeight="1" x14ac:dyDescent="0.25">
      <c r="A1009" s="187" t="e">
        <f>VLOOKUP(E1009,НЕД!A:B,2,FALSE)</f>
        <v>#N/A</v>
      </c>
      <c r="B1009" s="64">
        <v>7</v>
      </c>
      <c r="C1009" t="s">
        <v>151</v>
      </c>
      <c r="D1009" s="441" t="s">
        <v>3523</v>
      </c>
      <c r="E1009" s="146" t="s">
        <v>2343</v>
      </c>
      <c r="F1009" s="28">
        <v>160</v>
      </c>
      <c r="G1009" s="28">
        <v>30</v>
      </c>
      <c r="H1009" s="29">
        <f t="shared" si="25"/>
        <v>0.1875</v>
      </c>
      <c r="I1009" s="28">
        <v>140</v>
      </c>
      <c r="J1009" s="35">
        <v>406</v>
      </c>
      <c r="K1009" s="28">
        <v>5</v>
      </c>
      <c r="L1009" s="28">
        <v>22</v>
      </c>
      <c r="M1009" s="28">
        <v>46</v>
      </c>
      <c r="N1009" s="28">
        <v>1</v>
      </c>
      <c r="O1009" s="28">
        <v>1</v>
      </c>
      <c r="P1009" s="28">
        <v>1</v>
      </c>
      <c r="R1009" s="77" t="s">
        <v>3162</v>
      </c>
      <c r="W1009">
        <v>0</v>
      </c>
      <c r="Y1009"/>
      <c r="Z1009"/>
      <c r="AA1009"/>
    </row>
    <row r="1010" spans="1:27" ht="15" customHeight="1" x14ac:dyDescent="0.25">
      <c r="A1010" s="187">
        <f>VLOOKUP(E1010,НЕД!A:B,2,FALSE)</f>
        <v>24</v>
      </c>
      <c r="B1010" s="64">
        <v>24</v>
      </c>
      <c r="C1010" t="s">
        <v>48</v>
      </c>
      <c r="D1010" t="s">
        <v>48</v>
      </c>
      <c r="E1010" s="66" t="s">
        <v>1512</v>
      </c>
      <c r="F1010" s="28">
        <v>200</v>
      </c>
      <c r="G1010" s="28">
        <v>54</v>
      </c>
      <c r="H1010" s="29">
        <f t="shared" si="25"/>
        <v>0.27</v>
      </c>
      <c r="I1010" s="28">
        <v>180</v>
      </c>
      <c r="J1010" s="28">
        <v>374</v>
      </c>
      <c r="K1010" s="28">
        <v>13</v>
      </c>
      <c r="L1010" s="28">
        <v>25</v>
      </c>
      <c r="M1010" s="28">
        <v>26</v>
      </c>
      <c r="O1010" s="28">
        <v>1</v>
      </c>
      <c r="P1010" s="28">
        <v>1</v>
      </c>
      <c r="R1010" t="s">
        <v>1513</v>
      </c>
      <c r="W1010">
        <v>16</v>
      </c>
      <c r="Y1010"/>
      <c r="Z1010" t="s">
        <v>3316</v>
      </c>
      <c r="AA1010"/>
    </row>
    <row r="1011" spans="1:27" ht="15" customHeight="1" x14ac:dyDescent="0.25">
      <c r="A1011" s="187" t="e">
        <f>VLOOKUP(E1011,НЕД!A:B,2,FALSE)</f>
        <v>#N/A</v>
      </c>
      <c r="B1011" s="28">
        <v>0</v>
      </c>
      <c r="C1011" t="s">
        <v>78</v>
      </c>
      <c r="D1011" s="441" t="s">
        <v>3521</v>
      </c>
      <c r="E1011" s="22" t="s">
        <v>1382</v>
      </c>
      <c r="F1011" s="28">
        <v>120</v>
      </c>
      <c r="G1011" s="28">
        <v>31</v>
      </c>
      <c r="H1011" s="29">
        <f t="shared" si="25"/>
        <v>0.25833333333333336</v>
      </c>
      <c r="I1011" s="28">
        <v>180</v>
      </c>
      <c r="J1011" s="28">
        <v>51</v>
      </c>
      <c r="K1011" s="28">
        <v>1</v>
      </c>
      <c r="L1011" s="28">
        <v>1</v>
      </c>
      <c r="M1011" s="28">
        <v>10</v>
      </c>
      <c r="N1011" s="28">
        <v>1</v>
      </c>
      <c r="R1011" t="s">
        <v>1383</v>
      </c>
      <c r="W1011">
        <v>0</v>
      </c>
      <c r="Y1011"/>
      <c r="Z1011" s="313" t="s">
        <v>3316</v>
      </c>
    </row>
    <row r="1012" spans="1:27" ht="15" customHeight="1" x14ac:dyDescent="0.25">
      <c r="A1012" s="187">
        <f>VLOOKUP(E1012,НЕД!A:B,2,FALSE)</f>
        <v>24</v>
      </c>
      <c r="B1012" s="68">
        <v>21</v>
      </c>
      <c r="C1012" t="s">
        <v>244</v>
      </c>
      <c r="D1012" t="s">
        <v>244</v>
      </c>
      <c r="E1012" s="66" t="s">
        <v>245</v>
      </c>
      <c r="F1012" s="68">
        <v>90</v>
      </c>
      <c r="G1012" s="28">
        <v>20</v>
      </c>
      <c r="H1012" s="29">
        <f t="shared" si="25"/>
        <v>0.22222222222222221</v>
      </c>
      <c r="I1012" s="28">
        <v>150</v>
      </c>
      <c r="J1012" s="28">
        <v>33</v>
      </c>
      <c r="K1012" s="28">
        <v>2</v>
      </c>
      <c r="L1012" s="28">
        <v>0</v>
      </c>
      <c r="M1012" s="28">
        <v>6</v>
      </c>
      <c r="N1012" s="28">
        <v>1</v>
      </c>
      <c r="R1012" s="471" t="s">
        <v>3442</v>
      </c>
      <c r="S1012" t="s">
        <v>828</v>
      </c>
      <c r="T1012" t="s">
        <v>459</v>
      </c>
      <c r="U1012" t="s">
        <v>392</v>
      </c>
      <c r="V1012">
        <v>16</v>
      </c>
      <c r="W1012">
        <v>23</v>
      </c>
      <c r="Y1012"/>
      <c r="Z1012" s="315" t="s">
        <v>3316</v>
      </c>
    </row>
    <row r="1013" spans="1:27" ht="15" customHeight="1" x14ac:dyDescent="0.25">
      <c r="A1013" s="187" t="e">
        <f>VLOOKUP(E1013,НЕД!A:B,2,FALSE)</f>
        <v>#N/A</v>
      </c>
      <c r="B1013" s="28">
        <v>0</v>
      </c>
      <c r="C1013" t="s">
        <v>232</v>
      </c>
      <c r="D1013" t="s">
        <v>226</v>
      </c>
      <c r="E1013" s="22" t="s">
        <v>1329</v>
      </c>
      <c r="F1013" s="28">
        <v>160</v>
      </c>
      <c r="G1013" s="28">
        <v>42</v>
      </c>
      <c r="H1013" s="29">
        <f t="shared" si="25"/>
        <v>0.26250000000000001</v>
      </c>
      <c r="I1013" s="28">
        <v>250</v>
      </c>
      <c r="J1013" s="28">
        <v>330</v>
      </c>
      <c r="K1013" s="28">
        <v>9</v>
      </c>
      <c r="L1013" s="28">
        <v>11</v>
      </c>
      <c r="M1013" s="28">
        <v>48</v>
      </c>
      <c r="N1013" s="28">
        <v>1</v>
      </c>
      <c r="P1013" s="28">
        <v>1</v>
      </c>
      <c r="R1013" t="s">
        <v>1330</v>
      </c>
      <c r="W1013">
        <v>0</v>
      </c>
      <c r="Y1013"/>
      <c r="Z1013" s="438" t="s">
        <v>3316</v>
      </c>
      <c r="AA1013" s="28">
        <v>13</v>
      </c>
    </row>
    <row r="1014" spans="1:27" ht="30" customHeight="1" x14ac:dyDescent="0.25">
      <c r="A1014" s="187" t="e">
        <f>VLOOKUP(E1014,НЕД!A:B,2,FALSE)</f>
        <v>#N/A</v>
      </c>
      <c r="B1014" s="68">
        <v>18</v>
      </c>
      <c r="C1014" s="441" t="s">
        <v>194</v>
      </c>
      <c r="D1014" t="s">
        <v>194</v>
      </c>
      <c r="E1014" s="66" t="s">
        <v>1373</v>
      </c>
      <c r="F1014" s="68">
        <v>160</v>
      </c>
      <c r="G1014" s="28">
        <v>46</v>
      </c>
      <c r="H1014" s="29">
        <f t="shared" si="25"/>
        <v>0.28749999999999998</v>
      </c>
      <c r="I1014" s="28">
        <v>120</v>
      </c>
      <c r="J1014" s="28">
        <v>307</v>
      </c>
      <c r="K1014" s="28">
        <v>28</v>
      </c>
      <c r="L1014" s="28">
        <v>13</v>
      </c>
      <c r="M1014" s="28">
        <v>19</v>
      </c>
      <c r="O1014" s="28">
        <v>1</v>
      </c>
      <c r="P1014" s="28">
        <v>1</v>
      </c>
      <c r="R1014" t="s">
        <v>3219</v>
      </c>
      <c r="S1014" t="s">
        <v>790</v>
      </c>
      <c r="T1014" t="s">
        <v>351</v>
      </c>
      <c r="U1014" t="s">
        <v>1374</v>
      </c>
      <c r="V1014">
        <v>40</v>
      </c>
      <c r="W1014">
        <v>15</v>
      </c>
      <c r="Y1014"/>
      <c r="Z1014" s="313" t="s">
        <v>3316</v>
      </c>
      <c r="AA1014" s="28">
        <v>13</v>
      </c>
    </row>
    <row r="1015" spans="1:27" ht="15" customHeight="1" x14ac:dyDescent="0.25">
      <c r="A1015" s="187">
        <f>VLOOKUP(E1015,НЕД!A:B,2,FALSE)</f>
        <v>24</v>
      </c>
      <c r="B1015" s="68">
        <v>23</v>
      </c>
      <c r="C1015" t="s">
        <v>244</v>
      </c>
      <c r="D1015" t="s">
        <v>244</v>
      </c>
      <c r="E1015" s="66" t="s">
        <v>256</v>
      </c>
      <c r="F1015" s="68">
        <v>100</v>
      </c>
      <c r="G1015" s="28">
        <v>19</v>
      </c>
      <c r="H1015" s="29">
        <f t="shared" si="25"/>
        <v>0.19</v>
      </c>
      <c r="I1015" s="28">
        <v>140</v>
      </c>
      <c r="J1015" s="28">
        <v>172</v>
      </c>
      <c r="K1015" s="28">
        <v>4</v>
      </c>
      <c r="L1015" s="28">
        <v>12</v>
      </c>
      <c r="M1015" s="28">
        <v>12</v>
      </c>
      <c r="N1015" s="28">
        <v>1</v>
      </c>
      <c r="R1015" t="s">
        <v>1540</v>
      </c>
      <c r="W1015">
        <v>23</v>
      </c>
      <c r="Z1015" s="315" t="s">
        <v>3316</v>
      </c>
    </row>
    <row r="1016" spans="1:27" ht="15" customHeight="1" x14ac:dyDescent="0.25">
      <c r="A1016" s="187" t="e">
        <f>VLOOKUP(E1016,НЕД!A:B,2,FALSE)</f>
        <v>#N/A</v>
      </c>
      <c r="B1016" s="64">
        <v>16</v>
      </c>
      <c r="C1016" s="34" t="s">
        <v>3554</v>
      </c>
      <c r="D1016" s="34" t="s">
        <v>3554</v>
      </c>
      <c r="E1016" s="291" t="s">
        <v>1321</v>
      </c>
      <c r="F1016" s="68">
        <v>170</v>
      </c>
      <c r="G1016" s="28">
        <v>49</v>
      </c>
      <c r="H1016" s="29">
        <f t="shared" si="25"/>
        <v>0.28823529411764703</v>
      </c>
      <c r="I1016" s="28">
        <v>250</v>
      </c>
      <c r="J1016" s="28">
        <v>122</v>
      </c>
      <c r="K1016" s="28">
        <v>9</v>
      </c>
      <c r="L1016" s="28">
        <v>7</v>
      </c>
      <c r="M1016" s="28">
        <v>6</v>
      </c>
      <c r="P1016" s="28">
        <v>1</v>
      </c>
      <c r="R1016" s="30" t="s">
        <v>2929</v>
      </c>
      <c r="S1016" t="s">
        <v>509</v>
      </c>
      <c r="T1016" t="s">
        <v>323</v>
      </c>
      <c r="U1016" t="s">
        <v>1322</v>
      </c>
      <c r="V1016">
        <v>24</v>
      </c>
      <c r="W1016">
        <v>16</v>
      </c>
      <c r="Y1016"/>
      <c r="Z1016"/>
      <c r="AA1016"/>
    </row>
    <row r="1017" spans="1:27" ht="15" customHeight="1" x14ac:dyDescent="0.25">
      <c r="A1017" s="187">
        <f>VLOOKUP(E1017,НЕД!A:B,2,FALSE)</f>
        <v>24</v>
      </c>
      <c r="B1017" s="68">
        <v>24</v>
      </c>
      <c r="C1017" t="s">
        <v>244</v>
      </c>
      <c r="D1017" t="s">
        <v>244</v>
      </c>
      <c r="E1017" s="22" t="s">
        <v>987</v>
      </c>
      <c r="F1017" s="68">
        <v>130</v>
      </c>
      <c r="G1017" s="28">
        <v>21</v>
      </c>
      <c r="H1017" s="29">
        <f t="shared" si="25"/>
        <v>0.16153846153846155</v>
      </c>
      <c r="I1017" s="28">
        <v>180</v>
      </c>
      <c r="J1017" s="28">
        <v>305</v>
      </c>
      <c r="K1017" s="28">
        <v>4</v>
      </c>
      <c r="L1017" s="28">
        <v>28</v>
      </c>
      <c r="M1017" s="28">
        <v>10</v>
      </c>
      <c r="N1017" s="28">
        <v>1</v>
      </c>
      <c r="O1017" s="28">
        <v>1</v>
      </c>
      <c r="R1017" s="30" t="s">
        <v>988</v>
      </c>
      <c r="W1017">
        <v>19</v>
      </c>
      <c r="Y1017"/>
      <c r="Z1017" t="s">
        <v>3316</v>
      </c>
      <c r="AA1017"/>
    </row>
    <row r="1018" spans="1:27" ht="15" customHeight="1" x14ac:dyDescent="0.25">
      <c r="A1018" s="187">
        <f>VLOOKUP(E1018,НЕД!A:B,2,FALSE)</f>
        <v>24</v>
      </c>
      <c r="B1018" s="68">
        <v>21</v>
      </c>
      <c r="C1018" t="s">
        <v>232</v>
      </c>
      <c r="D1018" s="22" t="s">
        <v>232</v>
      </c>
      <c r="E1018" s="66" t="s">
        <v>1557</v>
      </c>
      <c r="F1018" s="68">
        <v>140</v>
      </c>
      <c r="G1018" s="28">
        <v>32</v>
      </c>
      <c r="H1018" s="29">
        <f t="shared" si="25"/>
        <v>0.22857142857142856</v>
      </c>
      <c r="I1018" s="28">
        <v>150</v>
      </c>
      <c r="J1018" s="28">
        <v>130</v>
      </c>
      <c r="K1018" s="28">
        <v>3</v>
      </c>
      <c r="L1018" s="28">
        <v>5</v>
      </c>
      <c r="M1018" s="28">
        <v>19</v>
      </c>
      <c r="N1018" s="28">
        <v>1</v>
      </c>
      <c r="P1018" s="28">
        <v>1</v>
      </c>
      <c r="R1018" t="s">
        <v>2957</v>
      </c>
      <c r="S1018" t="str">
        <f>CONCATENATE(F1018,".-")</f>
        <v>140.-</v>
      </c>
      <c r="T1018" t="str">
        <f>CONCATENATE(I1018," г")</f>
        <v>150 г</v>
      </c>
      <c r="U1018" t="str">
        <f>CONCATENATE(ROUND(J1018,0)," кк")</f>
        <v>130 кк</v>
      </c>
      <c r="V1018">
        <v>19</v>
      </c>
      <c r="W1018">
        <v>23</v>
      </c>
      <c r="Z1018" s="315" t="s">
        <v>3316</v>
      </c>
    </row>
    <row r="1019" spans="1:27" ht="15" customHeight="1" x14ac:dyDescent="0.25">
      <c r="A1019" s="187" t="e">
        <f>VLOOKUP(E1019,НЕД!A:B,2,FALSE)</f>
        <v>#N/A</v>
      </c>
      <c r="B1019" s="28">
        <v>0</v>
      </c>
      <c r="C1019" s="441" t="s">
        <v>174</v>
      </c>
      <c r="D1019" t="s">
        <v>173</v>
      </c>
      <c r="E1019" s="22" t="s">
        <v>1940</v>
      </c>
      <c r="F1019" s="28">
        <v>80</v>
      </c>
      <c r="H1019" s="29">
        <f t="shared" si="25"/>
        <v>0</v>
      </c>
      <c r="I1019" s="28">
        <v>100</v>
      </c>
      <c r="J1019" s="28">
        <v>19</v>
      </c>
      <c r="K1019" s="28">
        <v>1</v>
      </c>
      <c r="L1019" s="28">
        <v>0</v>
      </c>
      <c r="M1019" s="28">
        <v>4</v>
      </c>
      <c r="N1019" s="28">
        <v>1</v>
      </c>
      <c r="R1019" t="s">
        <v>2303</v>
      </c>
      <c r="W1019">
        <v>0</v>
      </c>
      <c r="Y1019"/>
      <c r="Z1019" t="s">
        <v>3316</v>
      </c>
      <c r="AA1019"/>
    </row>
    <row r="1020" spans="1:27" ht="30" customHeight="1" x14ac:dyDescent="0.25">
      <c r="A1020" s="187">
        <f>VLOOKUP(E1020,НЕД!A:B,2,FALSE)</f>
        <v>24</v>
      </c>
      <c r="B1020" s="68">
        <v>24</v>
      </c>
      <c r="C1020" t="s">
        <v>244</v>
      </c>
      <c r="D1020" t="s">
        <v>244</v>
      </c>
      <c r="E1020" s="469" t="s">
        <v>1348</v>
      </c>
      <c r="F1020" s="68">
        <v>160</v>
      </c>
      <c r="G1020" s="28">
        <v>37</v>
      </c>
      <c r="H1020" s="29">
        <f t="shared" si="25"/>
        <v>0.23125000000000001</v>
      </c>
      <c r="I1020" s="28">
        <v>150</v>
      </c>
      <c r="J1020" s="28">
        <v>135</v>
      </c>
      <c r="K1020" s="28">
        <v>5</v>
      </c>
      <c r="L1020" s="28">
        <v>5</v>
      </c>
      <c r="M1020" s="28">
        <v>18</v>
      </c>
      <c r="N1020" s="28">
        <v>1</v>
      </c>
      <c r="P1020" s="28">
        <v>1</v>
      </c>
      <c r="R1020" t="s">
        <v>1349</v>
      </c>
      <c r="V1020">
        <v>19</v>
      </c>
      <c r="W1020">
        <v>23</v>
      </c>
      <c r="Y1020"/>
      <c r="Z1020" s="315" t="s">
        <v>3316</v>
      </c>
      <c r="AA1020" s="28">
        <v>13</v>
      </c>
    </row>
    <row r="1021" spans="1:27" ht="15" customHeight="1" x14ac:dyDescent="0.25">
      <c r="A1021" s="187" t="e">
        <f>VLOOKUP(E1021,НЕД!A:B,2,FALSE)</f>
        <v>#N/A</v>
      </c>
      <c r="B1021" s="64">
        <v>9</v>
      </c>
      <c r="C1021" t="s">
        <v>151</v>
      </c>
      <c r="D1021" s="441" t="s">
        <v>3525</v>
      </c>
      <c r="E1021" s="22" t="s">
        <v>157</v>
      </c>
      <c r="F1021" s="64">
        <v>160</v>
      </c>
      <c r="G1021" s="28">
        <v>31</v>
      </c>
      <c r="H1021" s="29">
        <f t="shared" si="25"/>
        <v>0.19375000000000001</v>
      </c>
      <c r="I1021" s="28">
        <v>150</v>
      </c>
      <c r="J1021" s="28">
        <v>102</v>
      </c>
      <c r="K1021" s="28">
        <v>6</v>
      </c>
      <c r="L1021" s="28">
        <v>4</v>
      </c>
      <c r="M1021" s="28">
        <v>12</v>
      </c>
      <c r="N1021" s="28">
        <v>1</v>
      </c>
      <c r="P1021" s="28">
        <v>1</v>
      </c>
      <c r="R1021" t="s">
        <v>2965</v>
      </c>
      <c r="W1021">
        <v>9</v>
      </c>
      <c r="Y1021"/>
      <c r="Z1021"/>
      <c r="AA1021"/>
    </row>
    <row r="1022" spans="1:27" ht="15" customHeight="1" x14ac:dyDescent="0.25">
      <c r="A1022" s="187">
        <f>VLOOKUP(E1022,НЕД!A:B,2,FALSE)</f>
        <v>24</v>
      </c>
      <c r="B1022" s="68">
        <v>22</v>
      </c>
      <c r="C1022" t="s">
        <v>244</v>
      </c>
      <c r="D1022" t="s">
        <v>244</v>
      </c>
      <c r="E1022" s="209" t="s">
        <v>253</v>
      </c>
      <c r="F1022" s="68">
        <v>120</v>
      </c>
      <c r="G1022" s="28">
        <v>26</v>
      </c>
      <c r="H1022" s="29">
        <f t="shared" si="25"/>
        <v>0.21666666666666667</v>
      </c>
      <c r="I1022" s="28">
        <v>180</v>
      </c>
      <c r="J1022" s="28">
        <v>229</v>
      </c>
      <c r="K1022" s="28">
        <v>9</v>
      </c>
      <c r="L1022" s="28">
        <v>14</v>
      </c>
      <c r="M1022" s="28">
        <v>18</v>
      </c>
      <c r="N1022" s="28">
        <v>1</v>
      </c>
      <c r="P1022" s="28">
        <v>1</v>
      </c>
      <c r="R1022" s="34" t="s">
        <v>989</v>
      </c>
      <c r="W1022">
        <v>23</v>
      </c>
      <c r="Y1022"/>
      <c r="Z1022" s="315" t="s">
        <v>3316</v>
      </c>
    </row>
    <row r="1023" spans="1:27" ht="15" customHeight="1" x14ac:dyDescent="0.25">
      <c r="A1023" s="187" t="e">
        <f>VLOOKUP(E1023,НЕД!A:B,2,FALSE)</f>
        <v>#N/A</v>
      </c>
      <c r="B1023" s="64">
        <v>11</v>
      </c>
      <c r="C1023" s="441" t="s">
        <v>121</v>
      </c>
      <c r="D1023" t="s">
        <v>484</v>
      </c>
      <c r="E1023" s="22" t="s">
        <v>667</v>
      </c>
      <c r="F1023" s="68">
        <v>240</v>
      </c>
      <c r="G1023" s="28">
        <v>67</v>
      </c>
      <c r="H1023" s="29">
        <f t="shared" si="25"/>
        <v>0.27916666666666667</v>
      </c>
      <c r="I1023" s="28">
        <v>250</v>
      </c>
      <c r="J1023" s="28">
        <v>362</v>
      </c>
      <c r="K1023" s="28">
        <v>21</v>
      </c>
      <c r="L1023" s="28">
        <v>18</v>
      </c>
      <c r="M1023" s="28">
        <v>28</v>
      </c>
      <c r="O1023" s="28">
        <v>1</v>
      </c>
      <c r="P1023" s="28">
        <v>1</v>
      </c>
      <c r="R1023" s="156" t="s">
        <v>3176</v>
      </c>
      <c r="S1023" t="s">
        <v>338</v>
      </c>
      <c r="T1023" t="s">
        <v>323</v>
      </c>
      <c r="U1023" t="s">
        <v>668</v>
      </c>
      <c r="V1023">
        <v>53</v>
      </c>
      <c r="W1023">
        <v>11</v>
      </c>
      <c r="Y1023"/>
      <c r="Z1023" s="316" t="s">
        <v>3316</v>
      </c>
    </row>
    <row r="1024" spans="1:27" ht="30" customHeight="1" x14ac:dyDescent="0.25">
      <c r="A1024" s="187" t="e">
        <f>VLOOKUP(E1024,НЕД!A:B,2,FALSE)</f>
        <v>#N/A</v>
      </c>
      <c r="B1024" s="64">
        <v>13</v>
      </c>
      <c r="C1024" t="s">
        <v>331</v>
      </c>
      <c r="D1024" t="s">
        <v>331</v>
      </c>
      <c r="E1024" s="22" t="s">
        <v>625</v>
      </c>
      <c r="F1024" s="28">
        <v>200</v>
      </c>
      <c r="G1024" s="28">
        <v>53</v>
      </c>
      <c r="H1024" s="29">
        <f t="shared" si="25"/>
        <v>0.26500000000000001</v>
      </c>
      <c r="I1024" s="28">
        <v>180</v>
      </c>
      <c r="J1024" s="28">
        <v>80</v>
      </c>
      <c r="K1024" s="28">
        <v>3</v>
      </c>
      <c r="L1024" s="28">
        <v>1</v>
      </c>
      <c r="M1024" s="28">
        <v>14</v>
      </c>
      <c r="N1024" s="28">
        <v>1</v>
      </c>
      <c r="R1024" s="30" t="s">
        <v>626</v>
      </c>
      <c r="W1024">
        <v>13</v>
      </c>
      <c r="Y1024"/>
      <c r="Z1024" s="313" t="s">
        <v>3316</v>
      </c>
    </row>
    <row r="1025" spans="1:27" ht="15" customHeight="1" x14ac:dyDescent="0.25">
      <c r="A1025" s="187" t="e">
        <f>VLOOKUP(E1025,НЕД!A:B,2,FALSE)</f>
        <v>#N/A</v>
      </c>
      <c r="B1025" s="28">
        <v>0</v>
      </c>
      <c r="C1025" t="s">
        <v>48</v>
      </c>
      <c r="D1025" t="s">
        <v>48</v>
      </c>
      <c r="E1025" s="22" t="s">
        <v>1212</v>
      </c>
      <c r="F1025" s="28">
        <v>210</v>
      </c>
      <c r="G1025" s="28">
        <v>51</v>
      </c>
      <c r="H1025" s="29">
        <f t="shared" si="25"/>
        <v>0.24285714285714285</v>
      </c>
      <c r="I1025" s="28">
        <v>170</v>
      </c>
      <c r="J1025" s="28">
        <v>391</v>
      </c>
      <c r="K1025" s="28">
        <v>12</v>
      </c>
      <c r="L1025" s="28">
        <v>25</v>
      </c>
      <c r="M1025" s="28">
        <v>30</v>
      </c>
      <c r="O1025" s="28">
        <v>1</v>
      </c>
      <c r="P1025" s="28">
        <v>1</v>
      </c>
      <c r="R1025" t="s">
        <v>1213</v>
      </c>
      <c r="W1025">
        <v>0</v>
      </c>
      <c r="Y1025"/>
      <c r="Z1025"/>
      <c r="AA1025"/>
    </row>
    <row r="1026" spans="1:27" ht="30" customHeight="1" x14ac:dyDescent="0.25">
      <c r="A1026" s="187" t="e">
        <f>VLOOKUP(E1026,НЕД!A:B,2,FALSE)</f>
        <v>#N/A</v>
      </c>
      <c r="B1026" s="68">
        <v>18</v>
      </c>
      <c r="C1026" t="s">
        <v>48</v>
      </c>
      <c r="D1026" t="s">
        <v>48</v>
      </c>
      <c r="E1026" s="66" t="s">
        <v>50</v>
      </c>
      <c r="F1026" s="28">
        <v>210</v>
      </c>
      <c r="G1026" s="28">
        <v>35</v>
      </c>
      <c r="H1026" s="65">
        <f t="shared" si="25"/>
        <v>0.16666666666666666</v>
      </c>
      <c r="I1026" s="28">
        <v>180</v>
      </c>
      <c r="J1026" s="28">
        <v>306</v>
      </c>
      <c r="K1026" s="28">
        <v>18</v>
      </c>
      <c r="L1026" s="28">
        <v>13</v>
      </c>
      <c r="M1026" s="28">
        <v>29</v>
      </c>
      <c r="O1026" s="28">
        <v>1</v>
      </c>
      <c r="P1026" s="28">
        <v>1</v>
      </c>
      <c r="R1026" t="s">
        <v>1088</v>
      </c>
      <c r="W1026">
        <v>18</v>
      </c>
      <c r="Y1026"/>
      <c r="Z1026"/>
      <c r="AA1026"/>
    </row>
    <row r="1027" spans="1:27" ht="15" customHeight="1" x14ac:dyDescent="0.25">
      <c r="A1027" s="187" t="e">
        <f>VLOOKUP(E1027,НЕД!A:B,2,FALSE)</f>
        <v>#N/A</v>
      </c>
      <c r="B1027" s="68">
        <v>19</v>
      </c>
      <c r="C1027" t="s">
        <v>48</v>
      </c>
      <c r="D1027" t="s">
        <v>48</v>
      </c>
      <c r="E1027" s="22" t="s">
        <v>1364</v>
      </c>
      <c r="F1027" s="28">
        <v>220</v>
      </c>
      <c r="G1027" s="28">
        <v>60</v>
      </c>
      <c r="H1027" s="29">
        <f t="shared" si="25"/>
        <v>0.27272727272727271</v>
      </c>
      <c r="I1027" s="28">
        <v>180</v>
      </c>
      <c r="J1027" s="28">
        <v>345</v>
      </c>
      <c r="K1027" s="28">
        <v>18</v>
      </c>
      <c r="L1027" s="28">
        <v>21</v>
      </c>
      <c r="M1027" s="28">
        <v>22</v>
      </c>
      <c r="O1027" s="28">
        <v>1</v>
      </c>
      <c r="P1027" s="28">
        <v>1</v>
      </c>
      <c r="R1027" t="s">
        <v>1365</v>
      </c>
      <c r="W1027">
        <v>19</v>
      </c>
      <c r="Y1027"/>
      <c r="Z1027"/>
      <c r="AA1027"/>
    </row>
    <row r="1028" spans="1:27" ht="15" customHeight="1" x14ac:dyDescent="0.25">
      <c r="A1028" s="187" t="e">
        <f>VLOOKUP(E1028,НЕД!A:B,2,FALSE)</f>
        <v>#N/A</v>
      </c>
      <c r="B1028" s="64">
        <v>51</v>
      </c>
      <c r="C1028" s="192" t="s">
        <v>28</v>
      </c>
      <c r="D1028" s="192" t="s">
        <v>28</v>
      </c>
      <c r="E1028" s="22" t="s">
        <v>3094</v>
      </c>
      <c r="F1028" s="28">
        <v>180</v>
      </c>
      <c r="G1028" s="28">
        <v>50</v>
      </c>
      <c r="H1028" s="29">
        <f t="shared" si="25"/>
        <v>0.27777777777777779</v>
      </c>
      <c r="I1028" s="28">
        <v>150</v>
      </c>
      <c r="J1028" s="28">
        <v>207</v>
      </c>
      <c r="K1028" s="28">
        <v>11</v>
      </c>
      <c r="L1028" s="28">
        <v>9</v>
      </c>
      <c r="M1028" s="28">
        <v>22</v>
      </c>
      <c r="O1028" s="28">
        <v>1</v>
      </c>
      <c r="P1028" s="28">
        <v>1</v>
      </c>
      <c r="R1028" s="122" t="s">
        <v>3100</v>
      </c>
      <c r="W1028">
        <v>0</v>
      </c>
      <c r="Y1028"/>
      <c r="Z1028"/>
      <c r="AA1028"/>
    </row>
    <row r="1029" spans="1:27" ht="15" customHeight="1" x14ac:dyDescent="0.25">
      <c r="A1029" s="187" t="e">
        <f>VLOOKUP(E1029,НЕД!A:B,2,FALSE)</f>
        <v>#N/A</v>
      </c>
      <c r="B1029" s="28">
        <v>4</v>
      </c>
      <c r="C1029" s="192" t="s">
        <v>28</v>
      </c>
      <c r="D1029" t="s">
        <v>28</v>
      </c>
      <c r="E1029" s="22" t="s">
        <v>1273</v>
      </c>
      <c r="F1029" s="28">
        <v>180</v>
      </c>
      <c r="G1029" s="28">
        <v>48</v>
      </c>
      <c r="H1029" s="29">
        <f t="shared" si="25"/>
        <v>0.26666666666666666</v>
      </c>
      <c r="I1029" s="28">
        <v>160</v>
      </c>
      <c r="J1029" s="28">
        <v>195</v>
      </c>
      <c r="K1029" s="28">
        <v>10</v>
      </c>
      <c r="L1029" s="28">
        <v>9</v>
      </c>
      <c r="M1029" s="28">
        <v>18</v>
      </c>
      <c r="O1029" s="28">
        <v>1</v>
      </c>
      <c r="P1029" s="28">
        <v>1</v>
      </c>
      <c r="R1029" t="s">
        <v>1274</v>
      </c>
      <c r="W1029">
        <v>4</v>
      </c>
      <c r="Y1029"/>
      <c r="Z1029"/>
      <c r="AA1029"/>
    </row>
    <row r="1030" spans="1:27" ht="15" customHeight="1" x14ac:dyDescent="0.25">
      <c r="A1030" s="187" t="e">
        <f>VLOOKUP(E1030,НЕД!A:B,2,FALSE)</f>
        <v>#N/A</v>
      </c>
      <c r="B1030" s="68">
        <v>15</v>
      </c>
      <c r="C1030" s="441" t="s">
        <v>3512</v>
      </c>
      <c r="D1030" s="441" t="s">
        <v>42</v>
      </c>
      <c r="E1030" s="205" t="s">
        <v>1620</v>
      </c>
      <c r="F1030" s="68">
        <v>180</v>
      </c>
      <c r="G1030" s="28">
        <v>45</v>
      </c>
      <c r="H1030" s="29">
        <f t="shared" si="25"/>
        <v>0.25</v>
      </c>
      <c r="I1030" s="28">
        <v>180</v>
      </c>
      <c r="J1030" s="28">
        <v>275</v>
      </c>
      <c r="K1030" s="28">
        <v>17</v>
      </c>
      <c r="L1030" s="28">
        <v>19</v>
      </c>
      <c r="M1030" s="28">
        <v>10</v>
      </c>
      <c r="O1030" s="28">
        <v>1</v>
      </c>
      <c r="P1030" s="28">
        <v>1</v>
      </c>
      <c r="R1030" t="s">
        <v>3159</v>
      </c>
      <c r="W1030">
        <v>16</v>
      </c>
      <c r="Z1030"/>
      <c r="AA1030"/>
    </row>
    <row r="1031" spans="1:27" ht="15" customHeight="1" x14ac:dyDescent="0.25">
      <c r="A1031" s="187">
        <f>VLOOKUP(E1031,НЕД!A:B,2,FALSE)</f>
        <v>24</v>
      </c>
      <c r="B1031" s="68">
        <v>24</v>
      </c>
      <c r="C1031" t="s">
        <v>206</v>
      </c>
      <c r="D1031" s="441" t="s">
        <v>3538</v>
      </c>
      <c r="E1031" s="145" t="s">
        <v>1408</v>
      </c>
      <c r="F1031" s="68">
        <v>170</v>
      </c>
      <c r="G1031" s="28">
        <v>63</v>
      </c>
      <c r="H1031" s="29">
        <f t="shared" si="25"/>
        <v>0.37058823529411766</v>
      </c>
      <c r="I1031" s="28">
        <v>100</v>
      </c>
      <c r="J1031" s="28">
        <v>171</v>
      </c>
      <c r="K1031" s="28">
        <v>7</v>
      </c>
      <c r="L1031" s="28">
        <v>6</v>
      </c>
      <c r="M1031" s="28">
        <v>24</v>
      </c>
      <c r="O1031" s="28">
        <v>1</v>
      </c>
      <c r="P1031" s="28">
        <v>1</v>
      </c>
      <c r="R1031" t="s">
        <v>3123</v>
      </c>
      <c r="S1031" t="s">
        <v>452</v>
      </c>
      <c r="T1031" t="s">
        <v>959</v>
      </c>
      <c r="U1031" t="s">
        <v>991</v>
      </c>
      <c r="V1031">
        <v>32</v>
      </c>
      <c r="W1031">
        <v>20</v>
      </c>
      <c r="Y1031"/>
      <c r="Z1031"/>
      <c r="AA1031"/>
    </row>
    <row r="1032" spans="1:27" ht="15" customHeight="1" x14ac:dyDescent="0.25">
      <c r="A1032" s="187" t="e">
        <f>VLOOKUP(E1032,НЕД!A:B,2,FALSE)</f>
        <v>#N/A</v>
      </c>
      <c r="B1032" s="28">
        <v>12</v>
      </c>
      <c r="C1032" t="s">
        <v>331</v>
      </c>
      <c r="D1032" t="s">
        <v>331</v>
      </c>
      <c r="E1032" s="22" t="s">
        <v>866</v>
      </c>
      <c r="F1032" s="31">
        <v>210</v>
      </c>
      <c r="G1032" s="28">
        <v>60</v>
      </c>
      <c r="H1032" s="29">
        <f t="shared" si="25"/>
        <v>0.2857142857142857</v>
      </c>
      <c r="I1032" s="28">
        <v>180</v>
      </c>
      <c r="J1032" s="28">
        <v>266</v>
      </c>
      <c r="K1032" s="28">
        <v>15</v>
      </c>
      <c r="L1032" s="28">
        <v>11</v>
      </c>
      <c r="M1032" s="28">
        <v>27</v>
      </c>
      <c r="N1032" s="28">
        <v>1</v>
      </c>
      <c r="O1032" s="28">
        <v>1</v>
      </c>
      <c r="R1032" s="143" t="s">
        <v>867</v>
      </c>
      <c r="V1032">
        <v>63</v>
      </c>
      <c r="W1032">
        <v>12</v>
      </c>
      <c r="Y1032"/>
      <c r="Z1032"/>
      <c r="AA1032"/>
    </row>
    <row r="1033" spans="1:27" ht="30" customHeight="1" x14ac:dyDescent="0.25">
      <c r="A1033" s="187">
        <f>VLOOKUP(E1033,НЕД!A:B,2,FALSE)</f>
        <v>24</v>
      </c>
      <c r="B1033" s="68">
        <v>24</v>
      </c>
      <c r="C1033" t="s">
        <v>200</v>
      </c>
      <c r="D1033" t="s">
        <v>200</v>
      </c>
      <c r="E1033" s="66" t="s">
        <v>702</v>
      </c>
      <c r="F1033" s="68">
        <v>210</v>
      </c>
      <c r="G1033" s="28">
        <v>57</v>
      </c>
      <c r="H1033" s="29">
        <f t="shared" si="25"/>
        <v>0.27142857142857141</v>
      </c>
      <c r="I1033" s="28">
        <v>200</v>
      </c>
      <c r="J1033" s="28">
        <v>406</v>
      </c>
      <c r="K1033" s="28">
        <v>16</v>
      </c>
      <c r="L1033" s="28">
        <v>19</v>
      </c>
      <c r="M1033" s="28">
        <v>43</v>
      </c>
      <c r="O1033" s="28">
        <v>1</v>
      </c>
      <c r="P1033" s="28">
        <v>1</v>
      </c>
      <c r="R1033" t="s">
        <v>3220</v>
      </c>
      <c r="V1033">
        <v>31</v>
      </c>
      <c r="W1033">
        <v>20</v>
      </c>
      <c r="Y1033"/>
      <c r="Z1033"/>
      <c r="AA1033"/>
    </row>
    <row r="1034" spans="1:27" ht="15" customHeight="1" x14ac:dyDescent="0.25">
      <c r="A1034" s="187" t="e">
        <f>VLOOKUP(E1034,НЕД!A:B,2,FALSE)</f>
        <v>#N/A</v>
      </c>
      <c r="B1034" s="28">
        <v>0</v>
      </c>
      <c r="C1034" s="441" t="s">
        <v>2194</v>
      </c>
      <c r="D1034" t="s">
        <v>368</v>
      </c>
      <c r="E1034" s="23" t="s">
        <v>512</v>
      </c>
      <c r="F1034" s="31">
        <v>50</v>
      </c>
      <c r="G1034" s="28">
        <v>18</v>
      </c>
      <c r="H1034" s="29">
        <f t="shared" si="25"/>
        <v>0.36</v>
      </c>
      <c r="I1034" s="28">
        <v>60</v>
      </c>
      <c r="O1034" s="28">
        <v>1</v>
      </c>
      <c r="R1034"/>
      <c r="W1034">
        <v>0</v>
      </c>
      <c r="Y1034"/>
      <c r="Z1034"/>
      <c r="AA1034"/>
    </row>
    <row r="1035" spans="1:27" ht="15" customHeight="1" x14ac:dyDescent="0.25">
      <c r="A1035" s="187" t="e">
        <f>VLOOKUP(E1035,НЕД!A:B,2,FALSE)</f>
        <v>#N/A</v>
      </c>
      <c r="B1035" s="68">
        <v>20</v>
      </c>
      <c r="C1035" t="s">
        <v>121</v>
      </c>
      <c r="D1035" t="s">
        <v>121</v>
      </c>
      <c r="E1035" s="66" t="s">
        <v>953</v>
      </c>
      <c r="F1035" s="68">
        <v>240</v>
      </c>
      <c r="G1035" s="28">
        <v>66</v>
      </c>
      <c r="H1035" s="29">
        <f t="shared" si="25"/>
        <v>0.27500000000000002</v>
      </c>
      <c r="I1035" s="28">
        <v>250</v>
      </c>
      <c r="J1035" s="28">
        <v>433</v>
      </c>
      <c r="K1035" s="28">
        <v>23</v>
      </c>
      <c r="L1035" s="28">
        <v>31</v>
      </c>
      <c r="M1035" s="28">
        <v>16</v>
      </c>
      <c r="O1035" s="28">
        <v>1</v>
      </c>
      <c r="P1035" s="28">
        <v>1</v>
      </c>
      <c r="R1035" s="30" t="s">
        <v>3266</v>
      </c>
      <c r="S1035" t="s">
        <v>510</v>
      </c>
      <c r="T1035" t="s">
        <v>323</v>
      </c>
      <c r="U1035" t="s">
        <v>954</v>
      </c>
      <c r="V1035">
        <v>53</v>
      </c>
      <c r="W1035">
        <v>20</v>
      </c>
      <c r="Z1035" s="313" t="s">
        <v>3316</v>
      </c>
    </row>
    <row r="1036" spans="1:27" ht="15" customHeight="1" x14ac:dyDescent="0.25">
      <c r="A1036" s="187" t="e">
        <f>VLOOKUP(E1036,НЕД!A:B,2,FALSE)</f>
        <v>#N/A</v>
      </c>
      <c r="B1036" s="68">
        <v>46</v>
      </c>
      <c r="C1036" s="441" t="s">
        <v>194</v>
      </c>
      <c r="D1036" t="s">
        <v>194</v>
      </c>
      <c r="E1036" s="22" t="s">
        <v>940</v>
      </c>
      <c r="F1036" s="28">
        <v>160</v>
      </c>
      <c r="G1036" s="28">
        <v>43</v>
      </c>
      <c r="H1036" s="29">
        <f t="shared" si="25"/>
        <v>0.26874999999999999</v>
      </c>
      <c r="I1036" s="28">
        <v>140</v>
      </c>
      <c r="J1036" s="28">
        <v>206</v>
      </c>
      <c r="K1036" s="28">
        <v>9</v>
      </c>
      <c r="L1036" s="28">
        <v>12</v>
      </c>
      <c r="M1036" s="28">
        <v>15</v>
      </c>
      <c r="O1036" s="28">
        <v>1</v>
      </c>
      <c r="P1036" s="28">
        <v>1</v>
      </c>
      <c r="R1036" t="s">
        <v>941</v>
      </c>
      <c r="W1036">
        <v>0</v>
      </c>
      <c r="Y1036"/>
      <c r="Z1036"/>
      <c r="AA1036"/>
    </row>
    <row r="1037" spans="1:27" ht="15" customHeight="1" x14ac:dyDescent="0.25">
      <c r="A1037" s="187">
        <f>VLOOKUP(E1037,НЕД!A:B,2,FALSE)</f>
        <v>24</v>
      </c>
      <c r="B1037" s="68">
        <v>21</v>
      </c>
      <c r="C1037" s="441" t="s">
        <v>3510</v>
      </c>
      <c r="D1037" s="441" t="s">
        <v>548</v>
      </c>
      <c r="E1037" s="66" t="s">
        <v>1684</v>
      </c>
      <c r="F1037" s="68">
        <v>120</v>
      </c>
      <c r="G1037" s="28">
        <v>45</v>
      </c>
      <c r="H1037" s="29">
        <f t="shared" si="25"/>
        <v>0.375</v>
      </c>
      <c r="I1037" s="28">
        <v>75</v>
      </c>
      <c r="J1037" s="28">
        <v>269</v>
      </c>
      <c r="K1037" s="28">
        <v>12</v>
      </c>
      <c r="L1037" s="28">
        <v>25</v>
      </c>
      <c r="M1037" s="28">
        <v>2</v>
      </c>
      <c r="R1037" s="30" t="s">
        <v>1685</v>
      </c>
      <c r="S1037" t="str">
        <f>CONCATENATE(F1037,".-")</f>
        <v>120.-</v>
      </c>
      <c r="T1037" t="str">
        <f>CONCATENATE(I1037," г")</f>
        <v>75 г</v>
      </c>
      <c r="U1037" t="str">
        <f>CONCATENATE(ROUND(J1037,0)," кк")</f>
        <v>269 кк</v>
      </c>
      <c r="V1037">
        <v>30</v>
      </c>
      <c r="W1037">
        <v>23</v>
      </c>
      <c r="Z1037" s="315" t="s">
        <v>3316</v>
      </c>
    </row>
    <row r="1038" spans="1:27" ht="15" customHeight="1" x14ac:dyDescent="0.25">
      <c r="A1038" s="187" t="e">
        <f>VLOOKUP(E1038,НЕД!A:B,2,FALSE)</f>
        <v>#N/A</v>
      </c>
      <c r="B1038" s="68">
        <v>22</v>
      </c>
      <c r="C1038" t="s">
        <v>121</v>
      </c>
      <c r="D1038" t="s">
        <v>121</v>
      </c>
      <c r="E1038" s="66" t="s">
        <v>1336</v>
      </c>
      <c r="F1038" s="28">
        <v>290</v>
      </c>
      <c r="G1038" s="28">
        <v>81</v>
      </c>
      <c r="H1038" s="29">
        <f t="shared" si="25"/>
        <v>0.27931034482758621</v>
      </c>
      <c r="I1038" s="28">
        <v>250</v>
      </c>
      <c r="J1038" s="28">
        <v>832</v>
      </c>
      <c r="K1038" s="28">
        <v>40</v>
      </c>
      <c r="L1038" s="28">
        <v>62</v>
      </c>
      <c r="M1038" s="28">
        <v>29</v>
      </c>
      <c r="O1038" s="28">
        <v>1</v>
      </c>
      <c r="R1038" s="152" t="s">
        <v>3166</v>
      </c>
      <c r="W1038">
        <v>17</v>
      </c>
      <c r="Y1038"/>
      <c r="Z1038" s="315" t="s">
        <v>3316</v>
      </c>
    </row>
    <row r="1039" spans="1:27" ht="15" customHeight="1" x14ac:dyDescent="0.25">
      <c r="B1039" s="68">
        <v>10</v>
      </c>
      <c r="C1039" t="s">
        <v>151</v>
      </c>
      <c r="D1039" s="441" t="s">
        <v>3523</v>
      </c>
      <c r="E1039" s="22" t="s">
        <v>3249</v>
      </c>
      <c r="F1039" s="68">
        <v>160</v>
      </c>
      <c r="G1039" s="28">
        <v>40</v>
      </c>
      <c r="H1039" s="29">
        <f t="shared" si="25"/>
        <v>0.25</v>
      </c>
      <c r="I1039" s="28">
        <v>150</v>
      </c>
      <c r="J1039" s="28">
        <v>349</v>
      </c>
      <c r="K1039" s="28">
        <v>8</v>
      </c>
      <c r="L1039" s="28">
        <v>26</v>
      </c>
      <c r="M1039" s="28">
        <v>21</v>
      </c>
      <c r="N1039" s="28">
        <v>1</v>
      </c>
      <c r="P1039" s="28">
        <v>1</v>
      </c>
      <c r="R1039" s="210" t="s">
        <v>3264</v>
      </c>
      <c r="W1039">
        <v>10</v>
      </c>
      <c r="Y1039"/>
      <c r="Z1039" s="438" t="s">
        <v>3316</v>
      </c>
    </row>
    <row r="1040" spans="1:27" ht="30" customHeight="1" x14ac:dyDescent="0.25">
      <c r="A1040" s="187" t="e">
        <f>VLOOKUP(E1040,НЕД!A:B,2,FALSE)</f>
        <v>#N/A</v>
      </c>
      <c r="B1040" s="63">
        <v>21</v>
      </c>
      <c r="C1040" s="441" t="s">
        <v>3534</v>
      </c>
      <c r="D1040" s="441" t="s">
        <v>3536</v>
      </c>
      <c r="E1040" s="22" t="s">
        <v>811</v>
      </c>
      <c r="F1040" s="68">
        <v>45</v>
      </c>
      <c r="G1040" s="28">
        <v>12</v>
      </c>
      <c r="H1040" s="29">
        <f t="shared" si="25"/>
        <v>0.26666666666666666</v>
      </c>
      <c r="I1040" s="28">
        <v>250</v>
      </c>
      <c r="J1040" s="28">
        <v>141</v>
      </c>
      <c r="K1040" s="28">
        <v>0</v>
      </c>
      <c r="L1040" s="28">
        <v>0</v>
      </c>
      <c r="M1040" s="28">
        <v>35</v>
      </c>
      <c r="N1040" s="28">
        <v>1</v>
      </c>
      <c r="R1040" s="30" t="s">
        <v>812</v>
      </c>
      <c r="W1040">
        <v>16</v>
      </c>
      <c r="Y1040"/>
      <c r="Z1040" s="315" t="s">
        <v>3316</v>
      </c>
      <c r="AA1040"/>
    </row>
    <row r="1041" spans="1:27" ht="15" customHeight="1" x14ac:dyDescent="0.25">
      <c r="A1041" s="187" t="e">
        <f>VLOOKUP(E1041,НЕД!A:B,2,FALSE)</f>
        <v>#N/A</v>
      </c>
      <c r="B1041" s="28">
        <v>3</v>
      </c>
      <c r="C1041" s="34" t="s">
        <v>3554</v>
      </c>
      <c r="D1041" s="34" t="s">
        <v>3554</v>
      </c>
      <c r="E1041" s="22" t="s">
        <v>394</v>
      </c>
      <c r="F1041" s="31">
        <v>170</v>
      </c>
      <c r="G1041" s="28">
        <v>48</v>
      </c>
      <c r="H1041" s="29">
        <f t="shared" si="25"/>
        <v>0.28235294117647058</v>
      </c>
      <c r="I1041" s="28">
        <v>250</v>
      </c>
      <c r="J1041" s="28">
        <v>149</v>
      </c>
      <c r="K1041" s="28">
        <v>7</v>
      </c>
      <c r="L1041" s="28">
        <v>8</v>
      </c>
      <c r="M1041" s="28">
        <v>12</v>
      </c>
      <c r="O1041" s="28">
        <v>1</v>
      </c>
      <c r="P1041" s="28">
        <v>1</v>
      </c>
      <c r="Q1041" s="28">
        <v>1</v>
      </c>
      <c r="R1041" s="30" t="s">
        <v>395</v>
      </c>
      <c r="S1041" t="s">
        <v>342</v>
      </c>
      <c r="T1041" t="s">
        <v>323</v>
      </c>
      <c r="U1041" t="s">
        <v>396</v>
      </c>
      <c r="V1041">
        <v>35</v>
      </c>
      <c r="W1041">
        <v>0</v>
      </c>
      <c r="Y1041"/>
      <c r="Z1041"/>
      <c r="AA1041"/>
    </row>
    <row r="1042" spans="1:27" ht="15" customHeight="1" x14ac:dyDescent="0.25">
      <c r="A1042" s="187" t="e">
        <f>VLOOKUP(E1042,НЕД!A:B,2,FALSE)</f>
        <v>#N/A</v>
      </c>
      <c r="B1042" s="68">
        <v>20</v>
      </c>
      <c r="C1042" t="s">
        <v>331</v>
      </c>
      <c r="D1042" t="s">
        <v>331</v>
      </c>
      <c r="E1042" s="253" t="s">
        <v>592</v>
      </c>
      <c r="F1042" s="74">
        <v>210</v>
      </c>
      <c r="G1042" s="28">
        <v>52</v>
      </c>
      <c r="H1042" s="29">
        <f t="shared" si="25"/>
        <v>0.24761904761904763</v>
      </c>
      <c r="I1042" s="28">
        <v>180</v>
      </c>
      <c r="J1042" s="28">
        <v>156</v>
      </c>
      <c r="K1042" s="28">
        <v>2</v>
      </c>
      <c r="L1042" s="28">
        <v>11</v>
      </c>
      <c r="M1042" s="28">
        <v>12</v>
      </c>
      <c r="N1042" s="28">
        <v>1</v>
      </c>
      <c r="R1042" s="30" t="s">
        <v>3438</v>
      </c>
      <c r="W1042">
        <v>20</v>
      </c>
      <c r="Z1042" t="s">
        <v>3316</v>
      </c>
      <c r="AA1042"/>
    </row>
    <row r="1043" spans="1:27" ht="15" customHeight="1" x14ac:dyDescent="0.25">
      <c r="A1043" s="187" t="e">
        <f>VLOOKUP(E1043,НЕД!A:B,2,FALSE)</f>
        <v>#N/A</v>
      </c>
      <c r="B1043" s="28">
        <v>51</v>
      </c>
      <c r="C1043" s="34" t="s">
        <v>3554</v>
      </c>
      <c r="D1043" s="34" t="s">
        <v>3554</v>
      </c>
      <c r="E1043" s="23" t="s">
        <v>345</v>
      </c>
      <c r="F1043" s="31">
        <v>170</v>
      </c>
      <c r="G1043" s="28">
        <v>33</v>
      </c>
      <c r="H1043" s="29">
        <f t="shared" si="25"/>
        <v>0.19411764705882353</v>
      </c>
      <c r="I1043" s="28">
        <v>250</v>
      </c>
      <c r="J1043" s="28">
        <v>239</v>
      </c>
      <c r="K1043" s="28">
        <v>10</v>
      </c>
      <c r="L1043" s="28">
        <v>15</v>
      </c>
      <c r="M1043" s="28">
        <v>16</v>
      </c>
      <c r="P1043" s="28">
        <v>1</v>
      </c>
      <c r="R1043" t="s">
        <v>346</v>
      </c>
      <c r="S1043" t="s">
        <v>342</v>
      </c>
      <c r="T1043" t="s">
        <v>323</v>
      </c>
      <c r="U1043" t="s">
        <v>347</v>
      </c>
      <c r="V1043">
        <v>36</v>
      </c>
      <c r="W1043">
        <v>23</v>
      </c>
      <c r="Y1043"/>
      <c r="Z1043" s="313" t="s">
        <v>3316</v>
      </c>
    </row>
    <row r="1044" spans="1:27" ht="15" customHeight="1" x14ac:dyDescent="0.25">
      <c r="A1044" s="187" t="e">
        <f>VLOOKUP(E1044,НЕД!A:B,2,FALSE)</f>
        <v>#N/A</v>
      </c>
      <c r="B1044" s="68">
        <v>23</v>
      </c>
      <c r="C1044" t="s">
        <v>121</v>
      </c>
      <c r="D1044" t="s">
        <v>121</v>
      </c>
      <c r="E1044" s="66" t="s">
        <v>95</v>
      </c>
      <c r="F1044" s="31">
        <v>230</v>
      </c>
      <c r="G1044" s="28">
        <v>62</v>
      </c>
      <c r="H1044" s="29">
        <f t="shared" si="25"/>
        <v>0.26956521739130435</v>
      </c>
      <c r="I1044" s="28">
        <v>140</v>
      </c>
      <c r="J1044" s="28">
        <v>513</v>
      </c>
      <c r="K1044" s="28">
        <v>26</v>
      </c>
      <c r="L1044" s="28">
        <v>44</v>
      </c>
      <c r="M1044" s="28">
        <v>3</v>
      </c>
      <c r="P1044" s="28">
        <v>1</v>
      </c>
      <c r="R1044" s="30" t="s">
        <v>1604</v>
      </c>
      <c r="S1044" t="s">
        <v>510</v>
      </c>
      <c r="T1044" t="s">
        <v>525</v>
      </c>
      <c r="U1044" t="s">
        <v>1091</v>
      </c>
      <c r="V1044">
        <v>51</v>
      </c>
      <c r="W1044">
        <v>23</v>
      </c>
      <c r="Y1044"/>
      <c r="Z1044" s="315" t="s">
        <v>3316</v>
      </c>
    </row>
    <row r="1045" spans="1:27" ht="30" customHeight="1" x14ac:dyDescent="0.25">
      <c r="A1045" s="187">
        <f>VLOOKUP(E1045,НЕД!A:B,2,FALSE)</f>
        <v>24</v>
      </c>
      <c r="B1045" s="68">
        <v>23</v>
      </c>
      <c r="C1045" t="s">
        <v>328</v>
      </c>
      <c r="D1045" t="s">
        <v>328</v>
      </c>
      <c r="E1045" s="66" t="s">
        <v>223</v>
      </c>
      <c r="F1045" s="68">
        <v>150</v>
      </c>
      <c r="G1045" s="28">
        <v>37</v>
      </c>
      <c r="H1045" s="29">
        <f t="shared" si="25"/>
        <v>0.24666666666666667</v>
      </c>
      <c r="I1045" s="28">
        <v>200</v>
      </c>
      <c r="J1045" s="28">
        <v>444</v>
      </c>
      <c r="K1045" s="28">
        <v>12</v>
      </c>
      <c r="L1045" s="28">
        <v>39</v>
      </c>
      <c r="M1045" s="28">
        <v>12</v>
      </c>
      <c r="P1045" s="28">
        <v>1</v>
      </c>
      <c r="R1045" s="30" t="s">
        <v>3231</v>
      </c>
      <c r="S1045" t="s">
        <v>452</v>
      </c>
      <c r="T1045" t="s">
        <v>343</v>
      </c>
      <c r="U1045" t="s">
        <v>1286</v>
      </c>
      <c r="V1045">
        <v>25</v>
      </c>
      <c r="W1045">
        <v>23</v>
      </c>
      <c r="Y1045"/>
      <c r="Z1045" s="315" t="s">
        <v>3316</v>
      </c>
    </row>
    <row r="1046" spans="1:27" ht="15" customHeight="1" x14ac:dyDescent="0.25">
      <c r="A1046" s="187">
        <f>VLOOKUP(E1046,НЕД!A:B,2,FALSE)</f>
        <v>24</v>
      </c>
      <c r="B1046" s="68">
        <v>21</v>
      </c>
      <c r="C1046" s="441" t="s">
        <v>260</v>
      </c>
      <c r="D1046" t="s">
        <v>277</v>
      </c>
      <c r="E1046" s="66" t="s">
        <v>278</v>
      </c>
      <c r="F1046" s="68">
        <v>180</v>
      </c>
      <c r="G1046" s="28">
        <v>42</v>
      </c>
      <c r="H1046" s="29">
        <f t="shared" si="25"/>
        <v>0.23333333333333334</v>
      </c>
      <c r="I1046" s="28">
        <v>180</v>
      </c>
      <c r="J1046" s="28">
        <v>215</v>
      </c>
      <c r="K1046" s="28">
        <v>18</v>
      </c>
      <c r="L1046" s="28">
        <v>14</v>
      </c>
      <c r="M1046" s="28">
        <v>5</v>
      </c>
      <c r="N1046" s="28">
        <v>1</v>
      </c>
      <c r="P1046" s="28">
        <v>1</v>
      </c>
      <c r="R1046" s="246" t="s">
        <v>3256</v>
      </c>
      <c r="W1046">
        <v>23</v>
      </c>
      <c r="Z1046" s="315" t="s">
        <v>3316</v>
      </c>
    </row>
    <row r="1047" spans="1:27" ht="15" customHeight="1" x14ac:dyDescent="0.25">
      <c r="A1047" s="187" t="e">
        <f>VLOOKUP(E1047,НЕД!A:B,2,FALSE)</f>
        <v>#N/A</v>
      </c>
      <c r="B1047" s="68">
        <v>15</v>
      </c>
      <c r="C1047" t="s">
        <v>244</v>
      </c>
      <c r="D1047" t="s">
        <v>244</v>
      </c>
      <c r="E1047" s="66" t="s">
        <v>250</v>
      </c>
      <c r="F1047" s="28">
        <v>140</v>
      </c>
      <c r="G1047" s="28">
        <v>34</v>
      </c>
      <c r="H1047" s="29">
        <f t="shared" si="25"/>
        <v>0.24285714285714285</v>
      </c>
      <c r="I1047" s="28">
        <v>140</v>
      </c>
      <c r="J1047" s="28">
        <v>52</v>
      </c>
      <c r="K1047" s="28">
        <v>2</v>
      </c>
      <c r="L1047" s="28">
        <v>0</v>
      </c>
      <c r="M1047" s="28">
        <v>10</v>
      </c>
      <c r="N1047" s="28">
        <v>1</v>
      </c>
      <c r="R1047" t="s">
        <v>1631</v>
      </c>
      <c r="W1047">
        <v>15</v>
      </c>
      <c r="Y1047"/>
      <c r="Z1047" s="438" t="s">
        <v>3316</v>
      </c>
    </row>
    <row r="1048" spans="1:27" ht="15" customHeight="1" x14ac:dyDescent="0.25">
      <c r="A1048" s="187" t="e">
        <f>VLOOKUP(E1048,НЕД!A:B,2,FALSE)</f>
        <v>#N/A</v>
      </c>
      <c r="B1048" s="28">
        <v>0</v>
      </c>
      <c r="C1048" t="s">
        <v>1791</v>
      </c>
      <c r="D1048" s="441" t="s">
        <v>3522</v>
      </c>
      <c r="E1048" s="22" t="s">
        <v>1792</v>
      </c>
      <c r="F1048" s="28">
        <v>80</v>
      </c>
      <c r="G1048" s="28">
        <v>12</v>
      </c>
      <c r="H1048" s="29">
        <f t="shared" si="25"/>
        <v>0.15</v>
      </c>
      <c r="I1048" s="28">
        <v>200</v>
      </c>
      <c r="J1048" s="28">
        <v>69</v>
      </c>
      <c r="K1048" s="28">
        <v>1</v>
      </c>
      <c r="L1048" s="28">
        <v>2</v>
      </c>
      <c r="M1048" s="28">
        <v>12</v>
      </c>
      <c r="N1048" s="28">
        <v>1</v>
      </c>
      <c r="R1048"/>
      <c r="U1048">
        <v>13</v>
      </c>
      <c r="W1048">
        <v>0</v>
      </c>
      <c r="Y1048"/>
      <c r="Z1048" t="s">
        <v>3316</v>
      </c>
      <c r="AA1048"/>
    </row>
    <row r="1049" spans="1:27" ht="30" customHeight="1" x14ac:dyDescent="0.25">
      <c r="A1049" s="187" t="e">
        <f>VLOOKUP(E1049,НЕД!A:B,2,FALSE)</f>
        <v>#N/A</v>
      </c>
      <c r="B1049" s="68">
        <v>18</v>
      </c>
      <c r="C1049" s="441" t="s">
        <v>194</v>
      </c>
      <c r="D1049" t="s">
        <v>194</v>
      </c>
      <c r="E1049" s="209" t="s">
        <v>1453</v>
      </c>
      <c r="F1049" s="28">
        <v>180</v>
      </c>
      <c r="G1049" s="28">
        <v>35</v>
      </c>
      <c r="H1049" s="29">
        <f t="shared" si="25"/>
        <v>0.19444444444444445</v>
      </c>
      <c r="I1049" s="28">
        <v>130</v>
      </c>
      <c r="J1049" s="35">
        <v>232</v>
      </c>
      <c r="K1049" s="35">
        <v>10</v>
      </c>
      <c r="L1049" s="35">
        <v>14</v>
      </c>
      <c r="M1049" s="35">
        <v>18</v>
      </c>
      <c r="N1049" s="35"/>
      <c r="O1049" s="28">
        <v>1</v>
      </c>
      <c r="P1049" s="28">
        <v>1</v>
      </c>
      <c r="R1049" s="237" t="s">
        <v>2812</v>
      </c>
      <c r="W1049">
        <v>13</v>
      </c>
      <c r="Y1049"/>
      <c r="Z1049"/>
      <c r="AA1049"/>
    </row>
    <row r="1050" spans="1:27" ht="15" customHeight="1" x14ac:dyDescent="0.25">
      <c r="A1050" s="187" t="e">
        <f>VLOOKUP(E1050,НЕД!A:B,2,FALSE)</f>
        <v>#N/A</v>
      </c>
      <c r="B1050" s="63">
        <v>21</v>
      </c>
      <c r="C1050" s="445" t="s">
        <v>3511</v>
      </c>
      <c r="D1050" t="s">
        <v>110</v>
      </c>
      <c r="E1050" s="22" t="s">
        <v>933</v>
      </c>
      <c r="F1050" s="68">
        <v>150</v>
      </c>
      <c r="G1050" s="28">
        <v>47</v>
      </c>
      <c r="H1050" s="29">
        <f t="shared" si="25"/>
        <v>0.31333333333333335</v>
      </c>
      <c r="I1050" s="28">
        <v>250</v>
      </c>
      <c r="J1050" s="28">
        <v>150</v>
      </c>
      <c r="K1050" s="28">
        <v>9</v>
      </c>
      <c r="L1050" s="28">
        <v>8</v>
      </c>
      <c r="M1050" s="28">
        <v>12</v>
      </c>
      <c r="R1050" s="217" t="s">
        <v>3302</v>
      </c>
      <c r="S1050" t="s">
        <v>452</v>
      </c>
      <c r="T1050" t="s">
        <v>323</v>
      </c>
      <c r="U1050" t="s">
        <v>934</v>
      </c>
      <c r="V1050">
        <v>40</v>
      </c>
      <c r="W1050">
        <v>16</v>
      </c>
      <c r="Y1050"/>
      <c r="Z1050" s="315" t="s">
        <v>3316</v>
      </c>
      <c r="AA1050"/>
    </row>
    <row r="1051" spans="1:27" ht="15" customHeight="1" x14ac:dyDescent="0.25">
      <c r="A1051" s="187">
        <f>VLOOKUP(E1051,НЕД!A:B,2,FALSE)</f>
        <v>24</v>
      </c>
      <c r="B1051" s="68">
        <v>21</v>
      </c>
      <c r="C1051" t="s">
        <v>121</v>
      </c>
      <c r="D1051" t="s">
        <v>121</v>
      </c>
      <c r="E1051" s="23" t="s">
        <v>843</v>
      </c>
      <c r="F1051" s="31">
        <v>230</v>
      </c>
      <c r="G1051" s="28">
        <v>63</v>
      </c>
      <c r="H1051" s="29">
        <f t="shared" si="25"/>
        <v>0.27391304347826084</v>
      </c>
      <c r="I1051" s="28">
        <v>200</v>
      </c>
      <c r="J1051" s="28">
        <v>278</v>
      </c>
      <c r="K1051" s="28">
        <v>19</v>
      </c>
      <c r="L1051" s="28">
        <v>11</v>
      </c>
      <c r="M1051" s="28">
        <v>25</v>
      </c>
      <c r="O1051" s="28">
        <v>1</v>
      </c>
      <c r="P1051" s="28">
        <v>1</v>
      </c>
      <c r="R1051" t="s">
        <v>844</v>
      </c>
      <c r="S1051" t="s">
        <v>439</v>
      </c>
      <c r="T1051" t="s">
        <v>343</v>
      </c>
      <c r="U1051" t="s">
        <v>845</v>
      </c>
      <c r="W1051">
        <v>15</v>
      </c>
      <c r="Y1051"/>
      <c r="Z1051" s="315" t="s">
        <v>3316</v>
      </c>
    </row>
    <row r="1052" spans="1:27" ht="15" customHeight="1" x14ac:dyDescent="0.25">
      <c r="A1052" s="187" t="e">
        <f>VLOOKUP(E1052,НЕД!A:B,2,FALSE)</f>
        <v>#N/A</v>
      </c>
      <c r="B1052" s="64">
        <v>12</v>
      </c>
      <c r="C1052" s="441" t="s">
        <v>121</v>
      </c>
      <c r="D1052" t="s">
        <v>484</v>
      </c>
      <c r="E1052" s="22" t="s">
        <v>691</v>
      </c>
      <c r="F1052" s="31">
        <v>240</v>
      </c>
      <c r="G1052" s="28">
        <v>62</v>
      </c>
      <c r="H1052" s="29">
        <f t="shared" si="25"/>
        <v>0.25833333333333336</v>
      </c>
      <c r="I1052" s="28">
        <v>250</v>
      </c>
      <c r="J1052" s="28">
        <v>372</v>
      </c>
      <c r="K1052" s="28">
        <v>18</v>
      </c>
      <c r="L1052" s="28">
        <v>15</v>
      </c>
      <c r="M1052" s="28">
        <v>43</v>
      </c>
      <c r="O1052" s="28">
        <v>1</v>
      </c>
      <c r="R1052" s="30" t="s">
        <v>3342</v>
      </c>
      <c r="W1052">
        <v>12</v>
      </c>
      <c r="Y1052"/>
      <c r="Z1052" s="313" t="s">
        <v>3316</v>
      </c>
    </row>
    <row r="1053" spans="1:27" ht="15" customHeight="1" x14ac:dyDescent="0.25">
      <c r="A1053" s="187" t="e">
        <f>VLOOKUP(E1053,НЕД!A:B,2,FALSE)</f>
        <v>#N/A</v>
      </c>
      <c r="B1053" s="28">
        <v>47</v>
      </c>
      <c r="C1053" t="s">
        <v>151</v>
      </c>
      <c r="D1053" s="441" t="s">
        <v>3526</v>
      </c>
      <c r="E1053" s="26" t="s">
        <v>2987</v>
      </c>
      <c r="F1053" s="28">
        <v>160</v>
      </c>
      <c r="G1053" s="28">
        <v>37</v>
      </c>
      <c r="H1053" s="29">
        <f t="shared" si="25"/>
        <v>0.23125000000000001</v>
      </c>
      <c r="I1053" s="28">
        <v>150</v>
      </c>
      <c r="J1053" s="28">
        <v>365</v>
      </c>
      <c r="K1053" s="28">
        <v>4</v>
      </c>
      <c r="L1053" s="28">
        <v>14</v>
      </c>
      <c r="M1053" s="28">
        <v>56</v>
      </c>
      <c r="O1053" s="28">
        <v>1</v>
      </c>
      <c r="P1053" s="28">
        <v>1</v>
      </c>
      <c r="R1053" s="30" t="s">
        <v>3000</v>
      </c>
      <c r="Y1053"/>
      <c r="Z1053"/>
      <c r="AA1053"/>
    </row>
    <row r="1054" spans="1:27" ht="30" customHeight="1" x14ac:dyDescent="0.25">
      <c r="A1054" s="187">
        <f>VLOOKUP(E1054,НЕД!A:B,2,FALSE)</f>
        <v>24</v>
      </c>
      <c r="B1054" s="68">
        <v>24</v>
      </c>
      <c r="C1054" t="s">
        <v>200</v>
      </c>
      <c r="D1054" t="s">
        <v>200</v>
      </c>
      <c r="E1054" s="66" t="s">
        <v>1099</v>
      </c>
      <c r="F1054" s="68">
        <v>210</v>
      </c>
      <c r="G1054" s="28">
        <v>51</v>
      </c>
      <c r="H1054" s="29">
        <f t="shared" si="25"/>
        <v>0.24285714285714285</v>
      </c>
      <c r="I1054" s="28">
        <v>220</v>
      </c>
      <c r="J1054" s="28">
        <v>449</v>
      </c>
      <c r="K1054" s="28">
        <v>15</v>
      </c>
      <c r="L1054" s="28">
        <v>22</v>
      </c>
      <c r="M1054" s="28">
        <v>47</v>
      </c>
      <c r="O1054" s="28">
        <v>1</v>
      </c>
      <c r="P1054" s="28">
        <v>1</v>
      </c>
      <c r="R1054" s="312" t="s">
        <v>3301</v>
      </c>
      <c r="S1054" t="s">
        <v>697</v>
      </c>
      <c r="T1054" t="s">
        <v>323</v>
      </c>
      <c r="U1054" t="s">
        <v>1101</v>
      </c>
      <c r="V1054">
        <v>54</v>
      </c>
      <c r="W1054">
        <v>18</v>
      </c>
      <c r="Z1054" s="438" t="s">
        <v>3316</v>
      </c>
    </row>
    <row r="1055" spans="1:27" ht="30" customHeight="1" x14ac:dyDescent="0.25">
      <c r="A1055" s="187" t="e">
        <f>VLOOKUP(E1055,НЕД!A:B,2,FALSE)</f>
        <v>#N/A</v>
      </c>
      <c r="B1055" s="64">
        <v>41</v>
      </c>
      <c r="C1055" s="441" t="s">
        <v>3512</v>
      </c>
      <c r="D1055" s="441" t="s">
        <v>42</v>
      </c>
      <c r="E1055" s="22" t="s">
        <v>1334</v>
      </c>
      <c r="F1055" s="28">
        <v>180</v>
      </c>
      <c r="G1055" s="28">
        <v>47</v>
      </c>
      <c r="H1055" s="29">
        <f t="shared" si="25"/>
        <v>0.26111111111111113</v>
      </c>
      <c r="I1055" s="28">
        <v>200</v>
      </c>
      <c r="J1055" s="28">
        <v>275</v>
      </c>
      <c r="K1055" s="28">
        <v>14</v>
      </c>
      <c r="L1055" s="28">
        <v>19</v>
      </c>
      <c r="M1055" s="28">
        <v>12</v>
      </c>
      <c r="P1055" s="28">
        <v>1</v>
      </c>
      <c r="R1055" t="s">
        <v>1335</v>
      </c>
      <c r="W1055">
        <v>10</v>
      </c>
      <c r="Y1055"/>
      <c r="Z1055"/>
      <c r="AA1055"/>
    </row>
    <row r="1056" spans="1:27" ht="15" customHeight="1" x14ac:dyDescent="0.25">
      <c r="A1056" s="187" t="e">
        <f>VLOOKUP(E1056,НЕД!A:B,2,FALSE)</f>
        <v>#N/A</v>
      </c>
      <c r="B1056" s="68">
        <v>21</v>
      </c>
      <c r="C1056" s="441" t="s">
        <v>121</v>
      </c>
      <c r="D1056" t="s">
        <v>484</v>
      </c>
      <c r="E1056" s="297" t="s">
        <v>3168</v>
      </c>
      <c r="F1056" s="28">
        <v>230</v>
      </c>
      <c r="G1056" s="28">
        <v>62</v>
      </c>
      <c r="H1056" s="29">
        <f t="shared" si="25"/>
        <v>0.26956521739130435</v>
      </c>
      <c r="I1056" s="28">
        <v>250</v>
      </c>
      <c r="J1056" s="28">
        <v>370</v>
      </c>
      <c r="K1056" s="28">
        <v>25</v>
      </c>
      <c r="L1056" s="28">
        <v>15</v>
      </c>
      <c r="M1056" s="28">
        <v>35</v>
      </c>
      <c r="O1056" s="28">
        <v>1</v>
      </c>
      <c r="P1056" s="28">
        <v>1</v>
      </c>
      <c r="R1056" t="s">
        <v>1961</v>
      </c>
      <c r="W1056">
        <v>16</v>
      </c>
      <c r="Y1056"/>
      <c r="Z1056" s="315" t="s">
        <v>3316</v>
      </c>
      <c r="AA1056"/>
    </row>
    <row r="1057" spans="1:27" ht="15" customHeight="1" x14ac:dyDescent="0.25">
      <c r="A1057" s="187">
        <f>VLOOKUP(E1057,НЕД!A:B,2,FALSE)</f>
        <v>24</v>
      </c>
      <c r="B1057" s="68">
        <v>24</v>
      </c>
      <c r="C1057" s="441" t="s">
        <v>121</v>
      </c>
      <c r="D1057" t="s">
        <v>484</v>
      </c>
      <c r="E1057" s="22" t="s">
        <v>135</v>
      </c>
      <c r="F1057" s="68">
        <v>240</v>
      </c>
      <c r="G1057" s="28">
        <v>66</v>
      </c>
      <c r="H1057" s="29">
        <f t="shared" si="25"/>
        <v>0.27500000000000002</v>
      </c>
      <c r="I1057" s="28">
        <v>250</v>
      </c>
      <c r="J1057" s="28">
        <v>726</v>
      </c>
      <c r="K1057" s="28">
        <v>22</v>
      </c>
      <c r="L1057" s="28">
        <v>56</v>
      </c>
      <c r="M1057" s="28">
        <v>34</v>
      </c>
      <c r="O1057" s="28">
        <v>1</v>
      </c>
      <c r="Q1057" s="28">
        <v>1</v>
      </c>
      <c r="R1057" s="247" t="s">
        <v>3210</v>
      </c>
      <c r="S1057" t="s">
        <v>510</v>
      </c>
      <c r="T1057" t="s">
        <v>323</v>
      </c>
      <c r="U1057" t="s">
        <v>511</v>
      </c>
      <c r="V1057">
        <v>72</v>
      </c>
      <c r="W1057">
        <v>19</v>
      </c>
      <c r="Y1057"/>
      <c r="Z1057" s="236" t="s">
        <v>3316</v>
      </c>
      <c r="AA1057">
        <v>13</v>
      </c>
    </row>
    <row r="1058" spans="1:27" ht="30" customHeight="1" x14ac:dyDescent="0.25">
      <c r="A1058" s="187" t="e">
        <f>VLOOKUP(E1058,НЕД!A:B,2,FALSE)</f>
        <v>#N/A</v>
      </c>
      <c r="B1058" s="64">
        <v>0</v>
      </c>
      <c r="C1058" s="441" t="s">
        <v>260</v>
      </c>
      <c r="D1058" s="153" t="s">
        <v>2785</v>
      </c>
      <c r="E1058" s="71" t="s">
        <v>2786</v>
      </c>
      <c r="F1058" s="28">
        <v>260</v>
      </c>
      <c r="G1058" s="28">
        <v>71</v>
      </c>
      <c r="H1058" s="29">
        <f t="shared" ref="H1058:H1121" si="26">G1058/F1058</f>
        <v>0.27307692307692305</v>
      </c>
      <c r="I1058" s="28">
        <v>150</v>
      </c>
      <c r="J1058" s="28">
        <v>278</v>
      </c>
      <c r="K1058" s="28">
        <v>15</v>
      </c>
      <c r="L1058" s="28">
        <v>14</v>
      </c>
      <c r="M1058" s="28">
        <v>23</v>
      </c>
      <c r="O1058" s="28">
        <v>1</v>
      </c>
      <c r="P1058" s="28">
        <v>1</v>
      </c>
      <c r="Q1058" s="28">
        <v>1</v>
      </c>
      <c r="R1058" s="72" t="s">
        <v>2787</v>
      </c>
      <c r="W1058">
        <v>0</v>
      </c>
      <c r="Y1058"/>
      <c r="Z1058" t="s">
        <v>3446</v>
      </c>
      <c r="AA1058"/>
    </row>
    <row r="1059" spans="1:27" ht="15" customHeight="1" x14ac:dyDescent="0.25">
      <c r="A1059" s="187" t="e">
        <f>VLOOKUP(E1059,НЕД!A:B,2,FALSE)</f>
        <v>#N/A</v>
      </c>
      <c r="B1059" s="28">
        <v>0</v>
      </c>
      <c r="C1059" s="441" t="s">
        <v>174</v>
      </c>
      <c r="D1059" s="441" t="s">
        <v>174</v>
      </c>
      <c r="E1059" s="23" t="s">
        <v>426</v>
      </c>
      <c r="F1059" s="31">
        <v>30</v>
      </c>
      <c r="G1059" s="28">
        <v>14</v>
      </c>
      <c r="H1059" s="29">
        <f t="shared" si="26"/>
        <v>0.46666666666666667</v>
      </c>
      <c r="I1059" s="28" t="s">
        <v>150</v>
      </c>
      <c r="J1059" s="28" t="s">
        <v>150</v>
      </c>
      <c r="K1059" s="28" t="s">
        <v>150</v>
      </c>
      <c r="L1059" s="28" t="s">
        <v>150</v>
      </c>
      <c r="M1059" s="28" t="s">
        <v>150</v>
      </c>
      <c r="N1059" s="28" t="s">
        <v>150</v>
      </c>
      <c r="R1059"/>
      <c r="V1059">
        <v>14</v>
      </c>
      <c r="W1059">
        <v>0</v>
      </c>
      <c r="Y1059"/>
      <c r="Z1059" t="s">
        <v>3316</v>
      </c>
      <c r="AA1059"/>
    </row>
    <row r="1060" spans="1:27" ht="15" customHeight="1" x14ac:dyDescent="0.25">
      <c r="A1060" s="187" t="e">
        <f>VLOOKUP(E1060,НЕД!A:B,2,FALSE)</f>
        <v>#N/A</v>
      </c>
      <c r="B1060" s="64">
        <v>48</v>
      </c>
      <c r="C1060" t="s">
        <v>331</v>
      </c>
      <c r="D1060" t="s">
        <v>331</v>
      </c>
      <c r="E1060" s="22" t="s">
        <v>1107</v>
      </c>
      <c r="F1060" s="28">
        <v>210</v>
      </c>
      <c r="G1060" s="28">
        <v>57</v>
      </c>
      <c r="H1060" s="29">
        <f t="shared" si="26"/>
        <v>0.27142857142857141</v>
      </c>
      <c r="I1060" s="28">
        <v>200</v>
      </c>
      <c r="J1060" s="28">
        <v>352</v>
      </c>
      <c r="K1060" s="28">
        <v>13</v>
      </c>
      <c r="L1060" s="28">
        <v>27</v>
      </c>
      <c r="M1060" s="28">
        <v>15</v>
      </c>
      <c r="N1060" s="28">
        <v>1</v>
      </c>
      <c r="O1060" s="28">
        <v>1</v>
      </c>
      <c r="P1060" s="28">
        <v>1</v>
      </c>
      <c r="R1060" s="30" t="s">
        <v>3016</v>
      </c>
      <c r="W1060">
        <v>10</v>
      </c>
      <c r="Y1060"/>
      <c r="Z1060" s="289" t="s">
        <v>3316</v>
      </c>
      <c r="AA1060"/>
    </row>
    <row r="1061" spans="1:27" ht="15" customHeight="1" x14ac:dyDescent="0.25">
      <c r="A1061" s="187" t="e">
        <f>VLOOKUP(E1061,НЕД!A:B,2,FALSE)</f>
        <v>#N/A</v>
      </c>
      <c r="B1061" s="68">
        <v>3</v>
      </c>
      <c r="C1061" t="s">
        <v>331</v>
      </c>
      <c r="D1061" t="s">
        <v>484</v>
      </c>
      <c r="E1061" s="22" t="s">
        <v>944</v>
      </c>
      <c r="F1061" s="28">
        <v>210</v>
      </c>
      <c r="G1061" s="28">
        <v>52</v>
      </c>
      <c r="H1061" s="29">
        <f t="shared" si="26"/>
        <v>0.24761904761904763</v>
      </c>
      <c r="I1061" s="28">
        <v>250</v>
      </c>
      <c r="J1061" s="28">
        <v>386</v>
      </c>
      <c r="K1061" s="28">
        <v>12</v>
      </c>
      <c r="L1061" s="28">
        <v>23</v>
      </c>
      <c r="M1061" s="28">
        <v>33</v>
      </c>
      <c r="N1061" s="28">
        <v>1</v>
      </c>
      <c r="O1061" s="28">
        <v>1</v>
      </c>
      <c r="P1061" s="28">
        <v>1</v>
      </c>
      <c r="R1061" s="112" t="s">
        <v>945</v>
      </c>
      <c r="S1061" t="s">
        <v>322</v>
      </c>
      <c r="T1061" t="s">
        <v>323</v>
      </c>
      <c r="U1061" t="s">
        <v>946</v>
      </c>
      <c r="V1061">
        <v>50</v>
      </c>
      <c r="W1061">
        <v>0</v>
      </c>
      <c r="Y1061"/>
      <c r="Z1061" t="s">
        <v>3316</v>
      </c>
      <c r="AA1061"/>
    </row>
    <row r="1062" spans="1:27" ht="15" customHeight="1" x14ac:dyDescent="0.25">
      <c r="A1062" s="187" t="e">
        <f>VLOOKUP(E1062,НЕД!A:B,2,FALSE)</f>
        <v>#N/A</v>
      </c>
      <c r="B1062" s="68">
        <v>22</v>
      </c>
      <c r="C1062" s="441" t="s">
        <v>3531</v>
      </c>
      <c r="D1062" s="22" t="s">
        <v>189</v>
      </c>
      <c r="E1062" s="66" t="s">
        <v>2763</v>
      </c>
      <c r="F1062" s="68">
        <v>220</v>
      </c>
      <c r="G1062" s="28">
        <v>53</v>
      </c>
      <c r="H1062" s="29">
        <f t="shared" si="26"/>
        <v>0.24090909090909091</v>
      </c>
      <c r="I1062" s="28">
        <v>160</v>
      </c>
      <c r="J1062" s="28">
        <v>269</v>
      </c>
      <c r="K1062" s="28">
        <v>18</v>
      </c>
      <c r="L1062" s="28">
        <v>9</v>
      </c>
      <c r="M1062" s="28">
        <v>30</v>
      </c>
      <c r="O1062" s="28">
        <v>1</v>
      </c>
      <c r="P1062" s="28">
        <v>1</v>
      </c>
      <c r="R1062" s="30" t="s">
        <v>2769</v>
      </c>
      <c r="W1062">
        <v>17</v>
      </c>
      <c r="Y1062"/>
      <c r="Z1062" s="315" t="s">
        <v>3316</v>
      </c>
    </row>
    <row r="1063" spans="1:27" ht="15" customHeight="1" x14ac:dyDescent="0.25">
      <c r="A1063" s="187" t="e">
        <f>VLOOKUP(E1063,НЕД!A:B,2,FALSE)</f>
        <v>#N/A</v>
      </c>
      <c r="B1063" s="68">
        <v>10</v>
      </c>
      <c r="C1063" s="441" t="s">
        <v>3512</v>
      </c>
      <c r="D1063" s="441" t="s">
        <v>42</v>
      </c>
      <c r="E1063" s="22" t="s">
        <v>45</v>
      </c>
      <c r="F1063" s="68">
        <v>180</v>
      </c>
      <c r="G1063" s="28">
        <v>49</v>
      </c>
      <c r="H1063" s="29">
        <f t="shared" si="26"/>
        <v>0.2722222222222222</v>
      </c>
      <c r="I1063" s="28">
        <v>200</v>
      </c>
      <c r="J1063" s="28">
        <v>358</v>
      </c>
      <c r="K1063" s="28">
        <v>22</v>
      </c>
      <c r="L1063" s="28">
        <v>20</v>
      </c>
      <c r="M1063" s="28">
        <v>21</v>
      </c>
      <c r="O1063" s="28">
        <v>1</v>
      </c>
      <c r="P1063" s="28">
        <v>1</v>
      </c>
      <c r="R1063" t="s">
        <v>1314</v>
      </c>
      <c r="S1063" t="str">
        <f>CONCATENATE(F1063,".-")</f>
        <v>180.-</v>
      </c>
      <c r="T1063" t="str">
        <f>CONCATENATE(I1063," г")</f>
        <v>200 г</v>
      </c>
      <c r="U1063" t="str">
        <f>CONCATENATE(ROUND(J1063,0)," кк")</f>
        <v>358 кк</v>
      </c>
      <c r="V1063">
        <v>46</v>
      </c>
      <c r="W1063">
        <v>23</v>
      </c>
      <c r="Y1063"/>
      <c r="Z1063" s="438" t="s">
        <v>3316</v>
      </c>
    </row>
    <row r="1064" spans="1:27" ht="15" customHeight="1" x14ac:dyDescent="0.25">
      <c r="A1064" s="187" t="e">
        <f>VLOOKUP(E1064,НЕД!A:B,2,FALSE)</f>
        <v>#N/A</v>
      </c>
      <c r="B1064" s="28">
        <v>44</v>
      </c>
      <c r="C1064" t="s">
        <v>121</v>
      </c>
      <c r="D1064" t="s">
        <v>121</v>
      </c>
      <c r="E1064" s="22" t="s">
        <v>2951</v>
      </c>
      <c r="F1064" s="28">
        <v>240</v>
      </c>
      <c r="G1064" s="28">
        <v>64</v>
      </c>
      <c r="H1064" s="29">
        <f t="shared" si="26"/>
        <v>0.26666666666666666</v>
      </c>
      <c r="I1064" s="28">
        <v>250</v>
      </c>
      <c r="J1064" s="28">
        <v>185</v>
      </c>
      <c r="K1064" s="28">
        <v>22</v>
      </c>
      <c r="L1064" s="28">
        <v>2</v>
      </c>
      <c r="M1064" s="28">
        <v>21</v>
      </c>
      <c r="O1064" s="28">
        <v>1</v>
      </c>
      <c r="P1064" s="28">
        <v>1</v>
      </c>
      <c r="R1064" s="30" t="s">
        <v>2943</v>
      </c>
      <c r="W1064">
        <v>0</v>
      </c>
      <c r="Y1064"/>
      <c r="Z1064" s="313" t="s">
        <v>3316</v>
      </c>
    </row>
    <row r="1065" spans="1:27" ht="15" customHeight="1" x14ac:dyDescent="0.25">
      <c r="A1065" s="187" t="e">
        <f>VLOOKUP(E1065,НЕД!A:B,2,FALSE)</f>
        <v>#N/A</v>
      </c>
      <c r="B1065" s="68">
        <v>20</v>
      </c>
      <c r="C1065" s="34" t="s">
        <v>3554</v>
      </c>
      <c r="D1065" s="34" t="s">
        <v>3554</v>
      </c>
      <c r="E1065" s="439" t="s">
        <v>3506</v>
      </c>
      <c r="F1065" s="68">
        <v>170</v>
      </c>
      <c r="G1065" s="28">
        <v>45</v>
      </c>
      <c r="H1065" s="29">
        <f t="shared" si="26"/>
        <v>0.26470588235294118</v>
      </c>
      <c r="I1065" s="28">
        <v>250</v>
      </c>
      <c r="J1065" s="28">
        <v>227</v>
      </c>
      <c r="K1065" s="28">
        <v>7</v>
      </c>
      <c r="L1065" s="28">
        <v>12</v>
      </c>
      <c r="M1065" s="28">
        <v>22</v>
      </c>
      <c r="O1065" s="28">
        <v>1</v>
      </c>
      <c r="P1065" s="28">
        <v>1</v>
      </c>
      <c r="Q1065" s="28">
        <v>1</v>
      </c>
      <c r="R1065" s="30" t="s">
        <v>3426</v>
      </c>
      <c r="S1065" t="s">
        <v>342</v>
      </c>
      <c r="T1065" t="s">
        <v>323</v>
      </c>
      <c r="U1065" t="s">
        <v>735</v>
      </c>
      <c r="V1065">
        <v>43</v>
      </c>
      <c r="W1065">
        <v>20</v>
      </c>
      <c r="Z1065" s="313" t="s">
        <v>3316</v>
      </c>
    </row>
    <row r="1066" spans="1:27" ht="15" customHeight="1" x14ac:dyDescent="0.25">
      <c r="A1066" s="187" t="e">
        <f>VLOOKUP(E1066,НЕД!A:B,2,FALSE)</f>
        <v>#N/A</v>
      </c>
      <c r="B1066" s="68">
        <v>18</v>
      </c>
      <c r="C1066" s="441" t="s">
        <v>121</v>
      </c>
      <c r="D1066" t="s">
        <v>408</v>
      </c>
      <c r="E1066" s="311" t="s">
        <v>102</v>
      </c>
      <c r="F1066" s="28">
        <v>240</v>
      </c>
      <c r="G1066" s="28">
        <v>67</v>
      </c>
      <c r="H1066" s="29">
        <f t="shared" si="26"/>
        <v>0.27916666666666667</v>
      </c>
      <c r="I1066" s="28">
        <v>250</v>
      </c>
      <c r="J1066" s="28">
        <v>267</v>
      </c>
      <c r="K1066" s="28">
        <v>15</v>
      </c>
      <c r="L1066" s="28">
        <v>16</v>
      </c>
      <c r="M1066" s="28">
        <v>17</v>
      </c>
      <c r="R1066" s="30" t="s">
        <v>3377</v>
      </c>
      <c r="W1066">
        <v>18</v>
      </c>
      <c r="Y1066"/>
      <c r="Z1066"/>
      <c r="AA1066"/>
    </row>
    <row r="1067" spans="1:27" ht="15" customHeight="1" x14ac:dyDescent="0.25">
      <c r="A1067" s="187" t="e">
        <f>VLOOKUP(E1067,НЕД!A:B,2,FALSE)</f>
        <v>#N/A</v>
      </c>
      <c r="B1067" s="28">
        <v>0</v>
      </c>
      <c r="C1067" t="s">
        <v>151</v>
      </c>
      <c r="D1067" s="441" t="s">
        <v>3523</v>
      </c>
      <c r="E1067" s="22" t="s">
        <v>1763</v>
      </c>
      <c r="F1067" s="28">
        <v>160</v>
      </c>
      <c r="G1067" s="28">
        <v>28</v>
      </c>
      <c r="H1067" s="29">
        <f t="shared" si="26"/>
        <v>0.17499999999999999</v>
      </c>
      <c r="I1067" s="28">
        <v>150</v>
      </c>
      <c r="J1067" s="28">
        <v>291</v>
      </c>
      <c r="K1067" s="28">
        <v>9</v>
      </c>
      <c r="L1067" s="28">
        <v>11</v>
      </c>
      <c r="M1067" s="28">
        <v>40</v>
      </c>
      <c r="O1067" s="28">
        <v>1</v>
      </c>
      <c r="P1067" s="28">
        <v>1</v>
      </c>
      <c r="R1067" t="s">
        <v>1764</v>
      </c>
      <c r="W1067">
        <v>0</v>
      </c>
      <c r="Y1067"/>
      <c r="Z1067"/>
      <c r="AA1067"/>
    </row>
    <row r="1068" spans="1:27" ht="15" customHeight="1" x14ac:dyDescent="0.25">
      <c r="A1068" s="187" t="e">
        <f>VLOOKUP(E1068,НЕД!A:B,2,FALSE)</f>
        <v>#N/A</v>
      </c>
      <c r="B1068" s="28">
        <v>4</v>
      </c>
      <c r="C1068" t="s">
        <v>78</v>
      </c>
      <c r="D1068" s="441" t="s">
        <v>3519</v>
      </c>
      <c r="E1068" s="22" t="s">
        <v>87</v>
      </c>
      <c r="F1068" s="28">
        <v>120</v>
      </c>
      <c r="G1068" s="28">
        <v>31</v>
      </c>
      <c r="H1068" s="29">
        <f t="shared" si="26"/>
        <v>0.25833333333333336</v>
      </c>
      <c r="I1068" s="28">
        <v>180</v>
      </c>
      <c r="J1068" s="28">
        <v>218</v>
      </c>
      <c r="K1068" s="28">
        <v>4</v>
      </c>
      <c r="L1068" s="28">
        <v>14</v>
      </c>
      <c r="M1068" s="28">
        <v>19</v>
      </c>
      <c r="O1068" s="28">
        <v>1</v>
      </c>
      <c r="P1068" s="28">
        <v>1</v>
      </c>
      <c r="R1068" t="s">
        <v>1550</v>
      </c>
      <c r="W1068">
        <v>23</v>
      </c>
      <c r="Y1068"/>
      <c r="Z1068" s="438" t="s">
        <v>3316</v>
      </c>
    </row>
    <row r="1069" spans="1:27" ht="15" customHeight="1" x14ac:dyDescent="0.25">
      <c r="A1069" s="187">
        <f>VLOOKUP(E1069,НЕД!A:B,2,FALSE)</f>
        <v>24</v>
      </c>
      <c r="B1069" s="68">
        <v>23</v>
      </c>
      <c r="C1069" s="441" t="s">
        <v>3512</v>
      </c>
      <c r="D1069" s="441" t="s">
        <v>42</v>
      </c>
      <c r="E1069" s="66" t="s">
        <v>47</v>
      </c>
      <c r="F1069" s="68">
        <v>150</v>
      </c>
      <c r="G1069" s="28">
        <v>37</v>
      </c>
      <c r="H1069" s="29">
        <f t="shared" si="26"/>
        <v>0.24666666666666667</v>
      </c>
      <c r="I1069" s="28">
        <v>180</v>
      </c>
      <c r="J1069" s="28">
        <v>300</v>
      </c>
      <c r="K1069" s="28">
        <v>14</v>
      </c>
      <c r="L1069" s="28">
        <v>25</v>
      </c>
      <c r="M1069" s="28">
        <v>4</v>
      </c>
      <c r="N1069" s="28">
        <v>1</v>
      </c>
      <c r="P1069" s="28">
        <v>1</v>
      </c>
      <c r="R1069" t="s">
        <v>3440</v>
      </c>
      <c r="S1069" t="str">
        <f>CONCATENATE(F1069,".-")</f>
        <v>150.-</v>
      </c>
      <c r="T1069" t="str">
        <f>CONCATENATE(I1069," г")</f>
        <v>180 г</v>
      </c>
      <c r="U1069" t="str">
        <f>CONCATENATE(ROUND(J1069,0)," кк")</f>
        <v>300 кк</v>
      </c>
      <c r="V1069">
        <v>36</v>
      </c>
      <c r="W1069">
        <v>23</v>
      </c>
      <c r="Z1069" s="315" t="s">
        <v>3316</v>
      </c>
      <c r="AA1069" s="28">
        <v>13</v>
      </c>
    </row>
    <row r="1070" spans="1:27" ht="15" customHeight="1" x14ac:dyDescent="0.25">
      <c r="A1070" s="187">
        <f>VLOOKUP(E1070,НЕД!A:B,2,FALSE)</f>
        <v>24</v>
      </c>
      <c r="B1070" s="68">
        <v>21</v>
      </c>
      <c r="C1070" s="441" t="s">
        <v>2114</v>
      </c>
      <c r="D1070" t="s">
        <v>59</v>
      </c>
      <c r="E1070" s="160" t="s">
        <v>2938</v>
      </c>
      <c r="F1070" s="68">
        <v>110</v>
      </c>
      <c r="G1070" s="28">
        <v>46</v>
      </c>
      <c r="H1070" s="29">
        <f t="shared" si="26"/>
        <v>0.41818181818181815</v>
      </c>
      <c r="I1070" s="28">
        <v>125</v>
      </c>
      <c r="J1070" s="28">
        <v>346</v>
      </c>
      <c r="K1070" s="28">
        <v>38</v>
      </c>
      <c r="L1070" s="28">
        <v>6</v>
      </c>
      <c r="M1070" s="28">
        <v>35</v>
      </c>
      <c r="N1070" s="28">
        <v>1</v>
      </c>
      <c r="O1070" s="28">
        <v>1</v>
      </c>
      <c r="P1070" s="28">
        <v>1</v>
      </c>
      <c r="R1070" t="s">
        <v>1130</v>
      </c>
      <c r="W1070">
        <v>23</v>
      </c>
      <c r="Z1070" s="315" t="s">
        <v>3316</v>
      </c>
    </row>
    <row r="1071" spans="1:27" ht="15" customHeight="1" x14ac:dyDescent="0.25">
      <c r="A1071" s="187" t="e">
        <f>VLOOKUP(E1071,НЕД!A:B,2,FALSE)</f>
        <v>#N/A</v>
      </c>
      <c r="B1071" s="68">
        <v>50</v>
      </c>
      <c r="C1071" s="445" t="s">
        <v>3555</v>
      </c>
      <c r="D1071" s="149" t="s">
        <v>238</v>
      </c>
      <c r="E1071" s="26" t="s">
        <v>2119</v>
      </c>
      <c r="F1071" s="28">
        <v>250</v>
      </c>
      <c r="G1071" s="28">
        <v>71</v>
      </c>
      <c r="H1071" s="29">
        <f t="shared" si="26"/>
        <v>0.28399999999999997</v>
      </c>
      <c r="I1071" s="28">
        <v>280</v>
      </c>
      <c r="J1071" s="28">
        <v>254</v>
      </c>
      <c r="K1071" s="28">
        <v>15</v>
      </c>
      <c r="L1071" s="28">
        <v>12</v>
      </c>
      <c r="M1071" s="28">
        <v>21</v>
      </c>
      <c r="P1071" s="28">
        <v>1</v>
      </c>
      <c r="R1071" s="30" t="s">
        <v>2857</v>
      </c>
      <c r="W1071">
        <v>0</v>
      </c>
      <c r="Y1071"/>
      <c r="Z1071" s="313" t="s">
        <v>3316</v>
      </c>
    </row>
    <row r="1072" spans="1:27" ht="15" customHeight="1" x14ac:dyDescent="0.25">
      <c r="A1072" s="187" t="e">
        <f>VLOOKUP(E1072,НЕД!A:B,2,FALSE)</f>
        <v>#N/A</v>
      </c>
      <c r="B1072" s="28">
        <v>47</v>
      </c>
      <c r="C1072" s="441" t="s">
        <v>174</v>
      </c>
      <c r="D1072" t="s">
        <v>173</v>
      </c>
      <c r="E1072" s="22" t="s">
        <v>817</v>
      </c>
      <c r="F1072" s="28">
        <v>160</v>
      </c>
      <c r="G1072" s="28">
        <v>39</v>
      </c>
      <c r="H1072" s="29">
        <f t="shared" si="26"/>
        <v>0.24374999999999999</v>
      </c>
      <c r="I1072" s="28">
        <v>220</v>
      </c>
      <c r="J1072" s="28">
        <v>67</v>
      </c>
      <c r="K1072" s="28">
        <v>1</v>
      </c>
      <c r="L1072" s="28">
        <v>0</v>
      </c>
      <c r="M1072" s="28">
        <v>15</v>
      </c>
      <c r="N1072" s="28">
        <v>1</v>
      </c>
      <c r="R1072"/>
      <c r="S1072" t="str">
        <f>CONCATENATE(F1072,".-")</f>
        <v>160.-</v>
      </c>
      <c r="T1072" t="str">
        <f>CONCATENATE(I1072," г")</f>
        <v>220 г</v>
      </c>
      <c r="U1072" t="str">
        <f>CONCATENATE(ROUND(J1072,0)," кк")</f>
        <v>67 кк</v>
      </c>
      <c r="V1072">
        <v>40</v>
      </c>
      <c r="W1072">
        <v>10</v>
      </c>
      <c r="Y1072"/>
      <c r="Z1072"/>
      <c r="AA1072"/>
    </row>
    <row r="1073" spans="1:27" ht="15" customHeight="1" x14ac:dyDescent="0.25">
      <c r="A1073" s="187" t="e">
        <f>VLOOKUP(E1073,НЕД!A:B,2,FALSE)</f>
        <v>#N/A</v>
      </c>
      <c r="B1073" s="64">
        <v>28</v>
      </c>
      <c r="C1073" t="s">
        <v>328</v>
      </c>
      <c r="D1073" t="s">
        <v>328</v>
      </c>
      <c r="E1073" s="22" t="s">
        <v>645</v>
      </c>
      <c r="F1073" s="28">
        <v>200</v>
      </c>
      <c r="G1073" s="28">
        <v>53</v>
      </c>
      <c r="H1073" s="29">
        <f t="shared" si="26"/>
        <v>0.26500000000000001</v>
      </c>
      <c r="I1073" s="28">
        <v>200</v>
      </c>
      <c r="J1073" s="28">
        <v>263</v>
      </c>
      <c r="K1073" s="28">
        <v>11</v>
      </c>
      <c r="L1073" s="28">
        <v>11</v>
      </c>
      <c r="M1073" s="28">
        <v>24</v>
      </c>
      <c r="R1073" s="30" t="s">
        <v>2798</v>
      </c>
      <c r="V1073">
        <v>39</v>
      </c>
      <c r="W1073">
        <v>0</v>
      </c>
      <c r="Y1073"/>
      <c r="Z1073" s="438" t="s">
        <v>3316</v>
      </c>
    </row>
    <row r="1074" spans="1:27" ht="15" customHeight="1" x14ac:dyDescent="0.25">
      <c r="A1074" s="187" t="e">
        <f>VLOOKUP(E1074,НЕД!A:B,2,FALSE)</f>
        <v>#N/A</v>
      </c>
      <c r="B1074" s="28">
        <v>0</v>
      </c>
      <c r="C1074" t="s">
        <v>78</v>
      </c>
      <c r="D1074" s="441" t="s">
        <v>3521</v>
      </c>
      <c r="E1074" s="22" t="s">
        <v>1122</v>
      </c>
      <c r="F1074" s="28">
        <v>125</v>
      </c>
      <c r="G1074" s="28">
        <v>34</v>
      </c>
      <c r="H1074" s="29">
        <f t="shared" si="26"/>
        <v>0.27200000000000002</v>
      </c>
      <c r="I1074" s="28">
        <v>180</v>
      </c>
      <c r="J1074" s="28">
        <v>196</v>
      </c>
      <c r="K1074" s="28">
        <v>6</v>
      </c>
      <c r="L1074" s="28">
        <v>5</v>
      </c>
      <c r="M1074" s="28">
        <v>25</v>
      </c>
      <c r="N1074" s="28">
        <v>1</v>
      </c>
      <c r="R1074" t="s">
        <v>1123</v>
      </c>
      <c r="W1074">
        <v>0</v>
      </c>
      <c r="Y1074"/>
      <c r="Z1074"/>
      <c r="AA1074"/>
    </row>
    <row r="1075" spans="1:27" ht="15" customHeight="1" x14ac:dyDescent="0.25">
      <c r="A1075" s="187" t="e">
        <f>VLOOKUP(E1075,НЕД!A:B,2,FALSE)</f>
        <v>#N/A</v>
      </c>
      <c r="B1075" s="68">
        <v>51</v>
      </c>
      <c r="C1075" t="s">
        <v>78</v>
      </c>
      <c r="D1075" s="441" t="s">
        <v>3521</v>
      </c>
      <c r="E1075" s="66" t="s">
        <v>85</v>
      </c>
      <c r="F1075" s="68">
        <v>140</v>
      </c>
      <c r="G1075" s="28">
        <v>26</v>
      </c>
      <c r="H1075" s="29">
        <f t="shared" si="26"/>
        <v>0.18571428571428572</v>
      </c>
      <c r="I1075" s="28">
        <v>180</v>
      </c>
      <c r="J1075" s="28">
        <v>132</v>
      </c>
      <c r="K1075" s="28">
        <v>2</v>
      </c>
      <c r="L1075" s="28">
        <v>6</v>
      </c>
      <c r="M1075" s="28">
        <v>16</v>
      </c>
      <c r="N1075" s="28">
        <v>1</v>
      </c>
      <c r="R1075" t="s">
        <v>1818</v>
      </c>
      <c r="W1075">
        <v>10</v>
      </c>
      <c r="Y1075"/>
      <c r="Z1075"/>
      <c r="AA1075"/>
    </row>
    <row r="1076" spans="1:27" ht="15" customHeight="1" x14ac:dyDescent="0.25">
      <c r="A1076" s="187" t="e">
        <f>VLOOKUP(E1076,НЕД!A:B,2,FALSE)</f>
        <v>#N/A</v>
      </c>
      <c r="B1076" s="68">
        <v>22</v>
      </c>
      <c r="C1076" t="s">
        <v>121</v>
      </c>
      <c r="D1076" t="s">
        <v>121</v>
      </c>
      <c r="E1076" s="66" t="s">
        <v>669</v>
      </c>
      <c r="F1076" s="63">
        <v>200</v>
      </c>
      <c r="G1076" s="28">
        <v>51</v>
      </c>
      <c r="H1076" s="29">
        <f t="shared" si="26"/>
        <v>0.255</v>
      </c>
      <c r="I1076" s="28">
        <v>120</v>
      </c>
      <c r="J1076" s="28">
        <v>137</v>
      </c>
      <c r="K1076" s="28">
        <v>29</v>
      </c>
      <c r="L1076" s="28">
        <v>2</v>
      </c>
      <c r="M1076" s="28">
        <v>0</v>
      </c>
      <c r="O1076" s="28">
        <v>1</v>
      </c>
      <c r="R1076" s="30" t="s">
        <v>670</v>
      </c>
      <c r="W1076">
        <v>17</v>
      </c>
      <c r="Y1076"/>
      <c r="Z1076" s="315" t="s">
        <v>3316</v>
      </c>
    </row>
    <row r="1077" spans="1:27" ht="15" customHeight="1" x14ac:dyDescent="0.25">
      <c r="A1077" s="187" t="e">
        <f>VLOOKUP(E1077,НЕД!A:B,2,FALSE)</f>
        <v>#N/A</v>
      </c>
      <c r="B1077" s="68">
        <v>11</v>
      </c>
      <c r="C1077" s="441" t="s">
        <v>121</v>
      </c>
      <c r="D1077" t="s">
        <v>484</v>
      </c>
      <c r="E1077" s="22" t="s">
        <v>696</v>
      </c>
      <c r="F1077" s="28">
        <v>240</v>
      </c>
      <c r="G1077" s="28">
        <v>63</v>
      </c>
      <c r="H1077" s="29">
        <f t="shared" si="26"/>
        <v>0.26250000000000001</v>
      </c>
      <c r="I1077" s="28">
        <v>250</v>
      </c>
      <c r="J1077" s="28">
        <v>355</v>
      </c>
      <c r="K1077" s="28">
        <v>17</v>
      </c>
      <c r="L1077" s="28">
        <v>18</v>
      </c>
      <c r="M1077" s="28">
        <v>32</v>
      </c>
      <c r="O1077" s="28">
        <v>1</v>
      </c>
      <c r="P1077" s="28">
        <v>1</v>
      </c>
      <c r="R1077" s="30" t="s">
        <v>2808</v>
      </c>
      <c r="S1077" t="s">
        <v>697</v>
      </c>
      <c r="T1077" t="s">
        <v>323</v>
      </c>
      <c r="U1077" t="s">
        <v>698</v>
      </c>
      <c r="V1077">
        <v>40</v>
      </c>
      <c r="W1077">
        <v>11</v>
      </c>
      <c r="Y1077"/>
      <c r="Z1077" s="316" t="s">
        <v>3316</v>
      </c>
    </row>
    <row r="1078" spans="1:27" ht="15" customHeight="1" x14ac:dyDescent="0.25">
      <c r="A1078" s="187" t="e">
        <f>VLOOKUP(E1078,НЕД!A:B,2,FALSE)</f>
        <v>#N/A</v>
      </c>
      <c r="B1078" s="68">
        <v>18</v>
      </c>
      <c r="C1078" s="445" t="s">
        <v>3555</v>
      </c>
      <c r="D1078" t="s">
        <v>238</v>
      </c>
      <c r="E1078" s="66" t="s">
        <v>3349</v>
      </c>
      <c r="F1078" s="28">
        <v>250</v>
      </c>
      <c r="G1078" s="28">
        <v>68</v>
      </c>
      <c r="H1078" s="29">
        <f t="shared" si="26"/>
        <v>0.27200000000000002</v>
      </c>
      <c r="I1078" s="28">
        <v>280</v>
      </c>
      <c r="J1078" s="28">
        <v>462</v>
      </c>
      <c r="K1078" s="28">
        <v>8</v>
      </c>
      <c r="L1078" s="28">
        <v>38</v>
      </c>
      <c r="M1078" s="28">
        <v>21</v>
      </c>
      <c r="N1078" s="28">
        <v>1</v>
      </c>
      <c r="P1078" s="28">
        <v>1</v>
      </c>
      <c r="R1078" s="236" t="s">
        <v>3383</v>
      </c>
      <c r="W1078">
        <v>18</v>
      </c>
      <c r="Y1078"/>
      <c r="Z1078"/>
      <c r="AA1078"/>
    </row>
    <row r="1079" spans="1:27" ht="30" customHeight="1" x14ac:dyDescent="0.25">
      <c r="A1079" s="187" t="e">
        <f>VLOOKUP(E1079,НЕД!A:B,2,FALSE)</f>
        <v>#N/A</v>
      </c>
      <c r="B1079" s="68">
        <v>20</v>
      </c>
      <c r="C1079" t="s">
        <v>235</v>
      </c>
      <c r="D1079" t="s">
        <v>235</v>
      </c>
      <c r="E1079" s="66" t="s">
        <v>237</v>
      </c>
      <c r="F1079" s="28">
        <v>260</v>
      </c>
      <c r="G1079" s="28">
        <v>73</v>
      </c>
      <c r="H1079" s="29">
        <f t="shared" si="26"/>
        <v>0.28076923076923077</v>
      </c>
      <c r="I1079" s="28">
        <v>220</v>
      </c>
      <c r="J1079" s="28">
        <v>230</v>
      </c>
      <c r="K1079" s="28">
        <v>10</v>
      </c>
      <c r="L1079" s="28">
        <v>9</v>
      </c>
      <c r="M1079" s="28">
        <v>27</v>
      </c>
      <c r="O1079" s="28">
        <v>1</v>
      </c>
      <c r="P1079" s="28">
        <v>1</v>
      </c>
      <c r="R1079" s="217" t="s">
        <v>875</v>
      </c>
      <c r="S1079" t="str">
        <f>CONCATENATE(F1079,".-")</f>
        <v>260.-</v>
      </c>
      <c r="T1079" t="str">
        <f>CONCATENATE(I1079," г")</f>
        <v>220 г</v>
      </c>
      <c r="U1079" t="str">
        <f>CONCATENATE(ROUND(J1079,0)," кк")</f>
        <v>230 кк</v>
      </c>
      <c r="V1079">
        <v>52</v>
      </c>
      <c r="W1079">
        <v>20</v>
      </c>
      <c r="Y1079"/>
      <c r="Z1079" s="313" t="s">
        <v>3316</v>
      </c>
    </row>
    <row r="1080" spans="1:27" ht="30" customHeight="1" x14ac:dyDescent="0.25">
      <c r="A1080" s="187" t="e">
        <f>VLOOKUP(E1080,НЕД!A:B,2,FALSE)</f>
        <v>#N/A</v>
      </c>
      <c r="B1080" s="68">
        <v>4</v>
      </c>
      <c r="C1080" s="445" t="s">
        <v>3555</v>
      </c>
      <c r="D1080" s="190" t="s">
        <v>238</v>
      </c>
      <c r="E1080" s="22" t="s">
        <v>2838</v>
      </c>
      <c r="F1080" s="28">
        <v>260</v>
      </c>
      <c r="G1080" s="28">
        <v>71</v>
      </c>
      <c r="H1080" s="29">
        <f t="shared" si="26"/>
        <v>0.27307692307692305</v>
      </c>
      <c r="I1080" s="79">
        <v>250</v>
      </c>
      <c r="J1080" s="76">
        <v>276</v>
      </c>
      <c r="K1080" s="76">
        <v>9</v>
      </c>
      <c r="L1080" s="76">
        <v>23</v>
      </c>
      <c r="M1080" s="76">
        <v>9</v>
      </c>
      <c r="Q1080" s="28">
        <v>1</v>
      </c>
      <c r="R1080" s="82" t="s">
        <v>2839</v>
      </c>
      <c r="W1080">
        <v>0</v>
      </c>
      <c r="Y1080"/>
      <c r="Z1080" s="313" t="s">
        <v>3316</v>
      </c>
    </row>
    <row r="1081" spans="1:27" ht="30" customHeight="1" x14ac:dyDescent="0.25">
      <c r="A1081" s="187">
        <f>VLOOKUP(E1081,НЕД!A:B,2,FALSE)</f>
        <v>24</v>
      </c>
      <c r="B1081" s="68">
        <v>23</v>
      </c>
      <c r="C1081" s="441" t="s">
        <v>3535</v>
      </c>
      <c r="D1081" s="441" t="s">
        <v>3540</v>
      </c>
      <c r="E1081" s="66" t="s">
        <v>2797</v>
      </c>
      <c r="F1081" s="68">
        <v>160</v>
      </c>
      <c r="G1081" s="28">
        <v>39</v>
      </c>
      <c r="H1081" s="29">
        <f t="shared" si="26"/>
        <v>0.24374999999999999</v>
      </c>
      <c r="I1081" s="28">
        <v>270</v>
      </c>
      <c r="J1081" s="28">
        <v>78</v>
      </c>
      <c r="K1081" s="28">
        <v>2</v>
      </c>
      <c r="L1081" s="28">
        <v>1</v>
      </c>
      <c r="M1081" s="28">
        <v>17</v>
      </c>
      <c r="N1081" s="28">
        <v>1</v>
      </c>
      <c r="R1081" s="103" t="s">
        <v>3019</v>
      </c>
      <c r="W1081">
        <v>23</v>
      </c>
      <c r="Y1081"/>
      <c r="Z1081" s="315" t="s">
        <v>3316</v>
      </c>
      <c r="AA1081" s="28">
        <v>13</v>
      </c>
    </row>
    <row r="1082" spans="1:27" ht="45" customHeight="1" x14ac:dyDescent="0.25">
      <c r="A1082" s="187" t="e">
        <f>VLOOKUP(E1082,НЕД!A:B,2,FALSE)</f>
        <v>#N/A</v>
      </c>
      <c r="B1082" s="68">
        <v>19</v>
      </c>
      <c r="C1082" t="s">
        <v>331</v>
      </c>
      <c r="D1082" t="s">
        <v>484</v>
      </c>
      <c r="E1082" s="73" t="s">
        <v>634</v>
      </c>
      <c r="F1082" s="74">
        <v>210</v>
      </c>
      <c r="G1082" s="28">
        <v>50</v>
      </c>
      <c r="H1082" s="29">
        <f t="shared" si="26"/>
        <v>0.23809523809523808</v>
      </c>
      <c r="I1082" s="28">
        <v>250</v>
      </c>
      <c r="J1082" s="28">
        <v>302</v>
      </c>
      <c r="K1082" s="28">
        <v>7</v>
      </c>
      <c r="L1082" s="28">
        <v>17</v>
      </c>
      <c r="M1082" s="28">
        <v>31</v>
      </c>
      <c r="N1082" s="28">
        <v>1</v>
      </c>
      <c r="O1082" s="28">
        <v>1</v>
      </c>
      <c r="P1082" s="28">
        <v>1</v>
      </c>
      <c r="R1082" s="170" t="s">
        <v>3209</v>
      </c>
      <c r="S1082" t="s">
        <v>429</v>
      </c>
      <c r="T1082" t="s">
        <v>323</v>
      </c>
      <c r="U1082" t="s">
        <v>635</v>
      </c>
      <c r="V1082">
        <v>33</v>
      </c>
      <c r="W1082">
        <v>19</v>
      </c>
      <c r="Y1082"/>
      <c r="Z1082"/>
      <c r="AA1082"/>
    </row>
    <row r="1083" spans="1:27" ht="30" customHeight="1" x14ac:dyDescent="0.25">
      <c r="A1083" s="187" t="e">
        <f>VLOOKUP(E1083,НЕД!A:B,2,FALSE)</f>
        <v>#N/A</v>
      </c>
      <c r="B1083" s="64">
        <v>12</v>
      </c>
      <c r="C1083" t="s">
        <v>244</v>
      </c>
      <c r="D1083" t="s">
        <v>244</v>
      </c>
      <c r="E1083" s="22" t="s">
        <v>1648</v>
      </c>
      <c r="F1083" s="28">
        <v>140</v>
      </c>
      <c r="G1083" s="28">
        <v>37</v>
      </c>
      <c r="H1083" s="29">
        <f t="shared" si="26"/>
        <v>0.26428571428571429</v>
      </c>
      <c r="I1083" s="28">
        <v>170</v>
      </c>
      <c r="J1083" s="28">
        <v>175</v>
      </c>
      <c r="K1083" s="28">
        <v>4</v>
      </c>
      <c r="L1083" s="28">
        <v>10</v>
      </c>
      <c r="M1083" s="28">
        <v>17</v>
      </c>
      <c r="N1083" s="28">
        <v>1</v>
      </c>
      <c r="O1083" s="28">
        <v>1</v>
      </c>
      <c r="R1083" t="s">
        <v>1649</v>
      </c>
      <c r="W1083">
        <v>12</v>
      </c>
      <c r="Y1083"/>
      <c r="Z1083" s="316" t="s">
        <v>3316</v>
      </c>
    </row>
    <row r="1084" spans="1:27" ht="21" customHeight="1" x14ac:dyDescent="0.25">
      <c r="A1084" s="187" t="e">
        <f>VLOOKUP(E1084,НЕД!A:B,2,FALSE)</f>
        <v>#N/A</v>
      </c>
      <c r="B1084" s="28">
        <v>0</v>
      </c>
      <c r="C1084" t="s">
        <v>258</v>
      </c>
      <c r="D1084" s="441" t="s">
        <v>3527</v>
      </c>
      <c r="E1084" s="22" t="s">
        <v>662</v>
      </c>
      <c r="F1084" s="28">
        <v>250</v>
      </c>
      <c r="G1084" s="28">
        <v>77</v>
      </c>
      <c r="H1084" s="29">
        <f t="shared" si="26"/>
        <v>0.308</v>
      </c>
      <c r="I1084" s="28">
        <v>200</v>
      </c>
      <c r="J1084" s="28">
        <v>145</v>
      </c>
      <c r="K1084" s="28">
        <v>17</v>
      </c>
      <c r="L1084" s="28">
        <v>3</v>
      </c>
      <c r="M1084" s="28">
        <v>11</v>
      </c>
      <c r="R1084" t="s">
        <v>663</v>
      </c>
      <c r="W1084">
        <v>0</v>
      </c>
      <c r="Y1084"/>
      <c r="Z1084" s="289" t="s">
        <v>3316</v>
      </c>
      <c r="AA1084"/>
    </row>
    <row r="1085" spans="1:27" ht="15" customHeight="1" x14ac:dyDescent="0.25">
      <c r="A1085" s="187" t="e">
        <f>VLOOKUP(E1085,НЕД!A:B,2,FALSE)</f>
        <v>#N/A</v>
      </c>
      <c r="B1085" s="28">
        <v>0</v>
      </c>
      <c r="C1085" s="441" t="s">
        <v>3512</v>
      </c>
      <c r="D1085" s="441" t="s">
        <v>42</v>
      </c>
      <c r="E1085" s="22" t="s">
        <v>815</v>
      </c>
      <c r="F1085" s="28">
        <v>200</v>
      </c>
      <c r="G1085" s="28">
        <v>58</v>
      </c>
      <c r="H1085" s="29">
        <f t="shared" si="26"/>
        <v>0.28999999999999998</v>
      </c>
      <c r="I1085" s="28">
        <v>250</v>
      </c>
      <c r="J1085" s="28">
        <v>462</v>
      </c>
      <c r="K1085" s="28">
        <v>28</v>
      </c>
      <c r="L1085" s="28">
        <v>36</v>
      </c>
      <c r="M1085" s="28">
        <v>4</v>
      </c>
      <c r="P1085" s="28">
        <v>1</v>
      </c>
      <c r="R1085" t="s">
        <v>816</v>
      </c>
      <c r="S1085" t="s">
        <v>446</v>
      </c>
      <c r="T1085" t="s">
        <v>323</v>
      </c>
      <c r="U1085" t="s">
        <v>447</v>
      </c>
      <c r="V1085">
        <v>58</v>
      </c>
      <c r="W1085">
        <v>0</v>
      </c>
      <c r="Y1085"/>
      <c r="Z1085" s="289" t="s">
        <v>3316</v>
      </c>
      <c r="AA1085"/>
    </row>
    <row r="1086" spans="1:27" ht="15" customHeight="1" x14ac:dyDescent="0.25">
      <c r="A1086" s="187" t="e">
        <f>VLOOKUP(E1086,НЕД!A:B,2,FALSE)</f>
        <v>#N/A</v>
      </c>
      <c r="B1086" s="68">
        <v>22</v>
      </c>
      <c r="C1086" s="445" t="s">
        <v>3511</v>
      </c>
      <c r="D1086" t="s">
        <v>110</v>
      </c>
      <c r="E1086" s="66" t="s">
        <v>1133</v>
      </c>
      <c r="F1086" s="28">
        <v>140</v>
      </c>
      <c r="G1086" s="28">
        <v>40</v>
      </c>
      <c r="H1086" s="29">
        <f t="shared" si="26"/>
        <v>0.2857142857142857</v>
      </c>
      <c r="I1086" s="28">
        <v>250</v>
      </c>
      <c r="J1086" s="28">
        <v>200</v>
      </c>
      <c r="K1086" s="28">
        <v>9</v>
      </c>
      <c r="L1086" s="28">
        <v>7</v>
      </c>
      <c r="M1086" s="28">
        <v>26</v>
      </c>
      <c r="Q1086" s="28">
        <v>1</v>
      </c>
      <c r="R1086" s="30" t="s">
        <v>2935</v>
      </c>
      <c r="S1086" t="s">
        <v>386</v>
      </c>
      <c r="T1086" t="s">
        <v>323</v>
      </c>
      <c r="U1086" t="s">
        <v>1134</v>
      </c>
      <c r="V1086">
        <v>28</v>
      </c>
      <c r="W1086">
        <v>17</v>
      </c>
      <c r="Y1086"/>
      <c r="Z1086" s="315" t="s">
        <v>3316</v>
      </c>
      <c r="AA1086" s="28">
        <v>13</v>
      </c>
    </row>
    <row r="1087" spans="1:27" ht="15" customHeight="1" x14ac:dyDescent="0.25">
      <c r="A1087" s="187" t="e">
        <f>VLOOKUP(E1087,НЕД!A:B,2,FALSE)</f>
        <v>#N/A</v>
      </c>
      <c r="B1087" s="68">
        <v>21</v>
      </c>
      <c r="C1087" s="441" t="s">
        <v>3535</v>
      </c>
      <c r="D1087" s="441" t="s">
        <v>3540</v>
      </c>
      <c r="E1087" s="23" t="s">
        <v>177</v>
      </c>
      <c r="F1087" s="31">
        <v>160</v>
      </c>
      <c r="G1087" s="28">
        <v>38</v>
      </c>
      <c r="H1087" s="29">
        <f t="shared" si="26"/>
        <v>0.23749999999999999</v>
      </c>
      <c r="I1087" s="28">
        <v>270</v>
      </c>
      <c r="J1087" s="28">
        <v>88</v>
      </c>
      <c r="K1087" s="28">
        <v>2</v>
      </c>
      <c r="L1087" s="28">
        <v>1</v>
      </c>
      <c r="M1087" s="28">
        <v>19</v>
      </c>
      <c r="N1087" s="28">
        <v>1</v>
      </c>
      <c r="R1087" t="s">
        <v>1032</v>
      </c>
      <c r="S1087" t="s">
        <v>790</v>
      </c>
      <c r="T1087" t="s">
        <v>323</v>
      </c>
      <c r="U1087" t="s">
        <v>1033</v>
      </c>
      <c r="W1087">
        <v>23</v>
      </c>
      <c r="Y1087"/>
      <c r="Z1087" s="315" t="s">
        <v>3316</v>
      </c>
    </row>
    <row r="1088" spans="1:27" ht="15" customHeight="1" x14ac:dyDescent="0.25">
      <c r="A1088" s="187" t="e">
        <f>VLOOKUP(E1088,НЕД!A:B,2,FALSE)</f>
        <v>#N/A</v>
      </c>
      <c r="B1088" s="68">
        <v>5</v>
      </c>
      <c r="C1088" t="s">
        <v>244</v>
      </c>
      <c r="D1088" t="s">
        <v>244</v>
      </c>
      <c r="E1088" s="73" t="s">
        <v>614</v>
      </c>
      <c r="F1088" s="74">
        <v>150</v>
      </c>
      <c r="G1088" s="28">
        <v>30</v>
      </c>
      <c r="H1088" s="29">
        <f t="shared" si="26"/>
        <v>0.2</v>
      </c>
      <c r="I1088" s="28">
        <v>180</v>
      </c>
      <c r="J1088" s="28">
        <v>291</v>
      </c>
      <c r="K1088" s="28">
        <v>4</v>
      </c>
      <c r="L1088" s="28">
        <v>10</v>
      </c>
      <c r="M1088" s="28">
        <v>45</v>
      </c>
      <c r="N1088" s="28">
        <v>1</v>
      </c>
      <c r="R1088" s="30" t="s">
        <v>615</v>
      </c>
      <c r="W1088">
        <v>0</v>
      </c>
      <c r="Y1088"/>
      <c r="Z1088" s="438" t="s">
        <v>3316</v>
      </c>
    </row>
    <row r="1089" spans="1:27" ht="15" customHeight="1" x14ac:dyDescent="0.25">
      <c r="A1089" s="187" t="e">
        <f>VLOOKUP(E1089,НЕД!A:B,2,FALSE)</f>
        <v>#N/A</v>
      </c>
      <c r="B1089" s="28">
        <v>2</v>
      </c>
      <c r="C1089" s="445" t="s">
        <v>3555</v>
      </c>
      <c r="D1089" t="s">
        <v>238</v>
      </c>
      <c r="E1089" s="22" t="s">
        <v>1612</v>
      </c>
      <c r="F1089" s="28">
        <v>260</v>
      </c>
      <c r="G1089" s="28">
        <v>60</v>
      </c>
      <c r="H1089" s="29">
        <f t="shared" si="26"/>
        <v>0.23076923076923078</v>
      </c>
      <c r="I1089" s="28">
        <v>250</v>
      </c>
      <c r="J1089" s="28">
        <v>315</v>
      </c>
      <c r="K1089" s="28">
        <v>11</v>
      </c>
      <c r="L1089" s="28">
        <v>22</v>
      </c>
      <c r="M1089" s="28">
        <v>18</v>
      </c>
      <c r="R1089" t="s">
        <v>1613</v>
      </c>
      <c r="W1089">
        <v>2</v>
      </c>
      <c r="Y1089"/>
      <c r="Z1089" s="438" t="s">
        <v>3316</v>
      </c>
      <c r="AA1089" s="28">
        <v>13</v>
      </c>
    </row>
    <row r="1090" spans="1:27" ht="15" customHeight="1" x14ac:dyDescent="0.25">
      <c r="A1090" s="187" t="e">
        <f>VLOOKUP(E1090,НЕД!A:B,2,FALSE)</f>
        <v>#N/A</v>
      </c>
      <c r="B1090" s="68">
        <v>19</v>
      </c>
      <c r="C1090" t="s">
        <v>331</v>
      </c>
      <c r="D1090" t="s">
        <v>331</v>
      </c>
      <c r="E1090" s="22" t="s">
        <v>2913</v>
      </c>
      <c r="F1090" s="68">
        <v>210</v>
      </c>
      <c r="G1090" s="28">
        <v>58</v>
      </c>
      <c r="H1090" s="29">
        <f t="shared" si="26"/>
        <v>0.27619047619047621</v>
      </c>
      <c r="I1090" s="28">
        <v>250</v>
      </c>
      <c r="J1090" s="28">
        <v>259</v>
      </c>
      <c r="K1090" s="28">
        <v>6</v>
      </c>
      <c r="L1090" s="28">
        <v>11</v>
      </c>
      <c r="M1090" s="28">
        <v>34</v>
      </c>
      <c r="N1090" s="28">
        <v>1</v>
      </c>
      <c r="R1090" s="178" t="s">
        <v>3239</v>
      </c>
      <c r="V1090">
        <v>21</v>
      </c>
      <c r="W1090">
        <v>19</v>
      </c>
      <c r="Y1090"/>
      <c r="Z1090"/>
      <c r="AA1090"/>
    </row>
    <row r="1091" spans="1:27" ht="15" customHeight="1" x14ac:dyDescent="0.25">
      <c r="A1091" s="187" t="e">
        <f>VLOOKUP(E1091,НЕД!A:B,2,FALSE)</f>
        <v>#N/A</v>
      </c>
      <c r="B1091" s="68">
        <v>21</v>
      </c>
      <c r="C1091" t="s">
        <v>331</v>
      </c>
      <c r="D1091" t="s">
        <v>331</v>
      </c>
      <c r="E1091" s="23" t="s">
        <v>725</v>
      </c>
      <c r="F1091" s="31">
        <v>190</v>
      </c>
      <c r="G1091" s="28">
        <v>43</v>
      </c>
      <c r="H1091" s="29">
        <f t="shared" si="26"/>
        <v>0.22631578947368422</v>
      </c>
      <c r="I1091" s="28">
        <v>220</v>
      </c>
      <c r="J1091" s="28">
        <v>176</v>
      </c>
      <c r="K1091" s="28">
        <v>5</v>
      </c>
      <c r="L1091" s="28">
        <v>11</v>
      </c>
      <c r="M1091" s="28">
        <v>15</v>
      </c>
      <c r="N1091" s="28">
        <v>1</v>
      </c>
      <c r="O1091" s="28">
        <v>1</v>
      </c>
      <c r="R1091" s="30" t="s">
        <v>726</v>
      </c>
      <c r="W1091">
        <v>16</v>
      </c>
      <c r="Y1091"/>
      <c r="Z1091" s="315" t="s">
        <v>3316</v>
      </c>
    </row>
    <row r="1092" spans="1:27" ht="15" customHeight="1" x14ac:dyDescent="0.25">
      <c r="A1092" s="187" t="e">
        <f>VLOOKUP(E1092,НЕД!A:B,2,FALSE)</f>
        <v>#N/A</v>
      </c>
      <c r="B1092" s="68">
        <v>22</v>
      </c>
      <c r="C1092" s="441" t="s">
        <v>3535</v>
      </c>
      <c r="D1092" s="441" t="s">
        <v>3540</v>
      </c>
      <c r="E1092" s="66" t="s">
        <v>180</v>
      </c>
      <c r="F1092" s="68">
        <v>160</v>
      </c>
      <c r="G1092" s="28">
        <v>40</v>
      </c>
      <c r="H1092" s="29">
        <f t="shared" si="26"/>
        <v>0.25</v>
      </c>
      <c r="I1092" s="28">
        <v>270</v>
      </c>
      <c r="J1092" s="28">
        <v>111</v>
      </c>
      <c r="K1092" s="28">
        <v>2</v>
      </c>
      <c r="L1092" s="28">
        <v>0</v>
      </c>
      <c r="M1092" s="28">
        <v>25</v>
      </c>
      <c r="N1092" s="28">
        <v>1</v>
      </c>
      <c r="R1092" s="143" t="s">
        <v>901</v>
      </c>
      <c r="S1092" t="s">
        <v>790</v>
      </c>
      <c r="T1092" t="s">
        <v>323</v>
      </c>
      <c r="U1092" t="s">
        <v>837</v>
      </c>
      <c r="W1092">
        <v>23</v>
      </c>
      <c r="Y1092"/>
      <c r="Z1092" s="315" t="s">
        <v>3316</v>
      </c>
    </row>
    <row r="1093" spans="1:27" ht="15" customHeight="1" x14ac:dyDescent="0.25">
      <c r="A1093" s="187">
        <f>VLOOKUP(E1093,НЕД!A:B,2,FALSE)</f>
        <v>24</v>
      </c>
      <c r="B1093" s="68">
        <v>22</v>
      </c>
      <c r="C1093" s="441" t="s">
        <v>260</v>
      </c>
      <c r="D1093" t="s">
        <v>260</v>
      </c>
      <c r="E1093" s="66" t="s">
        <v>276</v>
      </c>
      <c r="F1093" s="68">
        <v>420</v>
      </c>
      <c r="G1093" s="28">
        <v>292</v>
      </c>
      <c r="H1093" s="29">
        <f t="shared" si="26"/>
        <v>0.69523809523809521</v>
      </c>
      <c r="I1093" s="28">
        <v>160</v>
      </c>
      <c r="J1093" s="28">
        <v>315</v>
      </c>
      <c r="K1093" s="28">
        <v>34</v>
      </c>
      <c r="L1093" s="28">
        <v>18</v>
      </c>
      <c r="M1093" s="28">
        <v>3</v>
      </c>
      <c r="R1093" s="133" t="s">
        <v>3135</v>
      </c>
      <c r="W1093">
        <v>23</v>
      </c>
      <c r="Z1093" s="315" t="s">
        <v>3316</v>
      </c>
    </row>
    <row r="1094" spans="1:27" ht="15" customHeight="1" x14ac:dyDescent="0.25">
      <c r="A1094" s="187" t="e">
        <f>VLOOKUP(E1094,НЕД!A:B,2,FALSE)</f>
        <v>#N/A</v>
      </c>
      <c r="B1094" s="68">
        <v>3</v>
      </c>
      <c r="C1094" s="441" t="s">
        <v>260</v>
      </c>
      <c r="D1094" s="133" t="s">
        <v>1158</v>
      </c>
      <c r="E1094" s="131" t="s">
        <v>3132</v>
      </c>
      <c r="F1094" s="28">
        <v>260</v>
      </c>
      <c r="G1094" s="28">
        <v>73</v>
      </c>
      <c r="H1094" s="29">
        <f t="shared" si="26"/>
        <v>0.28076923076923077</v>
      </c>
      <c r="I1094" s="28">
        <v>180</v>
      </c>
      <c r="J1094" s="28">
        <v>331</v>
      </c>
      <c r="K1094" s="28">
        <v>18</v>
      </c>
      <c r="L1094" s="28">
        <v>17</v>
      </c>
      <c r="M1094" s="28">
        <v>28</v>
      </c>
      <c r="O1094" s="28">
        <v>1</v>
      </c>
      <c r="P1094" s="28">
        <v>1</v>
      </c>
      <c r="R1094" s="133" t="s">
        <v>3133</v>
      </c>
      <c r="W1094">
        <v>0</v>
      </c>
      <c r="Y1094"/>
      <c r="Z1094" t="s">
        <v>3446</v>
      </c>
      <c r="AA1094"/>
    </row>
    <row r="1095" spans="1:27" ht="15" customHeight="1" x14ac:dyDescent="0.25">
      <c r="A1095" s="187" t="e">
        <f>VLOOKUP(E1095,НЕД!A:B,2,FALSE)</f>
        <v>#N/A</v>
      </c>
      <c r="B1095" s="64">
        <v>38</v>
      </c>
      <c r="C1095" s="441" t="s">
        <v>139</v>
      </c>
      <c r="D1095" t="s">
        <v>484</v>
      </c>
      <c r="E1095" s="22" t="s">
        <v>963</v>
      </c>
      <c r="F1095" s="28">
        <v>260</v>
      </c>
      <c r="G1095" s="28">
        <v>68</v>
      </c>
      <c r="H1095" s="29">
        <f t="shared" si="26"/>
        <v>0.26153846153846155</v>
      </c>
      <c r="I1095" s="28">
        <v>250</v>
      </c>
      <c r="J1095" s="28">
        <v>227</v>
      </c>
      <c r="K1095" s="28">
        <v>14</v>
      </c>
      <c r="L1095" s="28">
        <v>12</v>
      </c>
      <c r="M1095" s="28">
        <v>16</v>
      </c>
      <c r="O1095" s="28">
        <v>1</v>
      </c>
      <c r="P1095" s="28">
        <v>1</v>
      </c>
      <c r="R1095" t="s">
        <v>964</v>
      </c>
      <c r="W1095">
        <v>23</v>
      </c>
      <c r="Y1095"/>
      <c r="Z1095"/>
      <c r="AA1095"/>
    </row>
    <row r="1096" spans="1:27" ht="15" customHeight="1" x14ac:dyDescent="0.25">
      <c r="A1096" s="187" t="e">
        <f>VLOOKUP(E1096,НЕД!A:B,2,FALSE)</f>
        <v>#N/A</v>
      </c>
      <c r="B1096" s="28">
        <v>3</v>
      </c>
      <c r="C1096" s="441" t="s">
        <v>139</v>
      </c>
      <c r="D1096" t="s">
        <v>484</v>
      </c>
      <c r="E1096" s="66" t="s">
        <v>897</v>
      </c>
      <c r="F1096" s="68">
        <v>260</v>
      </c>
      <c r="G1096" s="28">
        <v>73</v>
      </c>
      <c r="H1096" s="29">
        <f t="shared" si="26"/>
        <v>0.28076923076923077</v>
      </c>
      <c r="I1096" s="28">
        <v>250</v>
      </c>
      <c r="J1096" s="28">
        <v>232</v>
      </c>
      <c r="K1096" s="28">
        <v>13</v>
      </c>
      <c r="L1096" s="28">
        <v>7</v>
      </c>
      <c r="M1096" s="28">
        <v>30</v>
      </c>
      <c r="O1096" s="28">
        <v>1</v>
      </c>
      <c r="P1096" s="28">
        <v>1</v>
      </c>
      <c r="R1096" s="30" t="s">
        <v>2954</v>
      </c>
      <c r="S1096" t="s">
        <v>510</v>
      </c>
      <c r="T1096" t="s">
        <v>323</v>
      </c>
      <c r="U1096" t="s">
        <v>898</v>
      </c>
      <c r="V1096">
        <v>55</v>
      </c>
      <c r="W1096">
        <v>8</v>
      </c>
      <c r="Y1096"/>
      <c r="Z1096"/>
      <c r="AA1096"/>
    </row>
    <row r="1097" spans="1:27" ht="15" customHeight="1" x14ac:dyDescent="0.25">
      <c r="A1097" s="187">
        <f>VLOOKUP(E1097,НЕД!A:B,2,FALSE)</f>
        <v>24</v>
      </c>
      <c r="B1097" s="68">
        <v>23</v>
      </c>
      <c r="C1097" s="441" t="s">
        <v>260</v>
      </c>
      <c r="D1097" s="133" t="s">
        <v>1158</v>
      </c>
      <c r="E1097" s="66" t="s">
        <v>270</v>
      </c>
      <c r="F1097" s="68">
        <v>250</v>
      </c>
      <c r="G1097" s="28">
        <v>68</v>
      </c>
      <c r="H1097" s="29">
        <f t="shared" si="26"/>
        <v>0.27200000000000002</v>
      </c>
      <c r="I1097" s="28">
        <v>150</v>
      </c>
      <c r="J1097" s="28">
        <v>167</v>
      </c>
      <c r="K1097" s="28">
        <v>28</v>
      </c>
      <c r="L1097" s="28">
        <v>5</v>
      </c>
      <c r="M1097" s="28">
        <v>3</v>
      </c>
      <c r="R1097" s="30" t="s">
        <v>1347</v>
      </c>
      <c r="S1097" t="str">
        <f>CONCATENATE(F1097,".-")</f>
        <v>250.-</v>
      </c>
      <c r="T1097" t="str">
        <f>CONCATENATE(I1097," г")</f>
        <v>150 г</v>
      </c>
      <c r="U1097" t="str">
        <f>CONCATENATE(ROUND(J1097,0)," кк")</f>
        <v>167 кк</v>
      </c>
      <c r="V1097">
        <v>62</v>
      </c>
      <c r="W1097">
        <v>23</v>
      </c>
      <c r="Z1097" s="315" t="s">
        <v>3316</v>
      </c>
    </row>
    <row r="1098" spans="1:27" ht="15" customHeight="1" x14ac:dyDescent="0.25">
      <c r="A1098" s="187" t="e">
        <f>VLOOKUP(E1098,НЕД!A:B,2,FALSE)</f>
        <v>#N/A</v>
      </c>
      <c r="B1098" s="28">
        <v>44</v>
      </c>
      <c r="C1098" s="138" t="s">
        <v>3144</v>
      </c>
      <c r="D1098" s="441" t="s">
        <v>3546</v>
      </c>
      <c r="E1098" s="22" t="s">
        <v>742</v>
      </c>
      <c r="F1098" s="28">
        <v>270</v>
      </c>
      <c r="G1098" s="28">
        <v>83</v>
      </c>
      <c r="H1098" s="29">
        <f t="shared" si="26"/>
        <v>0.30740740740740741</v>
      </c>
      <c r="I1098" s="28">
        <v>250</v>
      </c>
      <c r="J1098" s="28">
        <v>390</v>
      </c>
      <c r="K1098" s="28">
        <v>32</v>
      </c>
      <c r="L1098" s="28">
        <v>16</v>
      </c>
      <c r="M1098" s="28">
        <v>30</v>
      </c>
      <c r="O1098" s="28">
        <v>1</v>
      </c>
      <c r="P1098" s="28">
        <v>1</v>
      </c>
      <c r="Q1098" s="28">
        <v>1</v>
      </c>
      <c r="R1098" t="s">
        <v>2948</v>
      </c>
      <c r="W1098">
        <v>0</v>
      </c>
      <c r="Y1098"/>
      <c r="Z1098"/>
      <c r="AA1098"/>
    </row>
    <row r="1099" spans="1:27" ht="15" customHeight="1" x14ac:dyDescent="0.25">
      <c r="A1099" s="187" t="e">
        <f>VLOOKUP(E1099,НЕД!A:B,2,FALSE)</f>
        <v>#N/A</v>
      </c>
      <c r="B1099" s="28">
        <v>44</v>
      </c>
      <c r="C1099" s="138" t="s">
        <v>3144</v>
      </c>
      <c r="D1099" s="441" t="s">
        <v>3546</v>
      </c>
      <c r="E1099" s="23" t="s">
        <v>499</v>
      </c>
      <c r="F1099" s="31">
        <v>270</v>
      </c>
      <c r="G1099" s="28">
        <v>95</v>
      </c>
      <c r="H1099" s="29">
        <f t="shared" si="26"/>
        <v>0.35185185185185186</v>
      </c>
      <c r="I1099" s="28">
        <v>250</v>
      </c>
      <c r="J1099" s="28">
        <v>188</v>
      </c>
      <c r="K1099" s="28">
        <v>13</v>
      </c>
      <c r="L1099" s="28">
        <v>3</v>
      </c>
      <c r="M1099" s="28">
        <v>28</v>
      </c>
      <c r="P1099" s="28">
        <v>1</v>
      </c>
      <c r="R1099" s="30" t="s">
        <v>2947</v>
      </c>
      <c r="W1099">
        <v>0</v>
      </c>
      <c r="Y1099"/>
      <c r="Z1099"/>
      <c r="AA1099"/>
    </row>
    <row r="1100" spans="1:27" ht="15" customHeight="1" x14ac:dyDescent="0.25">
      <c r="A1100" s="187" t="e">
        <f>VLOOKUP(E1100,НЕД!A:B,2,FALSE)</f>
        <v>#N/A</v>
      </c>
      <c r="B1100" s="28">
        <v>0</v>
      </c>
      <c r="C1100" s="138" t="s">
        <v>3144</v>
      </c>
      <c r="D1100" s="441" t="s">
        <v>3546</v>
      </c>
      <c r="E1100" s="23" t="s">
        <v>500</v>
      </c>
      <c r="F1100" s="31">
        <v>250</v>
      </c>
      <c r="G1100" s="28">
        <v>91</v>
      </c>
      <c r="H1100" s="29">
        <f t="shared" si="26"/>
        <v>0.36399999999999999</v>
      </c>
      <c r="I1100" s="28">
        <v>250</v>
      </c>
      <c r="J1100" s="28">
        <v>256</v>
      </c>
      <c r="K1100" s="28">
        <v>12</v>
      </c>
      <c r="L1100" s="28">
        <v>16</v>
      </c>
      <c r="M1100" s="28">
        <v>16</v>
      </c>
      <c r="P1100" s="28">
        <v>1</v>
      </c>
      <c r="R1100" t="s">
        <v>501</v>
      </c>
      <c r="W1100">
        <v>0</v>
      </c>
      <c r="Y1100"/>
      <c r="Z1100"/>
      <c r="AA1100"/>
    </row>
    <row r="1101" spans="1:27" ht="15" customHeight="1" x14ac:dyDescent="0.25">
      <c r="A1101" s="187" t="e">
        <f>VLOOKUP(E1101,НЕД!A:B,2,FALSE)</f>
        <v>#N/A</v>
      </c>
      <c r="B1101" s="28">
        <v>0</v>
      </c>
      <c r="C1101" s="138" t="s">
        <v>3144</v>
      </c>
      <c r="D1101" s="441" t="s">
        <v>3546</v>
      </c>
      <c r="E1101" s="22" t="s">
        <v>1837</v>
      </c>
      <c r="F1101" s="28">
        <v>230</v>
      </c>
      <c r="H1101" s="29">
        <f t="shared" si="26"/>
        <v>0</v>
      </c>
      <c r="I1101" s="28">
        <v>250</v>
      </c>
      <c r="J1101" s="28">
        <v>494</v>
      </c>
      <c r="K1101" s="28">
        <v>25</v>
      </c>
      <c r="L1101" s="28">
        <v>34</v>
      </c>
      <c r="M1101" s="28">
        <v>20</v>
      </c>
      <c r="R1101" t="s">
        <v>1838</v>
      </c>
      <c r="W1101">
        <v>0</v>
      </c>
      <c r="Y1101"/>
      <c r="Z1101"/>
      <c r="AA1101"/>
    </row>
    <row r="1102" spans="1:27" ht="15" customHeight="1" x14ac:dyDescent="0.25">
      <c r="A1102" s="187">
        <f>VLOOKUP(E1102,НЕД!A:B,2,FALSE)</f>
        <v>24</v>
      </c>
      <c r="B1102" s="28">
        <v>24</v>
      </c>
      <c r="C1102" s="441" t="s">
        <v>121</v>
      </c>
      <c r="D1102" t="s">
        <v>484</v>
      </c>
      <c r="E1102" s="22" t="s">
        <v>864</v>
      </c>
      <c r="F1102" s="31">
        <v>250</v>
      </c>
      <c r="G1102" s="28">
        <v>68</v>
      </c>
      <c r="H1102" s="29">
        <f t="shared" si="26"/>
        <v>0.27200000000000002</v>
      </c>
      <c r="I1102" s="28">
        <v>220</v>
      </c>
      <c r="J1102" s="28">
        <v>302</v>
      </c>
      <c r="K1102" s="28">
        <v>24</v>
      </c>
      <c r="L1102" s="28">
        <v>14</v>
      </c>
      <c r="M1102" s="28">
        <v>20</v>
      </c>
      <c r="O1102" s="28">
        <v>1</v>
      </c>
      <c r="P1102" s="28">
        <v>1</v>
      </c>
      <c r="R1102" s="30" t="s">
        <v>865</v>
      </c>
      <c r="V1102">
        <v>67</v>
      </c>
      <c r="W1102">
        <v>20</v>
      </c>
      <c r="Y1102"/>
      <c r="Z1102" s="318" t="s">
        <v>3316</v>
      </c>
    </row>
    <row r="1103" spans="1:27" ht="15" customHeight="1" x14ac:dyDescent="0.25">
      <c r="A1103" s="187" t="e">
        <f>VLOOKUP(E1103,НЕД!A:B,2,FALSE)</f>
        <v>#N/A</v>
      </c>
      <c r="B1103" s="68">
        <v>22</v>
      </c>
      <c r="C1103" t="s">
        <v>244</v>
      </c>
      <c r="D1103" t="s">
        <v>244</v>
      </c>
      <c r="E1103" s="66" t="s">
        <v>1180</v>
      </c>
      <c r="F1103" s="28">
        <v>130</v>
      </c>
      <c r="G1103" s="28">
        <v>32</v>
      </c>
      <c r="H1103" s="29">
        <f t="shared" si="26"/>
        <v>0.24615384615384617</v>
      </c>
      <c r="I1103" s="28">
        <v>180</v>
      </c>
      <c r="J1103" s="28">
        <v>229</v>
      </c>
      <c r="K1103" s="28">
        <v>7</v>
      </c>
      <c r="L1103" s="28">
        <v>17</v>
      </c>
      <c r="M1103" s="28">
        <v>10</v>
      </c>
      <c r="N1103" s="28">
        <v>1</v>
      </c>
      <c r="O1103" s="28">
        <v>1</v>
      </c>
      <c r="P1103" s="28">
        <v>1</v>
      </c>
      <c r="R1103" s="305" t="s">
        <v>1181</v>
      </c>
      <c r="W1103">
        <v>17</v>
      </c>
      <c r="Y1103"/>
      <c r="Z1103" s="315" t="s">
        <v>3316</v>
      </c>
    </row>
    <row r="1104" spans="1:27" ht="30" x14ac:dyDescent="0.25">
      <c r="A1104" s="187" t="e">
        <f>VLOOKUP(E1104,НЕД!A:B,2,FALSE)</f>
        <v>#N/A</v>
      </c>
      <c r="B1104" s="68">
        <v>21</v>
      </c>
      <c r="C1104" s="441" t="s">
        <v>2194</v>
      </c>
      <c r="D1104" t="s">
        <v>368</v>
      </c>
      <c r="E1104" s="22" t="s">
        <v>1126</v>
      </c>
      <c r="F1104" s="68">
        <v>100</v>
      </c>
      <c r="G1104" s="28">
        <v>26</v>
      </c>
      <c r="H1104" s="29">
        <f t="shared" si="26"/>
        <v>0.26</v>
      </c>
      <c r="I1104" s="28">
        <v>120</v>
      </c>
      <c r="J1104" s="28">
        <v>400</v>
      </c>
      <c r="K1104" s="28">
        <v>23</v>
      </c>
      <c r="L1104" s="28">
        <v>28</v>
      </c>
      <c r="M1104" s="28">
        <v>14</v>
      </c>
      <c r="O1104" s="28">
        <v>1</v>
      </c>
      <c r="P1104" s="28">
        <v>1</v>
      </c>
      <c r="R1104" s="30" t="s">
        <v>1127</v>
      </c>
      <c r="W1104">
        <v>16</v>
      </c>
      <c r="Y1104"/>
      <c r="Z1104" s="315" t="s">
        <v>3316</v>
      </c>
      <c r="AA1104"/>
    </row>
    <row r="1105" spans="1:27" ht="15" customHeight="1" x14ac:dyDescent="0.25">
      <c r="A1105" s="187">
        <f>VLOOKUP(E1105,НЕД!A:B,2,FALSE)</f>
        <v>24</v>
      </c>
      <c r="B1105" s="68">
        <v>22</v>
      </c>
      <c r="C1105" s="441" t="s">
        <v>260</v>
      </c>
      <c r="D1105" t="s">
        <v>260</v>
      </c>
      <c r="E1105" s="307" t="s">
        <v>3493</v>
      </c>
      <c r="F1105" s="68">
        <v>490</v>
      </c>
      <c r="G1105" s="28">
        <v>380</v>
      </c>
      <c r="H1105" s="29">
        <f t="shared" si="26"/>
        <v>0.77551020408163263</v>
      </c>
      <c r="I1105" s="28">
        <v>100</v>
      </c>
      <c r="J1105" s="28">
        <v>200</v>
      </c>
      <c r="K1105" s="28">
        <v>29</v>
      </c>
      <c r="L1105" s="28">
        <v>9</v>
      </c>
      <c r="M1105" s="28">
        <v>1</v>
      </c>
      <c r="R1105" s="133" t="s">
        <v>3134</v>
      </c>
      <c r="W1105">
        <v>23</v>
      </c>
      <c r="Z1105" s="315" t="s">
        <v>3316</v>
      </c>
    </row>
    <row r="1106" spans="1:27" ht="15" customHeight="1" x14ac:dyDescent="0.25">
      <c r="A1106" s="187" t="e">
        <f>VLOOKUP(E1106,НЕД!A:B,2,FALSE)</f>
        <v>#N/A</v>
      </c>
      <c r="B1106" s="68">
        <v>23</v>
      </c>
      <c r="C1106" s="441" t="s">
        <v>121</v>
      </c>
      <c r="D1106" t="s">
        <v>408</v>
      </c>
      <c r="E1106" s="66" t="s">
        <v>1210</v>
      </c>
      <c r="F1106" s="63">
        <v>240</v>
      </c>
      <c r="G1106" s="28">
        <v>63</v>
      </c>
      <c r="H1106" s="29">
        <f t="shared" si="26"/>
        <v>0.26250000000000001</v>
      </c>
      <c r="I1106" s="28">
        <v>190</v>
      </c>
      <c r="J1106" s="28">
        <v>205</v>
      </c>
      <c r="K1106" s="28">
        <v>15</v>
      </c>
      <c r="L1106" s="28">
        <v>13</v>
      </c>
      <c r="M1106" s="28">
        <v>8</v>
      </c>
      <c r="O1106" s="28">
        <v>1</v>
      </c>
      <c r="P1106" s="28">
        <v>1</v>
      </c>
      <c r="R1106" s="319" t="s">
        <v>3361</v>
      </c>
      <c r="S1106" t="s">
        <v>510</v>
      </c>
      <c r="T1106" t="s">
        <v>358</v>
      </c>
      <c r="U1106" t="s">
        <v>824</v>
      </c>
      <c r="V1106">
        <v>56</v>
      </c>
      <c r="W1106">
        <v>23</v>
      </c>
      <c r="Y1106"/>
      <c r="Z1106" s="315" t="s">
        <v>3316</v>
      </c>
    </row>
    <row r="1107" spans="1:27" ht="15" customHeight="1" x14ac:dyDescent="0.25">
      <c r="A1107" s="187" t="e">
        <f>VLOOKUP(E1107,НЕД!A:B,2,FALSE)</f>
        <v>#N/A</v>
      </c>
      <c r="B1107" s="64">
        <v>11</v>
      </c>
      <c r="C1107" t="s">
        <v>151</v>
      </c>
      <c r="D1107" s="441" t="s">
        <v>3523</v>
      </c>
      <c r="E1107" s="66" t="s">
        <v>3269</v>
      </c>
      <c r="F1107" s="68">
        <v>160</v>
      </c>
      <c r="G1107" s="28">
        <v>35</v>
      </c>
      <c r="H1107" s="29">
        <f t="shared" si="26"/>
        <v>0.21875</v>
      </c>
      <c r="I1107" s="28">
        <v>160</v>
      </c>
      <c r="J1107" s="28">
        <v>489</v>
      </c>
      <c r="K1107" s="28">
        <v>7</v>
      </c>
      <c r="L1107" s="28">
        <v>32</v>
      </c>
      <c r="M1107" s="28">
        <v>43</v>
      </c>
      <c r="N1107" s="28">
        <v>1</v>
      </c>
      <c r="O1107" s="28">
        <v>1</v>
      </c>
      <c r="R1107" s="30" t="s">
        <v>3279</v>
      </c>
      <c r="W1107">
        <v>11</v>
      </c>
      <c r="Y1107"/>
      <c r="Z1107" t="s">
        <v>3316</v>
      </c>
      <c r="AA1107"/>
    </row>
    <row r="1108" spans="1:27" ht="15" customHeight="1" x14ac:dyDescent="0.25">
      <c r="A1108" s="187" t="e">
        <f>VLOOKUP(E1108,НЕД!A:B,2,FALSE)</f>
        <v>#N/A</v>
      </c>
      <c r="B1108" s="68">
        <v>23</v>
      </c>
      <c r="C1108" t="s">
        <v>206</v>
      </c>
      <c r="D1108" s="441" t="s">
        <v>3538</v>
      </c>
      <c r="E1108" s="66" t="s">
        <v>1255</v>
      </c>
      <c r="F1108" s="28">
        <v>110</v>
      </c>
      <c r="G1108" s="28">
        <v>20</v>
      </c>
      <c r="H1108" s="29">
        <f t="shared" si="26"/>
        <v>0.18181818181818182</v>
      </c>
      <c r="I1108" s="28">
        <v>100</v>
      </c>
      <c r="J1108" s="28">
        <v>133</v>
      </c>
      <c r="K1108" s="28">
        <v>5</v>
      </c>
      <c r="L1108" s="28">
        <v>2</v>
      </c>
      <c r="M1108" s="28">
        <v>24</v>
      </c>
      <c r="O1108" s="28">
        <v>1</v>
      </c>
      <c r="R1108" t="s">
        <v>906</v>
      </c>
      <c r="S1108" t="s">
        <v>533</v>
      </c>
      <c r="T1108" t="s">
        <v>404</v>
      </c>
      <c r="U1108" t="s">
        <v>396</v>
      </c>
      <c r="V1108">
        <v>16</v>
      </c>
      <c r="W1108">
        <v>23</v>
      </c>
      <c r="Y1108"/>
      <c r="Z1108" s="315" t="s">
        <v>3316</v>
      </c>
    </row>
    <row r="1109" spans="1:27" ht="15" customHeight="1" x14ac:dyDescent="0.25">
      <c r="A1109" s="187">
        <f>VLOOKUP(E1109,НЕД!A:B,2,FALSE)</f>
        <v>24</v>
      </c>
      <c r="B1109" s="68">
        <v>23</v>
      </c>
      <c r="C1109" t="s">
        <v>1207</v>
      </c>
      <c r="D1109" t="s">
        <v>1207</v>
      </c>
      <c r="E1109" s="66" t="s">
        <v>284</v>
      </c>
      <c r="F1109" s="68">
        <v>50</v>
      </c>
      <c r="G1109" s="28">
        <v>14</v>
      </c>
      <c r="H1109" s="29">
        <f t="shared" si="26"/>
        <v>0.28000000000000003</v>
      </c>
      <c r="I1109" s="28">
        <v>20</v>
      </c>
      <c r="J1109" s="28">
        <v>81</v>
      </c>
      <c r="K1109" s="28">
        <v>7</v>
      </c>
      <c r="L1109" s="28">
        <v>6</v>
      </c>
      <c r="M1109" s="28">
        <v>1</v>
      </c>
      <c r="N1109" s="28">
        <v>1</v>
      </c>
      <c r="P1109" s="28">
        <v>1</v>
      </c>
      <c r="R1109" t="s">
        <v>1757</v>
      </c>
      <c r="V1109">
        <v>9</v>
      </c>
      <c r="W1109">
        <v>23</v>
      </c>
      <c r="Z1109" s="315" t="s">
        <v>3316</v>
      </c>
    </row>
    <row r="1110" spans="1:27" ht="15" customHeight="1" x14ac:dyDescent="0.25">
      <c r="A1110" s="187" t="e">
        <f>VLOOKUP(E1110,НЕД!A:B,2,FALSE)</f>
        <v>#N/A</v>
      </c>
      <c r="B1110" s="64">
        <v>12</v>
      </c>
      <c r="C1110" s="441" t="s">
        <v>232</v>
      </c>
      <c r="D1110" t="s">
        <v>232</v>
      </c>
      <c r="E1110" s="22" t="s">
        <v>214</v>
      </c>
      <c r="F1110" s="28">
        <v>180</v>
      </c>
      <c r="G1110" s="28">
        <v>51</v>
      </c>
      <c r="H1110" s="29">
        <f t="shared" si="26"/>
        <v>0.28333333333333333</v>
      </c>
      <c r="I1110" s="28">
        <v>200</v>
      </c>
      <c r="J1110" s="28">
        <v>257</v>
      </c>
      <c r="K1110" s="28">
        <v>3</v>
      </c>
      <c r="L1110" s="28">
        <v>12</v>
      </c>
      <c r="M1110" s="28">
        <v>35</v>
      </c>
      <c r="Q1110" s="28">
        <v>1</v>
      </c>
      <c r="R1110" s="30" t="s">
        <v>1372</v>
      </c>
      <c r="S1110" t="str">
        <f>CONCATENATE(F1110,".-")</f>
        <v>180.-</v>
      </c>
      <c r="T1110" t="str">
        <f>CONCATENATE(I1110," г")</f>
        <v>200 г</v>
      </c>
      <c r="U1110" t="str">
        <f>CONCATENATE(ROUND(J1110,0)," кк")</f>
        <v>257 кк</v>
      </c>
      <c r="V1110">
        <v>42</v>
      </c>
      <c r="W1110">
        <v>12</v>
      </c>
      <c r="Y1110"/>
      <c r="Z1110" s="316" t="s">
        <v>3316</v>
      </c>
    </row>
    <row r="1111" spans="1:27" ht="15" customHeight="1" x14ac:dyDescent="0.25">
      <c r="A1111" s="187" t="e">
        <f>VLOOKUP(E1111,НЕД!A:B,2,FALSE)</f>
        <v>#N/A</v>
      </c>
      <c r="B1111" s="68">
        <v>20</v>
      </c>
      <c r="C1111" s="441" t="s">
        <v>232</v>
      </c>
      <c r="D1111" t="s">
        <v>232</v>
      </c>
      <c r="E1111" s="66" t="s">
        <v>623</v>
      </c>
      <c r="F1111" s="74">
        <v>200</v>
      </c>
      <c r="G1111" s="28">
        <v>66</v>
      </c>
      <c r="H1111" s="29">
        <f t="shared" si="26"/>
        <v>0.33</v>
      </c>
      <c r="I1111" s="28">
        <v>120</v>
      </c>
      <c r="J1111" s="28">
        <v>130</v>
      </c>
      <c r="K1111" s="28">
        <v>6</v>
      </c>
      <c r="L1111" s="28">
        <v>10</v>
      </c>
      <c r="M1111" s="28">
        <v>4</v>
      </c>
      <c r="N1111" s="28">
        <v>1</v>
      </c>
      <c r="P1111" s="28">
        <v>1</v>
      </c>
      <c r="R1111" s="143" t="s">
        <v>3297</v>
      </c>
      <c r="S1111" t="s">
        <v>524</v>
      </c>
      <c r="T1111" t="s">
        <v>351</v>
      </c>
      <c r="U1111" t="s">
        <v>624</v>
      </c>
      <c r="V1111">
        <v>21</v>
      </c>
      <c r="W1111">
        <v>16</v>
      </c>
      <c r="Y1111"/>
      <c r="Z1111" s="438" t="s">
        <v>3316</v>
      </c>
    </row>
    <row r="1112" spans="1:27" ht="15" customHeight="1" x14ac:dyDescent="0.25">
      <c r="A1112" s="187">
        <f>VLOOKUP(E1112,НЕД!A:B,2,FALSE)</f>
        <v>24</v>
      </c>
      <c r="B1112" s="68">
        <v>21</v>
      </c>
      <c r="C1112" t="s">
        <v>34</v>
      </c>
      <c r="D1112" s="441" t="s">
        <v>3515</v>
      </c>
      <c r="E1112" s="66" t="s">
        <v>23</v>
      </c>
      <c r="F1112" s="68">
        <v>80</v>
      </c>
      <c r="G1112" s="28">
        <v>26</v>
      </c>
      <c r="H1112" s="29">
        <f t="shared" si="26"/>
        <v>0.32500000000000001</v>
      </c>
      <c r="I1112" s="28">
        <v>70</v>
      </c>
      <c r="J1112" s="28">
        <v>171</v>
      </c>
      <c r="K1112" s="28">
        <v>9</v>
      </c>
      <c r="L1112" s="28">
        <v>8</v>
      </c>
      <c r="M1112" s="28">
        <v>15</v>
      </c>
      <c r="N1112" s="28">
        <v>1</v>
      </c>
      <c r="O1112" s="28">
        <v>1</v>
      </c>
      <c r="P1112" s="28">
        <v>1</v>
      </c>
      <c r="R1112" t="s">
        <v>1352</v>
      </c>
      <c r="S1112" t="s">
        <v>386</v>
      </c>
      <c r="T1112" t="s">
        <v>497</v>
      </c>
      <c r="U1112" t="s">
        <v>1098</v>
      </c>
      <c r="V1112">
        <v>19</v>
      </c>
      <c r="W1112">
        <v>23</v>
      </c>
      <c r="Z1112" s="315" t="s">
        <v>3316</v>
      </c>
    </row>
    <row r="1113" spans="1:27" ht="15" customHeight="1" x14ac:dyDescent="0.25">
      <c r="A1113" s="187">
        <f>VLOOKUP(E1113,НЕД!A:B,2,FALSE)</f>
        <v>24</v>
      </c>
      <c r="B1113" s="68">
        <v>24</v>
      </c>
      <c r="C1113" t="s">
        <v>121</v>
      </c>
      <c r="D1113" t="s">
        <v>121</v>
      </c>
      <c r="E1113" s="181" t="s">
        <v>3247</v>
      </c>
      <c r="F1113" s="68">
        <v>250</v>
      </c>
      <c r="G1113" s="28">
        <v>74</v>
      </c>
      <c r="H1113" s="29">
        <f t="shared" si="26"/>
        <v>0.29599999999999999</v>
      </c>
      <c r="I1113" s="28">
        <v>230</v>
      </c>
      <c r="J1113" s="28">
        <v>345</v>
      </c>
      <c r="K1113" s="28">
        <v>11</v>
      </c>
      <c r="L1113" s="28">
        <v>23</v>
      </c>
      <c r="M1113" s="28">
        <v>25</v>
      </c>
      <c r="O1113" s="28">
        <v>1</v>
      </c>
      <c r="P1113" s="28">
        <v>1</v>
      </c>
      <c r="R1113" t="s">
        <v>3009</v>
      </c>
      <c r="V1113">
        <v>44</v>
      </c>
      <c r="W1113">
        <v>19</v>
      </c>
      <c r="Y1113"/>
      <c r="Z1113"/>
      <c r="AA1113"/>
    </row>
    <row r="1114" spans="1:27" ht="15" customHeight="1" x14ac:dyDescent="0.25">
      <c r="A1114" s="187">
        <f>VLOOKUP(E1114,НЕД!A:B,2,FALSE)</f>
        <v>24</v>
      </c>
      <c r="B1114" s="68">
        <v>24</v>
      </c>
      <c r="C1114" s="441" t="s">
        <v>121</v>
      </c>
      <c r="D1114" t="s">
        <v>408</v>
      </c>
      <c r="E1114" s="22" t="s">
        <v>129</v>
      </c>
      <c r="F1114" s="68">
        <v>250</v>
      </c>
      <c r="G1114" s="28">
        <v>73</v>
      </c>
      <c r="H1114" s="29">
        <f t="shared" si="26"/>
        <v>0.29199999999999998</v>
      </c>
      <c r="I1114" s="28">
        <v>250</v>
      </c>
      <c r="J1114" s="28">
        <v>272</v>
      </c>
      <c r="K1114" s="28">
        <v>16</v>
      </c>
      <c r="L1114" s="28">
        <v>15</v>
      </c>
      <c r="M1114" s="28">
        <v>18</v>
      </c>
      <c r="O1114" s="28">
        <v>1</v>
      </c>
      <c r="R1114" s="179" t="s">
        <v>3246</v>
      </c>
      <c r="S1114" t="s">
        <v>433</v>
      </c>
      <c r="T1114" t="s">
        <v>323</v>
      </c>
      <c r="U1114" t="s">
        <v>1289</v>
      </c>
      <c r="V1114">
        <v>36</v>
      </c>
      <c r="W1114">
        <v>19</v>
      </c>
      <c r="Y1114"/>
      <c r="Z1114"/>
      <c r="AA1114"/>
    </row>
    <row r="1115" spans="1:27" ht="15" customHeight="1" x14ac:dyDescent="0.25">
      <c r="A1115" s="187" t="e">
        <f>VLOOKUP(E1115,НЕД!A:B,2,FALSE)</f>
        <v>#N/A</v>
      </c>
      <c r="B1115" s="68">
        <v>46</v>
      </c>
      <c r="C1115" t="s">
        <v>200</v>
      </c>
      <c r="D1115" t="s">
        <v>200</v>
      </c>
      <c r="E1115" s="22" t="s">
        <v>766</v>
      </c>
      <c r="F1115" s="28">
        <v>220</v>
      </c>
      <c r="G1115" s="28">
        <v>59</v>
      </c>
      <c r="H1115" s="29">
        <f t="shared" si="26"/>
        <v>0.26818181818181819</v>
      </c>
      <c r="I1115" s="28">
        <v>220</v>
      </c>
      <c r="J1115" s="28">
        <v>383</v>
      </c>
      <c r="K1115" s="28">
        <v>17</v>
      </c>
      <c r="L1115" s="28">
        <v>15</v>
      </c>
      <c r="M1115" s="28">
        <v>45</v>
      </c>
      <c r="O1115" s="28">
        <v>1</v>
      </c>
      <c r="P1115" s="28">
        <v>1</v>
      </c>
      <c r="R1115" s="102" t="s">
        <v>2810</v>
      </c>
      <c r="W1115">
        <v>12</v>
      </c>
      <c r="Y1115"/>
      <c r="Z1115"/>
      <c r="AA1115"/>
    </row>
    <row r="1116" spans="1:27" ht="15" customHeight="1" x14ac:dyDescent="0.25">
      <c r="A1116" s="187" t="e">
        <f>VLOOKUP(E1116,НЕД!A:B,2,FALSE)</f>
        <v>#N/A</v>
      </c>
      <c r="B1116" s="68">
        <v>20</v>
      </c>
      <c r="C1116" t="s">
        <v>244</v>
      </c>
      <c r="D1116" s="112" t="s">
        <v>244</v>
      </c>
      <c r="E1116" s="22" t="s">
        <v>3059</v>
      </c>
      <c r="F1116" s="68">
        <v>160</v>
      </c>
      <c r="G1116" s="28">
        <v>46</v>
      </c>
      <c r="H1116" s="29">
        <f t="shared" si="26"/>
        <v>0.28749999999999998</v>
      </c>
      <c r="I1116" s="28">
        <v>160</v>
      </c>
      <c r="J1116" s="28">
        <v>82</v>
      </c>
      <c r="K1116" s="28">
        <v>3</v>
      </c>
      <c r="L1116" s="28">
        <v>1</v>
      </c>
      <c r="M1116" s="28">
        <v>15</v>
      </c>
      <c r="N1116" s="28">
        <v>1</v>
      </c>
      <c r="R1116" s="112" t="s">
        <v>3052</v>
      </c>
      <c r="W1116">
        <v>20</v>
      </c>
      <c r="Y1116"/>
      <c r="Z1116" s="438" t="s">
        <v>3316</v>
      </c>
    </row>
    <row r="1117" spans="1:27" ht="15" customHeight="1" x14ac:dyDescent="0.25">
      <c r="A1117" s="187">
        <f>VLOOKUP(E1117,НЕД!A:B,2,FALSE)</f>
        <v>24</v>
      </c>
      <c r="B1117" s="68">
        <v>24</v>
      </c>
      <c r="C1117" s="441" t="s">
        <v>3531</v>
      </c>
      <c r="D1117" s="445" t="s">
        <v>3562</v>
      </c>
      <c r="E1117" s="243" t="s">
        <v>3391</v>
      </c>
      <c r="F1117" s="28">
        <v>220</v>
      </c>
      <c r="G1117" s="28">
        <v>45</v>
      </c>
      <c r="H1117" s="29">
        <f t="shared" si="26"/>
        <v>0.20454545454545456</v>
      </c>
      <c r="I1117" s="28">
        <v>200</v>
      </c>
      <c r="J1117" s="28">
        <v>346</v>
      </c>
      <c r="K1117" s="28">
        <v>12</v>
      </c>
      <c r="L1117" s="28">
        <v>17</v>
      </c>
      <c r="M1117" s="28">
        <v>36</v>
      </c>
      <c r="O1117" s="28">
        <v>1</v>
      </c>
      <c r="P1117" s="28">
        <v>1</v>
      </c>
      <c r="R1117" s="246" t="s">
        <v>3401</v>
      </c>
      <c r="W1117">
        <v>19</v>
      </c>
      <c r="Y1117"/>
      <c r="Z1117" s="313" t="s">
        <v>3316</v>
      </c>
    </row>
    <row r="1118" spans="1:27" ht="15" customHeight="1" x14ac:dyDescent="0.25">
      <c r="A1118" s="187" t="e">
        <f>VLOOKUP(E1118,НЕД!A:B,2,FALSE)</f>
        <v>#N/A</v>
      </c>
      <c r="B1118" s="64">
        <v>12</v>
      </c>
      <c r="C1118" t="s">
        <v>235</v>
      </c>
      <c r="D1118" s="200" t="s">
        <v>235</v>
      </c>
      <c r="E1118" s="66" t="s">
        <v>913</v>
      </c>
      <c r="F1118" s="68">
        <v>290</v>
      </c>
      <c r="G1118" s="28">
        <v>78</v>
      </c>
      <c r="H1118" s="29">
        <f t="shared" si="26"/>
        <v>0.26896551724137929</v>
      </c>
      <c r="I1118" s="28">
        <v>250</v>
      </c>
      <c r="J1118" s="28">
        <v>273</v>
      </c>
      <c r="K1118" s="28">
        <v>11</v>
      </c>
      <c r="L1118" s="28">
        <v>13</v>
      </c>
      <c r="M1118" s="28">
        <v>29</v>
      </c>
      <c r="O1118" s="28">
        <v>1</v>
      </c>
      <c r="R1118" s="30" t="s">
        <v>2883</v>
      </c>
      <c r="W1118">
        <v>12</v>
      </c>
      <c r="Y1118"/>
      <c r="Z1118"/>
      <c r="AA1118"/>
    </row>
    <row r="1119" spans="1:27" ht="15" customHeight="1" x14ac:dyDescent="0.25">
      <c r="A1119" s="187">
        <f>VLOOKUP(E1119,НЕД!A:B,2,FALSE)</f>
        <v>24</v>
      </c>
      <c r="B1119" s="68">
        <v>24</v>
      </c>
      <c r="C1119" s="441" t="s">
        <v>121</v>
      </c>
      <c r="D1119" t="s">
        <v>484</v>
      </c>
      <c r="E1119" s="22" t="s">
        <v>131</v>
      </c>
      <c r="F1119" s="68">
        <v>250</v>
      </c>
      <c r="G1119" s="28">
        <v>61</v>
      </c>
      <c r="H1119" s="29">
        <f t="shared" si="26"/>
        <v>0.24399999999999999</v>
      </c>
      <c r="I1119" s="28">
        <v>250</v>
      </c>
      <c r="J1119" s="28">
        <v>287</v>
      </c>
      <c r="K1119" s="28">
        <v>20</v>
      </c>
      <c r="L1119" s="28">
        <v>10</v>
      </c>
      <c r="M1119" s="28">
        <v>29</v>
      </c>
      <c r="O1119" s="28">
        <v>1</v>
      </c>
      <c r="P1119" s="28">
        <v>1</v>
      </c>
      <c r="R1119" s="171" t="s">
        <v>3206</v>
      </c>
      <c r="S1119" t="s">
        <v>446</v>
      </c>
      <c r="T1119" t="s">
        <v>323</v>
      </c>
      <c r="U1119" t="s">
        <v>763</v>
      </c>
      <c r="V1119">
        <v>60</v>
      </c>
      <c r="W1119">
        <v>19</v>
      </c>
      <c r="Y1119"/>
      <c r="Z1119"/>
      <c r="AA1119"/>
    </row>
    <row r="1120" spans="1:27" ht="15" customHeight="1" x14ac:dyDescent="0.25">
      <c r="A1120" s="187" t="e">
        <f>VLOOKUP(E1120,НЕД!A:B,2,FALSE)</f>
        <v>#N/A</v>
      </c>
      <c r="B1120" s="68">
        <v>19</v>
      </c>
      <c r="C1120" t="s">
        <v>151</v>
      </c>
      <c r="D1120" s="441" t="s">
        <v>3525</v>
      </c>
      <c r="E1120" s="327" t="s">
        <v>2881</v>
      </c>
      <c r="F1120" s="28">
        <v>160</v>
      </c>
      <c r="G1120" s="28">
        <v>40</v>
      </c>
      <c r="H1120" s="29">
        <f t="shared" si="26"/>
        <v>0.25</v>
      </c>
      <c r="I1120" s="28">
        <v>180</v>
      </c>
      <c r="J1120" s="28">
        <v>113</v>
      </c>
      <c r="K1120" s="28">
        <v>5</v>
      </c>
      <c r="L1120" s="28">
        <v>3</v>
      </c>
      <c r="M1120" s="28">
        <v>17</v>
      </c>
      <c r="N1120" s="28">
        <v>1</v>
      </c>
      <c r="P1120" s="28">
        <v>1</v>
      </c>
      <c r="R1120" s="33" t="s">
        <v>2884</v>
      </c>
      <c r="W1120">
        <v>19</v>
      </c>
      <c r="Y1120"/>
      <c r="Z1120"/>
      <c r="AA1120"/>
    </row>
    <row r="1121" spans="1:27" ht="15" customHeight="1" x14ac:dyDescent="0.25">
      <c r="A1121" s="187" t="e">
        <f>VLOOKUP(E1121,НЕД!A:B,2,FALSE)</f>
        <v>#N/A</v>
      </c>
      <c r="B1121" s="64">
        <v>32</v>
      </c>
      <c r="C1121" t="s">
        <v>151</v>
      </c>
      <c r="D1121" s="441" t="s">
        <v>3525</v>
      </c>
      <c r="E1121" s="22" t="s">
        <v>2834</v>
      </c>
      <c r="F1121" s="28">
        <v>160</v>
      </c>
      <c r="G1121" s="28">
        <v>75</v>
      </c>
      <c r="H1121" s="29">
        <f t="shared" si="26"/>
        <v>0.46875</v>
      </c>
      <c r="I1121" s="28">
        <v>180</v>
      </c>
      <c r="J1121" s="35">
        <v>294</v>
      </c>
      <c r="K1121" s="76">
        <v>7</v>
      </c>
      <c r="L1121" s="76">
        <v>16</v>
      </c>
      <c r="M1121" s="76">
        <v>29</v>
      </c>
      <c r="N1121" s="28">
        <v>1</v>
      </c>
      <c r="P1121" s="28">
        <v>1</v>
      </c>
      <c r="R1121" s="78" t="s">
        <v>2837</v>
      </c>
      <c r="W1121">
        <v>0</v>
      </c>
      <c r="Y1121"/>
      <c r="Z1121"/>
      <c r="AA1121"/>
    </row>
    <row r="1122" spans="1:27" ht="15" customHeight="1" x14ac:dyDescent="0.25">
      <c r="A1122" s="187" t="e">
        <f>VLOOKUP(E1122,НЕД!A:B,2,FALSE)</f>
        <v>#N/A</v>
      </c>
      <c r="B1122" s="64">
        <v>6</v>
      </c>
      <c r="C1122" t="s">
        <v>151</v>
      </c>
      <c r="D1122" s="441" t="s">
        <v>3525</v>
      </c>
      <c r="E1122" s="22" t="s">
        <v>1740</v>
      </c>
      <c r="F1122" s="28">
        <v>160</v>
      </c>
      <c r="G1122" s="28">
        <v>46</v>
      </c>
      <c r="H1122" s="29">
        <f t="shared" ref="H1122:H1185" si="27">G1122/F1122</f>
        <v>0.28749999999999998</v>
      </c>
      <c r="I1122" s="28">
        <v>180</v>
      </c>
      <c r="J1122" s="28">
        <v>182</v>
      </c>
      <c r="K1122" s="28">
        <v>5</v>
      </c>
      <c r="L1122" s="28">
        <v>3</v>
      </c>
      <c r="M1122" s="28">
        <v>34</v>
      </c>
      <c r="N1122" s="28">
        <v>1</v>
      </c>
      <c r="P1122" s="28">
        <v>1</v>
      </c>
      <c r="R1122" t="s">
        <v>1741</v>
      </c>
      <c r="W1122">
        <v>0</v>
      </c>
      <c r="Y1122"/>
      <c r="Z1122"/>
      <c r="AA1122"/>
    </row>
    <row r="1123" spans="1:27" ht="15" customHeight="1" x14ac:dyDescent="0.25">
      <c r="A1123" s="187" t="e">
        <f>VLOOKUP(E1123,НЕД!A:B,2,FALSE)</f>
        <v>#N/A</v>
      </c>
      <c r="B1123" s="28">
        <v>0</v>
      </c>
      <c r="C1123" t="s">
        <v>151</v>
      </c>
      <c r="D1123" s="441" t="s">
        <v>3525</v>
      </c>
      <c r="E1123" s="22" t="s">
        <v>1884</v>
      </c>
      <c r="F1123" s="28">
        <v>160</v>
      </c>
      <c r="G1123" s="28">
        <v>47</v>
      </c>
      <c r="H1123" s="29">
        <f t="shared" si="27"/>
        <v>0.29375000000000001</v>
      </c>
      <c r="I1123" s="28">
        <v>240</v>
      </c>
      <c r="N1123" s="28">
        <v>1</v>
      </c>
      <c r="R1123"/>
      <c r="W1123">
        <v>0</v>
      </c>
      <c r="Y1123"/>
      <c r="Z1123"/>
      <c r="AA1123"/>
    </row>
    <row r="1124" spans="1:27" ht="15" customHeight="1" x14ac:dyDescent="0.25">
      <c r="A1124" s="187" t="e">
        <f>VLOOKUP(E1124,НЕД!A:B,2,FALSE)</f>
        <v>#N/A</v>
      </c>
      <c r="B1124" s="28">
        <v>0</v>
      </c>
      <c r="C1124" t="s">
        <v>151</v>
      </c>
      <c r="D1124" s="441" t="s">
        <v>3526</v>
      </c>
      <c r="E1124" s="22" t="s">
        <v>1889</v>
      </c>
      <c r="F1124" s="28">
        <v>160</v>
      </c>
      <c r="G1124" s="28">
        <v>55</v>
      </c>
      <c r="H1124" s="29">
        <f t="shared" si="27"/>
        <v>0.34375</v>
      </c>
      <c r="I1124" s="28">
        <v>250</v>
      </c>
      <c r="R1124"/>
      <c r="S1124" t="s">
        <v>509</v>
      </c>
      <c r="W1124">
        <v>0</v>
      </c>
      <c r="Y1124"/>
      <c r="Z1124"/>
      <c r="AA1124"/>
    </row>
    <row r="1125" spans="1:27" ht="15" customHeight="1" x14ac:dyDescent="0.25">
      <c r="A1125" s="187" t="e">
        <f>VLOOKUP(E1125,НЕД!A:B,2,FALSE)</f>
        <v>#N/A</v>
      </c>
      <c r="B1125" s="28">
        <v>0</v>
      </c>
      <c r="C1125" t="s">
        <v>232</v>
      </c>
      <c r="D1125" t="s">
        <v>232</v>
      </c>
      <c r="E1125" s="22" t="s">
        <v>1287</v>
      </c>
      <c r="F1125" s="28">
        <v>230</v>
      </c>
      <c r="G1125" s="28">
        <v>61</v>
      </c>
      <c r="H1125" s="29">
        <f t="shared" si="27"/>
        <v>0.26521739130434785</v>
      </c>
      <c r="I1125" s="28">
        <v>170</v>
      </c>
      <c r="J1125" s="28">
        <v>199</v>
      </c>
      <c r="K1125" s="28">
        <v>17</v>
      </c>
      <c r="L1125" s="28">
        <v>13</v>
      </c>
      <c r="M1125" s="28">
        <v>14</v>
      </c>
      <c r="R1125" t="s">
        <v>1288</v>
      </c>
      <c r="W1125">
        <v>0</v>
      </c>
      <c r="Y1125"/>
      <c r="Z1125"/>
      <c r="AA1125"/>
    </row>
    <row r="1126" spans="1:27" ht="15" customHeight="1" x14ac:dyDescent="0.25">
      <c r="A1126" s="187" t="e">
        <f>VLOOKUP(E1126,НЕД!A:B,2,FALSE)</f>
        <v>#N/A</v>
      </c>
      <c r="B1126" s="68">
        <v>11</v>
      </c>
      <c r="C1126" s="441" t="s">
        <v>194</v>
      </c>
      <c r="D1126" t="s">
        <v>194</v>
      </c>
      <c r="E1126" s="22" t="s">
        <v>468</v>
      </c>
      <c r="F1126" s="28">
        <v>210</v>
      </c>
      <c r="G1126" s="28">
        <v>53</v>
      </c>
      <c r="H1126" s="29">
        <f t="shared" si="27"/>
        <v>0.25238095238095237</v>
      </c>
      <c r="I1126" s="28">
        <v>120</v>
      </c>
      <c r="J1126" s="28">
        <v>238</v>
      </c>
      <c r="K1126" s="28">
        <v>11</v>
      </c>
      <c r="L1126" s="28">
        <v>14</v>
      </c>
      <c r="M1126" s="28">
        <v>16</v>
      </c>
      <c r="O1126" s="28">
        <v>1</v>
      </c>
      <c r="P1126" s="28">
        <v>1</v>
      </c>
      <c r="R1126" s="30" t="s">
        <v>2805</v>
      </c>
      <c r="W1126">
        <v>12</v>
      </c>
      <c r="Y1126"/>
      <c r="Z1126"/>
      <c r="AA1126"/>
    </row>
    <row r="1127" spans="1:27" ht="15" customHeight="1" x14ac:dyDescent="0.25">
      <c r="A1127" s="187">
        <f>VLOOKUP(E1127,НЕД!A:B,2,FALSE)</f>
        <v>24</v>
      </c>
      <c r="B1127" s="68">
        <v>23</v>
      </c>
      <c r="C1127" t="s">
        <v>34</v>
      </c>
      <c r="D1127" s="441" t="s">
        <v>3516</v>
      </c>
      <c r="E1127" s="66" t="s">
        <v>35</v>
      </c>
      <c r="F1127" s="63">
        <v>200</v>
      </c>
      <c r="G1127" s="28">
        <v>75</v>
      </c>
      <c r="H1127" s="29">
        <f t="shared" si="27"/>
        <v>0.375</v>
      </c>
      <c r="I1127" s="28">
        <v>200</v>
      </c>
      <c r="J1127" s="28">
        <v>125</v>
      </c>
      <c r="K1127" s="28">
        <v>2</v>
      </c>
      <c r="L1127" s="28">
        <v>4</v>
      </c>
      <c r="M1127" s="28">
        <v>21</v>
      </c>
      <c r="N1127" s="28">
        <v>1</v>
      </c>
      <c r="P1127" s="28">
        <v>1</v>
      </c>
      <c r="R1127" s="30" t="s">
        <v>1004</v>
      </c>
      <c r="W1127">
        <v>23</v>
      </c>
      <c r="Z1127" s="315" t="s">
        <v>3316</v>
      </c>
      <c r="AA1127" s="28">
        <v>13</v>
      </c>
    </row>
    <row r="1128" spans="1:27" ht="15" customHeight="1" x14ac:dyDescent="0.25">
      <c r="A1128" s="187" t="e">
        <f>VLOOKUP(E1128,НЕД!A:B,2,FALSE)</f>
        <v>#N/A</v>
      </c>
      <c r="B1128" s="68">
        <v>22</v>
      </c>
      <c r="C1128" t="s">
        <v>139</v>
      </c>
      <c r="D1128" s="190" t="s">
        <v>139</v>
      </c>
      <c r="E1128" s="66" t="s">
        <v>3066</v>
      </c>
      <c r="F1128" s="28">
        <v>240</v>
      </c>
      <c r="G1128" s="28">
        <v>78</v>
      </c>
      <c r="H1128" s="29">
        <f t="shared" si="27"/>
        <v>0.32500000000000001</v>
      </c>
      <c r="I1128" s="28">
        <v>160</v>
      </c>
      <c r="J1128" s="28">
        <v>178</v>
      </c>
      <c r="K1128" s="28">
        <v>18</v>
      </c>
      <c r="L1128" s="28">
        <v>8</v>
      </c>
      <c r="M1128" s="28">
        <v>10</v>
      </c>
      <c r="R1128" s="227" t="s">
        <v>3340</v>
      </c>
      <c r="W1128">
        <v>17</v>
      </c>
      <c r="Y1128"/>
      <c r="Z1128" s="315" t="s">
        <v>3316</v>
      </c>
    </row>
    <row r="1129" spans="1:27" ht="15" customHeight="1" x14ac:dyDescent="0.25">
      <c r="A1129" s="187" t="e">
        <f>VLOOKUP(E1129,НЕД!A:B,2,FALSE)</f>
        <v>#N/A</v>
      </c>
      <c r="B1129" s="68">
        <v>15</v>
      </c>
      <c r="C1129" s="441" t="s">
        <v>121</v>
      </c>
      <c r="D1129" t="s">
        <v>484</v>
      </c>
      <c r="E1129" s="66" t="s">
        <v>1046</v>
      </c>
      <c r="F1129" s="28">
        <v>250</v>
      </c>
      <c r="G1129" s="28">
        <v>70</v>
      </c>
      <c r="H1129" s="29">
        <f t="shared" si="27"/>
        <v>0.28000000000000003</v>
      </c>
      <c r="I1129" s="28">
        <v>250</v>
      </c>
      <c r="J1129" s="28">
        <v>526</v>
      </c>
      <c r="K1129" s="28">
        <v>22</v>
      </c>
      <c r="L1129" s="28">
        <v>14</v>
      </c>
      <c r="M1129" s="28">
        <v>77</v>
      </c>
      <c r="O1129" s="28">
        <v>1</v>
      </c>
      <c r="Q1129" s="28">
        <v>1</v>
      </c>
      <c r="R1129" s="114" t="s">
        <v>3070</v>
      </c>
      <c r="S1129" t="s">
        <v>433</v>
      </c>
      <c r="T1129" t="s">
        <v>323</v>
      </c>
      <c r="U1129" t="s">
        <v>1047</v>
      </c>
      <c r="V1129">
        <v>69</v>
      </c>
      <c r="W1129">
        <v>15</v>
      </c>
      <c r="Y1129"/>
      <c r="Z1129"/>
      <c r="AA1129"/>
    </row>
    <row r="1130" spans="1:27" ht="15" customHeight="1" x14ac:dyDescent="0.25">
      <c r="A1130" s="187" t="e">
        <f>VLOOKUP(E1130,НЕД!A:B,2,FALSE)</f>
        <v>#N/A</v>
      </c>
      <c r="B1130" s="64">
        <v>37</v>
      </c>
      <c r="C1130" t="s">
        <v>331</v>
      </c>
      <c r="D1130" t="s">
        <v>484</v>
      </c>
      <c r="E1130" s="22" t="s">
        <v>1861</v>
      </c>
      <c r="F1130" s="28">
        <v>220</v>
      </c>
      <c r="G1130" s="28">
        <v>62</v>
      </c>
      <c r="H1130" s="29">
        <f t="shared" si="27"/>
        <v>0.2818181818181818</v>
      </c>
      <c r="I1130" s="28">
        <v>250</v>
      </c>
      <c r="J1130" s="28">
        <v>248</v>
      </c>
      <c r="K1130" s="28">
        <v>9</v>
      </c>
      <c r="L1130" s="28">
        <v>10</v>
      </c>
      <c r="M1130" s="28">
        <v>31</v>
      </c>
      <c r="N1130" s="28">
        <v>1</v>
      </c>
      <c r="O1130" s="28">
        <v>1</v>
      </c>
      <c r="P1130" s="28">
        <v>1</v>
      </c>
      <c r="R1130" s="30" t="s">
        <v>1862</v>
      </c>
      <c r="W1130">
        <v>0</v>
      </c>
      <c r="Y1130"/>
      <c r="Z1130"/>
      <c r="AA1130"/>
    </row>
    <row r="1131" spans="1:27" ht="15" customHeight="1" x14ac:dyDescent="0.25">
      <c r="A1131" s="187" t="e">
        <f>VLOOKUP(E1131,НЕД!A:B,2,FALSE)</f>
        <v>#N/A</v>
      </c>
      <c r="B1131" s="64">
        <v>37</v>
      </c>
      <c r="C1131" t="s">
        <v>331</v>
      </c>
      <c r="D1131" t="s">
        <v>331</v>
      </c>
      <c r="E1131" s="22" t="s">
        <v>2885</v>
      </c>
      <c r="F1131" s="28">
        <v>220</v>
      </c>
      <c r="G1131" s="28">
        <v>69</v>
      </c>
      <c r="H1131" s="29">
        <f t="shared" si="27"/>
        <v>0.31363636363636366</v>
      </c>
      <c r="I1131" s="28">
        <v>250</v>
      </c>
      <c r="J1131" s="28">
        <v>243</v>
      </c>
      <c r="K1131" s="28">
        <v>7</v>
      </c>
      <c r="L1131" s="28">
        <v>11</v>
      </c>
      <c r="M1131" s="28">
        <v>29</v>
      </c>
      <c r="N1131" s="28">
        <v>1</v>
      </c>
      <c r="O1131" s="28">
        <v>1</v>
      </c>
      <c r="P1131" s="28">
        <v>1</v>
      </c>
      <c r="R1131" s="30" t="s">
        <v>923</v>
      </c>
      <c r="S1131" t="s">
        <v>510</v>
      </c>
      <c r="T1131" t="s">
        <v>323</v>
      </c>
      <c r="U1131" t="s">
        <v>924</v>
      </c>
      <c r="V1131">
        <v>64</v>
      </c>
      <c r="W1131">
        <v>0</v>
      </c>
      <c r="Y1131"/>
      <c r="Z1131"/>
      <c r="AA1131"/>
    </row>
    <row r="1132" spans="1:27" ht="15" customHeight="1" x14ac:dyDescent="0.25">
      <c r="A1132" s="187" t="e">
        <f>VLOOKUP(E1132,НЕД!A:B,2,FALSE)</f>
        <v>#N/A</v>
      </c>
      <c r="B1132" s="64">
        <v>22</v>
      </c>
      <c r="C1132" s="441" t="s">
        <v>139</v>
      </c>
      <c r="D1132" t="s">
        <v>484</v>
      </c>
      <c r="E1132" s="22" t="s">
        <v>1269</v>
      </c>
      <c r="F1132" s="28">
        <v>270</v>
      </c>
      <c r="G1132" s="28">
        <v>76</v>
      </c>
      <c r="H1132" s="29">
        <f t="shared" si="27"/>
        <v>0.2814814814814815</v>
      </c>
      <c r="I1132" s="28">
        <v>250</v>
      </c>
      <c r="J1132" s="28">
        <v>306</v>
      </c>
      <c r="K1132" s="28">
        <v>18</v>
      </c>
      <c r="L1132" s="28">
        <v>13</v>
      </c>
      <c r="M1132" s="28">
        <v>30</v>
      </c>
      <c r="O1132" s="28">
        <v>1</v>
      </c>
      <c r="P1132" s="28">
        <v>1</v>
      </c>
      <c r="R1132" s="30" t="s">
        <v>1270</v>
      </c>
      <c r="V1132">
        <v>62</v>
      </c>
      <c r="W1132">
        <v>0</v>
      </c>
      <c r="Y1132"/>
      <c r="Z1132" s="289" t="s">
        <v>3316</v>
      </c>
      <c r="AA1132"/>
    </row>
    <row r="1133" spans="1:27" ht="15" customHeight="1" x14ac:dyDescent="0.25">
      <c r="A1133" s="187" t="e">
        <f>VLOOKUP(E1133,НЕД!A:B,2,FALSE)</f>
        <v>#N/A</v>
      </c>
      <c r="B1133" s="68">
        <v>19</v>
      </c>
      <c r="C1133" s="441" t="s">
        <v>3535</v>
      </c>
      <c r="D1133" s="441" t="s">
        <v>3540</v>
      </c>
      <c r="E1133" s="66" t="s">
        <v>2842</v>
      </c>
      <c r="F1133" s="68">
        <v>180</v>
      </c>
      <c r="G1133" s="28">
        <v>49</v>
      </c>
      <c r="H1133" s="29">
        <f t="shared" si="27"/>
        <v>0.2722222222222222</v>
      </c>
      <c r="I1133" s="28">
        <v>280</v>
      </c>
      <c r="J1133" s="28">
        <v>115</v>
      </c>
      <c r="K1133" s="28">
        <v>3</v>
      </c>
      <c r="L1133" s="28">
        <v>2</v>
      </c>
      <c r="M1133" s="28">
        <v>22</v>
      </c>
      <c r="N1133" s="28">
        <v>1</v>
      </c>
      <c r="R1133" s="30" t="s">
        <v>1464</v>
      </c>
      <c r="W1133">
        <v>20</v>
      </c>
      <c r="Y1133"/>
      <c r="Z1133" s="438" t="s">
        <v>3316</v>
      </c>
    </row>
    <row r="1134" spans="1:27" ht="15" customHeight="1" x14ac:dyDescent="0.25">
      <c r="A1134" s="187" t="e">
        <f>VLOOKUP(E1134,НЕД!A:B,2,FALSE)</f>
        <v>#N/A</v>
      </c>
      <c r="B1134" s="68">
        <v>20</v>
      </c>
      <c r="C1134" s="441" t="s">
        <v>121</v>
      </c>
      <c r="D1134" t="s">
        <v>484</v>
      </c>
      <c r="E1134" s="66" t="s">
        <v>132</v>
      </c>
      <c r="F1134" s="68">
        <v>250</v>
      </c>
      <c r="G1134" s="28">
        <v>71</v>
      </c>
      <c r="H1134" s="29">
        <f t="shared" si="27"/>
        <v>0.28399999999999997</v>
      </c>
      <c r="I1134" s="28">
        <v>250</v>
      </c>
      <c r="J1134" s="28">
        <v>464</v>
      </c>
      <c r="K1134" s="28">
        <v>23</v>
      </c>
      <c r="L1134" s="28">
        <v>10</v>
      </c>
      <c r="M1134" s="28">
        <v>71</v>
      </c>
      <c r="O1134" s="28">
        <v>1</v>
      </c>
      <c r="Q1134" s="28">
        <v>1</v>
      </c>
      <c r="R1134" s="180" t="s">
        <v>3434</v>
      </c>
      <c r="S1134" t="s">
        <v>439</v>
      </c>
      <c r="T1134" t="s">
        <v>323</v>
      </c>
      <c r="U1134" t="s">
        <v>902</v>
      </c>
      <c r="V1134">
        <v>53</v>
      </c>
      <c r="W1134">
        <v>20</v>
      </c>
      <c r="Z1134" s="289" t="s">
        <v>3316</v>
      </c>
      <c r="AA1134"/>
    </row>
    <row r="1135" spans="1:27" ht="15" customHeight="1" x14ac:dyDescent="0.25">
      <c r="A1135" s="187" t="e">
        <f>VLOOKUP(E1135,НЕД!A:B,2,FALSE)</f>
        <v>#N/A</v>
      </c>
      <c r="B1135" s="68">
        <v>23</v>
      </c>
      <c r="C1135" t="s">
        <v>1186</v>
      </c>
      <c r="D1135" t="s">
        <v>1186</v>
      </c>
      <c r="E1135" s="66" t="s">
        <v>1830</v>
      </c>
      <c r="F1135" s="28">
        <v>140</v>
      </c>
      <c r="G1135" s="28">
        <v>33</v>
      </c>
      <c r="H1135" s="29">
        <f t="shared" si="27"/>
        <v>0.23571428571428571</v>
      </c>
      <c r="I1135" s="28">
        <v>150</v>
      </c>
      <c r="J1135" s="28">
        <v>281</v>
      </c>
      <c r="K1135" s="28">
        <v>18</v>
      </c>
      <c r="L1135" s="28">
        <v>12</v>
      </c>
      <c r="M1135" s="28">
        <v>25</v>
      </c>
      <c r="N1135" s="28">
        <v>1</v>
      </c>
      <c r="O1135" s="28">
        <v>1</v>
      </c>
      <c r="P1135" s="28">
        <v>1</v>
      </c>
      <c r="R1135" t="s">
        <v>1831</v>
      </c>
      <c r="W1135">
        <v>23</v>
      </c>
      <c r="Y1135"/>
      <c r="Z1135" s="315" t="s">
        <v>3316</v>
      </c>
    </row>
    <row r="1136" spans="1:27" ht="15" customHeight="1" x14ac:dyDescent="0.25">
      <c r="A1136" s="187" t="e">
        <f>VLOOKUP(E1136,НЕД!A:B,2,FALSE)</f>
        <v>#N/A</v>
      </c>
      <c r="B1136" s="68">
        <v>22</v>
      </c>
      <c r="C1136" t="s">
        <v>116</v>
      </c>
      <c r="D1136" t="s">
        <v>116</v>
      </c>
      <c r="E1136" s="66" t="s">
        <v>1567</v>
      </c>
      <c r="F1136" s="68">
        <v>130</v>
      </c>
      <c r="G1136" s="28">
        <v>34</v>
      </c>
      <c r="H1136" s="29">
        <f t="shared" si="27"/>
        <v>0.26153846153846155</v>
      </c>
      <c r="I1136" s="28">
        <v>250</v>
      </c>
      <c r="J1136" s="28">
        <v>205</v>
      </c>
      <c r="K1136" s="28">
        <v>4</v>
      </c>
      <c r="L1136" s="28">
        <v>13</v>
      </c>
      <c r="M1136" s="28">
        <v>18</v>
      </c>
      <c r="N1136" s="28">
        <v>1</v>
      </c>
      <c r="P1136" s="28">
        <v>1</v>
      </c>
      <c r="R1136" s="112" t="s">
        <v>3045</v>
      </c>
      <c r="S1136" t="s">
        <v>452</v>
      </c>
      <c r="T1136" t="s">
        <v>323</v>
      </c>
      <c r="U1136" t="s">
        <v>1568</v>
      </c>
      <c r="V1136">
        <v>26</v>
      </c>
      <c r="W1136">
        <v>17</v>
      </c>
      <c r="Y1136"/>
      <c r="Z1136" s="315" t="s">
        <v>3316</v>
      </c>
    </row>
    <row r="1137" spans="1:27" ht="15" customHeight="1" x14ac:dyDescent="0.25">
      <c r="A1137" s="187">
        <f>VLOOKUP(E1137,НЕД!A:B,2,FALSE)</f>
        <v>24</v>
      </c>
      <c r="B1137" s="68">
        <v>23</v>
      </c>
      <c r="C1137" t="s">
        <v>151</v>
      </c>
      <c r="D1137" s="441" t="s">
        <v>3525</v>
      </c>
      <c r="E1137" s="66" t="s">
        <v>181</v>
      </c>
      <c r="F1137" s="68">
        <v>160</v>
      </c>
      <c r="G1137" s="28">
        <v>47</v>
      </c>
      <c r="H1137" s="29">
        <f t="shared" si="27"/>
        <v>0.29375000000000001</v>
      </c>
      <c r="I1137" s="28">
        <v>160</v>
      </c>
      <c r="J1137" s="28">
        <v>214</v>
      </c>
      <c r="K1137" s="28">
        <v>8</v>
      </c>
      <c r="L1137" s="28">
        <v>13</v>
      </c>
      <c r="M1137" s="28">
        <v>17</v>
      </c>
      <c r="N1137" s="28">
        <v>1</v>
      </c>
      <c r="O1137" s="28">
        <v>1</v>
      </c>
      <c r="P1137" s="28">
        <v>1</v>
      </c>
      <c r="R1137" s="91" t="s">
        <v>2900</v>
      </c>
      <c r="W1137">
        <v>23</v>
      </c>
      <c r="Z1137" s="315" t="s">
        <v>3316</v>
      </c>
      <c r="AA1137" s="28">
        <v>13</v>
      </c>
    </row>
    <row r="1138" spans="1:27" ht="15" customHeight="1" x14ac:dyDescent="0.25">
      <c r="A1138" s="187">
        <f>VLOOKUP(E1138,НЕД!A:B,2,FALSE)</f>
        <v>24</v>
      </c>
      <c r="B1138" s="68">
        <v>21</v>
      </c>
      <c r="C1138" t="s">
        <v>78</v>
      </c>
      <c r="D1138" s="441" t="s">
        <v>3518</v>
      </c>
      <c r="E1138" s="66" t="s">
        <v>531</v>
      </c>
      <c r="F1138" s="31">
        <v>80</v>
      </c>
      <c r="G1138" s="28">
        <v>16</v>
      </c>
      <c r="H1138" s="29">
        <f t="shared" si="27"/>
        <v>0.2</v>
      </c>
      <c r="I1138" s="28">
        <v>160</v>
      </c>
      <c r="J1138" s="28">
        <v>114</v>
      </c>
      <c r="K1138" s="28">
        <v>2</v>
      </c>
      <c r="L1138" s="28">
        <v>5</v>
      </c>
      <c r="M1138" s="28">
        <v>17</v>
      </c>
      <c r="N1138" s="28">
        <v>1</v>
      </c>
      <c r="P1138" s="28">
        <v>1</v>
      </c>
      <c r="R1138" t="s">
        <v>532</v>
      </c>
      <c r="S1138" t="s">
        <v>533</v>
      </c>
      <c r="T1138" t="s">
        <v>358</v>
      </c>
      <c r="U1138" t="s">
        <v>534</v>
      </c>
      <c r="W1138">
        <v>23</v>
      </c>
      <c r="Y1138"/>
      <c r="Z1138" s="315" t="s">
        <v>3316</v>
      </c>
    </row>
    <row r="1139" spans="1:27" ht="15" customHeight="1" x14ac:dyDescent="0.25">
      <c r="A1139" s="187">
        <f>VLOOKUP(E1139,НЕД!A:B,2,FALSE)</f>
        <v>24</v>
      </c>
      <c r="B1139" s="68">
        <v>21</v>
      </c>
      <c r="C1139" t="s">
        <v>36</v>
      </c>
      <c r="D1139" t="s">
        <v>36</v>
      </c>
      <c r="E1139" s="66" t="s">
        <v>1362</v>
      </c>
      <c r="F1139" s="68">
        <v>150</v>
      </c>
      <c r="G1139" s="28">
        <v>33</v>
      </c>
      <c r="H1139" s="29">
        <f t="shared" si="27"/>
        <v>0.22</v>
      </c>
      <c r="I1139" s="28">
        <v>180</v>
      </c>
      <c r="J1139" s="28">
        <v>453</v>
      </c>
      <c r="K1139" s="28">
        <v>13</v>
      </c>
      <c r="L1139" s="28">
        <v>33</v>
      </c>
      <c r="M1139" s="28">
        <v>27</v>
      </c>
      <c r="O1139" s="28">
        <v>1</v>
      </c>
      <c r="P1139" s="28">
        <v>1</v>
      </c>
      <c r="R1139" t="s">
        <v>3261</v>
      </c>
      <c r="W1139">
        <v>23</v>
      </c>
      <c r="Z1139" s="315" t="s">
        <v>3316</v>
      </c>
    </row>
    <row r="1140" spans="1:27" ht="15" customHeight="1" x14ac:dyDescent="0.25">
      <c r="A1140" s="187">
        <f>VLOOKUP(E1140,НЕД!A:B,2,FALSE)</f>
        <v>24</v>
      </c>
      <c r="B1140" s="68">
        <v>22</v>
      </c>
      <c r="C1140" t="s">
        <v>36</v>
      </c>
      <c r="D1140" t="s">
        <v>36</v>
      </c>
      <c r="E1140" s="66" t="s">
        <v>1419</v>
      </c>
      <c r="F1140" s="68">
        <v>160</v>
      </c>
      <c r="G1140" s="28">
        <v>41</v>
      </c>
      <c r="H1140" s="29">
        <f t="shared" si="27"/>
        <v>0.25624999999999998</v>
      </c>
      <c r="I1140" s="28">
        <v>150</v>
      </c>
      <c r="J1140" s="28">
        <v>327</v>
      </c>
      <c r="K1140" s="28">
        <v>12</v>
      </c>
      <c r="L1140" s="28">
        <v>17</v>
      </c>
      <c r="M1140" s="28">
        <v>31</v>
      </c>
      <c r="O1140" s="28">
        <v>1</v>
      </c>
      <c r="P1140" s="28">
        <v>1</v>
      </c>
      <c r="R1140" t="s">
        <v>1420</v>
      </c>
      <c r="W1140">
        <v>23</v>
      </c>
      <c r="Z1140" s="315" t="s">
        <v>3316</v>
      </c>
    </row>
    <row r="1141" spans="1:27" ht="15" customHeight="1" x14ac:dyDescent="0.25">
      <c r="A1141" s="187">
        <f>VLOOKUP(E1141,НЕД!A:B,2,FALSE)</f>
        <v>24</v>
      </c>
      <c r="B1141" s="68">
        <v>21</v>
      </c>
      <c r="C1141" s="441" t="s">
        <v>260</v>
      </c>
      <c r="D1141" s="133" t="s">
        <v>1158</v>
      </c>
      <c r="E1141" s="23" t="s">
        <v>269</v>
      </c>
      <c r="F1141" s="31">
        <v>190</v>
      </c>
      <c r="G1141" s="28">
        <v>42</v>
      </c>
      <c r="H1141" s="29">
        <f t="shared" si="27"/>
        <v>0.22105263157894736</v>
      </c>
      <c r="I1141" s="28">
        <v>250</v>
      </c>
      <c r="J1141" s="28">
        <v>620</v>
      </c>
      <c r="K1141" s="28">
        <v>11</v>
      </c>
      <c r="L1141" s="28">
        <v>39</v>
      </c>
      <c r="M1141" s="28">
        <v>57</v>
      </c>
      <c r="N1141" s="28">
        <v>1</v>
      </c>
      <c r="O1141" s="28">
        <v>1</v>
      </c>
      <c r="P1141" s="28">
        <v>1</v>
      </c>
      <c r="Q1141" s="28">
        <v>1</v>
      </c>
      <c r="R1141" s="104" t="s">
        <v>2988</v>
      </c>
      <c r="S1141" t="s">
        <v>429</v>
      </c>
      <c r="T1141" t="s">
        <v>323</v>
      </c>
      <c r="U1141" t="s">
        <v>1016</v>
      </c>
      <c r="V1141">
        <v>50</v>
      </c>
      <c r="W1141">
        <v>23</v>
      </c>
      <c r="Z1141" s="315" t="s">
        <v>3316</v>
      </c>
    </row>
    <row r="1142" spans="1:27" ht="15" customHeight="1" x14ac:dyDescent="0.25">
      <c r="A1142" s="187">
        <f>VLOOKUP(E1142,НЕД!A:B,2,FALSE)</f>
        <v>24</v>
      </c>
      <c r="B1142" s="68">
        <v>21</v>
      </c>
      <c r="C1142" t="s">
        <v>328</v>
      </c>
      <c r="D1142" t="s">
        <v>328</v>
      </c>
      <c r="E1142" s="66" t="s">
        <v>211</v>
      </c>
      <c r="F1142" s="68">
        <v>190</v>
      </c>
      <c r="G1142" s="28">
        <v>50</v>
      </c>
      <c r="H1142" s="29">
        <f t="shared" si="27"/>
        <v>0.26315789473684209</v>
      </c>
      <c r="I1142" s="28">
        <v>180</v>
      </c>
      <c r="J1142" s="28">
        <v>320</v>
      </c>
      <c r="K1142" s="28">
        <v>31</v>
      </c>
      <c r="L1142" s="28">
        <v>13</v>
      </c>
      <c r="M1142" s="28">
        <v>19</v>
      </c>
      <c r="O1142" s="28">
        <v>1</v>
      </c>
      <c r="P1142" s="28">
        <v>1</v>
      </c>
      <c r="R1142" s="234" t="s">
        <v>3244</v>
      </c>
      <c r="W1142">
        <v>23</v>
      </c>
      <c r="Y1142"/>
      <c r="Z1142" s="315" t="s">
        <v>3316</v>
      </c>
    </row>
    <row r="1143" spans="1:27" ht="15" customHeight="1" x14ac:dyDescent="0.25">
      <c r="A1143" s="187" t="e">
        <f>VLOOKUP(E1143,НЕД!A:B,2,FALSE)</f>
        <v>#N/A</v>
      </c>
      <c r="B1143" s="68">
        <v>51</v>
      </c>
      <c r="C1143" s="34" t="s">
        <v>3554</v>
      </c>
      <c r="D1143" s="34" t="s">
        <v>3554</v>
      </c>
      <c r="E1143" s="66" t="s">
        <v>706</v>
      </c>
      <c r="F1143" s="28">
        <v>170</v>
      </c>
      <c r="G1143" s="28">
        <v>42</v>
      </c>
      <c r="H1143" s="29">
        <f t="shared" si="27"/>
        <v>0.24705882352941178</v>
      </c>
      <c r="I1143" s="28">
        <v>250</v>
      </c>
      <c r="J1143" s="28">
        <v>128</v>
      </c>
      <c r="K1143" s="28">
        <v>10</v>
      </c>
      <c r="L1143" s="28">
        <v>4</v>
      </c>
      <c r="M1143" s="28">
        <v>12</v>
      </c>
      <c r="R1143" s="30" t="s">
        <v>707</v>
      </c>
      <c r="S1143" t="s">
        <v>537</v>
      </c>
      <c r="T1143" t="s">
        <v>323</v>
      </c>
      <c r="U1143" t="s">
        <v>708</v>
      </c>
      <c r="V1143">
        <v>24</v>
      </c>
      <c r="W1143">
        <v>0</v>
      </c>
      <c r="Y1143"/>
      <c r="Z1143"/>
      <c r="AA1143"/>
    </row>
    <row r="1144" spans="1:27" ht="15" customHeight="1" x14ac:dyDescent="0.25">
      <c r="A1144" s="187">
        <f>VLOOKUP(E1144,НЕД!A:B,2,FALSE)</f>
        <v>24</v>
      </c>
      <c r="B1144" s="68">
        <v>23</v>
      </c>
      <c r="C1144" s="441" t="s">
        <v>2114</v>
      </c>
      <c r="D1144" t="s">
        <v>68</v>
      </c>
      <c r="E1144" s="67" t="s">
        <v>69</v>
      </c>
      <c r="F1144" s="68">
        <v>140</v>
      </c>
      <c r="G1144" s="28">
        <v>37</v>
      </c>
      <c r="H1144" s="29">
        <f t="shared" si="27"/>
        <v>0.26428571428571429</v>
      </c>
      <c r="I1144" s="28">
        <v>110</v>
      </c>
      <c r="J1144" s="28">
        <v>354</v>
      </c>
      <c r="K1144" s="28">
        <v>15</v>
      </c>
      <c r="L1144" s="28">
        <v>24</v>
      </c>
      <c r="M1144" s="28">
        <v>20</v>
      </c>
      <c r="N1144" s="28">
        <v>1</v>
      </c>
      <c r="O1144" s="28">
        <v>1</v>
      </c>
      <c r="P1144" s="28">
        <v>1</v>
      </c>
      <c r="R1144" t="s">
        <v>1021</v>
      </c>
      <c r="S1144" t="s">
        <v>452</v>
      </c>
      <c r="T1144" t="s">
        <v>1022</v>
      </c>
      <c r="U1144" t="s">
        <v>1023</v>
      </c>
      <c r="V1144">
        <v>32</v>
      </c>
      <c r="W1144">
        <v>23</v>
      </c>
      <c r="Z1144" s="315" t="s">
        <v>3316</v>
      </c>
    </row>
    <row r="1145" spans="1:27" ht="15" customHeight="1" x14ac:dyDescent="0.25">
      <c r="A1145" s="187" t="e">
        <f>VLOOKUP(E1145,НЕД!A:B,2,FALSE)</f>
        <v>#N/A</v>
      </c>
      <c r="B1145" s="68">
        <v>5</v>
      </c>
      <c r="C1145" t="s">
        <v>200</v>
      </c>
      <c r="D1145" t="s">
        <v>200</v>
      </c>
      <c r="E1145" s="22" t="s">
        <v>1626</v>
      </c>
      <c r="F1145" s="28">
        <v>220</v>
      </c>
      <c r="G1145" s="28">
        <v>66</v>
      </c>
      <c r="H1145" s="29">
        <f t="shared" si="27"/>
        <v>0.3</v>
      </c>
      <c r="I1145" s="28">
        <v>250</v>
      </c>
      <c r="J1145" s="28">
        <v>450</v>
      </c>
      <c r="K1145" s="28">
        <v>17</v>
      </c>
      <c r="L1145" s="28">
        <v>22</v>
      </c>
      <c r="M1145" s="28">
        <v>47</v>
      </c>
      <c r="O1145" s="28">
        <v>1</v>
      </c>
      <c r="P1145" s="28">
        <v>1</v>
      </c>
      <c r="Q1145" s="28">
        <v>1</v>
      </c>
      <c r="R1145" t="s">
        <v>1627</v>
      </c>
      <c r="V1145">
        <v>43</v>
      </c>
      <c r="W1145">
        <v>0</v>
      </c>
      <c r="Y1145"/>
      <c r="Z1145" s="313" t="s">
        <v>3316</v>
      </c>
    </row>
    <row r="1146" spans="1:27" ht="15" customHeight="1" x14ac:dyDescent="0.25">
      <c r="A1146" s="187" t="e">
        <f>VLOOKUP(E1146,НЕД!A:B,2,FALSE)</f>
        <v>#N/A</v>
      </c>
      <c r="B1146" s="68">
        <v>15</v>
      </c>
      <c r="C1146" t="s">
        <v>151</v>
      </c>
      <c r="D1146" s="441" t="s">
        <v>3523</v>
      </c>
      <c r="E1146" s="66" t="s">
        <v>1441</v>
      </c>
      <c r="F1146" s="28">
        <v>170</v>
      </c>
      <c r="G1146" s="28">
        <v>48</v>
      </c>
      <c r="H1146" s="29">
        <f t="shared" si="27"/>
        <v>0.28235294117647058</v>
      </c>
      <c r="I1146" s="28">
        <v>150</v>
      </c>
      <c r="J1146" s="28">
        <v>350</v>
      </c>
      <c r="K1146" s="28">
        <v>5</v>
      </c>
      <c r="L1146" s="28">
        <v>19</v>
      </c>
      <c r="M1146" s="28">
        <v>39</v>
      </c>
      <c r="P1146" s="28">
        <v>1</v>
      </c>
      <c r="R1146" t="s">
        <v>2789</v>
      </c>
      <c r="W1146">
        <v>15</v>
      </c>
      <c r="Y1146"/>
      <c r="Z1146"/>
      <c r="AA1146"/>
    </row>
    <row r="1147" spans="1:27" ht="15" customHeight="1" x14ac:dyDescent="0.25">
      <c r="A1147" s="187" t="e">
        <f>VLOOKUP(E1147,НЕД!A:B,2,FALSE)</f>
        <v>#N/A</v>
      </c>
      <c r="B1147" s="64">
        <v>8</v>
      </c>
      <c r="C1147" s="441" t="s">
        <v>3535</v>
      </c>
      <c r="D1147" t="s">
        <v>159</v>
      </c>
      <c r="E1147" s="22" t="s">
        <v>384</v>
      </c>
      <c r="F1147" s="31">
        <v>190</v>
      </c>
      <c r="G1147" s="28">
        <v>91</v>
      </c>
      <c r="H1147" s="29">
        <f t="shared" si="27"/>
        <v>0.47894736842105262</v>
      </c>
      <c r="I1147" s="28">
        <v>270</v>
      </c>
      <c r="J1147" s="28">
        <v>107</v>
      </c>
      <c r="K1147" s="28">
        <v>3</v>
      </c>
      <c r="L1147" s="28">
        <v>1</v>
      </c>
      <c r="M1147" s="28">
        <v>23</v>
      </c>
      <c r="N1147" s="28">
        <v>1</v>
      </c>
      <c r="R1147" t="s">
        <v>385</v>
      </c>
      <c r="S1147" t="s">
        <v>386</v>
      </c>
      <c r="T1147" t="s">
        <v>343</v>
      </c>
      <c r="U1147" t="s">
        <v>387</v>
      </c>
      <c r="V1147">
        <v>57</v>
      </c>
      <c r="W1147">
        <v>0</v>
      </c>
      <c r="Y1147"/>
      <c r="Z1147"/>
      <c r="AA1147"/>
    </row>
    <row r="1148" spans="1:27" ht="15" customHeight="1" x14ac:dyDescent="0.25">
      <c r="A1148" s="187" t="e">
        <f>VLOOKUP(E1148,НЕД!A:B,2,FALSE)</f>
        <v>#N/A</v>
      </c>
      <c r="B1148" s="64">
        <v>13</v>
      </c>
      <c r="C1148" t="s">
        <v>151</v>
      </c>
      <c r="D1148" s="441" t="s">
        <v>3525</v>
      </c>
      <c r="E1148" s="22" t="s">
        <v>1182</v>
      </c>
      <c r="F1148" s="28">
        <v>170</v>
      </c>
      <c r="G1148" s="28">
        <v>43</v>
      </c>
      <c r="H1148" s="29">
        <f t="shared" si="27"/>
        <v>0.25294117647058822</v>
      </c>
      <c r="I1148" s="28">
        <v>150</v>
      </c>
      <c r="J1148" s="28">
        <v>183</v>
      </c>
      <c r="K1148" s="28">
        <v>11</v>
      </c>
      <c r="L1148" s="28">
        <v>11</v>
      </c>
      <c r="M1148" s="28">
        <v>11</v>
      </c>
      <c r="N1148" s="28">
        <v>1</v>
      </c>
      <c r="P1148" s="28">
        <v>1</v>
      </c>
      <c r="R1148" t="s">
        <v>2864</v>
      </c>
      <c r="W1148">
        <v>13</v>
      </c>
      <c r="Y1148"/>
      <c r="Z1148"/>
      <c r="AA1148"/>
    </row>
    <row r="1149" spans="1:27" ht="15" customHeight="1" x14ac:dyDescent="0.25">
      <c r="A1149" s="187" t="e">
        <f>VLOOKUP(E1149,НЕД!A:B,2,FALSE)</f>
        <v>#N/A</v>
      </c>
      <c r="B1149" s="28">
        <v>20</v>
      </c>
      <c r="C1149" t="s">
        <v>244</v>
      </c>
      <c r="D1149" t="s">
        <v>244</v>
      </c>
      <c r="E1149" s="181" t="s">
        <v>217</v>
      </c>
      <c r="F1149" s="68">
        <v>170</v>
      </c>
      <c r="G1149" s="28">
        <v>42</v>
      </c>
      <c r="H1149" s="29">
        <f t="shared" si="27"/>
        <v>0.24705882352941178</v>
      </c>
      <c r="I1149" s="28">
        <v>150</v>
      </c>
      <c r="J1149" s="28">
        <v>144</v>
      </c>
      <c r="K1149" s="28">
        <v>9</v>
      </c>
      <c r="L1149" s="28">
        <v>9</v>
      </c>
      <c r="M1149" s="28">
        <v>3</v>
      </c>
      <c r="N1149" s="28">
        <v>1</v>
      </c>
      <c r="P1149" s="28">
        <v>1</v>
      </c>
      <c r="R1149" s="437" t="s">
        <v>1491</v>
      </c>
      <c r="S1149" t="s">
        <v>342</v>
      </c>
      <c r="T1149" t="s">
        <v>459</v>
      </c>
      <c r="U1149" t="s">
        <v>1492</v>
      </c>
      <c r="V1149">
        <v>62</v>
      </c>
      <c r="W1149">
        <v>20</v>
      </c>
      <c r="Z1149" s="313" t="s">
        <v>3316</v>
      </c>
    </row>
    <row r="1150" spans="1:27" ht="15" customHeight="1" x14ac:dyDescent="0.25">
      <c r="A1150" s="187" t="e">
        <f>VLOOKUP(E1150,НЕД!A:B,2,FALSE)</f>
        <v>#N/A</v>
      </c>
      <c r="B1150" s="68">
        <v>22</v>
      </c>
      <c r="C1150" t="s">
        <v>331</v>
      </c>
      <c r="D1150" t="s">
        <v>331</v>
      </c>
      <c r="E1150" s="66" t="s">
        <v>1672</v>
      </c>
      <c r="F1150" s="28">
        <v>160</v>
      </c>
      <c r="G1150" s="28">
        <v>43</v>
      </c>
      <c r="H1150" s="29">
        <f t="shared" si="27"/>
        <v>0.26874999999999999</v>
      </c>
      <c r="I1150" s="28">
        <v>250</v>
      </c>
      <c r="J1150" s="28">
        <v>387</v>
      </c>
      <c r="K1150" s="28">
        <v>15</v>
      </c>
      <c r="L1150" s="28">
        <v>15</v>
      </c>
      <c r="M1150" s="28">
        <v>49</v>
      </c>
      <c r="N1150" s="28">
        <v>1</v>
      </c>
      <c r="O1150" s="28">
        <v>1</v>
      </c>
      <c r="P1150" s="28">
        <v>1</v>
      </c>
      <c r="R1150" s="30" t="s">
        <v>3005</v>
      </c>
      <c r="V1150">
        <v>33</v>
      </c>
      <c r="W1150">
        <v>17</v>
      </c>
      <c r="Y1150"/>
      <c r="Z1150" s="315" t="s">
        <v>3316</v>
      </c>
    </row>
    <row r="1151" spans="1:27" ht="15" customHeight="1" x14ac:dyDescent="0.25">
      <c r="A1151" s="187" t="e">
        <f>VLOOKUP(E1151,НЕД!A:B,2,FALSE)</f>
        <v>#N/A</v>
      </c>
      <c r="B1151" s="28">
        <v>0</v>
      </c>
      <c r="C1151" s="445" t="s">
        <v>2194</v>
      </c>
      <c r="D1151" t="s">
        <v>260</v>
      </c>
      <c r="E1151" s="23" t="s">
        <v>461</v>
      </c>
      <c r="F1151" s="31">
        <v>290</v>
      </c>
      <c r="G1151" s="28">
        <v>117</v>
      </c>
      <c r="H1151" s="29">
        <f t="shared" si="27"/>
        <v>0.40344827586206894</v>
      </c>
      <c r="I1151" s="28">
        <v>250</v>
      </c>
      <c r="J1151" s="28">
        <v>265</v>
      </c>
      <c r="K1151" s="28">
        <v>24</v>
      </c>
      <c r="L1151" s="28">
        <v>13</v>
      </c>
      <c r="M1151" s="28">
        <v>14</v>
      </c>
      <c r="R1151" t="s">
        <v>462</v>
      </c>
      <c r="S1151" t="s">
        <v>463</v>
      </c>
      <c r="T1151" t="s">
        <v>323</v>
      </c>
      <c r="U1151" t="s">
        <v>347</v>
      </c>
      <c r="V1151">
        <v>117</v>
      </c>
      <c r="W1151">
        <v>0</v>
      </c>
      <c r="Y1151"/>
      <c r="Z1151" t="s">
        <v>3446</v>
      </c>
      <c r="AA1151"/>
    </row>
    <row r="1152" spans="1:27" ht="15" customHeight="1" x14ac:dyDescent="0.25">
      <c r="A1152" s="187" t="e">
        <f>VLOOKUP(E1152,НЕД!A:B,2,FALSE)</f>
        <v>#N/A</v>
      </c>
      <c r="B1152" s="28">
        <v>5</v>
      </c>
      <c r="C1152" s="192" t="s">
        <v>28</v>
      </c>
      <c r="D1152" t="s">
        <v>28</v>
      </c>
      <c r="E1152" s="22" t="s">
        <v>1306</v>
      </c>
      <c r="F1152" s="28">
        <v>220</v>
      </c>
      <c r="G1152" s="28">
        <v>58</v>
      </c>
      <c r="H1152" s="29">
        <f t="shared" si="27"/>
        <v>0.26363636363636361</v>
      </c>
      <c r="I1152" s="28">
        <v>150</v>
      </c>
      <c r="J1152" s="28">
        <v>194</v>
      </c>
      <c r="K1152" s="28">
        <v>12</v>
      </c>
      <c r="L1152" s="28">
        <v>8</v>
      </c>
      <c r="M1152" s="28">
        <v>18</v>
      </c>
      <c r="O1152" s="28">
        <v>1</v>
      </c>
      <c r="P1152" s="28">
        <v>1</v>
      </c>
      <c r="R1152" t="s">
        <v>1307</v>
      </c>
      <c r="W1152">
        <v>5</v>
      </c>
      <c r="Y1152"/>
      <c r="Z1152" s="313" t="s">
        <v>3316</v>
      </c>
    </row>
    <row r="1153" spans="1:27" ht="15" customHeight="1" x14ac:dyDescent="0.25">
      <c r="A1153" s="187">
        <f>VLOOKUP(E1153,НЕД!A:B,2,FALSE)</f>
        <v>24</v>
      </c>
      <c r="B1153" s="68">
        <v>21</v>
      </c>
      <c r="C1153" s="445" t="s">
        <v>3555</v>
      </c>
      <c r="D1153" t="s">
        <v>238</v>
      </c>
      <c r="E1153" s="22" t="s">
        <v>1943</v>
      </c>
      <c r="F1153" s="68">
        <v>220</v>
      </c>
      <c r="G1153" s="28">
        <v>55</v>
      </c>
      <c r="H1153" s="29">
        <f t="shared" si="27"/>
        <v>0.25</v>
      </c>
      <c r="I1153" s="28">
        <v>200</v>
      </c>
      <c r="J1153" s="28">
        <v>223</v>
      </c>
      <c r="K1153" s="28">
        <v>14</v>
      </c>
      <c r="L1153" s="28">
        <v>13</v>
      </c>
      <c r="M1153" s="28">
        <v>13</v>
      </c>
      <c r="O1153" s="28">
        <v>1</v>
      </c>
      <c r="P1153" s="28">
        <v>1</v>
      </c>
      <c r="R1153" s="30" t="s">
        <v>3399</v>
      </c>
      <c r="S1153" t="s">
        <v>697</v>
      </c>
      <c r="T1153" t="s">
        <v>343</v>
      </c>
      <c r="U1153" t="s">
        <v>1944</v>
      </c>
      <c r="V1153">
        <v>42</v>
      </c>
      <c r="W1153">
        <v>19</v>
      </c>
      <c r="Z1153" s="315" t="s">
        <v>3316</v>
      </c>
      <c r="AA1153" s="28">
        <v>13</v>
      </c>
    </row>
    <row r="1154" spans="1:27" ht="15" customHeight="1" x14ac:dyDescent="0.25">
      <c r="A1154" s="187" t="e">
        <f>VLOOKUP(E1154,НЕД!A:B,2,FALSE)</f>
        <v>#N/A</v>
      </c>
      <c r="B1154" s="28">
        <v>47</v>
      </c>
      <c r="C1154" s="441" t="s">
        <v>139</v>
      </c>
      <c r="D1154" t="s">
        <v>484</v>
      </c>
      <c r="E1154" s="22" t="s">
        <v>485</v>
      </c>
      <c r="F1154" s="28">
        <v>270</v>
      </c>
      <c r="G1154" s="28">
        <v>66</v>
      </c>
      <c r="H1154" s="29">
        <f t="shared" si="27"/>
        <v>0.24444444444444444</v>
      </c>
      <c r="I1154" s="28">
        <v>250</v>
      </c>
      <c r="J1154" s="28">
        <v>301</v>
      </c>
      <c r="K1154" s="28">
        <v>15</v>
      </c>
      <c r="L1154" s="28">
        <v>19</v>
      </c>
      <c r="M1154" s="28">
        <v>17</v>
      </c>
      <c r="O1154" s="28">
        <v>1</v>
      </c>
      <c r="P1154" s="28">
        <v>1</v>
      </c>
      <c r="R1154" t="s">
        <v>2997</v>
      </c>
      <c r="V1154">
        <v>54</v>
      </c>
      <c r="W1154">
        <v>11</v>
      </c>
      <c r="Y1154"/>
      <c r="Z1154" s="313" t="s">
        <v>3316</v>
      </c>
    </row>
    <row r="1155" spans="1:27" ht="15" customHeight="1" x14ac:dyDescent="0.25">
      <c r="A1155" s="187" t="e">
        <f>VLOOKUP(E1155,НЕД!A:B,2,FALSE)</f>
        <v>#N/A</v>
      </c>
      <c r="B1155" s="28">
        <v>0</v>
      </c>
      <c r="C1155" t="s">
        <v>48</v>
      </c>
      <c r="D1155" t="s">
        <v>48</v>
      </c>
      <c r="E1155" s="23" t="s">
        <v>859</v>
      </c>
      <c r="F1155" s="31">
        <v>220</v>
      </c>
      <c r="G1155" s="28">
        <v>63</v>
      </c>
      <c r="H1155" s="29">
        <f t="shared" si="27"/>
        <v>0.28636363636363638</v>
      </c>
      <c r="I1155" s="28">
        <v>200</v>
      </c>
      <c r="J1155" s="28">
        <v>332</v>
      </c>
      <c r="K1155" s="28">
        <v>23</v>
      </c>
      <c r="L1155" s="28">
        <v>17</v>
      </c>
      <c r="M1155" s="28">
        <v>21</v>
      </c>
      <c r="O1155" s="28">
        <v>1</v>
      </c>
      <c r="P1155" s="28">
        <v>1</v>
      </c>
      <c r="R1155" t="s">
        <v>860</v>
      </c>
      <c r="V1155">
        <v>55</v>
      </c>
      <c r="W1155">
        <v>0</v>
      </c>
      <c r="Y1155"/>
      <c r="Z1155"/>
      <c r="AA1155"/>
    </row>
    <row r="1156" spans="1:27" ht="15" customHeight="1" x14ac:dyDescent="0.25">
      <c r="A1156" s="187" t="e">
        <f>VLOOKUP(E1156,НЕД!A:B,2,FALSE)</f>
        <v>#N/A</v>
      </c>
      <c r="B1156" s="64">
        <v>25</v>
      </c>
      <c r="C1156" t="s">
        <v>151</v>
      </c>
      <c r="D1156" s="441" t="s">
        <v>3523</v>
      </c>
      <c r="E1156" s="66" t="s">
        <v>1095</v>
      </c>
      <c r="F1156" s="68">
        <v>180</v>
      </c>
      <c r="G1156" s="28">
        <v>49</v>
      </c>
      <c r="H1156" s="29">
        <f t="shared" si="27"/>
        <v>0.2722222222222222</v>
      </c>
      <c r="I1156" s="28">
        <v>150</v>
      </c>
      <c r="J1156" s="28">
        <v>383</v>
      </c>
      <c r="K1156" s="28">
        <v>13</v>
      </c>
      <c r="L1156" s="28">
        <v>26</v>
      </c>
      <c r="M1156" s="28">
        <v>24</v>
      </c>
      <c r="O1156" s="28">
        <v>1</v>
      </c>
      <c r="P1156" s="28">
        <v>1</v>
      </c>
      <c r="R1156" t="s">
        <v>1096</v>
      </c>
      <c r="W1156">
        <v>7</v>
      </c>
      <c r="Y1156"/>
      <c r="Z1156" s="438" t="s">
        <v>3316</v>
      </c>
    </row>
    <row r="1157" spans="1:27" ht="15" customHeight="1" x14ac:dyDescent="0.25">
      <c r="A1157" s="187">
        <f>VLOOKUP(E1157,НЕД!A:B,2,FALSE)</f>
        <v>24</v>
      </c>
      <c r="B1157" s="68">
        <v>24</v>
      </c>
      <c r="C1157" s="441" t="s">
        <v>2194</v>
      </c>
      <c r="D1157" t="s">
        <v>368</v>
      </c>
      <c r="E1157" s="66" t="s">
        <v>1609</v>
      </c>
      <c r="F1157" s="68">
        <v>65</v>
      </c>
      <c r="G1157" s="28">
        <v>11</v>
      </c>
      <c r="H1157" s="29">
        <f t="shared" si="27"/>
        <v>0.16923076923076924</v>
      </c>
      <c r="I1157" s="28">
        <v>40</v>
      </c>
      <c r="J1157" s="28">
        <v>76</v>
      </c>
      <c r="K1157" s="28">
        <v>1</v>
      </c>
      <c r="L1157" s="28">
        <v>2</v>
      </c>
      <c r="M1157" s="28">
        <v>12</v>
      </c>
      <c r="N1157" s="28">
        <v>1</v>
      </c>
      <c r="R1157" s="218" t="s">
        <v>3310</v>
      </c>
      <c r="S1157" t="s">
        <v>828</v>
      </c>
      <c r="T1157" t="s">
        <v>404</v>
      </c>
      <c r="U1157" t="s">
        <v>1611</v>
      </c>
      <c r="V1157">
        <v>10</v>
      </c>
      <c r="W1157">
        <v>23</v>
      </c>
      <c r="Z1157" s="315" t="s">
        <v>3316</v>
      </c>
    </row>
    <row r="1158" spans="1:27" ht="15" customHeight="1" x14ac:dyDescent="0.25">
      <c r="A1158" s="187" t="e">
        <f>VLOOKUP(E1158,НЕД!A:B,2,FALSE)</f>
        <v>#N/A</v>
      </c>
      <c r="B1158" s="28">
        <v>0</v>
      </c>
      <c r="C1158" t="s">
        <v>206</v>
      </c>
      <c r="D1158" s="441" t="s">
        <v>3538</v>
      </c>
      <c r="E1158" s="22" t="s">
        <v>1128</v>
      </c>
      <c r="F1158" s="28">
        <v>250</v>
      </c>
      <c r="G1158" s="28">
        <v>68</v>
      </c>
      <c r="H1158" s="29">
        <f t="shared" si="27"/>
        <v>0.27200000000000002</v>
      </c>
      <c r="I1158" s="28">
        <v>180</v>
      </c>
      <c r="J1158" s="28">
        <v>216</v>
      </c>
      <c r="K1158" s="28">
        <v>10</v>
      </c>
      <c r="L1158" s="28">
        <v>9</v>
      </c>
      <c r="M1158" s="28">
        <v>24</v>
      </c>
      <c r="P1158" s="28">
        <v>1</v>
      </c>
      <c r="R1158" t="s">
        <v>1129</v>
      </c>
      <c r="W1158">
        <v>0</v>
      </c>
      <c r="Y1158"/>
      <c r="Z1158" s="316" t="s">
        <v>3316</v>
      </c>
    </row>
    <row r="1159" spans="1:27" ht="15" customHeight="1" x14ac:dyDescent="0.25">
      <c r="A1159" s="187">
        <f>VLOOKUP(E1159,НЕД!A:B,2,FALSE)</f>
        <v>24</v>
      </c>
      <c r="B1159" s="68">
        <v>24</v>
      </c>
      <c r="C1159" s="34" t="s">
        <v>3554</v>
      </c>
      <c r="D1159" s="34" t="s">
        <v>3554</v>
      </c>
      <c r="E1159" s="22" t="s">
        <v>112</v>
      </c>
      <c r="F1159" s="68">
        <v>170</v>
      </c>
      <c r="G1159" s="28">
        <v>55</v>
      </c>
      <c r="H1159" s="29">
        <f t="shared" si="27"/>
        <v>0.3235294117647059</v>
      </c>
      <c r="I1159" s="28">
        <v>250</v>
      </c>
      <c r="J1159" s="28">
        <v>47</v>
      </c>
      <c r="K1159" s="28">
        <v>6</v>
      </c>
      <c r="L1159" s="28">
        <v>1</v>
      </c>
      <c r="M1159" s="28">
        <v>3</v>
      </c>
      <c r="R1159" s="179" t="s">
        <v>3240</v>
      </c>
      <c r="S1159" t="s">
        <v>790</v>
      </c>
      <c r="T1159" t="s">
        <v>323</v>
      </c>
      <c r="U1159" t="s">
        <v>840</v>
      </c>
      <c r="V1159">
        <v>54</v>
      </c>
      <c r="W1159">
        <v>19</v>
      </c>
      <c r="Y1159"/>
      <c r="Z1159" s="313" t="s">
        <v>3316</v>
      </c>
    </row>
    <row r="1160" spans="1:27" ht="15" customHeight="1" x14ac:dyDescent="0.25">
      <c r="A1160" s="187" t="e">
        <f>VLOOKUP(E1160,НЕД!A:B,2,FALSE)</f>
        <v>#N/A</v>
      </c>
      <c r="B1160" s="68">
        <v>20</v>
      </c>
      <c r="C1160" t="s">
        <v>200</v>
      </c>
      <c r="D1160" t="s">
        <v>200</v>
      </c>
      <c r="E1160" s="434" t="s">
        <v>3501</v>
      </c>
      <c r="F1160" s="28">
        <v>200</v>
      </c>
      <c r="G1160" s="28">
        <v>51</v>
      </c>
      <c r="H1160" s="29">
        <f t="shared" si="27"/>
        <v>0.255</v>
      </c>
      <c r="I1160" s="28">
        <v>220</v>
      </c>
      <c r="J1160" s="28">
        <v>475</v>
      </c>
      <c r="K1160" s="28">
        <v>18</v>
      </c>
      <c r="L1160" s="28">
        <v>23</v>
      </c>
      <c r="M1160" s="28">
        <v>50</v>
      </c>
      <c r="O1160" s="28">
        <v>1</v>
      </c>
      <c r="R1160" t="s">
        <v>3409</v>
      </c>
      <c r="W1160">
        <v>20</v>
      </c>
      <c r="Y1160"/>
      <c r="Z1160" s="315" t="s">
        <v>3316</v>
      </c>
      <c r="AA1160" s="28">
        <v>13</v>
      </c>
    </row>
    <row r="1161" spans="1:27" ht="15" customHeight="1" x14ac:dyDescent="0.25">
      <c r="A1161" s="187" t="e">
        <f>VLOOKUP(E1161,НЕД!A:B,2,FALSE)</f>
        <v>#N/A</v>
      </c>
      <c r="B1161" s="68">
        <v>22</v>
      </c>
      <c r="C1161" s="441" t="s">
        <v>121</v>
      </c>
      <c r="D1161" t="s">
        <v>325</v>
      </c>
      <c r="E1161" s="66" t="s">
        <v>3099</v>
      </c>
      <c r="F1161" s="28">
        <v>250</v>
      </c>
      <c r="G1161" s="28">
        <v>80</v>
      </c>
      <c r="H1161" s="29">
        <f t="shared" si="27"/>
        <v>0.32</v>
      </c>
      <c r="I1161" s="28">
        <v>220</v>
      </c>
      <c r="J1161" s="28">
        <v>403</v>
      </c>
      <c r="K1161" s="28">
        <v>14</v>
      </c>
      <c r="L1161" s="28">
        <v>27</v>
      </c>
      <c r="M1161" s="28">
        <v>25</v>
      </c>
      <c r="P1161" s="28">
        <v>1</v>
      </c>
      <c r="R1161" t="s">
        <v>3479</v>
      </c>
      <c r="W1161">
        <v>17</v>
      </c>
      <c r="Y1161"/>
      <c r="Z1161" s="315" t="s">
        <v>3316</v>
      </c>
    </row>
    <row r="1162" spans="1:27" ht="15" customHeight="1" x14ac:dyDescent="0.25">
      <c r="A1162" s="187">
        <f>VLOOKUP(E1162,НЕД!A:B,2,FALSE)</f>
        <v>24</v>
      </c>
      <c r="B1162" s="68">
        <v>24</v>
      </c>
      <c r="C1162" t="s">
        <v>1207</v>
      </c>
      <c r="D1162" t="s">
        <v>1207</v>
      </c>
      <c r="E1162" s="66" t="s">
        <v>1945</v>
      </c>
      <c r="F1162" s="28">
        <v>10</v>
      </c>
      <c r="G1162" s="28">
        <v>4</v>
      </c>
      <c r="H1162" s="29">
        <f t="shared" si="27"/>
        <v>0.4</v>
      </c>
      <c r="I1162" s="28">
        <v>60</v>
      </c>
      <c r="J1162" s="28">
        <v>142</v>
      </c>
      <c r="K1162" s="28">
        <v>4</v>
      </c>
      <c r="L1162" s="28">
        <v>1</v>
      </c>
      <c r="M1162" s="28">
        <v>31</v>
      </c>
      <c r="N1162" s="28">
        <v>1</v>
      </c>
      <c r="O1162" s="28">
        <v>1</v>
      </c>
      <c r="R1162" t="s">
        <v>2968</v>
      </c>
      <c r="W1162">
        <v>23</v>
      </c>
      <c r="Y1162"/>
      <c r="Z1162" s="315" t="s">
        <v>3316</v>
      </c>
      <c r="AA1162" s="28">
        <v>13</v>
      </c>
    </row>
    <row r="1163" spans="1:27" ht="15" customHeight="1" x14ac:dyDescent="0.25">
      <c r="A1163" s="187" t="e">
        <f>VLOOKUP(E1163,НЕД!A:B,2,FALSE)</f>
        <v>#N/A</v>
      </c>
      <c r="B1163" s="68">
        <v>21</v>
      </c>
      <c r="C1163" t="s">
        <v>232</v>
      </c>
      <c r="D1163" t="s">
        <v>226</v>
      </c>
      <c r="E1163" s="66" t="s">
        <v>227</v>
      </c>
      <c r="F1163" s="68">
        <v>120</v>
      </c>
      <c r="G1163" s="28">
        <v>23</v>
      </c>
      <c r="H1163" s="29">
        <f t="shared" si="27"/>
        <v>0.19166666666666668</v>
      </c>
      <c r="I1163" s="28">
        <v>200</v>
      </c>
      <c r="J1163" s="28">
        <v>206</v>
      </c>
      <c r="K1163" s="28">
        <v>6</v>
      </c>
      <c r="L1163" s="28">
        <v>8</v>
      </c>
      <c r="M1163" s="28">
        <v>28</v>
      </c>
      <c r="N1163" s="28">
        <v>1</v>
      </c>
      <c r="O1163" s="28">
        <v>1</v>
      </c>
      <c r="R1163" s="218" t="s">
        <v>3311</v>
      </c>
      <c r="V1163">
        <v>11</v>
      </c>
      <c r="W1163">
        <v>23</v>
      </c>
      <c r="Y1163"/>
      <c r="Z1163" s="315" t="s">
        <v>3316</v>
      </c>
    </row>
    <row r="1164" spans="1:27" ht="15" customHeight="1" x14ac:dyDescent="0.25">
      <c r="A1164" s="187" t="e">
        <f>VLOOKUP(E1164,НЕД!A:B,2,FALSE)</f>
        <v>#N/A</v>
      </c>
      <c r="B1164" s="64">
        <v>31</v>
      </c>
      <c r="C1164" t="s">
        <v>331</v>
      </c>
      <c r="D1164" t="s">
        <v>331</v>
      </c>
      <c r="E1164" s="22" t="s">
        <v>2823</v>
      </c>
      <c r="F1164" s="28">
        <v>240</v>
      </c>
      <c r="G1164" s="28">
        <v>68</v>
      </c>
      <c r="H1164" s="29">
        <f t="shared" si="27"/>
        <v>0.28333333333333333</v>
      </c>
      <c r="I1164" s="28">
        <v>180</v>
      </c>
      <c r="J1164" s="28">
        <v>220</v>
      </c>
      <c r="K1164" s="28">
        <v>6</v>
      </c>
      <c r="L1164" s="28">
        <v>18</v>
      </c>
      <c r="M1164" s="28">
        <v>8</v>
      </c>
      <c r="N1164" s="28">
        <v>1</v>
      </c>
      <c r="P1164" s="28">
        <v>1</v>
      </c>
      <c r="R1164" s="30" t="s">
        <v>2832</v>
      </c>
      <c r="W1164">
        <v>0</v>
      </c>
      <c r="Y1164"/>
      <c r="Z1164" s="316" t="s">
        <v>3316</v>
      </c>
    </row>
    <row r="1165" spans="1:27" ht="15" customHeight="1" x14ac:dyDescent="0.25">
      <c r="A1165" s="187" t="e">
        <f>VLOOKUP(E1165,НЕД!A:B,2,FALSE)</f>
        <v>#N/A</v>
      </c>
      <c r="B1165" s="28">
        <v>11</v>
      </c>
      <c r="C1165" s="441" t="s">
        <v>2194</v>
      </c>
      <c r="D1165" t="s">
        <v>368</v>
      </c>
      <c r="E1165" s="22" t="s">
        <v>1784</v>
      </c>
      <c r="F1165" s="28">
        <v>45</v>
      </c>
      <c r="G1165" s="28">
        <v>7</v>
      </c>
      <c r="H1165" s="29">
        <f t="shared" si="27"/>
        <v>0.15555555555555556</v>
      </c>
      <c r="I1165" s="28">
        <v>40</v>
      </c>
      <c r="J1165" s="28">
        <v>52</v>
      </c>
      <c r="K1165" s="28">
        <v>1</v>
      </c>
      <c r="L1165" s="28">
        <v>3</v>
      </c>
      <c r="M1165" s="28">
        <v>5</v>
      </c>
      <c r="N1165" s="28">
        <v>1</v>
      </c>
      <c r="R1165" t="s">
        <v>1610</v>
      </c>
      <c r="W1165">
        <v>11</v>
      </c>
      <c r="Y1165"/>
      <c r="Z1165"/>
      <c r="AA1165"/>
    </row>
    <row r="1166" spans="1:27" ht="15" customHeight="1" x14ac:dyDescent="0.25">
      <c r="A1166" s="187" t="e">
        <f>VLOOKUP(E1166,НЕД!A:B,2,FALSE)</f>
        <v>#N/A</v>
      </c>
      <c r="B1166" s="64">
        <v>32</v>
      </c>
      <c r="C1166" t="s">
        <v>331</v>
      </c>
      <c r="D1166" t="s">
        <v>484</v>
      </c>
      <c r="E1166" s="22" t="s">
        <v>1922</v>
      </c>
      <c r="F1166" s="28">
        <v>240</v>
      </c>
      <c r="G1166" s="28">
        <v>65</v>
      </c>
      <c r="H1166" s="29">
        <f t="shared" si="27"/>
        <v>0.27083333333333331</v>
      </c>
      <c r="I1166" s="28">
        <v>250</v>
      </c>
      <c r="J1166" s="28">
        <v>267</v>
      </c>
      <c r="K1166" s="28">
        <v>7</v>
      </c>
      <c r="L1166" s="28">
        <v>12</v>
      </c>
      <c r="M1166" s="28">
        <v>33</v>
      </c>
      <c r="N1166" s="28">
        <v>1</v>
      </c>
      <c r="O1166" s="28">
        <v>1</v>
      </c>
      <c r="P1166" s="28">
        <v>1</v>
      </c>
      <c r="R1166" s="30" t="s">
        <v>1923</v>
      </c>
      <c r="W1166">
        <v>0</v>
      </c>
      <c r="Y1166"/>
      <c r="Z1166" s="316" t="s">
        <v>3316</v>
      </c>
    </row>
    <row r="1167" spans="1:27" ht="15" customHeight="1" x14ac:dyDescent="0.25">
      <c r="A1167" s="187" t="e">
        <f>VLOOKUP(E1167,НЕД!A:B,2,FALSE)</f>
        <v>#N/A</v>
      </c>
      <c r="B1167" s="64">
        <v>16</v>
      </c>
      <c r="C1167" s="441" t="s">
        <v>3531</v>
      </c>
      <c r="D1167" s="190" t="s">
        <v>3532</v>
      </c>
      <c r="E1167" s="240" t="s">
        <v>3450</v>
      </c>
      <c r="F1167" s="28">
        <v>230</v>
      </c>
      <c r="G1167" s="28">
        <v>57</v>
      </c>
      <c r="H1167" s="29">
        <f t="shared" si="27"/>
        <v>0.24782608695652175</v>
      </c>
      <c r="I1167" s="28">
        <v>200</v>
      </c>
      <c r="J1167" s="28">
        <v>520</v>
      </c>
      <c r="K1167" s="28">
        <v>17</v>
      </c>
      <c r="L1167" s="28">
        <v>37</v>
      </c>
      <c r="M1167" s="28">
        <v>33</v>
      </c>
      <c r="O1167" s="28">
        <v>1</v>
      </c>
      <c r="P1167" s="28">
        <v>1</v>
      </c>
      <c r="R1167" t="s">
        <v>3467</v>
      </c>
      <c r="W1167">
        <v>16</v>
      </c>
      <c r="Y1167"/>
      <c r="Z1167"/>
      <c r="AA1167"/>
    </row>
    <row r="1168" spans="1:27" ht="15" customHeight="1" x14ac:dyDescent="0.25">
      <c r="A1168" s="187" t="e">
        <f>VLOOKUP(E1168,НЕД!A:B,2,FALSE)</f>
        <v>#N/A</v>
      </c>
      <c r="B1168" s="68">
        <v>16</v>
      </c>
      <c r="C1168" s="445" t="s">
        <v>3511</v>
      </c>
      <c r="D1168" t="s">
        <v>110</v>
      </c>
      <c r="E1168" s="22" t="s">
        <v>1951</v>
      </c>
      <c r="F1168" s="68">
        <v>170</v>
      </c>
      <c r="G1168" s="28">
        <v>46</v>
      </c>
      <c r="H1168" s="29">
        <f t="shared" si="27"/>
        <v>0.27058823529411763</v>
      </c>
      <c r="I1168" s="28">
        <v>250</v>
      </c>
      <c r="J1168" s="28">
        <v>164</v>
      </c>
      <c r="K1168" s="28">
        <v>9</v>
      </c>
      <c r="L1168" s="28">
        <v>6</v>
      </c>
      <c r="M1168" s="28">
        <v>18</v>
      </c>
      <c r="O1168" s="28">
        <v>1</v>
      </c>
      <c r="Q1168" s="28">
        <v>1</v>
      </c>
      <c r="R1168" s="30" t="s">
        <v>3002</v>
      </c>
      <c r="S1168" t="s">
        <v>1730</v>
      </c>
      <c r="T1168" t="s">
        <v>323</v>
      </c>
      <c r="U1168" t="s">
        <v>629</v>
      </c>
      <c r="V1168">
        <v>40</v>
      </c>
      <c r="W1168">
        <v>16</v>
      </c>
      <c r="Y1168"/>
      <c r="Z1168" s="316" t="s">
        <v>3316</v>
      </c>
    </row>
    <row r="1169" spans="1:27" ht="15" customHeight="1" x14ac:dyDescent="0.25">
      <c r="A1169" s="187" t="e">
        <f>VLOOKUP(E1169,НЕД!A:B,2,FALSE)</f>
        <v>#N/A</v>
      </c>
      <c r="B1169" s="68">
        <v>23</v>
      </c>
      <c r="C1169" s="201" t="s">
        <v>3360</v>
      </c>
      <c r="D1169" t="s">
        <v>3395</v>
      </c>
      <c r="E1169" s="66" t="s">
        <v>3390</v>
      </c>
      <c r="F1169" s="68">
        <v>280</v>
      </c>
      <c r="G1169" s="28">
        <v>73</v>
      </c>
      <c r="H1169" s="29">
        <f t="shared" si="27"/>
        <v>0.26071428571428573</v>
      </c>
      <c r="I1169" s="28">
        <v>210</v>
      </c>
      <c r="J1169" s="28">
        <v>448</v>
      </c>
      <c r="K1169" s="28">
        <v>17</v>
      </c>
      <c r="L1169" s="28">
        <v>22</v>
      </c>
      <c r="M1169" s="28">
        <v>45</v>
      </c>
      <c r="O1169" s="28">
        <v>1</v>
      </c>
      <c r="P1169" s="28">
        <v>1</v>
      </c>
      <c r="R1169" s="30" t="s">
        <v>3403</v>
      </c>
      <c r="W1169">
        <v>23</v>
      </c>
      <c r="Z1169" s="315" t="s">
        <v>3316</v>
      </c>
    </row>
    <row r="1170" spans="1:27" ht="15" customHeight="1" x14ac:dyDescent="0.25">
      <c r="A1170" s="187">
        <f>VLOOKUP(E1170,НЕД!A:B,2,FALSE)</f>
        <v>24</v>
      </c>
      <c r="B1170" s="68">
        <v>24</v>
      </c>
      <c r="C1170" s="445" t="s">
        <v>3511</v>
      </c>
      <c r="D1170" t="s">
        <v>110</v>
      </c>
      <c r="E1170" s="22" t="s">
        <v>632</v>
      </c>
      <c r="F1170" s="68">
        <v>170</v>
      </c>
      <c r="G1170" s="28">
        <v>43</v>
      </c>
      <c r="H1170" s="29">
        <f t="shared" si="27"/>
        <v>0.25294117647058822</v>
      </c>
      <c r="I1170" s="28">
        <v>250</v>
      </c>
      <c r="J1170" s="28">
        <v>104</v>
      </c>
      <c r="K1170" s="28">
        <v>3</v>
      </c>
      <c r="L1170" s="28">
        <v>7</v>
      </c>
      <c r="M1170" s="28">
        <v>6</v>
      </c>
      <c r="R1170" s="170" t="s">
        <v>3199</v>
      </c>
      <c r="S1170" t="s">
        <v>524</v>
      </c>
      <c r="T1170" t="s">
        <v>323</v>
      </c>
      <c r="U1170" t="s">
        <v>633</v>
      </c>
      <c r="V1170">
        <v>30</v>
      </c>
      <c r="W1170">
        <v>19</v>
      </c>
      <c r="Y1170"/>
      <c r="Z1170" s="313" t="s">
        <v>3316</v>
      </c>
      <c r="AA1170" s="28">
        <v>13</v>
      </c>
    </row>
    <row r="1171" spans="1:27" ht="15" customHeight="1" x14ac:dyDescent="0.25">
      <c r="A1171" s="187">
        <f>VLOOKUP(E1171,НЕД!A:B,2,FALSE)</f>
        <v>24</v>
      </c>
      <c r="B1171" s="68">
        <v>21</v>
      </c>
      <c r="C1171" s="441" t="s">
        <v>3535</v>
      </c>
      <c r="D1171" t="s">
        <v>162</v>
      </c>
      <c r="E1171" s="66" t="s">
        <v>165</v>
      </c>
      <c r="F1171" s="68">
        <v>110</v>
      </c>
      <c r="G1171" s="28">
        <v>22</v>
      </c>
      <c r="H1171" s="29">
        <f t="shared" si="27"/>
        <v>0.2</v>
      </c>
      <c r="I1171" s="28">
        <v>270</v>
      </c>
      <c r="J1171" s="28">
        <v>52</v>
      </c>
      <c r="K1171" s="28">
        <v>0</v>
      </c>
      <c r="L1171" s="28">
        <v>0</v>
      </c>
      <c r="M1171" s="28">
        <v>13</v>
      </c>
      <c r="N1171" s="28">
        <v>1</v>
      </c>
      <c r="R1171" s="30" t="s">
        <v>1986</v>
      </c>
      <c r="S1171" t="s">
        <v>330</v>
      </c>
      <c r="T1171" t="s">
        <v>323</v>
      </c>
      <c r="U1171" t="s">
        <v>1987</v>
      </c>
      <c r="W1171">
        <v>23</v>
      </c>
      <c r="Y1171"/>
      <c r="Z1171" s="315" t="s">
        <v>3316</v>
      </c>
      <c r="AA1171" s="28">
        <v>13</v>
      </c>
    </row>
    <row r="1172" spans="1:27" ht="15" customHeight="1" x14ac:dyDescent="0.25">
      <c r="A1172" s="187" t="e">
        <f>VLOOKUP(E1172,НЕД!A:B,2,FALSE)</f>
        <v>#N/A</v>
      </c>
      <c r="B1172" s="436">
        <v>20</v>
      </c>
      <c r="C1172" s="34" t="s">
        <v>3554</v>
      </c>
      <c r="D1172" s="34" t="s">
        <v>3554</v>
      </c>
      <c r="E1172" s="66" t="s">
        <v>973</v>
      </c>
      <c r="F1172" s="68">
        <v>180</v>
      </c>
      <c r="G1172" s="28">
        <v>53</v>
      </c>
      <c r="H1172" s="29">
        <f t="shared" si="27"/>
        <v>0.29444444444444445</v>
      </c>
      <c r="I1172" s="28">
        <v>250</v>
      </c>
      <c r="J1172" s="28">
        <v>111</v>
      </c>
      <c r="K1172" s="28">
        <v>8</v>
      </c>
      <c r="L1172" s="28">
        <v>4</v>
      </c>
      <c r="M1172" s="28">
        <v>10</v>
      </c>
      <c r="P1172" s="28">
        <v>1</v>
      </c>
      <c r="R1172" s="30" t="s">
        <v>3006</v>
      </c>
      <c r="W1172">
        <v>20</v>
      </c>
      <c r="Z1172" s="313" t="s">
        <v>3316</v>
      </c>
      <c r="AA1172" s="28">
        <v>13</v>
      </c>
    </row>
    <row r="1173" spans="1:27" ht="15" customHeight="1" x14ac:dyDescent="0.25">
      <c r="A1173" s="187" t="e">
        <f>VLOOKUP(E1173,НЕД!A:B,2,FALSE)</f>
        <v>#N/A</v>
      </c>
      <c r="B1173" s="63">
        <v>20</v>
      </c>
      <c r="C1173" s="441" t="s">
        <v>3531</v>
      </c>
      <c r="D1173" t="s">
        <v>67</v>
      </c>
      <c r="E1173" s="22" t="s">
        <v>483</v>
      </c>
      <c r="F1173" s="31">
        <v>240</v>
      </c>
      <c r="G1173" s="28">
        <v>64</v>
      </c>
      <c r="H1173" s="29">
        <f t="shared" si="27"/>
        <v>0.26666666666666666</v>
      </c>
      <c r="I1173" s="28">
        <v>200</v>
      </c>
      <c r="J1173" s="28">
        <v>423</v>
      </c>
      <c r="K1173" s="28">
        <v>14</v>
      </c>
      <c r="L1173" s="28">
        <v>27</v>
      </c>
      <c r="M1173" s="28">
        <v>31</v>
      </c>
      <c r="O1173" s="28">
        <v>1</v>
      </c>
      <c r="P1173" s="28">
        <v>1</v>
      </c>
      <c r="R1173" s="30" t="s">
        <v>2908</v>
      </c>
      <c r="W1173">
        <v>20</v>
      </c>
      <c r="Y1173"/>
      <c r="Z1173" s="316" t="s">
        <v>3316</v>
      </c>
      <c r="AA1173" s="28">
        <v>13</v>
      </c>
    </row>
    <row r="1174" spans="1:27" ht="15" customHeight="1" x14ac:dyDescent="0.25">
      <c r="A1174" s="187" t="e">
        <f>VLOOKUP(E1174,НЕД!A:B,2,FALSE)</f>
        <v>#N/A</v>
      </c>
      <c r="B1174" s="64">
        <v>16</v>
      </c>
      <c r="C1174" s="441" t="s">
        <v>3531</v>
      </c>
      <c r="D1174" t="s">
        <v>67</v>
      </c>
      <c r="E1174" s="240" t="s">
        <v>1008</v>
      </c>
      <c r="F1174" s="68">
        <v>240</v>
      </c>
      <c r="G1174" s="28">
        <v>67</v>
      </c>
      <c r="H1174" s="29">
        <f t="shared" si="27"/>
        <v>0.27916666666666667</v>
      </c>
      <c r="I1174" s="28">
        <v>200</v>
      </c>
      <c r="J1174" s="28">
        <v>314</v>
      </c>
      <c r="K1174" s="28">
        <v>13</v>
      </c>
      <c r="L1174" s="28">
        <v>13</v>
      </c>
      <c r="M1174" s="28">
        <v>37</v>
      </c>
      <c r="O1174" s="28">
        <v>1</v>
      </c>
      <c r="P1174" s="28">
        <v>1</v>
      </c>
      <c r="R1174" s="30" t="s">
        <v>1009</v>
      </c>
      <c r="S1174" t="s">
        <v>429</v>
      </c>
      <c r="T1174" t="s">
        <v>343</v>
      </c>
      <c r="U1174" t="s">
        <v>678</v>
      </c>
      <c r="V1174">
        <v>49</v>
      </c>
      <c r="W1174">
        <v>16</v>
      </c>
      <c r="Y1174"/>
      <c r="Z1174" s="316" t="s">
        <v>3316</v>
      </c>
      <c r="AA1174" s="28">
        <v>13</v>
      </c>
    </row>
    <row r="1175" spans="1:27" ht="15" customHeight="1" x14ac:dyDescent="0.25">
      <c r="A1175" s="187" t="e">
        <f>VLOOKUP(E1175,НЕД!A:B,2,FALSE)</f>
        <v>#N/A</v>
      </c>
      <c r="B1175" s="68">
        <v>20</v>
      </c>
      <c r="C1175" s="445" t="s">
        <v>3555</v>
      </c>
      <c r="D1175" s="193" t="s">
        <v>238</v>
      </c>
      <c r="E1175" s="101" t="s">
        <v>2122</v>
      </c>
      <c r="F1175" s="28">
        <v>290</v>
      </c>
      <c r="G1175" s="28">
        <v>98</v>
      </c>
      <c r="H1175" s="29">
        <f t="shared" si="27"/>
        <v>0.33793103448275863</v>
      </c>
      <c r="I1175" s="28">
        <v>260</v>
      </c>
      <c r="J1175" s="28">
        <v>204</v>
      </c>
      <c r="K1175" s="28">
        <v>10</v>
      </c>
      <c r="L1175" s="28">
        <v>12</v>
      </c>
      <c r="M1175" s="28">
        <v>15</v>
      </c>
      <c r="O1175" s="28">
        <v>1</v>
      </c>
      <c r="P1175" s="28">
        <v>1</v>
      </c>
      <c r="R1175" s="104" t="s">
        <v>3447</v>
      </c>
      <c r="W1175">
        <v>20</v>
      </c>
      <c r="Y1175"/>
      <c r="Z1175" s="315" t="s">
        <v>3316</v>
      </c>
      <c r="AA1175" s="28">
        <v>13</v>
      </c>
    </row>
    <row r="1176" spans="1:27" ht="15" customHeight="1" x14ac:dyDescent="0.25">
      <c r="A1176" s="187" t="e">
        <f>VLOOKUP(E1176,НЕД!A:B,2,FALSE)</f>
        <v>#N/A</v>
      </c>
      <c r="B1176" s="68">
        <v>22</v>
      </c>
      <c r="C1176" s="441" t="s">
        <v>121</v>
      </c>
      <c r="D1176" t="s">
        <v>408</v>
      </c>
      <c r="E1176" s="66" t="s">
        <v>980</v>
      </c>
      <c r="F1176" s="28">
        <v>240</v>
      </c>
      <c r="G1176" s="28">
        <v>62</v>
      </c>
      <c r="H1176" s="29">
        <f t="shared" si="27"/>
        <v>0.25833333333333336</v>
      </c>
      <c r="I1176" s="28">
        <v>180</v>
      </c>
      <c r="J1176" s="28">
        <v>113</v>
      </c>
      <c r="K1176" s="28">
        <v>16</v>
      </c>
      <c r="L1176" s="28">
        <v>2</v>
      </c>
      <c r="M1176" s="28">
        <v>7</v>
      </c>
      <c r="P1176" s="28">
        <v>1</v>
      </c>
      <c r="R1176" s="30" t="s">
        <v>3344</v>
      </c>
      <c r="S1176" t="s">
        <v>510</v>
      </c>
      <c r="T1176" t="s">
        <v>358</v>
      </c>
      <c r="U1176" t="s">
        <v>981</v>
      </c>
      <c r="V1176">
        <v>42</v>
      </c>
      <c r="W1176">
        <v>17</v>
      </c>
      <c r="Y1176"/>
      <c r="Z1176" s="315" t="s">
        <v>3316</v>
      </c>
      <c r="AA1176" s="28">
        <v>13</v>
      </c>
    </row>
    <row r="1177" spans="1:27" x14ac:dyDescent="0.25">
      <c r="A1177" s="187">
        <f>VLOOKUP(E1177,НЕД!A:B,2,FALSE)</f>
        <v>24</v>
      </c>
      <c r="B1177" s="68">
        <v>21</v>
      </c>
      <c r="C1177" t="s">
        <v>1207</v>
      </c>
      <c r="D1177" t="s">
        <v>1207</v>
      </c>
      <c r="E1177" s="66" t="s">
        <v>283</v>
      </c>
      <c r="F1177" s="68">
        <v>80</v>
      </c>
      <c r="G1177" s="28">
        <v>20</v>
      </c>
      <c r="H1177" s="29">
        <f t="shared" si="27"/>
        <v>0.25</v>
      </c>
      <c r="I1177" s="28">
        <v>50</v>
      </c>
      <c r="J1177" s="28">
        <v>94</v>
      </c>
      <c r="K1177" s="28">
        <v>13</v>
      </c>
      <c r="L1177" s="28">
        <v>4</v>
      </c>
      <c r="M1177" s="28">
        <v>3</v>
      </c>
      <c r="R1177" t="s">
        <v>1208</v>
      </c>
      <c r="V1177">
        <v>18</v>
      </c>
      <c r="W1177">
        <v>23</v>
      </c>
      <c r="Z1177" s="315" t="s">
        <v>3316</v>
      </c>
    </row>
    <row r="1178" spans="1:27" x14ac:dyDescent="0.25">
      <c r="A1178" s="187" t="e">
        <f>VLOOKUP(E1178,НЕД!A:B,2,FALSE)</f>
        <v>#N/A</v>
      </c>
      <c r="B1178" s="68">
        <v>23</v>
      </c>
      <c r="C1178" t="s">
        <v>121</v>
      </c>
      <c r="D1178" t="s">
        <v>121</v>
      </c>
      <c r="E1178" s="66" t="s">
        <v>1786</v>
      </c>
      <c r="F1178" s="28">
        <v>190</v>
      </c>
      <c r="G1178" s="28">
        <v>59</v>
      </c>
      <c r="H1178" s="65">
        <f t="shared" si="27"/>
        <v>0.31052631578947371</v>
      </c>
      <c r="I1178" s="28">
        <v>140</v>
      </c>
      <c r="J1178" s="28">
        <v>208</v>
      </c>
      <c r="K1178" s="28">
        <v>40</v>
      </c>
      <c r="L1178" s="28">
        <v>5</v>
      </c>
      <c r="M1178" s="28">
        <v>0</v>
      </c>
      <c r="R1178" s="115" t="s">
        <v>3069</v>
      </c>
      <c r="S1178" t="s">
        <v>350</v>
      </c>
      <c r="T1178" t="s">
        <v>665</v>
      </c>
      <c r="U1178" t="s">
        <v>1787</v>
      </c>
      <c r="V1178">
        <v>43</v>
      </c>
      <c r="W1178">
        <v>23</v>
      </c>
      <c r="Y1178"/>
      <c r="Z1178" s="315" t="s">
        <v>3316</v>
      </c>
    </row>
    <row r="1179" spans="1:27" ht="30" x14ac:dyDescent="0.25">
      <c r="A1179" s="187" t="e">
        <f>VLOOKUP(E1179,НЕД!A:B,2,FALSE)</f>
        <v>#N/A</v>
      </c>
      <c r="B1179" s="68">
        <v>21</v>
      </c>
      <c r="C1179" s="441" t="s">
        <v>121</v>
      </c>
      <c r="D1179" s="22" t="s">
        <v>408</v>
      </c>
      <c r="E1179" s="66" t="s">
        <v>1337</v>
      </c>
      <c r="F1179" s="31">
        <v>240</v>
      </c>
      <c r="G1179" s="28">
        <v>75</v>
      </c>
      <c r="H1179" s="29">
        <f t="shared" si="27"/>
        <v>0.3125</v>
      </c>
      <c r="I1179" s="28">
        <v>250</v>
      </c>
      <c r="J1179" s="28">
        <v>317</v>
      </c>
      <c r="K1179" s="28">
        <v>13</v>
      </c>
      <c r="L1179" s="28">
        <v>11</v>
      </c>
      <c r="M1179" s="28">
        <v>43</v>
      </c>
      <c r="O1179" s="28">
        <v>1</v>
      </c>
      <c r="R1179" s="30" t="s">
        <v>1338</v>
      </c>
      <c r="V1179">
        <v>61</v>
      </c>
      <c r="W1179">
        <v>16</v>
      </c>
      <c r="Y1179"/>
      <c r="Z1179" s="315" t="s">
        <v>3316</v>
      </c>
      <c r="AA1179" s="28">
        <v>13</v>
      </c>
    </row>
    <row r="1180" spans="1:27" ht="15" customHeight="1" x14ac:dyDescent="0.25">
      <c r="A1180" s="187" t="e">
        <f>VLOOKUP(E1180,НЕД!A:B,2,FALSE)</f>
        <v>#N/A</v>
      </c>
      <c r="B1180" s="28"/>
      <c r="C1180" t="s">
        <v>121</v>
      </c>
      <c r="D1180" s="34" t="s">
        <v>121</v>
      </c>
      <c r="E1180" s="22" t="s">
        <v>2776</v>
      </c>
      <c r="F1180" s="28">
        <v>280</v>
      </c>
      <c r="G1180" s="28">
        <v>79</v>
      </c>
      <c r="H1180" s="29">
        <f t="shared" si="27"/>
        <v>0.28214285714285714</v>
      </c>
      <c r="I1180" s="28">
        <v>250</v>
      </c>
      <c r="J1180" s="28">
        <v>382</v>
      </c>
      <c r="K1180" s="28">
        <v>16</v>
      </c>
      <c r="L1180" s="28">
        <v>19</v>
      </c>
      <c r="M1180" s="28">
        <v>35</v>
      </c>
      <c r="Q1180" s="28">
        <v>1</v>
      </c>
      <c r="R1180" s="33" t="s">
        <v>2782</v>
      </c>
      <c r="W1180">
        <v>0</v>
      </c>
      <c r="Y1180"/>
      <c r="Z1180" s="316" t="s">
        <v>3316</v>
      </c>
    </row>
    <row r="1181" spans="1:27" ht="15" customHeight="1" x14ac:dyDescent="0.25">
      <c r="A1181" s="187">
        <f>VLOOKUP(E1181,НЕД!A:B,2,FALSE)</f>
        <v>24</v>
      </c>
      <c r="B1181" s="68">
        <v>21</v>
      </c>
      <c r="C1181" s="441" t="s">
        <v>260</v>
      </c>
      <c r="D1181" t="s">
        <v>260</v>
      </c>
      <c r="E1181" s="66" t="s">
        <v>267</v>
      </c>
      <c r="F1181" s="68">
        <v>340</v>
      </c>
      <c r="G1181" s="28">
        <v>110</v>
      </c>
      <c r="H1181" s="29">
        <f t="shared" si="27"/>
        <v>0.3235294117647059</v>
      </c>
      <c r="I1181" s="28">
        <v>250</v>
      </c>
      <c r="J1181" s="28">
        <v>480</v>
      </c>
      <c r="K1181" s="28">
        <v>19</v>
      </c>
      <c r="L1181" s="28">
        <v>31</v>
      </c>
      <c r="M1181" s="28">
        <v>31</v>
      </c>
      <c r="O1181" s="28">
        <v>1</v>
      </c>
      <c r="P1181" s="28">
        <v>1</v>
      </c>
      <c r="Q1181" s="28">
        <v>1</v>
      </c>
      <c r="R1181" t="s">
        <v>1265</v>
      </c>
      <c r="S1181" t="s">
        <v>704</v>
      </c>
      <c r="T1181" t="s">
        <v>323</v>
      </c>
      <c r="U1181" t="s">
        <v>1169</v>
      </c>
      <c r="V1181">
        <v>85</v>
      </c>
      <c r="W1181">
        <v>23</v>
      </c>
      <c r="Z1181" s="315" t="s">
        <v>3316</v>
      </c>
    </row>
    <row r="1182" spans="1:27" ht="15" customHeight="1" x14ac:dyDescent="0.25">
      <c r="A1182" s="187" t="e">
        <f>VLOOKUP(E1182,НЕД!A:B,2,FALSE)</f>
        <v>#N/A</v>
      </c>
      <c r="B1182" s="64">
        <v>26</v>
      </c>
      <c r="C1182" t="s">
        <v>139</v>
      </c>
      <c r="D1182" s="22" t="s">
        <v>139</v>
      </c>
      <c r="E1182" s="23" t="s">
        <v>481</v>
      </c>
      <c r="F1182" s="31">
        <v>290</v>
      </c>
      <c r="G1182" s="28">
        <v>81</v>
      </c>
      <c r="H1182" s="29">
        <f t="shared" si="27"/>
        <v>0.27931034482758621</v>
      </c>
      <c r="I1182" s="28">
        <v>250</v>
      </c>
      <c r="J1182" s="28">
        <v>262</v>
      </c>
      <c r="K1182" s="28">
        <v>34</v>
      </c>
      <c r="L1182" s="28">
        <v>11</v>
      </c>
      <c r="M1182" s="28">
        <v>7</v>
      </c>
      <c r="Q1182" s="28">
        <v>1</v>
      </c>
      <c r="R1182" s="30" t="s">
        <v>482</v>
      </c>
      <c r="W1182">
        <v>0</v>
      </c>
      <c r="Y1182"/>
      <c r="Z1182" s="313" t="s">
        <v>3316</v>
      </c>
    </row>
    <row r="1183" spans="1:27" ht="15" customHeight="1" x14ac:dyDescent="0.25">
      <c r="A1183" s="187">
        <f>VLOOKUP(E1183,НЕД!A:B,2,FALSE)</f>
        <v>24</v>
      </c>
      <c r="B1183" s="64">
        <v>24</v>
      </c>
      <c r="C1183" t="s">
        <v>121</v>
      </c>
      <c r="D1183" t="s">
        <v>121</v>
      </c>
      <c r="E1183" s="22" t="s">
        <v>136</v>
      </c>
      <c r="F1183" s="68">
        <v>260</v>
      </c>
      <c r="G1183" s="28">
        <v>65</v>
      </c>
      <c r="H1183" s="29">
        <f t="shared" si="27"/>
        <v>0.25</v>
      </c>
      <c r="I1183" s="28">
        <v>200</v>
      </c>
      <c r="J1183" s="28">
        <v>384</v>
      </c>
      <c r="K1183" s="28">
        <v>22</v>
      </c>
      <c r="L1183" s="28">
        <v>32</v>
      </c>
      <c r="M1183" s="28">
        <v>3</v>
      </c>
      <c r="R1183" s="177" t="s">
        <v>3207</v>
      </c>
      <c r="S1183" t="s">
        <v>697</v>
      </c>
      <c r="T1183" t="s">
        <v>358</v>
      </c>
      <c r="U1183" t="s">
        <v>1080</v>
      </c>
      <c r="V1183">
        <v>42</v>
      </c>
      <c r="W1183">
        <v>19</v>
      </c>
      <c r="Y1183"/>
      <c r="Z1183" s="313" t="s">
        <v>3316</v>
      </c>
    </row>
    <row r="1184" spans="1:27" ht="15" customHeight="1" x14ac:dyDescent="0.25">
      <c r="A1184" s="187">
        <f>VLOOKUP(E1184,НЕД!A:B,2,FALSE)</f>
        <v>24</v>
      </c>
      <c r="B1184" s="68">
        <v>23</v>
      </c>
      <c r="C1184" t="s">
        <v>151</v>
      </c>
      <c r="D1184" s="441" t="s">
        <v>3523</v>
      </c>
      <c r="E1184" s="66" t="s">
        <v>1704</v>
      </c>
      <c r="F1184" s="68">
        <v>140</v>
      </c>
      <c r="G1184" s="28">
        <v>36</v>
      </c>
      <c r="H1184" s="29">
        <f t="shared" si="27"/>
        <v>0.25714285714285712</v>
      </c>
      <c r="I1184" s="28">
        <v>130</v>
      </c>
      <c r="J1184" s="28">
        <v>400</v>
      </c>
      <c r="K1184" s="28">
        <v>11</v>
      </c>
      <c r="L1184" s="28">
        <v>28</v>
      </c>
      <c r="M1184" s="28">
        <v>28</v>
      </c>
      <c r="N1184" s="28">
        <v>1</v>
      </c>
      <c r="O1184" s="28">
        <v>1</v>
      </c>
      <c r="P1184" s="28">
        <v>1</v>
      </c>
      <c r="R1184" t="s">
        <v>1705</v>
      </c>
      <c r="W1184">
        <v>23</v>
      </c>
      <c r="Z1184" s="315" t="s">
        <v>3316</v>
      </c>
    </row>
    <row r="1185" spans="1:27" ht="15" customHeight="1" x14ac:dyDescent="0.25">
      <c r="A1185" s="187" t="e">
        <f>VLOOKUP(E1185,НЕД!A:B,2,FALSE)</f>
        <v>#N/A</v>
      </c>
      <c r="B1185" s="68">
        <v>6</v>
      </c>
      <c r="C1185" t="s">
        <v>78</v>
      </c>
      <c r="D1185" s="441" t="s">
        <v>3521</v>
      </c>
      <c r="E1185" s="22" t="s">
        <v>1135</v>
      </c>
      <c r="F1185" s="28">
        <v>150</v>
      </c>
      <c r="G1185" s="28">
        <v>31</v>
      </c>
      <c r="H1185" s="29">
        <f t="shared" si="27"/>
        <v>0.20666666666666667</v>
      </c>
      <c r="I1185" s="28">
        <v>180</v>
      </c>
      <c r="J1185" s="28">
        <v>141</v>
      </c>
      <c r="K1185" s="28">
        <v>7</v>
      </c>
      <c r="L1185" s="28">
        <v>9</v>
      </c>
      <c r="M1185" s="28">
        <v>8</v>
      </c>
      <c r="N1185" s="28">
        <v>1</v>
      </c>
      <c r="R1185" s="30" t="s">
        <v>1136</v>
      </c>
      <c r="W1185">
        <v>0</v>
      </c>
      <c r="Y1185"/>
      <c r="Z1185"/>
      <c r="AA1185"/>
    </row>
    <row r="1186" spans="1:27" ht="15" customHeight="1" x14ac:dyDescent="0.25">
      <c r="A1186" s="187" t="e">
        <f>VLOOKUP(E1186,НЕД!A:B,2,FALSE)</f>
        <v>#N/A</v>
      </c>
      <c r="B1186" s="68">
        <v>50</v>
      </c>
      <c r="C1186" t="s">
        <v>331</v>
      </c>
      <c r="D1186" t="s">
        <v>331</v>
      </c>
      <c r="E1186" s="22" t="s">
        <v>573</v>
      </c>
      <c r="F1186" s="28">
        <v>260</v>
      </c>
      <c r="G1186" s="28">
        <v>74</v>
      </c>
      <c r="H1186" s="29">
        <f t="shared" ref="H1186:H1236" si="28">G1186/F1186</f>
        <v>0.2846153846153846</v>
      </c>
      <c r="I1186" s="28">
        <v>250</v>
      </c>
      <c r="J1186" s="28">
        <v>254</v>
      </c>
      <c r="K1186" s="28">
        <v>10</v>
      </c>
      <c r="L1186" s="28">
        <v>12</v>
      </c>
      <c r="M1186" s="28">
        <v>26</v>
      </c>
      <c r="N1186" s="28">
        <v>1</v>
      </c>
      <c r="O1186" s="28">
        <v>1</v>
      </c>
      <c r="P1186" s="28">
        <v>1</v>
      </c>
      <c r="R1186" s="30" t="s">
        <v>574</v>
      </c>
      <c r="S1186" t="s">
        <v>510</v>
      </c>
      <c r="T1186" t="s">
        <v>323</v>
      </c>
      <c r="U1186" t="s">
        <v>575</v>
      </c>
      <c r="V1186">
        <v>56</v>
      </c>
      <c r="W1186">
        <v>11</v>
      </c>
      <c r="Y1186"/>
      <c r="Z1186" s="313" t="s">
        <v>3316</v>
      </c>
    </row>
    <row r="1187" spans="1:27" ht="15" customHeight="1" x14ac:dyDescent="0.25">
      <c r="A1187" s="187" t="e">
        <f>VLOOKUP(E1187,НЕД!A:B,2,FALSE)</f>
        <v>#N/A</v>
      </c>
      <c r="B1187" s="68">
        <v>22</v>
      </c>
      <c r="C1187" s="34" t="s">
        <v>3554</v>
      </c>
      <c r="D1187" s="34" t="s">
        <v>3554</v>
      </c>
      <c r="E1187" s="23" t="s">
        <v>540</v>
      </c>
      <c r="F1187" s="28">
        <v>170</v>
      </c>
      <c r="G1187" s="28">
        <v>54</v>
      </c>
      <c r="H1187" s="29">
        <f t="shared" si="28"/>
        <v>0.31764705882352939</v>
      </c>
      <c r="I1187" s="28">
        <v>250</v>
      </c>
      <c r="J1187" s="28">
        <v>93</v>
      </c>
      <c r="K1187" s="28">
        <v>7</v>
      </c>
      <c r="L1187" s="28">
        <v>4</v>
      </c>
      <c r="M1187" s="28">
        <v>8</v>
      </c>
      <c r="R1187" s="111" t="s">
        <v>3047</v>
      </c>
      <c r="S1187" t="s">
        <v>541</v>
      </c>
      <c r="T1187" t="s">
        <v>323</v>
      </c>
      <c r="U1187" t="s">
        <v>542</v>
      </c>
      <c r="V1187">
        <v>35</v>
      </c>
      <c r="W1187">
        <v>17</v>
      </c>
      <c r="Y1187"/>
      <c r="Z1187" s="315" t="s">
        <v>3316</v>
      </c>
    </row>
    <row r="1188" spans="1:27" x14ac:dyDescent="0.25">
      <c r="A1188" s="187" t="e">
        <f>VLOOKUP(E1188,НЕД!A:B,2,FALSE)</f>
        <v>#N/A</v>
      </c>
      <c r="B1188" s="68">
        <v>20</v>
      </c>
      <c r="C1188" t="s">
        <v>244</v>
      </c>
      <c r="D1188" t="s">
        <v>244</v>
      </c>
      <c r="E1188" s="66" t="s">
        <v>1508</v>
      </c>
      <c r="F1188" s="68">
        <v>180</v>
      </c>
      <c r="G1188" s="28">
        <v>47</v>
      </c>
      <c r="H1188" s="29">
        <f t="shared" si="28"/>
        <v>0.26111111111111113</v>
      </c>
      <c r="I1188" s="28">
        <v>180</v>
      </c>
      <c r="J1188" s="28">
        <v>428</v>
      </c>
      <c r="K1188" s="28">
        <v>15</v>
      </c>
      <c r="L1188" s="28">
        <v>37</v>
      </c>
      <c r="M1188" s="28">
        <v>4</v>
      </c>
      <c r="N1188" s="28">
        <v>1</v>
      </c>
      <c r="P1188" s="28">
        <v>1</v>
      </c>
      <c r="R1188" t="s">
        <v>3228</v>
      </c>
      <c r="W1188">
        <v>20</v>
      </c>
      <c r="Y1188"/>
      <c r="Z1188" s="316" t="s">
        <v>3316</v>
      </c>
    </row>
    <row r="1189" spans="1:27" ht="30" x14ac:dyDescent="0.25">
      <c r="A1189" s="187" t="e">
        <f>VLOOKUP(E1189,НЕД!A:B,2,FALSE)</f>
        <v>#N/A</v>
      </c>
      <c r="B1189" s="68">
        <v>19</v>
      </c>
      <c r="C1189" t="s">
        <v>200</v>
      </c>
      <c r="D1189" s="200" t="s">
        <v>200</v>
      </c>
      <c r="E1189" s="66" t="s">
        <v>90</v>
      </c>
      <c r="F1189" s="68">
        <v>210</v>
      </c>
      <c r="G1189" s="28">
        <v>53</v>
      </c>
      <c r="H1189" s="29">
        <f t="shared" si="28"/>
        <v>0.25238095238095237</v>
      </c>
      <c r="I1189" s="28">
        <v>220</v>
      </c>
      <c r="J1189" s="28">
        <v>369</v>
      </c>
      <c r="K1189" s="28">
        <v>14</v>
      </c>
      <c r="L1189" s="28">
        <v>14</v>
      </c>
      <c r="M1189" s="28">
        <v>47</v>
      </c>
      <c r="O1189" s="28">
        <v>1</v>
      </c>
      <c r="P1189" s="28">
        <v>1</v>
      </c>
      <c r="Q1189" s="28">
        <v>1</v>
      </c>
      <c r="R1189" s="212" t="s">
        <v>3267</v>
      </c>
      <c r="V1189">
        <v>43</v>
      </c>
      <c r="W1189">
        <v>19</v>
      </c>
      <c r="Z1189" s="315" t="s">
        <v>3316</v>
      </c>
    </row>
    <row r="1190" spans="1:27" ht="15" customHeight="1" x14ac:dyDescent="0.25">
      <c r="A1190" s="187" t="e">
        <f>VLOOKUP(E1190,НЕД!A:B,2,FALSE)</f>
        <v>#N/A</v>
      </c>
      <c r="B1190" s="68">
        <v>21</v>
      </c>
      <c r="C1190" s="441" t="s">
        <v>121</v>
      </c>
      <c r="D1190" t="s">
        <v>408</v>
      </c>
      <c r="E1190" s="66" t="s">
        <v>441</v>
      </c>
      <c r="F1190" s="31">
        <v>250</v>
      </c>
      <c r="G1190" s="28">
        <v>80</v>
      </c>
      <c r="H1190" s="29">
        <f t="shared" si="28"/>
        <v>0.32</v>
      </c>
      <c r="I1190" s="28">
        <v>200</v>
      </c>
      <c r="J1190" s="28">
        <v>242</v>
      </c>
      <c r="K1190" s="28">
        <v>14</v>
      </c>
      <c r="L1190" s="28">
        <v>13</v>
      </c>
      <c r="M1190" s="28">
        <v>17</v>
      </c>
      <c r="R1190" s="30" t="s">
        <v>442</v>
      </c>
      <c r="S1190" t="s">
        <v>439</v>
      </c>
      <c r="T1190" t="s">
        <v>323</v>
      </c>
      <c r="U1190" t="s">
        <v>443</v>
      </c>
      <c r="V1190">
        <v>61</v>
      </c>
      <c r="W1190">
        <v>16</v>
      </c>
      <c r="Y1190"/>
      <c r="Z1190" s="315" t="s">
        <v>3316</v>
      </c>
    </row>
    <row r="1191" spans="1:27" ht="15" customHeight="1" x14ac:dyDescent="0.25">
      <c r="A1191" s="187" t="e">
        <f>VLOOKUP(E1191,НЕД!A:B,2,FALSE)</f>
        <v>#N/A</v>
      </c>
      <c r="B1191" s="64">
        <v>14</v>
      </c>
      <c r="C1191" t="s">
        <v>151</v>
      </c>
      <c r="D1191" s="441" t="s">
        <v>3526</v>
      </c>
      <c r="E1191" s="22" t="s">
        <v>1532</v>
      </c>
      <c r="F1191" s="68">
        <v>180</v>
      </c>
      <c r="G1191" s="28">
        <v>46</v>
      </c>
      <c r="H1191" s="29">
        <f t="shared" si="28"/>
        <v>0.25555555555555554</v>
      </c>
      <c r="I1191" s="28">
        <v>180</v>
      </c>
      <c r="J1191" s="28">
        <v>408</v>
      </c>
      <c r="K1191" s="28">
        <v>7</v>
      </c>
      <c r="L1191" s="28">
        <v>20</v>
      </c>
      <c r="M1191" s="28">
        <v>51</v>
      </c>
      <c r="N1191" s="28">
        <v>1</v>
      </c>
      <c r="O1191" s="28">
        <v>1</v>
      </c>
      <c r="P1191" s="28">
        <v>1</v>
      </c>
      <c r="R1191" s="30" t="s">
        <v>2829</v>
      </c>
      <c r="W1191">
        <v>14</v>
      </c>
      <c r="Y1191"/>
      <c r="Z1191" s="438" t="s">
        <v>3316</v>
      </c>
    </row>
    <row r="1192" spans="1:27" ht="15" customHeight="1" x14ac:dyDescent="0.25">
      <c r="A1192" s="187" t="e">
        <f>VLOOKUP(E1192,НЕД!A:B,2,FALSE)</f>
        <v>#N/A</v>
      </c>
      <c r="B1192" s="28">
        <v>0</v>
      </c>
      <c r="C1192" t="s">
        <v>200</v>
      </c>
      <c r="D1192" t="s">
        <v>200</v>
      </c>
      <c r="E1192" t="s">
        <v>1178</v>
      </c>
      <c r="F1192" s="28">
        <v>230</v>
      </c>
      <c r="G1192" s="28">
        <v>62</v>
      </c>
      <c r="H1192" s="29">
        <f t="shared" si="28"/>
        <v>0.26956521739130435</v>
      </c>
      <c r="I1192" s="28">
        <v>250</v>
      </c>
      <c r="J1192" s="28">
        <v>398</v>
      </c>
      <c r="K1192" s="28">
        <v>14</v>
      </c>
      <c r="L1192" s="28">
        <v>20</v>
      </c>
      <c r="M1192" s="28">
        <v>40</v>
      </c>
      <c r="O1192" s="28">
        <v>1</v>
      </c>
      <c r="P1192" s="28">
        <v>1</v>
      </c>
      <c r="R1192" s="30" t="s">
        <v>1179</v>
      </c>
      <c r="W1192">
        <v>0</v>
      </c>
      <c r="Y1192"/>
      <c r="Z1192" s="313" t="s">
        <v>3316</v>
      </c>
    </row>
    <row r="1193" spans="1:27" ht="15" customHeight="1" x14ac:dyDescent="0.25">
      <c r="A1193" s="187" t="e">
        <f>VLOOKUP(E1193,НЕД!A:B,2,FALSE)</f>
        <v>#N/A</v>
      </c>
      <c r="B1193" s="68">
        <v>3</v>
      </c>
      <c r="C1193" s="441" t="s">
        <v>260</v>
      </c>
      <c r="D1193" s="133" t="s">
        <v>1158</v>
      </c>
      <c r="E1193" s="131" t="s">
        <v>3130</v>
      </c>
      <c r="F1193" s="28">
        <v>350</v>
      </c>
      <c r="G1193" s="28">
        <v>125</v>
      </c>
      <c r="H1193" s="29">
        <f t="shared" si="28"/>
        <v>0.35714285714285715</v>
      </c>
      <c r="I1193" s="28">
        <v>250</v>
      </c>
      <c r="J1193" s="28">
        <v>663</v>
      </c>
      <c r="K1193" s="28">
        <v>23</v>
      </c>
      <c r="L1193" s="28">
        <v>47</v>
      </c>
      <c r="M1193" s="28">
        <v>38</v>
      </c>
      <c r="O1193" s="28">
        <v>1</v>
      </c>
      <c r="P1193" s="28">
        <v>1</v>
      </c>
      <c r="R1193" s="133" t="s">
        <v>3128</v>
      </c>
      <c r="W1193">
        <v>0</v>
      </c>
      <c r="Y1193"/>
      <c r="Z1193" s="438" t="s">
        <v>3316</v>
      </c>
    </row>
    <row r="1194" spans="1:27" ht="15" customHeight="1" x14ac:dyDescent="0.25">
      <c r="A1194" s="187">
        <f>VLOOKUP(E1194,НЕД!A:B,2,FALSE)</f>
        <v>24</v>
      </c>
      <c r="B1194" s="68">
        <v>22</v>
      </c>
      <c r="C1194" s="441" t="s">
        <v>260</v>
      </c>
      <c r="D1194" t="s">
        <v>260</v>
      </c>
      <c r="E1194" s="66" t="s">
        <v>268</v>
      </c>
      <c r="F1194" s="68">
        <v>260</v>
      </c>
      <c r="G1194" s="28">
        <v>66</v>
      </c>
      <c r="H1194" s="29">
        <f t="shared" si="28"/>
        <v>0.25384615384615383</v>
      </c>
      <c r="I1194" s="28">
        <v>250</v>
      </c>
      <c r="J1194" s="28">
        <v>349</v>
      </c>
      <c r="K1194" s="28">
        <v>21</v>
      </c>
      <c r="L1194" s="28">
        <v>12</v>
      </c>
      <c r="M1194" s="28">
        <v>39</v>
      </c>
      <c r="O1194" s="28">
        <v>1</v>
      </c>
      <c r="P1194" s="28">
        <v>1</v>
      </c>
      <c r="R1194" t="s">
        <v>3262</v>
      </c>
      <c r="S1194" t="s">
        <v>446</v>
      </c>
      <c r="T1194" t="s">
        <v>323</v>
      </c>
      <c r="U1194" t="s">
        <v>1289</v>
      </c>
      <c r="V1194">
        <v>50</v>
      </c>
      <c r="W1194">
        <v>23</v>
      </c>
      <c r="Z1194" s="315" t="s">
        <v>3316</v>
      </c>
    </row>
    <row r="1195" spans="1:27" ht="15" customHeight="1" x14ac:dyDescent="0.25">
      <c r="A1195" s="187" t="e">
        <f>VLOOKUP(E1195,НЕД!A:B,2,FALSE)</f>
        <v>#N/A</v>
      </c>
      <c r="B1195" s="68">
        <v>21</v>
      </c>
      <c r="C1195" s="34" t="s">
        <v>3554</v>
      </c>
      <c r="D1195" s="34" t="s">
        <v>3554</v>
      </c>
      <c r="E1195" s="23" t="s">
        <v>114</v>
      </c>
      <c r="F1195" s="31">
        <v>170</v>
      </c>
      <c r="G1195" s="28">
        <v>45</v>
      </c>
      <c r="H1195" s="29">
        <f t="shared" si="28"/>
        <v>0.26470588235294118</v>
      </c>
      <c r="I1195" s="28">
        <v>250</v>
      </c>
      <c r="J1195" s="28">
        <v>123</v>
      </c>
      <c r="K1195" s="28">
        <v>4</v>
      </c>
      <c r="L1195" s="28">
        <v>9</v>
      </c>
      <c r="M1195" s="28">
        <v>13</v>
      </c>
      <c r="R1195" s="215" t="s">
        <v>3288</v>
      </c>
      <c r="S1195" t="s">
        <v>386</v>
      </c>
      <c r="T1195" t="s">
        <v>323</v>
      </c>
      <c r="U1195" t="s">
        <v>392</v>
      </c>
      <c r="V1195">
        <v>28</v>
      </c>
      <c r="W1195">
        <v>16</v>
      </c>
      <c r="X1195" s="28"/>
      <c r="Y1195" s="28"/>
      <c r="Z1195" s="315" t="s">
        <v>3316</v>
      </c>
    </row>
    <row r="1196" spans="1:27" ht="15" customHeight="1" x14ac:dyDescent="0.25">
      <c r="A1196" s="187" t="e">
        <f>VLOOKUP(E1196,НЕД!A:B,2,FALSE)</f>
        <v>#N/A</v>
      </c>
      <c r="B1196" s="28">
        <v>7</v>
      </c>
      <c r="C1196" t="s">
        <v>151</v>
      </c>
      <c r="D1196" s="441" t="s">
        <v>3525</v>
      </c>
      <c r="E1196" s="23" t="s">
        <v>507</v>
      </c>
      <c r="F1196" s="31">
        <v>190</v>
      </c>
      <c r="G1196" s="28">
        <v>54</v>
      </c>
      <c r="H1196" s="29">
        <f t="shared" si="28"/>
        <v>0.28421052631578947</v>
      </c>
      <c r="I1196" s="28">
        <v>125</v>
      </c>
      <c r="J1196" s="28">
        <v>258</v>
      </c>
      <c r="K1196" s="28">
        <v>3</v>
      </c>
      <c r="L1196" s="28">
        <v>20</v>
      </c>
      <c r="M1196" s="28">
        <v>16</v>
      </c>
      <c r="N1196" s="28">
        <v>1</v>
      </c>
      <c r="P1196" s="28">
        <v>1</v>
      </c>
      <c r="R1196" s="30" t="s">
        <v>508</v>
      </c>
      <c r="S1196" t="s">
        <v>509</v>
      </c>
      <c r="T1196" t="s">
        <v>343</v>
      </c>
      <c r="W1196">
        <v>0</v>
      </c>
      <c r="Y1196"/>
      <c r="Z1196" s="438" t="s">
        <v>3316</v>
      </c>
    </row>
    <row r="1197" spans="1:27" ht="15" customHeight="1" x14ac:dyDescent="0.25">
      <c r="A1197" s="187" t="e">
        <f>VLOOKUP(E1197,НЕД!A:B,2,FALSE)</f>
        <v>#N/A</v>
      </c>
      <c r="B1197" s="68">
        <v>50</v>
      </c>
      <c r="C1197" t="s">
        <v>244</v>
      </c>
      <c r="D1197" t="s">
        <v>244</v>
      </c>
      <c r="E1197" s="510" t="s">
        <v>808</v>
      </c>
      <c r="F1197" s="28">
        <v>190</v>
      </c>
      <c r="G1197" s="28">
        <v>44</v>
      </c>
      <c r="H1197" s="29">
        <f t="shared" si="28"/>
        <v>0.23157894736842105</v>
      </c>
      <c r="I1197" s="28">
        <v>200</v>
      </c>
      <c r="J1197" s="28">
        <v>426</v>
      </c>
      <c r="K1197" s="28">
        <v>3</v>
      </c>
      <c r="L1197" s="28">
        <v>20</v>
      </c>
      <c r="M1197" s="28">
        <v>60</v>
      </c>
      <c r="N1197" s="28">
        <v>1</v>
      </c>
      <c r="R1197" s="30" t="s">
        <v>809</v>
      </c>
      <c r="S1197" t="s">
        <v>790</v>
      </c>
      <c r="T1197" t="s">
        <v>343</v>
      </c>
      <c r="U1197" t="s">
        <v>810</v>
      </c>
      <c r="V1197">
        <v>40</v>
      </c>
      <c r="W1197">
        <v>12</v>
      </c>
      <c r="Y1197"/>
      <c r="Z1197" s="438" t="s">
        <v>3316</v>
      </c>
    </row>
    <row r="1198" spans="1:27" ht="15" customHeight="1" x14ac:dyDescent="0.25">
      <c r="A1198" s="187" t="e">
        <f>VLOOKUP(E1198,НЕД!A:B,2,FALSE)</f>
        <v>#N/A</v>
      </c>
      <c r="B1198" s="28">
        <v>0</v>
      </c>
      <c r="C1198" s="445" t="s">
        <v>2194</v>
      </c>
      <c r="D1198" t="s">
        <v>260</v>
      </c>
      <c r="E1198" s="23" t="s">
        <v>473</v>
      </c>
      <c r="F1198" s="31">
        <v>390</v>
      </c>
      <c r="G1198" s="28">
        <v>149</v>
      </c>
      <c r="H1198" s="29">
        <f t="shared" si="28"/>
        <v>0.38205128205128203</v>
      </c>
      <c r="I1198" s="28">
        <v>100</v>
      </c>
      <c r="J1198" s="28">
        <v>125</v>
      </c>
      <c r="K1198" s="28">
        <v>21</v>
      </c>
      <c r="L1198" s="28">
        <v>4</v>
      </c>
      <c r="M1198" s="28">
        <v>2</v>
      </c>
      <c r="R1198" t="s">
        <v>474</v>
      </c>
      <c r="W1198">
        <v>0</v>
      </c>
      <c r="Y1198"/>
      <c r="Z1198" s="438" t="s">
        <v>3316</v>
      </c>
    </row>
    <row r="1199" spans="1:27" ht="15" customHeight="1" x14ac:dyDescent="0.25">
      <c r="A1199" s="187" t="e">
        <f>VLOOKUP(E1199,НЕД!A:B,2,FALSE)</f>
        <v>#N/A</v>
      </c>
      <c r="B1199" s="68">
        <v>23</v>
      </c>
      <c r="C1199" t="s">
        <v>121</v>
      </c>
      <c r="D1199" t="s">
        <v>121</v>
      </c>
      <c r="E1199" s="66" t="s">
        <v>832</v>
      </c>
      <c r="F1199" s="28">
        <v>270</v>
      </c>
      <c r="G1199" s="28">
        <v>73</v>
      </c>
      <c r="H1199" s="29">
        <f t="shared" si="28"/>
        <v>0.27037037037037037</v>
      </c>
      <c r="I1199" s="28">
        <v>250</v>
      </c>
      <c r="J1199" s="28">
        <v>346</v>
      </c>
      <c r="K1199" s="28">
        <v>20</v>
      </c>
      <c r="L1199" s="28">
        <v>14</v>
      </c>
      <c r="M1199" s="28">
        <v>36</v>
      </c>
      <c r="O1199" s="28">
        <v>1</v>
      </c>
      <c r="P1199" s="28">
        <v>1</v>
      </c>
      <c r="R1199" s="30" t="s">
        <v>833</v>
      </c>
      <c r="W1199">
        <v>23</v>
      </c>
      <c r="Y1199"/>
      <c r="Z1199" s="315" t="s">
        <v>3316</v>
      </c>
    </row>
    <row r="1200" spans="1:27" ht="15" customHeight="1" x14ac:dyDescent="0.25">
      <c r="A1200" s="187">
        <f>VLOOKUP(E1200,НЕД!A:B,2,FALSE)</f>
        <v>24</v>
      </c>
      <c r="B1200" s="68">
        <v>22</v>
      </c>
      <c r="C1200" s="441" t="s">
        <v>3512</v>
      </c>
      <c r="D1200" s="441" t="s">
        <v>42</v>
      </c>
      <c r="E1200" s="66" t="s">
        <v>46</v>
      </c>
      <c r="F1200" s="28">
        <v>160</v>
      </c>
      <c r="G1200" s="28">
        <v>40</v>
      </c>
      <c r="H1200" s="65">
        <f t="shared" si="28"/>
        <v>0.25</v>
      </c>
      <c r="I1200" s="28">
        <v>180</v>
      </c>
      <c r="J1200" s="28">
        <v>125</v>
      </c>
      <c r="K1200" s="28">
        <v>9</v>
      </c>
      <c r="L1200" s="28">
        <v>7</v>
      </c>
      <c r="M1200" s="28">
        <v>6</v>
      </c>
      <c r="N1200" s="28">
        <v>1</v>
      </c>
      <c r="P1200" s="28">
        <v>1</v>
      </c>
      <c r="R1200" s="310" t="s">
        <v>3490</v>
      </c>
      <c r="S1200" t="s">
        <v>1034</v>
      </c>
      <c r="T1200" t="s">
        <v>1035</v>
      </c>
      <c r="U1200" t="s">
        <v>1036</v>
      </c>
      <c r="V1200">
        <v>45</v>
      </c>
      <c r="W1200">
        <v>23</v>
      </c>
      <c r="Y1200"/>
      <c r="Z1200" s="315" t="s">
        <v>3316</v>
      </c>
    </row>
    <row r="1201" spans="1:27" ht="15" customHeight="1" x14ac:dyDescent="0.25">
      <c r="A1201" s="187">
        <f>VLOOKUP(E1201,НЕД!A:B,2,FALSE)</f>
        <v>24</v>
      </c>
      <c r="B1201" s="68">
        <v>21</v>
      </c>
      <c r="C1201" t="s">
        <v>1207</v>
      </c>
      <c r="D1201" s="34" t="s">
        <v>1207</v>
      </c>
      <c r="E1201" s="66" t="s">
        <v>282</v>
      </c>
      <c r="F1201" s="68">
        <v>40</v>
      </c>
      <c r="G1201" s="28">
        <v>9</v>
      </c>
      <c r="H1201" s="29">
        <f t="shared" si="28"/>
        <v>0.22500000000000001</v>
      </c>
      <c r="I1201" s="28">
        <v>20</v>
      </c>
      <c r="J1201" s="28">
        <v>7</v>
      </c>
      <c r="K1201" s="28">
        <v>1</v>
      </c>
      <c r="L1201" s="28">
        <v>0</v>
      </c>
      <c r="M1201" s="28">
        <v>0</v>
      </c>
      <c r="R1201" t="s">
        <v>1749</v>
      </c>
      <c r="V1201">
        <v>6</v>
      </c>
      <c r="W1201">
        <v>23</v>
      </c>
      <c r="Z1201" s="315" t="s">
        <v>3316</v>
      </c>
    </row>
    <row r="1202" spans="1:27" ht="15" customHeight="1" x14ac:dyDescent="0.25">
      <c r="A1202" s="187" t="e">
        <f>VLOOKUP(E1202,НЕД!A:B,2,FALSE)</f>
        <v>#N/A</v>
      </c>
      <c r="B1202" s="68">
        <v>21</v>
      </c>
      <c r="C1202" t="s">
        <v>48</v>
      </c>
      <c r="D1202" t="s">
        <v>48</v>
      </c>
      <c r="E1202" s="66" t="s">
        <v>1005</v>
      </c>
      <c r="F1202" s="28">
        <v>220</v>
      </c>
      <c r="G1202" s="28">
        <v>76</v>
      </c>
      <c r="H1202" s="29">
        <f t="shared" si="28"/>
        <v>0.34545454545454546</v>
      </c>
      <c r="I1202" s="28">
        <v>180</v>
      </c>
      <c r="J1202" s="28">
        <v>304</v>
      </c>
      <c r="K1202" s="28">
        <v>15</v>
      </c>
      <c r="L1202" s="28">
        <v>17</v>
      </c>
      <c r="M1202" s="28">
        <v>22</v>
      </c>
      <c r="O1202" s="28">
        <v>1</v>
      </c>
      <c r="P1202" s="28">
        <v>1</v>
      </c>
      <c r="R1202" t="s">
        <v>1006</v>
      </c>
      <c r="W1202">
        <v>15</v>
      </c>
      <c r="Y1202"/>
      <c r="Z1202" s="315" t="s">
        <v>3316</v>
      </c>
      <c r="AA1202"/>
    </row>
    <row r="1203" spans="1:27" ht="15" customHeight="1" x14ac:dyDescent="0.25">
      <c r="A1203" s="187" t="e">
        <f>VLOOKUP(E1203,НЕД!A:B,2,FALSE)</f>
        <v>#N/A</v>
      </c>
      <c r="B1203" s="68">
        <v>22</v>
      </c>
      <c r="C1203" t="s">
        <v>121</v>
      </c>
      <c r="D1203" t="s">
        <v>121</v>
      </c>
      <c r="E1203" s="66" t="s">
        <v>495</v>
      </c>
      <c r="F1203" s="31">
        <v>210</v>
      </c>
      <c r="G1203" s="28">
        <v>56</v>
      </c>
      <c r="H1203" s="29">
        <f t="shared" si="28"/>
        <v>0.26666666666666666</v>
      </c>
      <c r="I1203" s="28">
        <v>140</v>
      </c>
      <c r="J1203" s="28">
        <v>368</v>
      </c>
      <c r="K1203" s="28">
        <v>21</v>
      </c>
      <c r="L1203" s="28">
        <v>26</v>
      </c>
      <c r="M1203" s="28">
        <v>12</v>
      </c>
      <c r="O1203" s="28">
        <v>1</v>
      </c>
      <c r="P1203" s="28">
        <v>1</v>
      </c>
      <c r="R1203" s="30" t="s">
        <v>496</v>
      </c>
      <c r="S1203" t="s">
        <v>350</v>
      </c>
      <c r="T1203" t="s">
        <v>497</v>
      </c>
      <c r="U1203" t="s">
        <v>498</v>
      </c>
      <c r="V1203">
        <v>27</v>
      </c>
      <c r="W1203">
        <v>17</v>
      </c>
      <c r="Y1203"/>
      <c r="Z1203" s="315" t="s">
        <v>3316</v>
      </c>
    </row>
    <row r="1204" spans="1:27" ht="15" customHeight="1" x14ac:dyDescent="0.25">
      <c r="A1204" s="187" t="e">
        <f>VLOOKUP(E1204,НЕД!A:B,2,FALSE)</f>
        <v>#N/A</v>
      </c>
      <c r="B1204" s="68">
        <v>23</v>
      </c>
      <c r="C1204" t="s">
        <v>121</v>
      </c>
      <c r="D1204" t="s">
        <v>121</v>
      </c>
      <c r="E1204" s="307" t="s">
        <v>1048</v>
      </c>
      <c r="F1204" s="68">
        <v>250</v>
      </c>
      <c r="G1204" s="28">
        <v>67</v>
      </c>
      <c r="H1204" s="29">
        <f t="shared" si="28"/>
        <v>0.26800000000000002</v>
      </c>
      <c r="I1204" s="28">
        <v>130</v>
      </c>
      <c r="J1204" s="28">
        <v>88</v>
      </c>
      <c r="K1204" s="28">
        <v>19</v>
      </c>
      <c r="L1204" s="28">
        <v>1</v>
      </c>
      <c r="M1204" s="28">
        <v>2</v>
      </c>
      <c r="O1204" s="28">
        <v>1</v>
      </c>
      <c r="Q1204" s="28">
        <v>1</v>
      </c>
      <c r="R1204" s="30" t="s">
        <v>3370</v>
      </c>
      <c r="S1204" t="s">
        <v>545</v>
      </c>
      <c r="T1204" t="s">
        <v>358</v>
      </c>
      <c r="U1204" t="s">
        <v>1049</v>
      </c>
      <c r="V1204">
        <v>70</v>
      </c>
      <c r="W1204">
        <v>23</v>
      </c>
      <c r="Y1204"/>
      <c r="Z1204" s="315" t="s">
        <v>3316</v>
      </c>
    </row>
    <row r="1205" spans="1:27" ht="15" customHeight="1" x14ac:dyDescent="0.25">
      <c r="A1205" s="187">
        <f>VLOOKUP(E1205,НЕД!A:B,2,FALSE)</f>
        <v>24</v>
      </c>
      <c r="B1205" s="68">
        <v>23</v>
      </c>
      <c r="C1205" t="s">
        <v>151</v>
      </c>
      <c r="D1205" s="441" t="s">
        <v>3523</v>
      </c>
      <c r="E1205" s="66" t="s">
        <v>152</v>
      </c>
      <c r="F1205" s="68">
        <v>120</v>
      </c>
      <c r="G1205" s="28">
        <v>29</v>
      </c>
      <c r="H1205" s="29">
        <f t="shared" si="28"/>
        <v>0.24166666666666667</v>
      </c>
      <c r="I1205" s="28">
        <v>110</v>
      </c>
      <c r="J1205" s="28">
        <v>445</v>
      </c>
      <c r="K1205" s="28">
        <v>5</v>
      </c>
      <c r="L1205" s="28">
        <v>19</v>
      </c>
      <c r="M1205" s="28">
        <v>64</v>
      </c>
      <c r="N1205" s="28">
        <v>1</v>
      </c>
      <c r="O1205" s="28">
        <v>1</v>
      </c>
      <c r="P1205" s="28">
        <v>1</v>
      </c>
      <c r="R1205" s="30" t="s">
        <v>1998</v>
      </c>
      <c r="W1205">
        <v>23</v>
      </c>
      <c r="Z1205" s="315" t="s">
        <v>3316</v>
      </c>
    </row>
    <row r="1206" spans="1:27" ht="15" customHeight="1" x14ac:dyDescent="0.25">
      <c r="A1206" s="187">
        <f>VLOOKUP(E1206,НЕД!A:B,2,FALSE)</f>
        <v>24</v>
      </c>
      <c r="B1206" s="68">
        <v>22</v>
      </c>
      <c r="C1206" t="s">
        <v>244</v>
      </c>
      <c r="D1206" t="s">
        <v>244</v>
      </c>
      <c r="E1206" s="66" t="s">
        <v>233</v>
      </c>
      <c r="F1206" s="68">
        <v>160</v>
      </c>
      <c r="G1206" s="28">
        <v>35</v>
      </c>
      <c r="H1206" s="29">
        <f t="shared" si="28"/>
        <v>0.21875</v>
      </c>
      <c r="I1206" s="28">
        <v>180</v>
      </c>
      <c r="J1206" s="28">
        <v>80</v>
      </c>
      <c r="K1206" s="28">
        <v>4</v>
      </c>
      <c r="L1206" s="28">
        <v>4</v>
      </c>
      <c r="M1206" s="28">
        <v>7</v>
      </c>
      <c r="N1206" s="28">
        <v>1</v>
      </c>
      <c r="P1206" s="28">
        <v>1</v>
      </c>
      <c r="R1206" s="214" t="s">
        <v>3296</v>
      </c>
      <c r="V1206">
        <v>29</v>
      </c>
      <c r="W1206">
        <v>23</v>
      </c>
      <c r="Y1206"/>
      <c r="Z1206" s="315" t="s">
        <v>3316</v>
      </c>
    </row>
    <row r="1207" spans="1:27" ht="15" customHeight="1" x14ac:dyDescent="0.25">
      <c r="A1207" s="187">
        <f>VLOOKUP(E1207,НЕД!A:B,2,FALSE)</f>
        <v>24</v>
      </c>
      <c r="B1207" s="68">
        <v>21</v>
      </c>
      <c r="C1207" s="201" t="s">
        <v>3360</v>
      </c>
      <c r="D1207" s="239" t="s">
        <v>3360</v>
      </c>
      <c r="E1207" s="66" t="s">
        <v>98</v>
      </c>
      <c r="F1207" s="31">
        <v>230</v>
      </c>
      <c r="G1207" s="28">
        <v>61</v>
      </c>
      <c r="H1207" s="29">
        <f t="shared" si="28"/>
        <v>0.26521739130434785</v>
      </c>
      <c r="I1207" s="28">
        <v>260</v>
      </c>
      <c r="J1207" s="28">
        <v>455</v>
      </c>
      <c r="K1207" s="28">
        <v>24</v>
      </c>
      <c r="L1207" s="28">
        <v>14</v>
      </c>
      <c r="M1207" s="28">
        <v>58</v>
      </c>
      <c r="O1207" s="28">
        <v>1</v>
      </c>
      <c r="P1207" s="28">
        <v>1</v>
      </c>
      <c r="R1207" t="s">
        <v>927</v>
      </c>
      <c r="W1207">
        <v>19</v>
      </c>
      <c r="Y1207"/>
      <c r="Z1207" s="315" t="s">
        <v>3316</v>
      </c>
      <c r="AA1207"/>
    </row>
    <row r="1208" spans="1:27" ht="15" customHeight="1" x14ac:dyDescent="0.25">
      <c r="A1208" s="187">
        <f>VLOOKUP(E1208,НЕД!A:B,2,FALSE)</f>
        <v>24</v>
      </c>
      <c r="B1208" s="68">
        <v>23</v>
      </c>
      <c r="C1208" s="441" t="s">
        <v>260</v>
      </c>
      <c r="D1208" s="34" t="s">
        <v>1224</v>
      </c>
      <c r="E1208" s="66" t="s">
        <v>300</v>
      </c>
      <c r="F1208" s="68">
        <v>40</v>
      </c>
      <c r="G1208" s="28">
        <v>10</v>
      </c>
      <c r="H1208" s="29">
        <f t="shared" si="28"/>
        <v>0.25</v>
      </c>
      <c r="I1208" s="28">
        <v>30</v>
      </c>
      <c r="J1208" s="28">
        <v>74</v>
      </c>
      <c r="K1208" s="28">
        <v>1</v>
      </c>
      <c r="L1208" s="28">
        <v>7</v>
      </c>
      <c r="M1208" s="28">
        <v>1</v>
      </c>
      <c r="N1208" s="28">
        <v>1</v>
      </c>
      <c r="P1208" s="28">
        <v>1</v>
      </c>
      <c r="R1208" t="s">
        <v>1428</v>
      </c>
      <c r="S1208" t="s">
        <v>374</v>
      </c>
      <c r="T1208" t="s">
        <v>1426</v>
      </c>
      <c r="U1208" t="s">
        <v>1429</v>
      </c>
      <c r="V1208">
        <v>10</v>
      </c>
      <c r="W1208">
        <v>23</v>
      </c>
      <c r="Z1208" s="315" t="s">
        <v>3316</v>
      </c>
    </row>
    <row r="1209" spans="1:27" ht="15" customHeight="1" x14ac:dyDescent="0.25">
      <c r="A1209" s="187" t="e">
        <f>VLOOKUP(E1209,НЕД!A:B,2,FALSE)</f>
        <v>#N/A</v>
      </c>
      <c r="B1209" s="68">
        <v>23</v>
      </c>
      <c r="C1209" t="s">
        <v>116</v>
      </c>
      <c r="D1209" t="s">
        <v>116</v>
      </c>
      <c r="E1209" s="66" t="s">
        <v>1624</v>
      </c>
      <c r="F1209" s="28">
        <v>120</v>
      </c>
      <c r="G1209" s="28">
        <v>22</v>
      </c>
      <c r="H1209" s="29">
        <f t="shared" si="28"/>
        <v>0.18333333333333332</v>
      </c>
      <c r="I1209" s="28">
        <v>250</v>
      </c>
      <c r="J1209" s="28">
        <v>97</v>
      </c>
      <c r="K1209" s="28">
        <v>4</v>
      </c>
      <c r="L1209" s="28">
        <v>4</v>
      </c>
      <c r="M1209" s="28">
        <v>12</v>
      </c>
      <c r="N1209" s="28">
        <v>1</v>
      </c>
      <c r="R1209" s="238" t="s">
        <v>3371</v>
      </c>
      <c r="S1209" t="s">
        <v>386</v>
      </c>
      <c r="T1209" t="s">
        <v>323</v>
      </c>
      <c r="U1209" t="s">
        <v>1625</v>
      </c>
      <c r="V1209">
        <v>25</v>
      </c>
      <c r="W1209">
        <v>23</v>
      </c>
      <c r="Y1209"/>
      <c r="Z1209" s="315" t="s">
        <v>3316</v>
      </c>
    </row>
    <row r="1210" spans="1:27" ht="15" customHeight="1" x14ac:dyDescent="0.25">
      <c r="A1210" s="187" t="e">
        <f>VLOOKUP(E1210,НЕД!A:B,2,FALSE)</f>
        <v>#N/A</v>
      </c>
      <c r="B1210" s="68">
        <v>23</v>
      </c>
      <c r="C1210" s="445" t="s">
        <v>3511</v>
      </c>
      <c r="D1210" t="s">
        <v>110</v>
      </c>
      <c r="E1210" s="66" t="s">
        <v>829</v>
      </c>
      <c r="F1210" s="28">
        <v>130</v>
      </c>
      <c r="G1210" s="28">
        <v>32</v>
      </c>
      <c r="H1210" s="29">
        <f t="shared" si="28"/>
        <v>0.24615384615384617</v>
      </c>
      <c r="I1210" s="28">
        <v>250</v>
      </c>
      <c r="J1210" s="28">
        <v>168</v>
      </c>
      <c r="K1210" s="28">
        <v>8</v>
      </c>
      <c r="L1210" s="28">
        <v>9</v>
      </c>
      <c r="M1210" s="28">
        <v>13</v>
      </c>
      <c r="R1210" s="30" t="s">
        <v>3014</v>
      </c>
      <c r="S1210" t="s">
        <v>529</v>
      </c>
      <c r="T1210" t="s">
        <v>323</v>
      </c>
      <c r="U1210" t="s">
        <v>830</v>
      </c>
      <c r="V1210">
        <v>20</v>
      </c>
      <c r="W1210">
        <v>23</v>
      </c>
      <c r="Y1210"/>
      <c r="Z1210" s="315" t="s">
        <v>3316</v>
      </c>
    </row>
    <row r="1211" spans="1:27" ht="15" customHeight="1" x14ac:dyDescent="0.25">
      <c r="A1211" s="187">
        <f>VLOOKUP(E1211,НЕД!A:B,2,FALSE)</f>
        <v>24</v>
      </c>
      <c r="B1211" s="68">
        <v>22</v>
      </c>
      <c r="C1211" s="441" t="s">
        <v>2114</v>
      </c>
      <c r="D1211" t="s">
        <v>59</v>
      </c>
      <c r="E1211" s="66" t="s">
        <v>61</v>
      </c>
      <c r="F1211" s="68">
        <v>80</v>
      </c>
      <c r="G1211" s="28">
        <v>20</v>
      </c>
      <c r="H1211" s="29">
        <f t="shared" si="28"/>
        <v>0.25</v>
      </c>
      <c r="I1211" s="28">
        <v>55</v>
      </c>
      <c r="J1211" s="28">
        <v>150</v>
      </c>
      <c r="K1211" s="28">
        <v>4</v>
      </c>
      <c r="L1211" s="28">
        <v>10</v>
      </c>
      <c r="M1211" s="28">
        <v>23</v>
      </c>
      <c r="N1211" s="28">
        <v>1</v>
      </c>
      <c r="O1211" s="28">
        <v>1</v>
      </c>
      <c r="P1211" s="28">
        <v>1</v>
      </c>
      <c r="R1211" t="s">
        <v>1327</v>
      </c>
      <c r="V1211">
        <v>16</v>
      </c>
      <c r="W1211">
        <v>23</v>
      </c>
      <c r="Z1211" s="315" t="s">
        <v>3316</v>
      </c>
    </row>
    <row r="1212" spans="1:27" ht="15" customHeight="1" x14ac:dyDescent="0.25">
      <c r="A1212" s="187" t="e">
        <f>VLOOKUP(E1212,НЕД!A:B,2,FALSE)</f>
        <v>#N/A</v>
      </c>
      <c r="B1212" s="68">
        <v>22</v>
      </c>
      <c r="C1212" t="s">
        <v>232</v>
      </c>
      <c r="D1212" t="s">
        <v>226</v>
      </c>
      <c r="E1212" s="23" t="s">
        <v>422</v>
      </c>
      <c r="F1212" s="31">
        <v>200</v>
      </c>
      <c r="G1212" s="28">
        <v>59</v>
      </c>
      <c r="H1212" s="29">
        <f t="shared" si="28"/>
        <v>0.29499999999999998</v>
      </c>
      <c r="I1212" s="28">
        <v>180</v>
      </c>
      <c r="J1212" s="28">
        <v>246</v>
      </c>
      <c r="K1212" s="28">
        <v>14</v>
      </c>
      <c r="L1212" s="28">
        <v>11</v>
      </c>
      <c r="M1212" s="28">
        <v>23</v>
      </c>
      <c r="P1212" s="28">
        <v>1</v>
      </c>
      <c r="R1212" s="236" t="s">
        <v>3386</v>
      </c>
      <c r="W1212">
        <v>18</v>
      </c>
      <c r="Y1212"/>
      <c r="Z1212" s="315" t="s">
        <v>3316</v>
      </c>
    </row>
    <row r="1213" spans="1:27" ht="15" customHeight="1" x14ac:dyDescent="0.25">
      <c r="A1213" s="187">
        <f>VLOOKUP(E1213,НЕД!A:B,2,FALSE)</f>
        <v>24</v>
      </c>
      <c r="B1213" s="68">
        <v>22</v>
      </c>
      <c r="C1213" s="441" t="s">
        <v>260</v>
      </c>
      <c r="D1213" t="s">
        <v>277</v>
      </c>
      <c r="E1213" s="200" t="s">
        <v>279</v>
      </c>
      <c r="F1213" s="68">
        <v>120</v>
      </c>
      <c r="G1213" s="28">
        <v>28</v>
      </c>
      <c r="H1213" s="29">
        <f t="shared" si="28"/>
        <v>0.23333333333333334</v>
      </c>
      <c r="I1213" s="28">
        <v>160</v>
      </c>
      <c r="J1213" s="28">
        <v>286</v>
      </c>
      <c r="K1213" s="28">
        <v>19</v>
      </c>
      <c r="L1213" s="28">
        <v>23</v>
      </c>
      <c r="M1213" s="28">
        <v>1</v>
      </c>
      <c r="N1213" s="28">
        <v>1</v>
      </c>
      <c r="R1213" s="214" t="s">
        <v>3290</v>
      </c>
      <c r="W1213">
        <v>23</v>
      </c>
      <c r="Z1213" s="315" t="s">
        <v>3316</v>
      </c>
    </row>
    <row r="1214" spans="1:27" ht="15" customHeight="1" x14ac:dyDescent="0.25">
      <c r="A1214" s="187">
        <f>VLOOKUP(E1214,НЕД!A:B,2,FALSE)</f>
        <v>24</v>
      </c>
      <c r="B1214" s="68">
        <v>24</v>
      </c>
      <c r="C1214" s="441" t="s">
        <v>3512</v>
      </c>
      <c r="D1214" s="442" t="s">
        <v>3509</v>
      </c>
      <c r="E1214" s="262" t="s">
        <v>3460</v>
      </c>
      <c r="F1214" s="68">
        <v>120</v>
      </c>
      <c r="G1214" s="28">
        <v>28</v>
      </c>
      <c r="H1214" s="29">
        <f t="shared" si="28"/>
        <v>0.23333333333333334</v>
      </c>
      <c r="I1214" s="28">
        <v>100</v>
      </c>
      <c r="J1214" s="28">
        <v>177</v>
      </c>
      <c r="K1214" s="28">
        <v>11</v>
      </c>
      <c r="L1214" s="28">
        <v>14</v>
      </c>
      <c r="M1214" s="28">
        <v>2</v>
      </c>
      <c r="P1214" s="28">
        <v>1</v>
      </c>
      <c r="R1214" s="258" t="s">
        <v>3461</v>
      </c>
      <c r="W1214">
        <v>23</v>
      </c>
      <c r="Z1214" s="315" t="s">
        <v>3316</v>
      </c>
    </row>
    <row r="1215" spans="1:27" ht="15" customHeight="1" x14ac:dyDescent="0.25">
      <c r="A1215" s="187">
        <f>VLOOKUP(E1215,НЕД!A:B,2,FALSE)</f>
        <v>24</v>
      </c>
      <c r="B1215" s="68">
        <v>21</v>
      </c>
      <c r="C1215" s="441" t="s">
        <v>260</v>
      </c>
      <c r="D1215" t="s">
        <v>260</v>
      </c>
      <c r="E1215" s="162" t="s">
        <v>3127</v>
      </c>
      <c r="F1215" s="68">
        <v>320</v>
      </c>
      <c r="G1215" s="28">
        <v>92</v>
      </c>
      <c r="H1215" s="29">
        <f t="shared" si="28"/>
        <v>0.28749999999999998</v>
      </c>
      <c r="I1215" s="28">
        <v>250</v>
      </c>
      <c r="J1215" s="28">
        <v>461</v>
      </c>
      <c r="K1215" s="28">
        <v>24</v>
      </c>
      <c r="L1215" s="28">
        <v>24</v>
      </c>
      <c r="M1215" s="28">
        <v>38</v>
      </c>
      <c r="O1215" s="28">
        <v>1</v>
      </c>
      <c r="P1215" s="28">
        <v>1</v>
      </c>
      <c r="R1215" s="133" t="s">
        <v>3129</v>
      </c>
      <c r="W1215">
        <v>23</v>
      </c>
      <c r="Z1215" s="315" t="s">
        <v>3316</v>
      </c>
    </row>
    <row r="1216" spans="1:27" ht="15" customHeight="1" x14ac:dyDescent="0.25">
      <c r="A1216" s="187">
        <f>VLOOKUP(E1216,НЕД!A:B,2,FALSE)</f>
        <v>24</v>
      </c>
      <c r="B1216" s="64">
        <v>24</v>
      </c>
      <c r="C1216" s="514" t="s">
        <v>3616</v>
      </c>
      <c r="D1216" t="s">
        <v>325</v>
      </c>
      <c r="E1216" s="409" t="s">
        <v>1581</v>
      </c>
      <c r="F1216" s="28">
        <v>220</v>
      </c>
      <c r="G1216" s="28">
        <v>67</v>
      </c>
      <c r="H1216" s="29">
        <f t="shared" si="28"/>
        <v>0.30454545454545456</v>
      </c>
      <c r="I1216" s="28">
        <v>130</v>
      </c>
      <c r="J1216" s="28">
        <v>241</v>
      </c>
      <c r="K1216" s="28">
        <v>14</v>
      </c>
      <c r="L1216" s="28">
        <v>19</v>
      </c>
      <c r="M1216" s="28">
        <v>4</v>
      </c>
      <c r="O1216" s="28">
        <v>1</v>
      </c>
      <c r="R1216" s="514" t="s">
        <v>3617</v>
      </c>
      <c r="W1216">
        <f t="shared" ref="W1216:W1247" si="29">B1216</f>
        <v>24</v>
      </c>
      <c r="Y1216"/>
      <c r="Z1216"/>
      <c r="AA1216"/>
    </row>
    <row r="1217" spans="1:27" ht="15" customHeight="1" x14ac:dyDescent="0.25">
      <c r="A1217" s="187">
        <f>VLOOKUP(E1217,НЕД!A:B,2,FALSE)</f>
        <v>24</v>
      </c>
      <c r="B1217" s="28">
        <v>24</v>
      </c>
      <c r="C1217" s="514" t="s">
        <v>151</v>
      </c>
      <c r="D1217" t="s">
        <v>151</v>
      </c>
      <c r="E1217" s="409" t="s">
        <v>3612</v>
      </c>
      <c r="F1217" s="28"/>
      <c r="H1217" s="29" t="e">
        <f t="shared" si="28"/>
        <v>#DIV/0!</v>
      </c>
      <c r="R1217"/>
      <c r="W1217">
        <f t="shared" si="29"/>
        <v>24</v>
      </c>
      <c r="Y1217"/>
      <c r="Z1217"/>
      <c r="AA1217"/>
    </row>
    <row r="1218" spans="1:27" ht="15" customHeight="1" x14ac:dyDescent="0.25">
      <c r="A1218" s="187">
        <f>VLOOKUP(E1218,НЕД!A:B,2,FALSE)</f>
        <v>24</v>
      </c>
      <c r="B1218" s="28">
        <v>24</v>
      </c>
      <c r="C1218" s="514" t="s">
        <v>151</v>
      </c>
      <c r="D1218" s="514" t="s">
        <v>151</v>
      </c>
      <c r="E1218" s="409" t="s">
        <v>3611</v>
      </c>
      <c r="F1218" s="28"/>
      <c r="H1218" s="29" t="e">
        <f t="shared" si="28"/>
        <v>#DIV/0!</v>
      </c>
      <c r="R1218"/>
      <c r="W1218">
        <f t="shared" si="29"/>
        <v>24</v>
      </c>
      <c r="Y1218"/>
      <c r="Z1218"/>
      <c r="AA1218"/>
    </row>
    <row r="1219" spans="1:27" ht="15" customHeight="1" x14ac:dyDescent="0.25">
      <c r="A1219" s="187">
        <f>VLOOKUP(E1219,НЕД!A:B,2,FALSE)</f>
        <v>24</v>
      </c>
      <c r="B1219" s="28">
        <v>24</v>
      </c>
      <c r="C1219" s="514" t="s">
        <v>3618</v>
      </c>
      <c r="D1219" t="s">
        <v>162</v>
      </c>
      <c r="E1219" s="409" t="s">
        <v>3613</v>
      </c>
      <c r="F1219" s="28"/>
      <c r="H1219" s="29" t="e">
        <f t="shared" si="28"/>
        <v>#DIV/0!</v>
      </c>
      <c r="R1219"/>
      <c r="W1219">
        <f t="shared" si="29"/>
        <v>24</v>
      </c>
      <c r="Y1219"/>
      <c r="Z1219"/>
      <c r="AA1219"/>
    </row>
    <row r="1220" spans="1:27" ht="15" customHeight="1" x14ac:dyDescent="0.25">
      <c r="A1220" s="187">
        <f>VLOOKUP(E1220,НЕД!A:B,2,FALSE)</f>
        <v>24</v>
      </c>
      <c r="B1220" s="28">
        <v>24</v>
      </c>
      <c r="C1220" s="514" t="s">
        <v>232</v>
      </c>
      <c r="D1220" t="s">
        <v>3625</v>
      </c>
      <c r="E1220" s="409" t="s">
        <v>3614</v>
      </c>
      <c r="F1220" s="28"/>
      <c r="H1220" s="29" t="e">
        <f t="shared" si="28"/>
        <v>#DIV/0!</v>
      </c>
      <c r="R1220"/>
      <c r="W1220">
        <f t="shared" si="29"/>
        <v>24</v>
      </c>
      <c r="Y1220"/>
      <c r="Z1220"/>
      <c r="AA1220"/>
    </row>
    <row r="1221" spans="1:27" ht="15" customHeight="1" x14ac:dyDescent="0.25">
      <c r="A1221" s="187" t="e">
        <f>VLOOKUP(E1221,НЕД!A:B,2,FALSE)</f>
        <v>#N/A</v>
      </c>
      <c r="B1221" s="28">
        <v>24</v>
      </c>
      <c r="C1221" s="514" t="s">
        <v>3624</v>
      </c>
      <c r="D1221" t="s">
        <v>3624</v>
      </c>
      <c r="E1221" s="499" t="s">
        <v>3627</v>
      </c>
      <c r="F1221" s="28"/>
      <c r="H1221" s="29" t="e">
        <f t="shared" si="28"/>
        <v>#DIV/0!</v>
      </c>
      <c r="R1221"/>
      <c r="W1221">
        <f t="shared" si="29"/>
        <v>24</v>
      </c>
      <c r="Y1221"/>
      <c r="Z1221"/>
      <c r="AA1221"/>
    </row>
    <row r="1222" spans="1:27" ht="15" customHeight="1" x14ac:dyDescent="0.25">
      <c r="A1222" s="187" t="e">
        <f>VLOOKUP(E1222,НЕД!A:B,2,FALSE)</f>
        <v>#N/A</v>
      </c>
      <c r="B1222" s="28">
        <v>24</v>
      </c>
      <c r="C1222" s="514" t="s">
        <v>3624</v>
      </c>
      <c r="D1222" t="s">
        <v>3624</v>
      </c>
      <c r="E1222" s="499" t="s">
        <v>3626</v>
      </c>
      <c r="F1222" s="28"/>
      <c r="H1222" s="29" t="e">
        <f t="shared" si="28"/>
        <v>#DIV/0!</v>
      </c>
      <c r="R1222"/>
      <c r="W1222">
        <f t="shared" si="29"/>
        <v>24</v>
      </c>
      <c r="Y1222"/>
      <c r="Z1222"/>
      <c r="AA1222"/>
    </row>
    <row r="1223" spans="1:27" ht="15" customHeight="1" x14ac:dyDescent="0.25">
      <c r="A1223" s="187">
        <f>VLOOKUP(E1223,НЕД!A:B,2,FALSE)</f>
        <v>24</v>
      </c>
      <c r="B1223" s="28">
        <v>24</v>
      </c>
      <c r="C1223" s="514" t="s">
        <v>3624</v>
      </c>
      <c r="D1223" t="s">
        <v>3624</v>
      </c>
      <c r="E1223" s="499" t="s">
        <v>3623</v>
      </c>
      <c r="F1223" s="28"/>
      <c r="H1223" s="29" t="e">
        <f t="shared" si="28"/>
        <v>#DIV/0!</v>
      </c>
      <c r="R1223"/>
      <c r="W1223">
        <f t="shared" si="29"/>
        <v>24</v>
      </c>
      <c r="Y1223"/>
      <c r="Z1223"/>
      <c r="AA1223"/>
    </row>
    <row r="1224" spans="1:27" ht="15" customHeight="1" x14ac:dyDescent="0.25">
      <c r="B1224" s="28"/>
      <c r="E1224" s="22"/>
      <c r="F1224" s="28"/>
      <c r="H1224" s="29" t="e">
        <f t="shared" si="28"/>
        <v>#DIV/0!</v>
      </c>
      <c r="R1224"/>
      <c r="W1224">
        <f t="shared" si="29"/>
        <v>0</v>
      </c>
      <c r="Y1224"/>
      <c r="Z1224"/>
      <c r="AA1224"/>
    </row>
    <row r="1225" spans="1:27" ht="15" customHeight="1" x14ac:dyDescent="0.25">
      <c r="B1225" s="28"/>
      <c r="E1225" s="22"/>
      <c r="F1225" s="28"/>
      <c r="H1225" s="29" t="e">
        <f t="shared" si="28"/>
        <v>#DIV/0!</v>
      </c>
      <c r="R1225"/>
      <c r="W1225">
        <f t="shared" si="29"/>
        <v>0</v>
      </c>
      <c r="Y1225"/>
      <c r="Z1225"/>
      <c r="AA1225"/>
    </row>
    <row r="1226" spans="1:27" ht="15" customHeight="1" x14ac:dyDescent="0.25">
      <c r="B1226" s="28"/>
      <c r="E1226" s="22"/>
      <c r="F1226" s="28"/>
      <c r="H1226" s="29" t="e">
        <f t="shared" si="28"/>
        <v>#DIV/0!</v>
      </c>
      <c r="R1226"/>
      <c r="W1226">
        <f t="shared" si="29"/>
        <v>0</v>
      </c>
      <c r="Y1226"/>
      <c r="Z1226"/>
      <c r="AA1226"/>
    </row>
    <row r="1227" spans="1:27" ht="15" customHeight="1" x14ac:dyDescent="0.25">
      <c r="B1227" s="28"/>
      <c r="E1227" s="22"/>
      <c r="F1227" s="28"/>
      <c r="H1227" s="29" t="e">
        <f t="shared" si="28"/>
        <v>#DIV/0!</v>
      </c>
      <c r="R1227"/>
      <c r="W1227">
        <f t="shared" si="29"/>
        <v>0</v>
      </c>
      <c r="Y1227"/>
      <c r="Z1227"/>
      <c r="AA1227"/>
    </row>
    <row r="1228" spans="1:27" ht="15" customHeight="1" x14ac:dyDescent="0.25">
      <c r="B1228" s="28"/>
      <c r="E1228" s="22"/>
      <c r="F1228" s="28"/>
      <c r="H1228" s="29" t="e">
        <f t="shared" si="28"/>
        <v>#DIV/0!</v>
      </c>
      <c r="R1228"/>
      <c r="W1228">
        <f t="shared" si="29"/>
        <v>0</v>
      </c>
      <c r="Y1228"/>
      <c r="Z1228"/>
      <c r="AA1228"/>
    </row>
    <row r="1229" spans="1:27" ht="15" customHeight="1" x14ac:dyDescent="0.25">
      <c r="B1229" s="28"/>
      <c r="E1229" s="22"/>
      <c r="F1229" s="28"/>
      <c r="H1229" s="29" t="e">
        <f t="shared" si="28"/>
        <v>#DIV/0!</v>
      </c>
      <c r="R1229"/>
      <c r="W1229">
        <f t="shared" si="29"/>
        <v>0</v>
      </c>
      <c r="Y1229"/>
      <c r="Z1229"/>
      <c r="AA1229"/>
    </row>
    <row r="1230" spans="1:27" ht="15" customHeight="1" x14ac:dyDescent="0.25">
      <c r="B1230" s="28"/>
      <c r="E1230" s="22"/>
      <c r="F1230" s="28"/>
      <c r="H1230" s="29" t="e">
        <f t="shared" si="28"/>
        <v>#DIV/0!</v>
      </c>
      <c r="R1230"/>
      <c r="W1230">
        <f t="shared" si="29"/>
        <v>0</v>
      </c>
      <c r="Y1230"/>
      <c r="Z1230"/>
      <c r="AA1230"/>
    </row>
    <row r="1231" spans="1:27" ht="15" customHeight="1" x14ac:dyDescent="0.25">
      <c r="B1231" s="28"/>
      <c r="E1231" s="22"/>
      <c r="F1231" s="28"/>
      <c r="H1231" s="29" t="e">
        <f t="shared" si="28"/>
        <v>#DIV/0!</v>
      </c>
      <c r="R1231"/>
      <c r="W1231">
        <f t="shared" si="29"/>
        <v>0</v>
      </c>
      <c r="Y1231"/>
      <c r="Z1231"/>
      <c r="AA1231"/>
    </row>
    <row r="1232" spans="1:27" ht="15" customHeight="1" x14ac:dyDescent="0.25">
      <c r="B1232" s="28"/>
      <c r="E1232" s="22"/>
      <c r="F1232" s="28"/>
      <c r="H1232" s="29" t="e">
        <f t="shared" si="28"/>
        <v>#DIV/0!</v>
      </c>
      <c r="R1232"/>
      <c r="W1232">
        <f t="shared" si="29"/>
        <v>0</v>
      </c>
      <c r="Y1232"/>
      <c r="Z1232"/>
      <c r="AA1232"/>
    </row>
    <row r="1233" spans="2:27" ht="15" customHeight="1" x14ac:dyDescent="0.25">
      <c r="B1233" s="28"/>
      <c r="E1233" s="22"/>
      <c r="F1233" s="28"/>
      <c r="H1233" s="29" t="e">
        <f t="shared" si="28"/>
        <v>#DIV/0!</v>
      </c>
      <c r="R1233"/>
      <c r="W1233">
        <f t="shared" si="29"/>
        <v>0</v>
      </c>
      <c r="Y1233"/>
      <c r="Z1233"/>
      <c r="AA1233"/>
    </row>
    <row r="1234" spans="2:27" ht="15" customHeight="1" x14ac:dyDescent="0.25">
      <c r="B1234" s="28"/>
      <c r="E1234" s="22"/>
      <c r="F1234" s="28"/>
      <c r="H1234" s="29" t="e">
        <f t="shared" si="28"/>
        <v>#DIV/0!</v>
      </c>
      <c r="R1234"/>
      <c r="W1234">
        <f t="shared" si="29"/>
        <v>0</v>
      </c>
      <c r="Y1234"/>
      <c r="Z1234"/>
      <c r="AA1234"/>
    </row>
    <row r="1235" spans="2:27" ht="15" customHeight="1" x14ac:dyDescent="0.25">
      <c r="B1235" s="28"/>
      <c r="E1235" s="22"/>
      <c r="F1235" s="28"/>
      <c r="H1235" s="29" t="e">
        <f t="shared" si="28"/>
        <v>#DIV/0!</v>
      </c>
      <c r="R1235"/>
      <c r="W1235">
        <f t="shared" si="29"/>
        <v>0</v>
      </c>
      <c r="Y1235"/>
      <c r="Z1235"/>
      <c r="AA1235"/>
    </row>
    <row r="1236" spans="2:27" ht="15" customHeight="1" x14ac:dyDescent="0.25">
      <c r="B1236" s="28"/>
      <c r="E1236" s="22"/>
      <c r="F1236" s="28"/>
      <c r="H1236" s="29" t="e">
        <f t="shared" si="28"/>
        <v>#DIV/0!</v>
      </c>
      <c r="R1236"/>
      <c r="W1236">
        <f t="shared" si="29"/>
        <v>0</v>
      </c>
      <c r="Y1236"/>
      <c r="Z1236"/>
      <c r="AA1236"/>
    </row>
    <row r="1237" spans="2:27" ht="15" customHeight="1" x14ac:dyDescent="0.25">
      <c r="B1237" s="28"/>
      <c r="E1237" s="22"/>
      <c r="F1237" s="28"/>
      <c r="R1237"/>
      <c r="W1237">
        <f t="shared" si="29"/>
        <v>0</v>
      </c>
      <c r="Y1237"/>
      <c r="Z1237"/>
      <c r="AA1237"/>
    </row>
    <row r="1238" spans="2:27" ht="15" customHeight="1" x14ac:dyDescent="0.25">
      <c r="B1238" s="28"/>
      <c r="E1238" s="22"/>
      <c r="F1238" s="28"/>
      <c r="R1238"/>
      <c r="W1238">
        <f t="shared" si="29"/>
        <v>0</v>
      </c>
      <c r="Y1238"/>
      <c r="Z1238"/>
      <c r="AA1238"/>
    </row>
    <row r="1239" spans="2:27" ht="15" customHeight="1" x14ac:dyDescent="0.25">
      <c r="B1239" s="28"/>
      <c r="E1239" s="22"/>
      <c r="F1239" s="28"/>
      <c r="R1239"/>
      <c r="W1239">
        <f t="shared" si="29"/>
        <v>0</v>
      </c>
      <c r="Y1239"/>
      <c r="Z1239"/>
      <c r="AA1239"/>
    </row>
    <row r="1240" spans="2:27" ht="15" customHeight="1" x14ac:dyDescent="0.25">
      <c r="B1240" s="28"/>
      <c r="E1240" s="22"/>
      <c r="F1240" s="28"/>
      <c r="R1240"/>
      <c r="W1240">
        <f t="shared" si="29"/>
        <v>0</v>
      </c>
      <c r="Y1240"/>
      <c r="Z1240"/>
      <c r="AA1240"/>
    </row>
    <row r="1241" spans="2:27" ht="15" customHeight="1" x14ac:dyDescent="0.25">
      <c r="B1241" s="28"/>
      <c r="E1241" s="22"/>
      <c r="F1241" s="28"/>
      <c r="R1241"/>
      <c r="W1241">
        <f t="shared" si="29"/>
        <v>0</v>
      </c>
      <c r="Y1241"/>
      <c r="Z1241"/>
      <c r="AA1241"/>
    </row>
    <row r="1242" spans="2:27" ht="15" customHeight="1" x14ac:dyDescent="0.25">
      <c r="B1242" s="28"/>
      <c r="E1242" s="22"/>
      <c r="F1242" s="28"/>
      <c r="R1242"/>
      <c r="W1242">
        <f t="shared" si="29"/>
        <v>0</v>
      </c>
      <c r="Y1242"/>
      <c r="Z1242"/>
      <c r="AA1242"/>
    </row>
    <row r="1243" spans="2:27" ht="15" customHeight="1" x14ac:dyDescent="0.25">
      <c r="B1243" s="28"/>
      <c r="E1243" s="22"/>
      <c r="F1243" s="28"/>
      <c r="R1243"/>
      <c r="W1243">
        <f t="shared" si="29"/>
        <v>0</v>
      </c>
      <c r="Y1243"/>
      <c r="Z1243"/>
      <c r="AA1243"/>
    </row>
    <row r="1244" spans="2:27" ht="15" customHeight="1" x14ac:dyDescent="0.25">
      <c r="B1244" s="28"/>
      <c r="E1244" s="22"/>
      <c r="F1244" s="28"/>
      <c r="R1244"/>
      <c r="W1244">
        <f t="shared" si="29"/>
        <v>0</v>
      </c>
      <c r="Y1244"/>
      <c r="Z1244"/>
      <c r="AA1244"/>
    </row>
    <row r="1245" spans="2:27" ht="15" customHeight="1" x14ac:dyDescent="0.25">
      <c r="B1245" s="28"/>
      <c r="E1245" s="22"/>
      <c r="F1245" s="28"/>
      <c r="R1245"/>
      <c r="W1245">
        <f t="shared" si="29"/>
        <v>0</v>
      </c>
      <c r="Y1245"/>
      <c r="Z1245"/>
      <c r="AA1245"/>
    </row>
    <row r="1246" spans="2:27" ht="15" customHeight="1" x14ac:dyDescent="0.25">
      <c r="B1246" s="28"/>
      <c r="E1246" s="22"/>
      <c r="F1246" s="28"/>
      <c r="R1246"/>
      <c r="W1246">
        <f t="shared" si="29"/>
        <v>0</v>
      </c>
      <c r="Y1246"/>
      <c r="Z1246"/>
      <c r="AA1246"/>
    </row>
    <row r="1247" spans="2:27" ht="15" customHeight="1" x14ac:dyDescent="0.25">
      <c r="B1247" s="28"/>
      <c r="E1247" s="22"/>
      <c r="F1247" s="28"/>
      <c r="R1247"/>
      <c r="W1247">
        <f t="shared" si="29"/>
        <v>0</v>
      </c>
      <c r="Y1247"/>
      <c r="Z1247"/>
      <c r="AA1247"/>
    </row>
    <row r="1248" spans="2:27" ht="15" customHeight="1" x14ac:dyDescent="0.25">
      <c r="B1248" s="28"/>
      <c r="E1248" s="22"/>
      <c r="F1248" s="28"/>
      <c r="R1248"/>
      <c r="W1248">
        <f t="shared" ref="W1248:W1279" si="30">B1248</f>
        <v>0</v>
      </c>
      <c r="Y1248"/>
      <c r="Z1248"/>
      <c r="AA1248"/>
    </row>
    <row r="1249" spans="2:27" ht="15" customHeight="1" x14ac:dyDescent="0.25">
      <c r="B1249" s="28"/>
      <c r="E1249" s="22"/>
      <c r="F1249" s="28"/>
      <c r="R1249"/>
      <c r="W1249">
        <f t="shared" si="30"/>
        <v>0</v>
      </c>
      <c r="Y1249"/>
      <c r="Z1249"/>
      <c r="AA1249"/>
    </row>
    <row r="1250" spans="2:27" ht="15" customHeight="1" x14ac:dyDescent="0.25">
      <c r="B1250" s="28"/>
      <c r="E1250" s="22"/>
      <c r="F1250" s="28"/>
      <c r="R1250"/>
      <c r="W1250">
        <f t="shared" si="30"/>
        <v>0</v>
      </c>
      <c r="Y1250"/>
      <c r="Z1250"/>
      <c r="AA1250"/>
    </row>
    <row r="1251" spans="2:27" ht="15" customHeight="1" x14ac:dyDescent="0.25">
      <c r="B1251" s="28"/>
      <c r="E1251" s="22"/>
      <c r="F1251" s="28"/>
      <c r="R1251"/>
      <c r="W1251">
        <f t="shared" si="30"/>
        <v>0</v>
      </c>
      <c r="Y1251"/>
      <c r="Z1251"/>
      <c r="AA1251"/>
    </row>
    <row r="1252" spans="2:27" ht="15" customHeight="1" x14ac:dyDescent="0.25">
      <c r="B1252" s="28"/>
      <c r="E1252" s="22"/>
      <c r="F1252" s="28"/>
      <c r="R1252"/>
      <c r="W1252">
        <f t="shared" si="30"/>
        <v>0</v>
      </c>
      <c r="Y1252"/>
      <c r="Z1252"/>
      <c r="AA1252"/>
    </row>
    <row r="1253" spans="2:27" ht="15" customHeight="1" x14ac:dyDescent="0.25">
      <c r="B1253" s="28"/>
      <c r="E1253" s="22"/>
      <c r="F1253" s="28"/>
      <c r="R1253"/>
      <c r="W1253">
        <f t="shared" si="30"/>
        <v>0</v>
      </c>
      <c r="Y1253"/>
      <c r="Z1253"/>
      <c r="AA1253"/>
    </row>
    <row r="1254" spans="2:27" ht="15" customHeight="1" x14ac:dyDescent="0.25">
      <c r="B1254" s="28"/>
      <c r="E1254" s="22"/>
      <c r="F1254" s="28"/>
      <c r="R1254"/>
      <c r="W1254">
        <f t="shared" si="30"/>
        <v>0</v>
      </c>
      <c r="Y1254"/>
      <c r="Z1254"/>
      <c r="AA1254"/>
    </row>
    <row r="1255" spans="2:27" ht="15" customHeight="1" x14ac:dyDescent="0.25">
      <c r="B1255" s="28"/>
      <c r="E1255" s="22"/>
      <c r="F1255" s="28"/>
      <c r="R1255"/>
      <c r="W1255">
        <f t="shared" si="30"/>
        <v>0</v>
      </c>
      <c r="Y1255"/>
      <c r="Z1255"/>
      <c r="AA1255"/>
    </row>
    <row r="1256" spans="2:27" ht="15" customHeight="1" x14ac:dyDescent="0.25">
      <c r="B1256" s="28"/>
      <c r="E1256" s="22"/>
      <c r="F1256" s="28"/>
      <c r="R1256"/>
      <c r="W1256">
        <f t="shared" si="30"/>
        <v>0</v>
      </c>
      <c r="Y1256"/>
      <c r="Z1256"/>
      <c r="AA1256"/>
    </row>
    <row r="1257" spans="2:27" ht="15" customHeight="1" x14ac:dyDescent="0.25">
      <c r="B1257" s="28"/>
      <c r="E1257" s="22"/>
      <c r="F1257" s="28"/>
      <c r="R1257"/>
      <c r="W1257">
        <f t="shared" si="30"/>
        <v>0</v>
      </c>
      <c r="Y1257"/>
      <c r="Z1257"/>
      <c r="AA1257"/>
    </row>
    <row r="1258" spans="2:27" ht="15" customHeight="1" x14ac:dyDescent="0.25">
      <c r="B1258" s="28"/>
      <c r="E1258" s="22"/>
      <c r="F1258" s="28"/>
      <c r="R1258"/>
      <c r="W1258">
        <f t="shared" si="30"/>
        <v>0</v>
      </c>
      <c r="Y1258"/>
      <c r="Z1258"/>
      <c r="AA1258"/>
    </row>
    <row r="1259" spans="2:27" ht="15" customHeight="1" x14ac:dyDescent="0.25">
      <c r="B1259" s="28"/>
      <c r="E1259" s="22"/>
      <c r="F1259" s="28"/>
      <c r="R1259"/>
      <c r="W1259">
        <f t="shared" si="30"/>
        <v>0</v>
      </c>
      <c r="Y1259"/>
      <c r="Z1259"/>
      <c r="AA1259"/>
    </row>
    <row r="1260" spans="2:27" ht="15" customHeight="1" x14ac:dyDescent="0.25">
      <c r="B1260" s="28"/>
      <c r="E1260" s="22"/>
      <c r="F1260" s="28"/>
      <c r="R1260"/>
      <c r="W1260">
        <f t="shared" si="30"/>
        <v>0</v>
      </c>
      <c r="Y1260"/>
      <c r="Z1260"/>
      <c r="AA1260"/>
    </row>
    <row r="1261" spans="2:27" ht="15" customHeight="1" x14ac:dyDescent="0.25">
      <c r="B1261" s="28"/>
      <c r="E1261" s="22"/>
      <c r="F1261" s="28"/>
      <c r="R1261"/>
      <c r="W1261">
        <f t="shared" si="30"/>
        <v>0</v>
      </c>
      <c r="Y1261"/>
      <c r="Z1261"/>
      <c r="AA1261"/>
    </row>
    <row r="1262" spans="2:27" ht="15" customHeight="1" x14ac:dyDescent="0.25">
      <c r="B1262" s="28"/>
      <c r="E1262" s="22"/>
      <c r="F1262" s="28"/>
      <c r="R1262"/>
      <c r="W1262">
        <f t="shared" si="30"/>
        <v>0</v>
      </c>
      <c r="Y1262"/>
      <c r="Z1262"/>
      <c r="AA1262"/>
    </row>
    <row r="1263" spans="2:27" ht="15" customHeight="1" x14ac:dyDescent="0.25">
      <c r="B1263" s="28"/>
      <c r="E1263" s="22"/>
      <c r="F1263" s="28"/>
      <c r="R1263"/>
      <c r="W1263">
        <f t="shared" si="30"/>
        <v>0</v>
      </c>
      <c r="Y1263"/>
      <c r="Z1263"/>
      <c r="AA1263"/>
    </row>
    <row r="1264" spans="2:27" ht="15" customHeight="1" x14ac:dyDescent="0.25">
      <c r="B1264" s="28"/>
      <c r="E1264" s="22"/>
      <c r="F1264" s="28"/>
      <c r="R1264"/>
      <c r="W1264">
        <f t="shared" si="30"/>
        <v>0</v>
      </c>
      <c r="Y1264"/>
      <c r="Z1264"/>
      <c r="AA1264"/>
    </row>
    <row r="1265" spans="2:27" ht="15" customHeight="1" x14ac:dyDescent="0.25">
      <c r="B1265" s="28"/>
      <c r="E1265" s="22"/>
      <c r="F1265" s="28"/>
      <c r="R1265"/>
      <c r="W1265">
        <f t="shared" si="30"/>
        <v>0</v>
      </c>
      <c r="Y1265"/>
      <c r="Z1265"/>
      <c r="AA1265"/>
    </row>
    <row r="1266" spans="2:27" ht="15" customHeight="1" x14ac:dyDescent="0.25">
      <c r="B1266" s="28"/>
      <c r="E1266" s="22"/>
      <c r="F1266" s="28"/>
      <c r="R1266"/>
      <c r="W1266">
        <f t="shared" si="30"/>
        <v>0</v>
      </c>
      <c r="Y1266"/>
      <c r="Z1266"/>
      <c r="AA1266"/>
    </row>
    <row r="1267" spans="2:27" ht="15" customHeight="1" x14ac:dyDescent="0.25">
      <c r="B1267" s="28"/>
      <c r="E1267" s="22"/>
      <c r="F1267" s="28"/>
      <c r="R1267"/>
      <c r="W1267">
        <f t="shared" si="30"/>
        <v>0</v>
      </c>
      <c r="Y1267"/>
      <c r="Z1267"/>
      <c r="AA1267"/>
    </row>
    <row r="1268" spans="2:27" ht="15" customHeight="1" x14ac:dyDescent="0.25">
      <c r="B1268" s="28"/>
      <c r="E1268" s="22"/>
      <c r="F1268" s="28"/>
      <c r="R1268"/>
      <c r="W1268">
        <f t="shared" si="30"/>
        <v>0</v>
      </c>
      <c r="Y1268"/>
      <c r="Z1268"/>
      <c r="AA1268"/>
    </row>
    <row r="1269" spans="2:27" ht="15" customHeight="1" x14ac:dyDescent="0.25">
      <c r="B1269" s="28"/>
      <c r="E1269" s="22"/>
      <c r="F1269" s="28"/>
      <c r="R1269"/>
      <c r="W1269">
        <f t="shared" si="30"/>
        <v>0</v>
      </c>
      <c r="Y1269"/>
      <c r="Z1269"/>
      <c r="AA1269"/>
    </row>
    <row r="1270" spans="2:27" ht="15" customHeight="1" x14ac:dyDescent="0.25">
      <c r="B1270" s="28"/>
      <c r="E1270" s="22"/>
      <c r="F1270" s="28"/>
      <c r="R1270"/>
      <c r="W1270">
        <f t="shared" si="30"/>
        <v>0</v>
      </c>
      <c r="Y1270"/>
      <c r="Z1270"/>
      <c r="AA1270"/>
    </row>
    <row r="1271" spans="2:27" ht="15" customHeight="1" x14ac:dyDescent="0.25">
      <c r="B1271" s="28"/>
      <c r="E1271" s="22"/>
      <c r="F1271" s="28"/>
      <c r="R1271"/>
      <c r="W1271">
        <f t="shared" si="30"/>
        <v>0</v>
      </c>
      <c r="Y1271"/>
      <c r="Z1271"/>
      <c r="AA1271"/>
    </row>
    <row r="1272" spans="2:27" ht="15" customHeight="1" x14ac:dyDescent="0.25">
      <c r="B1272" s="28"/>
      <c r="E1272" s="22"/>
      <c r="F1272" s="28"/>
      <c r="R1272"/>
      <c r="W1272">
        <f t="shared" si="30"/>
        <v>0</v>
      </c>
      <c r="Y1272"/>
      <c r="Z1272"/>
      <c r="AA1272"/>
    </row>
    <row r="1273" spans="2:27" ht="15" customHeight="1" x14ac:dyDescent="0.25">
      <c r="B1273" s="28"/>
      <c r="E1273" s="22"/>
      <c r="F1273" s="28"/>
      <c r="R1273"/>
      <c r="W1273">
        <f t="shared" si="30"/>
        <v>0</v>
      </c>
      <c r="Y1273"/>
      <c r="Z1273"/>
      <c r="AA1273"/>
    </row>
    <row r="1274" spans="2:27" ht="15" customHeight="1" x14ac:dyDescent="0.25">
      <c r="B1274" s="28"/>
      <c r="E1274" s="22"/>
      <c r="F1274" s="28"/>
      <c r="R1274"/>
      <c r="W1274">
        <f t="shared" si="30"/>
        <v>0</v>
      </c>
      <c r="Y1274"/>
      <c r="Z1274"/>
      <c r="AA1274"/>
    </row>
    <row r="1275" spans="2:27" ht="15" customHeight="1" x14ac:dyDescent="0.25">
      <c r="B1275" s="28"/>
      <c r="E1275" s="22"/>
      <c r="F1275" s="28"/>
      <c r="R1275"/>
      <c r="W1275">
        <f t="shared" si="30"/>
        <v>0</v>
      </c>
      <c r="Y1275"/>
      <c r="Z1275"/>
      <c r="AA1275"/>
    </row>
    <row r="1276" spans="2:27" ht="15" customHeight="1" x14ac:dyDescent="0.25">
      <c r="B1276" s="28"/>
      <c r="E1276" s="22"/>
      <c r="F1276" s="28"/>
      <c r="R1276"/>
      <c r="W1276">
        <f t="shared" si="30"/>
        <v>0</v>
      </c>
      <c r="Y1276"/>
      <c r="Z1276"/>
      <c r="AA1276"/>
    </row>
    <row r="1277" spans="2:27" ht="15" customHeight="1" x14ac:dyDescent="0.25">
      <c r="B1277" s="28"/>
      <c r="E1277" s="22"/>
      <c r="F1277" s="28"/>
      <c r="R1277"/>
      <c r="W1277">
        <f t="shared" si="30"/>
        <v>0</v>
      </c>
      <c r="Y1277"/>
      <c r="Z1277"/>
      <c r="AA1277"/>
    </row>
    <row r="1278" spans="2:27" ht="15" customHeight="1" x14ac:dyDescent="0.25">
      <c r="B1278" s="28"/>
      <c r="E1278" s="22"/>
      <c r="F1278" s="28"/>
      <c r="R1278"/>
      <c r="W1278">
        <f t="shared" si="30"/>
        <v>0</v>
      </c>
      <c r="Y1278"/>
      <c r="Z1278"/>
      <c r="AA1278"/>
    </row>
    <row r="1279" spans="2:27" ht="15" customHeight="1" x14ac:dyDescent="0.25">
      <c r="B1279" s="28"/>
      <c r="E1279" s="22"/>
      <c r="F1279" s="28"/>
      <c r="R1279"/>
      <c r="W1279">
        <f t="shared" si="30"/>
        <v>0</v>
      </c>
      <c r="Y1279"/>
      <c r="Z1279"/>
      <c r="AA1279"/>
    </row>
    <row r="1280" spans="2:27" ht="15" customHeight="1" x14ac:dyDescent="0.25">
      <c r="B1280" s="28"/>
      <c r="E1280" s="22"/>
      <c r="F1280" s="28"/>
      <c r="R1280"/>
      <c r="W1280">
        <f t="shared" ref="W1280:W1311" si="31">B1280</f>
        <v>0</v>
      </c>
      <c r="Y1280"/>
      <c r="Z1280"/>
      <c r="AA1280"/>
    </row>
    <row r="1281" spans="2:27" ht="15" customHeight="1" x14ac:dyDescent="0.25">
      <c r="B1281" s="28"/>
      <c r="E1281" s="22"/>
      <c r="F1281" s="28"/>
      <c r="R1281"/>
      <c r="W1281">
        <f t="shared" si="31"/>
        <v>0</v>
      </c>
      <c r="Y1281"/>
      <c r="Z1281"/>
      <c r="AA1281"/>
    </row>
    <row r="1282" spans="2:27" ht="15" customHeight="1" x14ac:dyDescent="0.25">
      <c r="B1282" s="28"/>
      <c r="E1282" s="22"/>
      <c r="F1282" s="28"/>
      <c r="R1282"/>
      <c r="W1282">
        <f t="shared" si="31"/>
        <v>0</v>
      </c>
      <c r="Y1282"/>
      <c r="Z1282"/>
      <c r="AA1282"/>
    </row>
    <row r="1283" spans="2:27" ht="15" customHeight="1" x14ac:dyDescent="0.25">
      <c r="B1283" s="28"/>
      <c r="E1283" s="22"/>
      <c r="F1283" s="28"/>
      <c r="R1283"/>
      <c r="W1283">
        <f t="shared" si="31"/>
        <v>0</v>
      </c>
      <c r="Y1283"/>
      <c r="Z1283"/>
      <c r="AA1283"/>
    </row>
    <row r="1284" spans="2:27" ht="15" customHeight="1" x14ac:dyDescent="0.25">
      <c r="B1284" s="28"/>
      <c r="E1284" s="22"/>
      <c r="F1284" s="28"/>
      <c r="R1284"/>
      <c r="W1284">
        <f t="shared" si="31"/>
        <v>0</v>
      </c>
      <c r="Y1284"/>
      <c r="Z1284"/>
      <c r="AA1284"/>
    </row>
    <row r="1285" spans="2:27" ht="15" customHeight="1" x14ac:dyDescent="0.25">
      <c r="B1285" s="28"/>
      <c r="E1285" s="22"/>
      <c r="F1285" s="28"/>
      <c r="R1285"/>
      <c r="W1285">
        <f t="shared" si="31"/>
        <v>0</v>
      </c>
      <c r="Y1285"/>
      <c r="Z1285"/>
      <c r="AA1285"/>
    </row>
    <row r="1286" spans="2:27" ht="15" customHeight="1" x14ac:dyDescent="0.25">
      <c r="B1286" s="28"/>
      <c r="E1286" s="22"/>
      <c r="F1286" s="28"/>
      <c r="R1286"/>
      <c r="W1286">
        <f t="shared" si="31"/>
        <v>0</v>
      </c>
      <c r="Y1286"/>
      <c r="Z1286"/>
      <c r="AA1286"/>
    </row>
    <row r="1287" spans="2:27" ht="15" customHeight="1" x14ac:dyDescent="0.25">
      <c r="B1287" s="28"/>
      <c r="E1287" s="22"/>
      <c r="F1287" s="28"/>
      <c r="R1287"/>
      <c r="W1287">
        <f t="shared" si="31"/>
        <v>0</v>
      </c>
      <c r="Y1287"/>
      <c r="Z1287"/>
      <c r="AA1287"/>
    </row>
    <row r="1288" spans="2:27" ht="15" customHeight="1" x14ac:dyDescent="0.25">
      <c r="B1288" s="28"/>
      <c r="E1288" s="22"/>
      <c r="F1288" s="28"/>
      <c r="R1288"/>
      <c r="W1288">
        <f t="shared" si="31"/>
        <v>0</v>
      </c>
      <c r="Y1288"/>
      <c r="Z1288"/>
      <c r="AA1288"/>
    </row>
    <row r="1289" spans="2:27" ht="15" customHeight="1" x14ac:dyDescent="0.25">
      <c r="B1289" s="28"/>
      <c r="E1289" s="22"/>
      <c r="F1289" s="28"/>
      <c r="R1289"/>
      <c r="W1289">
        <f t="shared" si="31"/>
        <v>0</v>
      </c>
      <c r="Y1289"/>
      <c r="Z1289"/>
      <c r="AA1289"/>
    </row>
    <row r="1290" spans="2:27" ht="15" customHeight="1" x14ac:dyDescent="0.25">
      <c r="B1290" s="28"/>
      <c r="E1290" s="22"/>
      <c r="F1290" s="28"/>
      <c r="R1290"/>
      <c r="W1290">
        <f t="shared" si="31"/>
        <v>0</v>
      </c>
      <c r="Y1290"/>
      <c r="Z1290"/>
      <c r="AA1290"/>
    </row>
    <row r="1291" spans="2:27" ht="15" customHeight="1" x14ac:dyDescent="0.25">
      <c r="B1291" s="28"/>
      <c r="E1291" s="22"/>
      <c r="F1291" s="28"/>
      <c r="R1291"/>
      <c r="W1291">
        <f t="shared" si="31"/>
        <v>0</v>
      </c>
      <c r="Y1291"/>
      <c r="Z1291"/>
      <c r="AA1291"/>
    </row>
    <row r="1292" spans="2:27" ht="15" customHeight="1" x14ac:dyDescent="0.25">
      <c r="B1292" s="28"/>
      <c r="E1292" s="22"/>
      <c r="F1292" s="28"/>
      <c r="R1292"/>
      <c r="W1292">
        <f t="shared" si="31"/>
        <v>0</v>
      </c>
      <c r="Y1292"/>
      <c r="Z1292"/>
      <c r="AA1292"/>
    </row>
    <row r="1293" spans="2:27" ht="15" customHeight="1" x14ac:dyDescent="0.25">
      <c r="B1293" s="28"/>
      <c r="E1293" s="22"/>
      <c r="F1293" s="28"/>
      <c r="R1293"/>
      <c r="W1293">
        <f t="shared" si="31"/>
        <v>0</v>
      </c>
      <c r="Y1293"/>
      <c r="Z1293"/>
      <c r="AA1293"/>
    </row>
    <row r="1294" spans="2:27" ht="15" customHeight="1" x14ac:dyDescent="0.25">
      <c r="B1294" s="28"/>
      <c r="E1294" s="22"/>
      <c r="F1294" s="28"/>
      <c r="R1294"/>
      <c r="W1294">
        <f t="shared" si="31"/>
        <v>0</v>
      </c>
      <c r="Y1294"/>
      <c r="Z1294"/>
      <c r="AA1294"/>
    </row>
    <row r="1295" spans="2:27" ht="15" customHeight="1" x14ac:dyDescent="0.25">
      <c r="B1295" s="28"/>
      <c r="E1295" s="22"/>
      <c r="F1295" s="28"/>
      <c r="R1295"/>
      <c r="W1295">
        <f t="shared" si="31"/>
        <v>0</v>
      </c>
      <c r="Y1295"/>
      <c r="Z1295"/>
      <c r="AA1295"/>
    </row>
    <row r="1296" spans="2:27" ht="15" customHeight="1" x14ac:dyDescent="0.25">
      <c r="B1296" s="28"/>
      <c r="E1296" s="22"/>
      <c r="F1296" s="28"/>
      <c r="R1296"/>
      <c r="W1296">
        <f t="shared" si="31"/>
        <v>0</v>
      </c>
      <c r="Y1296"/>
      <c r="Z1296"/>
      <c r="AA1296"/>
    </row>
    <row r="1297" spans="2:27" ht="15" customHeight="1" x14ac:dyDescent="0.25">
      <c r="B1297" s="28"/>
      <c r="E1297" s="22"/>
      <c r="F1297" s="28"/>
      <c r="R1297"/>
      <c r="W1297">
        <f t="shared" si="31"/>
        <v>0</v>
      </c>
      <c r="Y1297"/>
      <c r="Z1297"/>
      <c r="AA1297"/>
    </row>
    <row r="1298" spans="2:27" ht="15" customHeight="1" x14ac:dyDescent="0.25">
      <c r="B1298" s="28"/>
      <c r="E1298" s="22"/>
      <c r="F1298" s="28"/>
      <c r="R1298"/>
      <c r="W1298">
        <f t="shared" si="31"/>
        <v>0</v>
      </c>
      <c r="Y1298"/>
      <c r="Z1298"/>
      <c r="AA1298"/>
    </row>
    <row r="1299" spans="2:27" ht="15" customHeight="1" x14ac:dyDescent="0.25">
      <c r="B1299" s="28"/>
      <c r="E1299" s="22"/>
      <c r="F1299" s="28"/>
      <c r="R1299"/>
      <c r="W1299">
        <f t="shared" si="31"/>
        <v>0</v>
      </c>
      <c r="Y1299"/>
      <c r="Z1299"/>
      <c r="AA1299"/>
    </row>
    <row r="1300" spans="2:27" ht="15" customHeight="1" x14ac:dyDescent="0.25">
      <c r="B1300" s="28"/>
      <c r="E1300" s="22"/>
      <c r="F1300" s="28"/>
      <c r="R1300"/>
      <c r="W1300">
        <f t="shared" si="31"/>
        <v>0</v>
      </c>
      <c r="Y1300"/>
      <c r="Z1300"/>
      <c r="AA1300"/>
    </row>
    <row r="1301" spans="2:27" ht="15" customHeight="1" x14ac:dyDescent="0.25">
      <c r="B1301" s="28"/>
      <c r="E1301" s="22"/>
      <c r="F1301" s="28"/>
      <c r="R1301"/>
      <c r="W1301">
        <f t="shared" si="31"/>
        <v>0</v>
      </c>
      <c r="Y1301"/>
      <c r="Z1301"/>
      <c r="AA1301"/>
    </row>
    <row r="1302" spans="2:27" ht="15" customHeight="1" x14ac:dyDescent="0.25">
      <c r="B1302" s="28"/>
      <c r="E1302" s="22"/>
      <c r="F1302" s="28"/>
      <c r="R1302"/>
      <c r="W1302">
        <f t="shared" si="31"/>
        <v>0</v>
      </c>
      <c r="Y1302"/>
      <c r="Z1302"/>
      <c r="AA1302"/>
    </row>
    <row r="1303" spans="2:27" ht="15" customHeight="1" x14ac:dyDescent="0.25">
      <c r="B1303" s="28"/>
      <c r="E1303" s="22"/>
      <c r="F1303" s="28"/>
      <c r="R1303"/>
      <c r="W1303">
        <f t="shared" si="31"/>
        <v>0</v>
      </c>
      <c r="Y1303"/>
      <c r="Z1303"/>
      <c r="AA1303"/>
    </row>
    <row r="1304" spans="2:27" ht="15" customHeight="1" x14ac:dyDescent="0.25">
      <c r="B1304" s="28"/>
      <c r="E1304" s="22"/>
      <c r="F1304" s="28"/>
      <c r="R1304"/>
      <c r="W1304">
        <f t="shared" si="31"/>
        <v>0</v>
      </c>
      <c r="Y1304"/>
      <c r="Z1304"/>
      <c r="AA1304"/>
    </row>
    <row r="1305" spans="2:27" ht="15" customHeight="1" x14ac:dyDescent="0.25">
      <c r="B1305" s="28"/>
      <c r="E1305" s="22"/>
      <c r="F1305" s="28"/>
      <c r="R1305"/>
      <c r="W1305">
        <f t="shared" si="31"/>
        <v>0</v>
      </c>
      <c r="Y1305"/>
      <c r="Z1305"/>
      <c r="AA1305"/>
    </row>
    <row r="1306" spans="2:27" ht="15" customHeight="1" x14ac:dyDescent="0.25">
      <c r="B1306" s="28"/>
      <c r="E1306" s="22"/>
      <c r="F1306" s="28"/>
      <c r="R1306"/>
      <c r="W1306">
        <f t="shared" si="31"/>
        <v>0</v>
      </c>
      <c r="Y1306"/>
      <c r="Z1306"/>
      <c r="AA1306"/>
    </row>
    <row r="1307" spans="2:27" ht="15" customHeight="1" x14ac:dyDescent="0.25">
      <c r="B1307" s="28"/>
      <c r="E1307" s="22"/>
      <c r="F1307" s="28"/>
      <c r="R1307"/>
      <c r="W1307">
        <f t="shared" si="31"/>
        <v>0</v>
      </c>
      <c r="Y1307"/>
      <c r="Z1307"/>
      <c r="AA1307"/>
    </row>
    <row r="1308" spans="2:27" ht="15" customHeight="1" x14ac:dyDescent="0.25">
      <c r="B1308" s="28"/>
      <c r="E1308" s="22"/>
      <c r="F1308" s="28"/>
      <c r="R1308"/>
      <c r="W1308">
        <f t="shared" si="31"/>
        <v>0</v>
      </c>
      <c r="Y1308"/>
      <c r="Z1308"/>
      <c r="AA1308"/>
    </row>
    <row r="1309" spans="2:27" ht="15" customHeight="1" x14ac:dyDescent="0.25">
      <c r="B1309" s="28"/>
      <c r="E1309" s="22"/>
      <c r="F1309" s="28"/>
      <c r="R1309"/>
      <c r="W1309">
        <f t="shared" si="31"/>
        <v>0</v>
      </c>
      <c r="Y1309"/>
      <c r="Z1309"/>
      <c r="AA1309"/>
    </row>
    <row r="1310" spans="2:27" ht="15" customHeight="1" x14ac:dyDescent="0.25">
      <c r="B1310" s="28"/>
      <c r="E1310" s="22"/>
      <c r="F1310" s="28"/>
      <c r="R1310"/>
      <c r="W1310">
        <f t="shared" si="31"/>
        <v>0</v>
      </c>
      <c r="Y1310"/>
      <c r="Z1310"/>
      <c r="AA1310"/>
    </row>
    <row r="1311" spans="2:27" ht="15" customHeight="1" x14ac:dyDescent="0.25">
      <c r="B1311" s="28"/>
      <c r="E1311" s="22"/>
      <c r="F1311" s="28"/>
      <c r="R1311"/>
      <c r="W1311">
        <f t="shared" si="31"/>
        <v>0</v>
      </c>
      <c r="Y1311"/>
      <c r="Z1311"/>
      <c r="AA1311"/>
    </row>
    <row r="1312" spans="2:27" ht="15" customHeight="1" x14ac:dyDescent="0.25">
      <c r="B1312" s="28"/>
      <c r="E1312" s="22"/>
      <c r="F1312" s="28"/>
      <c r="R1312"/>
      <c r="W1312">
        <f t="shared" ref="W1312:W1343" si="32">B1312</f>
        <v>0</v>
      </c>
      <c r="Y1312"/>
      <c r="Z1312"/>
      <c r="AA1312"/>
    </row>
    <row r="1313" spans="2:27" ht="15" customHeight="1" x14ac:dyDescent="0.25">
      <c r="B1313" s="28"/>
      <c r="E1313" s="22"/>
      <c r="F1313" s="28"/>
      <c r="R1313"/>
      <c r="W1313">
        <f t="shared" si="32"/>
        <v>0</v>
      </c>
      <c r="Y1313"/>
      <c r="Z1313"/>
      <c r="AA1313"/>
    </row>
    <row r="1314" spans="2:27" ht="15" customHeight="1" x14ac:dyDescent="0.25">
      <c r="B1314" s="28"/>
      <c r="E1314" s="22"/>
      <c r="F1314" s="28"/>
      <c r="R1314"/>
      <c r="W1314">
        <f t="shared" si="32"/>
        <v>0</v>
      </c>
      <c r="Y1314"/>
      <c r="Z1314"/>
      <c r="AA1314"/>
    </row>
    <row r="1315" spans="2:27" ht="15" customHeight="1" x14ac:dyDescent="0.25">
      <c r="B1315" s="28"/>
      <c r="E1315" s="22"/>
      <c r="F1315" s="28"/>
      <c r="R1315"/>
      <c r="W1315">
        <f t="shared" si="32"/>
        <v>0</v>
      </c>
      <c r="Y1315"/>
      <c r="Z1315"/>
      <c r="AA1315"/>
    </row>
    <row r="1316" spans="2:27" ht="15" customHeight="1" x14ac:dyDescent="0.25">
      <c r="B1316" s="28"/>
      <c r="E1316" s="22"/>
      <c r="F1316" s="28"/>
      <c r="R1316"/>
      <c r="W1316">
        <f t="shared" si="32"/>
        <v>0</v>
      </c>
      <c r="Y1316"/>
      <c r="Z1316"/>
      <c r="AA1316"/>
    </row>
    <row r="1317" spans="2:27" ht="15" customHeight="1" x14ac:dyDescent="0.25">
      <c r="B1317" s="28"/>
      <c r="E1317" s="22"/>
      <c r="F1317" s="28"/>
      <c r="R1317"/>
      <c r="W1317">
        <f t="shared" si="32"/>
        <v>0</v>
      </c>
      <c r="Y1317"/>
      <c r="Z1317"/>
      <c r="AA1317"/>
    </row>
    <row r="1318" spans="2:27" ht="15" customHeight="1" x14ac:dyDescent="0.25">
      <c r="B1318" s="28"/>
      <c r="E1318" s="22"/>
      <c r="F1318" s="28"/>
      <c r="R1318"/>
      <c r="W1318">
        <f t="shared" si="32"/>
        <v>0</v>
      </c>
      <c r="Y1318"/>
      <c r="Z1318"/>
      <c r="AA1318"/>
    </row>
    <row r="1319" spans="2:27" ht="15" customHeight="1" x14ac:dyDescent="0.25">
      <c r="B1319" s="28"/>
      <c r="E1319" s="22"/>
      <c r="F1319" s="28"/>
      <c r="R1319"/>
      <c r="W1319">
        <f t="shared" si="32"/>
        <v>0</v>
      </c>
      <c r="Y1319"/>
      <c r="Z1319"/>
      <c r="AA1319"/>
    </row>
    <row r="1320" spans="2:27" ht="15" customHeight="1" x14ac:dyDescent="0.25">
      <c r="B1320" s="28"/>
      <c r="E1320" s="22"/>
      <c r="F1320" s="28"/>
      <c r="R1320"/>
      <c r="W1320">
        <f t="shared" si="32"/>
        <v>0</v>
      </c>
      <c r="Y1320"/>
      <c r="Z1320"/>
      <c r="AA1320"/>
    </row>
    <row r="1321" spans="2:27" ht="15" customHeight="1" x14ac:dyDescent="0.25">
      <c r="B1321" s="28"/>
      <c r="E1321" s="22"/>
      <c r="F1321" s="28"/>
      <c r="R1321"/>
      <c r="W1321">
        <f t="shared" si="32"/>
        <v>0</v>
      </c>
      <c r="Y1321"/>
      <c r="Z1321"/>
      <c r="AA1321"/>
    </row>
    <row r="1322" spans="2:27" ht="15" customHeight="1" x14ac:dyDescent="0.25">
      <c r="B1322" s="28"/>
      <c r="E1322" s="22"/>
      <c r="F1322" s="28"/>
      <c r="R1322"/>
      <c r="W1322">
        <f t="shared" si="32"/>
        <v>0</v>
      </c>
      <c r="Y1322"/>
      <c r="Z1322"/>
      <c r="AA1322"/>
    </row>
    <row r="1323" spans="2:27" ht="15" customHeight="1" x14ac:dyDescent="0.25">
      <c r="B1323" s="28"/>
      <c r="E1323" s="22"/>
      <c r="F1323" s="28"/>
      <c r="R1323"/>
      <c r="W1323">
        <f t="shared" si="32"/>
        <v>0</v>
      </c>
      <c r="Y1323"/>
      <c r="Z1323"/>
      <c r="AA1323"/>
    </row>
    <row r="1324" spans="2:27" ht="15" customHeight="1" x14ac:dyDescent="0.25">
      <c r="B1324" s="28"/>
      <c r="E1324" s="22"/>
      <c r="F1324" s="28"/>
      <c r="R1324"/>
      <c r="W1324">
        <f t="shared" si="32"/>
        <v>0</v>
      </c>
      <c r="Y1324"/>
      <c r="Z1324"/>
      <c r="AA1324"/>
    </row>
    <row r="1325" spans="2:27" ht="15" customHeight="1" x14ac:dyDescent="0.25">
      <c r="B1325" s="28"/>
      <c r="E1325" s="22"/>
      <c r="F1325" s="28"/>
      <c r="R1325"/>
      <c r="W1325">
        <f t="shared" si="32"/>
        <v>0</v>
      </c>
      <c r="Y1325"/>
      <c r="Z1325"/>
      <c r="AA1325"/>
    </row>
    <row r="1326" spans="2:27" ht="15" customHeight="1" x14ac:dyDescent="0.25">
      <c r="B1326" s="28"/>
      <c r="E1326" s="22"/>
      <c r="F1326" s="28"/>
      <c r="R1326"/>
      <c r="W1326">
        <f t="shared" si="32"/>
        <v>0</v>
      </c>
      <c r="Y1326"/>
      <c r="Z1326"/>
      <c r="AA1326"/>
    </row>
    <row r="1327" spans="2:27" ht="15" customHeight="1" x14ac:dyDescent="0.25">
      <c r="B1327" s="28"/>
      <c r="E1327" s="22"/>
      <c r="F1327" s="28"/>
      <c r="R1327"/>
      <c r="W1327">
        <f t="shared" si="32"/>
        <v>0</v>
      </c>
      <c r="Y1327"/>
      <c r="Z1327"/>
      <c r="AA1327"/>
    </row>
    <row r="1328" spans="2:27" ht="15" customHeight="1" x14ac:dyDescent="0.25">
      <c r="B1328" s="28"/>
      <c r="E1328" s="22"/>
      <c r="F1328" s="28"/>
      <c r="R1328"/>
      <c r="W1328">
        <f t="shared" si="32"/>
        <v>0</v>
      </c>
      <c r="Y1328"/>
      <c r="Z1328"/>
      <c r="AA1328"/>
    </row>
    <row r="1329" spans="2:27" ht="15" customHeight="1" x14ac:dyDescent="0.25">
      <c r="B1329" s="28"/>
      <c r="E1329" s="22"/>
      <c r="F1329" s="28"/>
      <c r="R1329"/>
      <c r="W1329">
        <f t="shared" si="32"/>
        <v>0</v>
      </c>
      <c r="Y1329"/>
      <c r="Z1329"/>
      <c r="AA1329"/>
    </row>
    <row r="1330" spans="2:27" ht="15" customHeight="1" x14ac:dyDescent="0.25">
      <c r="B1330" s="28"/>
      <c r="E1330" s="22"/>
      <c r="F1330" s="28"/>
      <c r="R1330"/>
      <c r="W1330">
        <f t="shared" si="32"/>
        <v>0</v>
      </c>
      <c r="Y1330"/>
      <c r="Z1330"/>
      <c r="AA1330"/>
    </row>
    <row r="1331" spans="2:27" ht="15" customHeight="1" x14ac:dyDescent="0.25">
      <c r="B1331" s="28"/>
      <c r="E1331" s="22"/>
      <c r="F1331" s="28"/>
      <c r="R1331"/>
      <c r="W1331">
        <f t="shared" si="32"/>
        <v>0</v>
      </c>
      <c r="Y1331"/>
      <c r="Z1331"/>
      <c r="AA1331"/>
    </row>
    <row r="1332" spans="2:27" ht="15" customHeight="1" x14ac:dyDescent="0.25">
      <c r="B1332" s="28"/>
      <c r="E1332" s="22"/>
      <c r="F1332" s="28"/>
      <c r="R1332"/>
      <c r="W1332">
        <f t="shared" si="32"/>
        <v>0</v>
      </c>
      <c r="Y1332"/>
      <c r="Z1332"/>
      <c r="AA1332"/>
    </row>
    <row r="1333" spans="2:27" ht="15" customHeight="1" x14ac:dyDescent="0.25">
      <c r="B1333" s="28"/>
      <c r="E1333" s="22"/>
      <c r="F1333" s="28"/>
      <c r="R1333"/>
      <c r="W1333">
        <f t="shared" si="32"/>
        <v>0</v>
      </c>
      <c r="Y1333"/>
      <c r="Z1333"/>
      <c r="AA1333"/>
    </row>
    <row r="1334" spans="2:27" ht="15" customHeight="1" x14ac:dyDescent="0.25">
      <c r="B1334" s="28"/>
      <c r="E1334" s="22"/>
      <c r="F1334" s="28"/>
      <c r="R1334"/>
      <c r="W1334">
        <f t="shared" si="32"/>
        <v>0</v>
      </c>
      <c r="Y1334"/>
      <c r="Z1334"/>
      <c r="AA1334"/>
    </row>
    <row r="1335" spans="2:27" ht="15" customHeight="1" x14ac:dyDescent="0.25">
      <c r="B1335" s="28"/>
      <c r="E1335" s="22"/>
      <c r="F1335" s="28"/>
      <c r="R1335"/>
      <c r="W1335">
        <f t="shared" si="32"/>
        <v>0</v>
      </c>
      <c r="Y1335"/>
      <c r="Z1335"/>
      <c r="AA1335"/>
    </row>
    <row r="1336" spans="2:27" ht="15" customHeight="1" x14ac:dyDescent="0.25">
      <c r="B1336" s="28"/>
      <c r="E1336" s="22"/>
      <c r="F1336" s="28"/>
      <c r="R1336"/>
      <c r="W1336">
        <f t="shared" si="32"/>
        <v>0</v>
      </c>
      <c r="Y1336"/>
      <c r="Z1336"/>
      <c r="AA1336"/>
    </row>
    <row r="1337" spans="2:27" ht="15" customHeight="1" x14ac:dyDescent="0.25">
      <c r="B1337" s="28"/>
      <c r="E1337" s="22"/>
      <c r="F1337" s="28"/>
      <c r="R1337"/>
      <c r="W1337">
        <f t="shared" si="32"/>
        <v>0</v>
      </c>
      <c r="Y1337"/>
      <c r="Z1337"/>
      <c r="AA1337"/>
    </row>
    <row r="1338" spans="2:27" ht="15" customHeight="1" x14ac:dyDescent="0.25">
      <c r="B1338" s="28"/>
      <c r="E1338" s="22"/>
      <c r="F1338" s="28"/>
      <c r="R1338"/>
      <c r="W1338">
        <f t="shared" si="32"/>
        <v>0</v>
      </c>
      <c r="Y1338"/>
      <c r="Z1338"/>
      <c r="AA1338"/>
    </row>
    <row r="1339" spans="2:27" ht="15" customHeight="1" x14ac:dyDescent="0.25">
      <c r="B1339" s="28"/>
      <c r="E1339" s="22"/>
      <c r="F1339" s="28"/>
      <c r="R1339"/>
      <c r="W1339">
        <f t="shared" si="32"/>
        <v>0</v>
      </c>
      <c r="Y1339"/>
      <c r="Z1339"/>
      <c r="AA1339"/>
    </row>
    <row r="1340" spans="2:27" ht="15" customHeight="1" x14ac:dyDescent="0.25">
      <c r="B1340" s="28"/>
      <c r="E1340" s="22"/>
      <c r="F1340" s="28"/>
      <c r="R1340"/>
      <c r="W1340">
        <f t="shared" si="32"/>
        <v>0</v>
      </c>
      <c r="Y1340"/>
      <c r="Z1340"/>
      <c r="AA1340"/>
    </row>
    <row r="1341" spans="2:27" ht="15" customHeight="1" x14ac:dyDescent="0.25">
      <c r="B1341" s="28"/>
      <c r="E1341" s="22"/>
      <c r="F1341" s="28"/>
      <c r="R1341"/>
      <c r="W1341">
        <f t="shared" si="32"/>
        <v>0</v>
      </c>
      <c r="Y1341"/>
      <c r="Z1341"/>
      <c r="AA1341"/>
    </row>
    <row r="1342" spans="2:27" ht="15" customHeight="1" x14ac:dyDescent="0.25">
      <c r="B1342" s="28"/>
      <c r="E1342" s="22"/>
      <c r="F1342" s="28"/>
      <c r="R1342"/>
      <c r="W1342">
        <f t="shared" si="32"/>
        <v>0</v>
      </c>
      <c r="Y1342"/>
      <c r="Z1342"/>
      <c r="AA1342"/>
    </row>
    <row r="1343" spans="2:27" ht="15" customHeight="1" x14ac:dyDescent="0.25">
      <c r="B1343" s="28"/>
      <c r="E1343" s="22"/>
      <c r="F1343" s="28"/>
      <c r="R1343"/>
      <c r="W1343">
        <f t="shared" si="32"/>
        <v>0</v>
      </c>
      <c r="Y1343"/>
      <c r="Z1343"/>
      <c r="AA1343"/>
    </row>
    <row r="1344" spans="2:27" ht="15" customHeight="1" x14ac:dyDescent="0.25">
      <c r="B1344" s="28"/>
      <c r="E1344" s="22"/>
      <c r="F1344" s="28"/>
      <c r="R1344"/>
      <c r="W1344">
        <f t="shared" ref="W1344:W1377" si="33">B1344</f>
        <v>0</v>
      </c>
      <c r="Y1344"/>
      <c r="Z1344"/>
      <c r="AA1344"/>
    </row>
    <row r="1345" spans="2:27" ht="15" customHeight="1" x14ac:dyDescent="0.25">
      <c r="B1345" s="28"/>
      <c r="E1345" s="22"/>
      <c r="F1345" s="28"/>
      <c r="R1345"/>
      <c r="W1345">
        <f t="shared" si="33"/>
        <v>0</v>
      </c>
      <c r="Y1345"/>
      <c r="Z1345"/>
      <c r="AA1345"/>
    </row>
    <row r="1346" spans="2:27" ht="15" customHeight="1" x14ac:dyDescent="0.25">
      <c r="B1346" s="28"/>
      <c r="E1346" s="22"/>
      <c r="F1346" s="28"/>
      <c r="R1346"/>
      <c r="W1346">
        <f t="shared" si="33"/>
        <v>0</v>
      </c>
      <c r="Y1346"/>
      <c r="Z1346"/>
      <c r="AA1346"/>
    </row>
    <row r="1347" spans="2:27" ht="15" customHeight="1" x14ac:dyDescent="0.25">
      <c r="B1347" s="28"/>
      <c r="E1347" s="22"/>
      <c r="F1347" s="28"/>
      <c r="R1347"/>
      <c r="W1347">
        <f t="shared" si="33"/>
        <v>0</v>
      </c>
      <c r="Y1347"/>
      <c r="Z1347"/>
      <c r="AA1347"/>
    </row>
    <row r="1348" spans="2:27" ht="15" customHeight="1" x14ac:dyDescent="0.25">
      <c r="B1348" s="28"/>
      <c r="E1348" s="22"/>
      <c r="F1348" s="28"/>
      <c r="R1348"/>
      <c r="W1348">
        <f t="shared" si="33"/>
        <v>0</v>
      </c>
      <c r="Y1348"/>
      <c r="Z1348"/>
      <c r="AA1348"/>
    </row>
    <row r="1349" spans="2:27" ht="15" customHeight="1" x14ac:dyDescent="0.25">
      <c r="B1349" s="28"/>
      <c r="E1349" s="22"/>
      <c r="F1349" s="28"/>
      <c r="R1349"/>
      <c r="W1349">
        <f t="shared" si="33"/>
        <v>0</v>
      </c>
      <c r="Y1349"/>
      <c r="Z1349"/>
      <c r="AA1349"/>
    </row>
    <row r="1350" spans="2:27" ht="15" customHeight="1" x14ac:dyDescent="0.25">
      <c r="B1350" s="28"/>
      <c r="E1350" s="22"/>
      <c r="F1350" s="28"/>
      <c r="R1350"/>
      <c r="W1350">
        <f t="shared" si="33"/>
        <v>0</v>
      </c>
      <c r="Y1350"/>
      <c r="Z1350"/>
      <c r="AA1350"/>
    </row>
    <row r="1351" spans="2:27" ht="15" customHeight="1" x14ac:dyDescent="0.25">
      <c r="B1351" s="28"/>
      <c r="E1351" s="22"/>
      <c r="F1351" s="28"/>
      <c r="R1351"/>
      <c r="W1351">
        <f t="shared" si="33"/>
        <v>0</v>
      </c>
      <c r="Y1351"/>
      <c r="Z1351"/>
      <c r="AA1351"/>
    </row>
    <row r="1352" spans="2:27" ht="15" customHeight="1" x14ac:dyDescent="0.25">
      <c r="B1352" s="28"/>
      <c r="E1352" s="22"/>
      <c r="F1352" s="28"/>
      <c r="R1352"/>
      <c r="W1352">
        <f t="shared" si="33"/>
        <v>0</v>
      </c>
      <c r="Y1352"/>
      <c r="Z1352"/>
      <c r="AA1352"/>
    </row>
    <row r="1353" spans="2:27" ht="15" customHeight="1" x14ac:dyDescent="0.25">
      <c r="B1353" s="28"/>
      <c r="E1353" s="22"/>
      <c r="F1353" s="28"/>
      <c r="R1353"/>
      <c r="W1353">
        <f t="shared" si="33"/>
        <v>0</v>
      </c>
      <c r="Y1353"/>
      <c r="Z1353"/>
      <c r="AA1353"/>
    </row>
    <row r="1354" spans="2:27" ht="15" customHeight="1" x14ac:dyDescent="0.25">
      <c r="B1354" s="28"/>
      <c r="E1354" s="22"/>
      <c r="F1354" s="28"/>
      <c r="R1354"/>
      <c r="W1354">
        <f t="shared" si="33"/>
        <v>0</v>
      </c>
      <c r="Y1354"/>
      <c r="Z1354"/>
      <c r="AA1354"/>
    </row>
    <row r="1355" spans="2:27" ht="15" customHeight="1" x14ac:dyDescent="0.25">
      <c r="B1355" s="28"/>
      <c r="E1355" s="22"/>
      <c r="F1355" s="28"/>
      <c r="R1355"/>
      <c r="W1355">
        <f t="shared" si="33"/>
        <v>0</v>
      </c>
      <c r="Y1355"/>
      <c r="Z1355"/>
      <c r="AA1355"/>
    </row>
    <row r="1356" spans="2:27" ht="15" customHeight="1" x14ac:dyDescent="0.25">
      <c r="B1356" s="28"/>
      <c r="E1356" s="22"/>
      <c r="F1356" s="28"/>
      <c r="R1356"/>
      <c r="W1356">
        <f t="shared" si="33"/>
        <v>0</v>
      </c>
      <c r="Y1356"/>
      <c r="Z1356"/>
      <c r="AA1356"/>
    </row>
    <row r="1357" spans="2:27" ht="15" customHeight="1" x14ac:dyDescent="0.25">
      <c r="B1357" s="28"/>
      <c r="E1357" s="22"/>
      <c r="F1357" s="28"/>
      <c r="R1357"/>
      <c r="W1357">
        <f t="shared" si="33"/>
        <v>0</v>
      </c>
      <c r="Y1357"/>
      <c r="Z1357"/>
      <c r="AA1357"/>
    </row>
    <row r="1358" spans="2:27" ht="15" customHeight="1" x14ac:dyDescent="0.25">
      <c r="B1358" s="28"/>
      <c r="E1358" s="22"/>
      <c r="F1358" s="28"/>
      <c r="R1358"/>
      <c r="W1358">
        <f t="shared" si="33"/>
        <v>0</v>
      </c>
      <c r="Y1358"/>
      <c r="Z1358"/>
      <c r="AA1358"/>
    </row>
    <row r="1359" spans="2:27" ht="30" customHeight="1" x14ac:dyDescent="0.25">
      <c r="B1359" s="28"/>
      <c r="E1359" s="22"/>
      <c r="F1359" s="28"/>
      <c r="R1359"/>
      <c r="W1359">
        <f t="shared" si="33"/>
        <v>0</v>
      </c>
      <c r="Y1359"/>
      <c r="Z1359"/>
      <c r="AA1359"/>
    </row>
    <row r="1360" spans="2:27" ht="30" customHeight="1" x14ac:dyDescent="0.25">
      <c r="B1360" s="28"/>
      <c r="E1360" s="22"/>
      <c r="F1360" s="28"/>
      <c r="R1360"/>
      <c r="W1360">
        <f t="shared" si="33"/>
        <v>0</v>
      </c>
      <c r="Y1360"/>
      <c r="Z1360"/>
      <c r="AA1360"/>
    </row>
    <row r="1361" spans="2:27" ht="15" customHeight="1" x14ac:dyDescent="0.25">
      <c r="B1361" s="28"/>
      <c r="E1361" s="22"/>
      <c r="F1361" s="28"/>
      <c r="R1361"/>
      <c r="W1361">
        <f t="shared" si="33"/>
        <v>0</v>
      </c>
      <c r="Y1361"/>
      <c r="Z1361"/>
      <c r="AA1361"/>
    </row>
    <row r="1362" spans="2:27" ht="30" customHeight="1" x14ac:dyDescent="0.25">
      <c r="B1362" s="28"/>
      <c r="E1362" s="22"/>
      <c r="F1362" s="28"/>
      <c r="R1362"/>
      <c r="W1362">
        <f t="shared" si="33"/>
        <v>0</v>
      </c>
      <c r="Y1362"/>
      <c r="Z1362"/>
      <c r="AA1362"/>
    </row>
    <row r="1363" spans="2:27" ht="15" customHeight="1" x14ac:dyDescent="0.25">
      <c r="B1363" s="28"/>
      <c r="E1363" s="22"/>
      <c r="F1363" s="28"/>
      <c r="R1363"/>
      <c r="W1363">
        <f t="shared" si="33"/>
        <v>0</v>
      </c>
      <c r="Y1363"/>
      <c r="Z1363"/>
      <c r="AA1363"/>
    </row>
    <row r="1364" spans="2:27" ht="15" customHeight="1" x14ac:dyDescent="0.25">
      <c r="B1364" s="28"/>
      <c r="E1364" s="22"/>
      <c r="F1364" s="28"/>
      <c r="R1364"/>
      <c r="W1364">
        <f t="shared" si="33"/>
        <v>0</v>
      </c>
      <c r="Y1364"/>
      <c r="Z1364"/>
      <c r="AA1364"/>
    </row>
    <row r="1365" spans="2:27" x14ac:dyDescent="0.25">
      <c r="B1365" s="28"/>
      <c r="E1365" s="22"/>
      <c r="F1365" s="28"/>
      <c r="R1365"/>
      <c r="W1365">
        <f t="shared" si="33"/>
        <v>0</v>
      </c>
      <c r="Y1365"/>
      <c r="Z1365"/>
      <c r="AA1365"/>
    </row>
    <row r="1366" spans="2:27" x14ac:dyDescent="0.25">
      <c r="B1366" s="28"/>
      <c r="E1366" s="22"/>
      <c r="F1366" s="28"/>
      <c r="R1366"/>
      <c r="W1366">
        <f t="shared" si="33"/>
        <v>0</v>
      </c>
      <c r="Y1366"/>
      <c r="Z1366"/>
      <c r="AA1366"/>
    </row>
    <row r="1367" spans="2:27" x14ac:dyDescent="0.25">
      <c r="B1367" s="28"/>
      <c r="E1367" s="22"/>
      <c r="F1367" s="28"/>
      <c r="R1367"/>
      <c r="W1367">
        <f t="shared" si="33"/>
        <v>0</v>
      </c>
      <c r="Y1367"/>
      <c r="Z1367"/>
      <c r="AA1367"/>
    </row>
    <row r="1368" spans="2:27" x14ac:dyDescent="0.25">
      <c r="B1368" s="28"/>
      <c r="E1368" s="22"/>
      <c r="F1368" s="28"/>
      <c r="R1368"/>
      <c r="W1368">
        <f t="shared" si="33"/>
        <v>0</v>
      </c>
      <c r="Y1368"/>
      <c r="Z1368"/>
      <c r="AA1368"/>
    </row>
    <row r="1369" spans="2:27" x14ac:dyDescent="0.25">
      <c r="B1369" s="28"/>
      <c r="E1369" s="22"/>
      <c r="F1369" s="28"/>
      <c r="R1369"/>
      <c r="W1369">
        <f t="shared" si="33"/>
        <v>0</v>
      </c>
      <c r="Y1369"/>
      <c r="Z1369"/>
      <c r="AA1369"/>
    </row>
    <row r="1370" spans="2:27" x14ac:dyDescent="0.25">
      <c r="B1370" s="28"/>
      <c r="E1370" s="22"/>
      <c r="F1370" s="28"/>
      <c r="R1370"/>
      <c r="W1370">
        <f t="shared" si="33"/>
        <v>0</v>
      </c>
      <c r="Y1370"/>
      <c r="Z1370"/>
      <c r="AA1370"/>
    </row>
    <row r="1371" spans="2:27" x14ac:dyDescent="0.25">
      <c r="B1371" s="28"/>
      <c r="E1371" s="22"/>
      <c r="F1371" s="28"/>
      <c r="R1371"/>
      <c r="W1371">
        <f t="shared" si="33"/>
        <v>0</v>
      </c>
      <c r="Y1371"/>
      <c r="Z1371"/>
      <c r="AA1371"/>
    </row>
    <row r="1372" spans="2:27" x14ac:dyDescent="0.25">
      <c r="B1372" s="28"/>
      <c r="E1372" s="22"/>
      <c r="F1372" s="28"/>
      <c r="R1372"/>
      <c r="W1372">
        <f t="shared" si="33"/>
        <v>0</v>
      </c>
      <c r="Y1372"/>
      <c r="Z1372"/>
      <c r="AA1372"/>
    </row>
    <row r="1373" spans="2:27" x14ac:dyDescent="0.25">
      <c r="B1373" s="28"/>
      <c r="E1373" s="22"/>
      <c r="F1373" s="28"/>
      <c r="R1373"/>
      <c r="W1373">
        <f t="shared" si="33"/>
        <v>0</v>
      </c>
      <c r="Y1373"/>
      <c r="Z1373"/>
      <c r="AA1373"/>
    </row>
    <row r="1374" spans="2:27" x14ac:dyDescent="0.25">
      <c r="B1374" s="28"/>
      <c r="E1374" s="22"/>
      <c r="F1374" s="28"/>
      <c r="R1374"/>
      <c r="W1374">
        <f t="shared" si="33"/>
        <v>0</v>
      </c>
      <c r="Y1374"/>
      <c r="Z1374"/>
      <c r="AA1374"/>
    </row>
    <row r="1375" spans="2:27" x14ac:dyDescent="0.25">
      <c r="B1375" s="28"/>
      <c r="E1375" s="22"/>
      <c r="F1375" s="28"/>
      <c r="R1375"/>
      <c r="W1375">
        <f t="shared" si="33"/>
        <v>0</v>
      </c>
      <c r="Y1375"/>
      <c r="Z1375"/>
      <c r="AA1375"/>
    </row>
    <row r="1376" spans="2:27" x14ac:dyDescent="0.25">
      <c r="B1376" s="28"/>
      <c r="E1376" s="22"/>
      <c r="F1376" s="28"/>
      <c r="R1376"/>
      <c r="W1376">
        <f t="shared" si="33"/>
        <v>0</v>
      </c>
      <c r="Y1376"/>
      <c r="Z1376"/>
      <c r="AA1376"/>
    </row>
    <row r="1377" spans="2:27" x14ac:dyDescent="0.25">
      <c r="B1377" s="28"/>
      <c r="E1377" s="22"/>
      <c r="F1377" s="28"/>
      <c r="R1377"/>
      <c r="W1377">
        <f t="shared" si="33"/>
        <v>0</v>
      </c>
      <c r="Y1377"/>
      <c r="Z1377"/>
      <c r="AA1377"/>
    </row>
    <row r="1378" spans="2:27" x14ac:dyDescent="0.25">
      <c r="B1378" s="28"/>
      <c r="E1378" s="22"/>
      <c r="F1378" s="28"/>
      <c r="Y1378"/>
      <c r="Z1378"/>
      <c r="AA1378"/>
    </row>
    <row r="1379" spans="2:27" x14ac:dyDescent="0.25">
      <c r="B1379" s="28"/>
      <c r="E1379" s="22"/>
      <c r="F1379" s="28"/>
      <c r="Y1379"/>
      <c r="Z1379"/>
      <c r="AA1379"/>
    </row>
    <row r="1380" spans="2:27" x14ac:dyDescent="0.25">
      <c r="B1380" s="28"/>
      <c r="E1380" s="22"/>
      <c r="F1380" s="28"/>
      <c r="Y1380"/>
      <c r="Z1380"/>
      <c r="AA1380"/>
    </row>
    <row r="1381" spans="2:27" x14ac:dyDescent="0.25">
      <c r="B1381" s="28"/>
      <c r="E1381" s="22"/>
      <c r="F1381" s="28"/>
      <c r="Y1381"/>
      <c r="Z1381"/>
      <c r="AA1381"/>
    </row>
    <row r="1382" spans="2:27" x14ac:dyDescent="0.25">
      <c r="B1382" s="28"/>
      <c r="E1382" s="22"/>
      <c r="F1382" s="28"/>
      <c r="Y1382"/>
      <c r="Z1382"/>
      <c r="AA1382"/>
    </row>
    <row r="1383" spans="2:27" x14ac:dyDescent="0.25">
      <c r="B1383" s="28"/>
      <c r="E1383" s="22"/>
      <c r="F1383" s="28"/>
      <c r="Y1383"/>
      <c r="Z1383"/>
      <c r="AA1383"/>
    </row>
    <row r="1384" spans="2:27" x14ac:dyDescent="0.25">
      <c r="B1384" s="28"/>
      <c r="E1384" s="22"/>
      <c r="F1384" s="28"/>
      <c r="Y1384"/>
      <c r="Z1384"/>
      <c r="AA1384"/>
    </row>
    <row r="1385" spans="2:27" x14ac:dyDescent="0.25">
      <c r="B1385" s="28"/>
      <c r="E1385" s="22"/>
      <c r="F1385" s="28"/>
      <c r="Y1385"/>
      <c r="Z1385"/>
      <c r="AA1385"/>
    </row>
    <row r="1386" spans="2:27" x14ac:dyDescent="0.25">
      <c r="B1386" s="28"/>
      <c r="E1386" s="22"/>
      <c r="F1386" s="28"/>
      <c r="Y1386"/>
      <c r="Z1386"/>
      <c r="AA1386"/>
    </row>
    <row r="1387" spans="2:27" x14ac:dyDescent="0.25">
      <c r="B1387" s="28"/>
      <c r="E1387" s="22"/>
      <c r="F1387" s="28"/>
      <c r="Y1387"/>
      <c r="Z1387"/>
      <c r="AA1387"/>
    </row>
    <row r="1388" spans="2:27" x14ac:dyDescent="0.25">
      <c r="B1388" s="28"/>
      <c r="E1388" s="22"/>
      <c r="F1388" s="28"/>
      <c r="Y1388"/>
      <c r="Z1388"/>
      <c r="AA1388"/>
    </row>
    <row r="1389" spans="2:27" x14ac:dyDescent="0.25">
      <c r="B1389" s="28"/>
      <c r="E1389" s="22"/>
      <c r="F1389" s="28"/>
      <c r="Y1389"/>
      <c r="Z1389"/>
      <c r="AA1389"/>
    </row>
    <row r="1390" spans="2:27" x14ac:dyDescent="0.25">
      <c r="B1390" s="28"/>
      <c r="E1390" s="22"/>
      <c r="F1390" s="28"/>
      <c r="Y1390"/>
      <c r="Z1390"/>
      <c r="AA1390"/>
    </row>
    <row r="1391" spans="2:27" x14ac:dyDescent="0.25">
      <c r="B1391" s="28"/>
      <c r="E1391" s="22"/>
      <c r="F1391" s="28"/>
      <c r="Y1391"/>
      <c r="Z1391"/>
      <c r="AA1391"/>
    </row>
    <row r="1392" spans="2:27" x14ac:dyDescent="0.25">
      <c r="B1392" s="28"/>
      <c r="E1392" s="22"/>
      <c r="F1392" s="28"/>
      <c r="Y1392"/>
      <c r="Z1392"/>
      <c r="AA1392"/>
    </row>
    <row r="1393" spans="1:27" x14ac:dyDescent="0.25">
      <c r="B1393" s="28"/>
      <c r="E1393" s="22"/>
      <c r="F1393" s="28"/>
      <c r="Y1393"/>
      <c r="Z1393"/>
      <c r="AA1393"/>
    </row>
    <row r="1394" spans="1:27" x14ac:dyDescent="0.25">
      <c r="B1394" s="28"/>
      <c r="E1394" s="22"/>
      <c r="F1394" s="28"/>
      <c r="Y1394"/>
      <c r="Z1394"/>
      <c r="AA1394"/>
    </row>
    <row r="1395" spans="1:27" x14ac:dyDescent="0.25">
      <c r="B1395" s="28"/>
      <c r="E1395" s="22"/>
      <c r="F1395" s="28"/>
      <c r="Y1395"/>
      <c r="Z1395"/>
      <c r="AA1395"/>
    </row>
    <row r="1396" spans="1:27" x14ac:dyDescent="0.25">
      <c r="Z1396"/>
      <c r="AA1396"/>
    </row>
    <row r="1397" spans="1:27" x14ac:dyDescent="0.25">
      <c r="Z1397"/>
      <c r="AA1397"/>
    </row>
    <row r="1398" spans="1:27" ht="13.9" customHeight="1" x14ac:dyDescent="0.25">
      <c r="C1398" s="214"/>
      <c r="D1398" s="214"/>
      <c r="R1398" s="215"/>
      <c r="Z1398"/>
      <c r="AA1398"/>
    </row>
    <row r="1399" spans="1:27" x14ac:dyDescent="0.25">
      <c r="Z1399"/>
      <c r="AA1399"/>
    </row>
    <row r="1400" spans="1:27" x14ac:dyDescent="0.25">
      <c r="Z1400"/>
      <c r="AA1400"/>
    </row>
    <row r="1401" spans="1:27" x14ac:dyDescent="0.25">
      <c r="Z1401"/>
      <c r="AA1401"/>
    </row>
    <row r="1402" spans="1:27" x14ac:dyDescent="0.25">
      <c r="A1402" s="187">
        <f>VLOOKUP(E1402,НЕД!A:B,2,FALSE)</f>
        <v>24</v>
      </c>
      <c r="B1402" s="68">
        <v>23</v>
      </c>
      <c r="C1402" t="s">
        <v>168</v>
      </c>
      <c r="D1402" t="s">
        <v>168</v>
      </c>
      <c r="E1402" s="66" t="s">
        <v>172</v>
      </c>
      <c r="F1402" s="68">
        <v>110</v>
      </c>
      <c r="G1402" s="28">
        <v>4</v>
      </c>
      <c r="H1402" s="29">
        <f>G1402/F1402</f>
        <v>3.6363636363636362E-2</v>
      </c>
      <c r="I1402" s="28">
        <v>100</v>
      </c>
      <c r="N1402" s="28">
        <v>1</v>
      </c>
      <c r="R1402"/>
      <c r="W1402">
        <v>23</v>
      </c>
      <c r="Z1402" s="315" t="s">
        <v>3316</v>
      </c>
    </row>
    <row r="1403" spans="1:27" ht="24" customHeight="1" x14ac:dyDescent="0.25">
      <c r="A1403" s="187" t="e">
        <f>VLOOKUP(E1403,НЕД!A:B,2,FALSE)</f>
        <v>#N/A</v>
      </c>
      <c r="B1403" s="28">
        <v>43</v>
      </c>
      <c r="C1403" t="s">
        <v>78</v>
      </c>
      <c r="D1403" s="441" t="s">
        <v>3521</v>
      </c>
      <c r="E1403" s="23" t="s">
        <v>321</v>
      </c>
      <c r="F1403" s="31">
        <v>190</v>
      </c>
      <c r="G1403" s="28">
        <v>49</v>
      </c>
      <c r="H1403" s="29">
        <f>G1403/F1403</f>
        <v>0.25789473684210529</v>
      </c>
      <c r="I1403" s="28">
        <v>250</v>
      </c>
      <c r="J1403" s="28">
        <v>82</v>
      </c>
      <c r="K1403" s="28">
        <v>4</v>
      </c>
      <c r="L1403" s="28">
        <v>4</v>
      </c>
      <c r="M1403" s="28">
        <v>8</v>
      </c>
      <c r="N1403" s="28">
        <v>1</v>
      </c>
      <c r="R1403" s="30" t="s">
        <v>2928</v>
      </c>
      <c r="S1403" t="s">
        <v>322</v>
      </c>
      <c r="T1403" t="s">
        <v>323</v>
      </c>
      <c r="U1403" t="s">
        <v>324</v>
      </c>
      <c r="V1403">
        <v>61</v>
      </c>
      <c r="W1403">
        <v>0</v>
      </c>
      <c r="Y1403"/>
      <c r="Z1403" s="313" t="s">
        <v>3316</v>
      </c>
    </row>
    <row r="1404" spans="1:27" ht="13.5" customHeight="1" x14ac:dyDescent="0.25">
      <c r="A1404" s="187">
        <f>VLOOKUP(E1404,НЕД!A:B,2,FALSE)</f>
        <v>24</v>
      </c>
      <c r="B1404" s="68">
        <v>24</v>
      </c>
      <c r="C1404" s="441" t="s">
        <v>260</v>
      </c>
      <c r="D1404" s="149" t="s">
        <v>2858</v>
      </c>
      <c r="E1404" s="66" t="s">
        <v>2859</v>
      </c>
      <c r="F1404" s="68">
        <v>70</v>
      </c>
      <c r="G1404" s="28">
        <v>15</v>
      </c>
      <c r="H1404" s="29">
        <f>G1404/F1404</f>
        <v>0.21428571428571427</v>
      </c>
      <c r="I1404" s="28">
        <v>180</v>
      </c>
      <c r="J1404" s="28">
        <v>276</v>
      </c>
      <c r="K1404" s="28">
        <v>5</v>
      </c>
      <c r="L1404" s="28">
        <v>6</v>
      </c>
      <c r="M1404" s="28">
        <v>51</v>
      </c>
      <c r="N1404" s="28">
        <v>1</v>
      </c>
      <c r="R1404" s="81" t="s">
        <v>1504</v>
      </c>
      <c r="W1404">
        <v>23</v>
      </c>
      <c r="Z1404" s="315" t="s">
        <v>3316</v>
      </c>
    </row>
    <row r="1405" spans="1:27" ht="15.75" x14ac:dyDescent="0.25">
      <c r="B1405" s="64"/>
      <c r="C1405" s="514"/>
      <c r="E1405" s="499"/>
    </row>
    <row r="1406" spans="1:27" ht="15.75" x14ac:dyDescent="0.25">
      <c r="B1406" s="64"/>
      <c r="C1406" s="514"/>
      <c r="E1406" s="499"/>
    </row>
    <row r="1407" spans="1:27" ht="15.75" x14ac:dyDescent="0.25">
      <c r="B1407" s="64"/>
      <c r="C1407" s="514"/>
      <c r="E1407" s="499"/>
    </row>
  </sheetData>
  <autoFilter ref="A1:Y1404" xr:uid="{00000000-0009-0000-0000-000000000000}">
    <sortState xmlns:xlrd2="http://schemas.microsoft.com/office/spreadsheetml/2017/richdata2" ref="A7:Y1404">
      <sortCondition sortBy="cellColor" ref="E1:E1404" dxfId="23"/>
    </sortState>
  </autoFilter>
  <conditionalFormatting sqref="E621">
    <cfRule type="duplicateValues" dxfId="22" priority="47"/>
  </conditionalFormatting>
  <conditionalFormatting sqref="E823">
    <cfRule type="duplicateValues" dxfId="21" priority="48"/>
  </conditionalFormatting>
  <conditionalFormatting sqref="H1:H1398">
    <cfRule type="cellIs" dxfId="20" priority="1" operator="between">
      <formula>0.27</formula>
      <formula>0.275</formula>
    </cfRule>
    <cfRule type="cellIs" dxfId="19" priority="2" operator="greaterThanOrEqual">
      <formula>27.5%</formula>
    </cfRule>
  </conditionalFormatting>
  <conditionalFormatting sqref="H1402:H1048576">
    <cfRule type="cellIs" dxfId="18" priority="4" operator="between">
      <formula>0.27</formula>
      <formula>0.275</formula>
    </cfRule>
    <cfRule type="cellIs" dxfId="17" priority="9" operator="greaterThanOrEqual">
      <formula>27.5%</formula>
    </cfRule>
  </conditionalFormatting>
  <pageMargins left="0.7" right="0.7" top="0.75" bottom="0.75" header="0.3" footer="0.3"/>
  <pageSetup paperSize="9" firstPageNumber="4294967295" orientation="portrait" r:id="rId1"/>
  <extLst>
    <ext xmlns:x14="http://schemas.microsoft.com/office/spreadsheetml/2009/9/main" uri="{78C0D931-6437-407d-A8EE-F0AAD7539E65}">
      <x14:conditionalFormattings>
        <x14:conditionalFormatting xmlns:xm="http://schemas.microsoft.com/office/excel/2006/main">
          <x14:cfRule type="cellIs" priority="32" operator="lessThan" id="{0005007D-000A-4932-B4AC-000D002F00FF}">
            <xm:f>'ЯНД НЕД'!$B$1-3</xm:f>
            <x14:dxf>
              <font>
                <b/>
                <i val="0"/>
                <color indexed="2"/>
              </font>
              <fill>
                <patternFill patternType="solid">
                  <fgColor theme="5" tint="0.79998168889431442"/>
                  <bgColor theme="5" tint="0.79998168889431442"/>
                </patternFill>
              </fill>
            </x14:dxf>
          </x14:cfRule>
          <xm:sqref>B999:B1128 B1:B997 B1130:B1364</xm:sqref>
        </x14:conditionalFormatting>
        <x14:conditionalFormatting xmlns:xm="http://schemas.microsoft.com/office/excel/2006/main">
          <x14:cfRule type="cellIs" priority="42" operator="lessThan" id="{00860073-001B-44D4-AF55-00F300EB0041}">
            <xm:f>'C:\Users\user\Dropbox\02 KOTIKI CANTEEN\[БАЗА ЯНДЕКС (Конфликтующая копия с компьютера DESKTOP-0FC73II 2022-04-28).xlsx]ЯНД НЕД'!#REF!-3</xm:f>
            <x14:dxf>
              <font>
                <b/>
                <i val="0"/>
                <color indexed="2"/>
              </font>
              <fill>
                <patternFill patternType="solid">
                  <fgColor theme="5" tint="0.79998168889431442"/>
                  <bgColor theme="5" tint="0.79998168889431442"/>
                </patternFill>
              </fill>
            </x14:dxf>
          </x14:cfRule>
          <xm:sqref>B998</xm:sqref>
        </x14:conditionalFormatting>
        <x14:conditionalFormatting xmlns:xm="http://schemas.microsoft.com/office/excel/2006/main">
          <x14:cfRule type="cellIs" priority="44" operator="lessThan" id="{008C006C-00B9-41A2-B27A-0006007C0077}">
            <xm:f>'ЯНД НЕД'!$B$1-3</xm:f>
            <x14:dxf>
              <font>
                <b/>
                <i val="0"/>
                <color indexed="2"/>
              </font>
              <fill>
                <patternFill patternType="solid">
                  <fgColor theme="5" tint="0.79998168889431442"/>
                  <bgColor theme="5" tint="0.79998168889431442"/>
                </patternFill>
              </fill>
            </x14:dxf>
          </x14:cfRule>
          <xm:sqref>B1366:B1393 B1395:B1398 B1402:B1048576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A901"/>
  <sheetViews>
    <sheetView topLeftCell="F1" zoomScaleNormal="100" workbookViewId="0">
      <selection activeCell="N4" sqref="N4"/>
    </sheetView>
  </sheetViews>
  <sheetFormatPr defaultColWidth="9.140625" defaultRowHeight="15" x14ac:dyDescent="0.25"/>
  <cols>
    <col min="1" max="1" width="20.7109375" style="2" customWidth="1"/>
    <col min="2" max="2" width="16.7109375" style="1" customWidth="1"/>
    <col min="3" max="3" width="19.42578125" style="1" customWidth="1"/>
    <col min="4" max="4" width="12.42578125" style="1" customWidth="1"/>
    <col min="5" max="5" width="40.7109375" style="70" customWidth="1"/>
    <col min="6" max="6" width="7.85546875" style="164" customWidth="1"/>
    <col min="7" max="7" width="6.7109375" style="165" customWidth="1"/>
    <col min="8" max="8" width="7.28515625" style="166" customWidth="1"/>
    <col min="9" max="9" width="6" style="164" customWidth="1"/>
    <col min="10" max="10" width="7.7109375" style="167" customWidth="1"/>
    <col min="11" max="11" width="8.42578125" style="164" customWidth="1"/>
    <col min="12" max="12" width="8.7109375" style="164" customWidth="1"/>
    <col min="13" max="13" width="8" style="164" customWidth="1"/>
    <col min="14" max="14" width="40.7109375" style="70" customWidth="1"/>
    <col min="15" max="15" width="5.7109375" style="164" customWidth="1"/>
    <col min="16" max="16" width="7.28515625" style="165" customWidth="1"/>
    <col min="17" max="17" width="7.28515625" style="166" customWidth="1"/>
    <col min="18" max="18" width="6" style="164" customWidth="1"/>
    <col min="19" max="19" width="6.7109375" style="167" customWidth="1"/>
    <col min="20" max="20" width="10.5703125" style="164" bestFit="1" customWidth="1"/>
    <col min="21" max="21" width="9.28515625" style="164" customWidth="1"/>
    <col min="22" max="22" width="8" style="164" customWidth="1"/>
    <col min="23" max="23" width="40.7109375" style="1" customWidth="1"/>
    <col min="24" max="24" width="5.7109375" style="3" customWidth="1"/>
    <col min="25" max="25" width="6.7109375" style="4" customWidth="1"/>
    <col min="26" max="26" width="7.28515625" style="5" customWidth="1"/>
    <col min="27" max="27" width="6" style="3" customWidth="1"/>
    <col min="28" max="28" width="6.7109375" style="6" customWidth="1"/>
    <col min="29" max="30" width="10.5703125" style="3" bestFit="1" customWidth="1"/>
    <col min="31" max="31" width="8" style="3" customWidth="1"/>
    <col min="32" max="32" width="40.7109375" style="70" customWidth="1"/>
    <col min="33" max="33" width="6.28515625" style="164" customWidth="1"/>
    <col min="34" max="34" width="6.7109375" style="165" customWidth="1"/>
    <col min="35" max="35" width="7.28515625" style="166" customWidth="1"/>
    <col min="36" max="36" width="6" style="164" customWidth="1"/>
    <col min="37" max="37" width="6.42578125" style="167" customWidth="1"/>
    <col min="38" max="39" width="10.5703125" style="164" bestFit="1" customWidth="1"/>
    <col min="40" max="40" width="8" style="164" customWidth="1"/>
    <col min="41" max="41" width="40.7109375" style="70" customWidth="1"/>
    <col min="42" max="42" width="6" style="164" customWidth="1"/>
    <col min="43" max="43" width="6.42578125" style="165" customWidth="1"/>
    <col min="44" max="44" width="6.42578125" style="166" customWidth="1"/>
    <col min="45" max="45" width="6.42578125" style="164" customWidth="1"/>
    <col min="46" max="46" width="5.7109375" style="167" customWidth="1"/>
    <col min="47" max="47" width="9.42578125" style="164" customWidth="1"/>
    <col min="48" max="48" width="8.42578125" style="164" customWidth="1"/>
    <col min="49" max="49" width="8" style="164" customWidth="1"/>
    <col min="50" max="16384" width="9.140625" style="1"/>
  </cols>
  <sheetData>
    <row r="1" spans="1:49" s="7" customFormat="1" ht="18.75" x14ac:dyDescent="0.25">
      <c r="A1" s="8" t="s">
        <v>0</v>
      </c>
      <c r="B1" s="9">
        <v>24</v>
      </c>
      <c r="E1" s="333">
        <v>45082</v>
      </c>
      <c r="N1" s="333">
        <f>E1+1</f>
        <v>45083</v>
      </c>
      <c r="W1" s="10">
        <f>N1+1</f>
        <v>45084</v>
      </c>
      <c r="X1" s="11"/>
      <c r="Y1" s="11"/>
      <c r="Z1" s="12"/>
      <c r="AA1" s="11"/>
      <c r="AB1" s="13"/>
      <c r="AC1" s="11"/>
      <c r="AD1" s="11"/>
      <c r="AE1" s="11"/>
      <c r="AF1" s="10">
        <f>W1+1</f>
        <v>45085</v>
      </c>
      <c r="AG1" s="11"/>
      <c r="AH1" s="11"/>
      <c r="AI1" s="12"/>
      <c r="AJ1" s="11"/>
      <c r="AK1" s="13"/>
      <c r="AL1" s="11"/>
      <c r="AM1" s="11"/>
      <c r="AN1" s="11"/>
      <c r="AO1" s="10">
        <f>AF1+1</f>
        <v>45086</v>
      </c>
      <c r="AP1" s="11"/>
      <c r="AQ1" s="11"/>
      <c r="AR1" s="12"/>
      <c r="AS1" s="11"/>
      <c r="AT1" s="13"/>
      <c r="AU1" s="11"/>
      <c r="AV1" s="11"/>
      <c r="AW1" s="11"/>
    </row>
    <row r="2" spans="1:49" s="14" customFormat="1" ht="15.75" x14ac:dyDescent="0.25">
      <c r="A2" s="14" t="s">
        <v>1</v>
      </c>
      <c r="B2" s="14" t="s">
        <v>2</v>
      </c>
      <c r="C2" s="14" t="s">
        <v>3</v>
      </c>
      <c r="D2" s="14" t="s">
        <v>4</v>
      </c>
      <c r="E2" s="14" t="s">
        <v>5</v>
      </c>
      <c r="F2" s="14" t="s">
        <v>6</v>
      </c>
      <c r="G2" s="14" t="s">
        <v>7</v>
      </c>
      <c r="H2" s="14" t="s">
        <v>8</v>
      </c>
      <c r="I2" s="14" t="s">
        <v>9</v>
      </c>
      <c r="J2" s="14" t="s">
        <v>10</v>
      </c>
      <c r="K2" s="14" t="s">
        <v>11</v>
      </c>
      <c r="L2" s="14" t="s">
        <v>12</v>
      </c>
      <c r="M2" s="14" t="s">
        <v>13</v>
      </c>
      <c r="N2" s="14" t="s">
        <v>14</v>
      </c>
      <c r="P2" s="14" t="s">
        <v>7</v>
      </c>
      <c r="Q2" s="14" t="s">
        <v>8</v>
      </c>
      <c r="R2" s="14" t="s">
        <v>9</v>
      </c>
      <c r="S2" s="14" t="s">
        <v>10</v>
      </c>
      <c r="T2" s="14" t="s">
        <v>11</v>
      </c>
      <c r="U2" s="14" t="s">
        <v>12</v>
      </c>
      <c r="V2" s="14" t="s">
        <v>13</v>
      </c>
      <c r="W2" s="14" t="s">
        <v>15</v>
      </c>
      <c r="X2" s="15"/>
      <c r="Y2" s="15" t="s">
        <v>7</v>
      </c>
      <c r="Z2" s="16" t="s">
        <v>8</v>
      </c>
      <c r="AA2" s="15" t="s">
        <v>9</v>
      </c>
      <c r="AB2" s="17" t="s">
        <v>10</v>
      </c>
      <c r="AC2" s="15" t="s">
        <v>11</v>
      </c>
      <c r="AD2" s="15" t="s">
        <v>12</v>
      </c>
      <c r="AE2" s="15" t="s">
        <v>13</v>
      </c>
      <c r="AF2" s="14" t="s">
        <v>16</v>
      </c>
      <c r="AG2" s="15"/>
      <c r="AH2" s="15" t="s">
        <v>7</v>
      </c>
      <c r="AI2" s="16" t="s">
        <v>8</v>
      </c>
      <c r="AJ2" s="15" t="s">
        <v>9</v>
      </c>
      <c r="AK2" s="17" t="s">
        <v>10</v>
      </c>
      <c r="AL2" s="15" t="s">
        <v>11</v>
      </c>
      <c r="AM2" s="15" t="s">
        <v>12</v>
      </c>
      <c r="AN2" s="15" t="s">
        <v>13</v>
      </c>
      <c r="AO2" s="14" t="s">
        <v>17</v>
      </c>
      <c r="AP2" s="15"/>
      <c r="AQ2" s="15" t="s">
        <v>7</v>
      </c>
      <c r="AR2" s="16" t="s">
        <v>8</v>
      </c>
      <c r="AS2" s="15" t="s">
        <v>9</v>
      </c>
      <c r="AT2" s="17" t="s">
        <v>10</v>
      </c>
      <c r="AU2" s="15" t="s">
        <v>11</v>
      </c>
      <c r="AV2" s="15" t="s">
        <v>12</v>
      </c>
      <c r="AW2" s="15" t="s">
        <v>13</v>
      </c>
    </row>
    <row r="3" spans="1:49" s="18" customFormat="1" ht="15.75" x14ac:dyDescent="0.25">
      <c r="A3" s="18" t="s">
        <v>18</v>
      </c>
      <c r="E3" s="18" t="s">
        <v>18</v>
      </c>
      <c r="N3" s="18" t="s">
        <v>18</v>
      </c>
      <c r="W3" s="18" t="s">
        <v>18</v>
      </c>
      <c r="AE3" s="19"/>
      <c r="AF3" s="18" t="s">
        <v>18</v>
      </c>
      <c r="AN3" s="19"/>
      <c r="AO3" s="18" t="s">
        <v>18</v>
      </c>
      <c r="AW3" s="19"/>
    </row>
    <row r="4" spans="1:49" x14ac:dyDescent="0.25">
      <c r="A4" s="2" t="s">
        <v>19</v>
      </c>
      <c r="B4" s="1" t="s">
        <v>20</v>
      </c>
      <c r="E4" s="70" t="s">
        <v>21</v>
      </c>
      <c r="F4" s="3">
        <v>40</v>
      </c>
      <c r="G4" s="165">
        <f>VLOOKUP(E4,'БАЗА ЯНД'!E:R,2,FALSE)</f>
        <v>35</v>
      </c>
      <c r="H4" s="166">
        <f>VLOOKUP(E4,'БАЗА ЯНД'!E:R,5,FALSE)</f>
        <v>50</v>
      </c>
      <c r="I4" s="164">
        <f>VLOOKUP(E4,'БАЗА ЯНД'!E:R,3,FALSE)</f>
        <v>7</v>
      </c>
      <c r="J4" s="167">
        <f t="shared" ref="J4:J33" si="0">I4/G4</f>
        <v>0.2</v>
      </c>
      <c r="K4" s="164">
        <f t="shared" ref="K4:K33" si="1">I4*F4</f>
        <v>280</v>
      </c>
      <c r="L4" s="164">
        <f t="shared" ref="L4:L33" si="2">G4*F4</f>
        <v>1400</v>
      </c>
      <c r="M4" s="164">
        <f>VLOOKUP(E4,'БАЗА ЯНД'!E:W,19,FALSE)</f>
        <v>23</v>
      </c>
      <c r="N4" s="70" t="s">
        <v>21</v>
      </c>
      <c r="O4" s="3">
        <v>40</v>
      </c>
      <c r="P4" s="165">
        <f>VLOOKUP(N4,'БАЗА ЯНД'!E:R,2,FALSE)</f>
        <v>35</v>
      </c>
      <c r="Q4" s="166">
        <f>VLOOKUP(N4,'БАЗА ЯНД'!E:R,5,FALSE)</f>
        <v>50</v>
      </c>
      <c r="R4" s="164">
        <f>VLOOKUP(N4,'БАЗА ЯНД'!E:R,3,FALSE)</f>
        <v>7</v>
      </c>
      <c r="S4" s="167">
        <f>R4/P4</f>
        <v>0.2</v>
      </c>
      <c r="T4" s="164">
        <f>R4*O4</f>
        <v>280</v>
      </c>
      <c r="U4" s="164">
        <f>O4*P4</f>
        <v>1400</v>
      </c>
      <c r="V4" s="164">
        <f>VLOOKUP(N4,'БАЗА ЯНД'!E:W,19,FALSE)</f>
        <v>23</v>
      </c>
      <c r="W4" s="1" t="s">
        <v>21</v>
      </c>
      <c r="X4" s="3">
        <v>40</v>
      </c>
      <c r="Y4" s="4">
        <f>VLOOKUP(W4,'БАЗА ЯНД'!E:R,2,FALSE)</f>
        <v>35</v>
      </c>
      <c r="Z4" s="5">
        <f>VLOOKUP(W4,'БАЗА ЯНД'!E:R,5,FALSE)</f>
        <v>50</v>
      </c>
      <c r="AA4" s="3">
        <f>VLOOKUP(W4,'БАЗА ЯНД'!E:R,3,FALSE)</f>
        <v>7</v>
      </c>
      <c r="AB4" s="6">
        <f>AA4/Y4</f>
        <v>0.2</v>
      </c>
      <c r="AC4" s="3">
        <f>AA4*X4</f>
        <v>280</v>
      </c>
      <c r="AD4" s="3">
        <f>Y4*X4</f>
        <v>1400</v>
      </c>
      <c r="AE4" s="3">
        <f>VLOOKUP(W4,'БАЗА ЯНД'!E:W,19,FALSE)</f>
        <v>23</v>
      </c>
      <c r="AF4" s="70" t="s">
        <v>21</v>
      </c>
      <c r="AG4" s="3">
        <v>40</v>
      </c>
      <c r="AH4" s="165">
        <f>VLOOKUP(AF4,'БАЗА ЯНД'!E:R,2,FALSE)</f>
        <v>35</v>
      </c>
      <c r="AI4" s="166">
        <f>VLOOKUP(AF4,'БАЗА ЯНД'!E:R,5,FALSE)</f>
        <v>50</v>
      </c>
      <c r="AJ4" s="164">
        <f>VLOOKUP(AF4,'БАЗА ЯНД'!E:R,3,FALSE)</f>
        <v>7</v>
      </c>
      <c r="AK4" s="167">
        <f>AJ4/AH4</f>
        <v>0.2</v>
      </c>
      <c r="AL4" s="164">
        <f>AJ4*AG4</f>
        <v>280</v>
      </c>
      <c r="AM4" s="164">
        <f>AG4*AH4</f>
        <v>1400</v>
      </c>
      <c r="AN4" s="164">
        <f>VLOOKUP(AF4,'БАЗА ЯНД'!E:W,19,FALSE)</f>
        <v>23</v>
      </c>
      <c r="AO4" s="70" t="s">
        <v>21</v>
      </c>
      <c r="AP4" s="3">
        <v>40</v>
      </c>
      <c r="AQ4" s="165">
        <f>VLOOKUP(AO4,'БАЗА ЯНД'!E:W,2,FALSE)</f>
        <v>35</v>
      </c>
      <c r="AR4" s="166">
        <f>VLOOKUP(AO4,'БАЗА ЯНД'!E:W,5,FALSE)</f>
        <v>50</v>
      </c>
      <c r="AS4" s="164">
        <f>VLOOKUP(AO4,'БАЗА ЯНД'!E:W,3,FALSE)</f>
        <v>7</v>
      </c>
      <c r="AT4" s="167">
        <f>AS4/AQ4</f>
        <v>0.2</v>
      </c>
      <c r="AU4" s="164">
        <f>AS4*AP4</f>
        <v>280</v>
      </c>
      <c r="AV4" s="164">
        <f>AP4*AQ4</f>
        <v>1400</v>
      </c>
      <c r="AW4" s="164">
        <f>VLOOKUP(AO4,'БАЗА ЯНД'!E:W,19,FALSE)</f>
        <v>23</v>
      </c>
    </row>
    <row r="5" spans="1:49" x14ac:dyDescent="0.25">
      <c r="A5" s="2" t="s">
        <v>19</v>
      </c>
      <c r="B5" s="1" t="s">
        <v>20</v>
      </c>
      <c r="E5" s="66" t="s">
        <v>576</v>
      </c>
      <c r="F5" s="4">
        <v>20</v>
      </c>
      <c r="G5" s="165">
        <f>VLOOKUP(E5,'БАЗА ЯНД'!E:R,2,FALSE)</f>
        <v>240</v>
      </c>
      <c r="H5" s="166">
        <f>VLOOKUP(E5,'БАЗА ЯНД'!E:R,5,FALSE)</f>
        <v>200</v>
      </c>
      <c r="I5" s="164">
        <f>VLOOKUP(E5,'БАЗА ЯНД'!E:R,3,FALSE)</f>
        <v>86</v>
      </c>
      <c r="J5" s="167">
        <f t="shared" si="0"/>
        <v>0.35833333333333334</v>
      </c>
      <c r="K5" s="164">
        <f t="shared" si="1"/>
        <v>1720</v>
      </c>
      <c r="L5" s="164">
        <f t="shared" si="2"/>
        <v>4800</v>
      </c>
      <c r="M5" s="164">
        <f>VLOOKUP(E5,'БАЗА ЯНД'!E:W,19,FALSE)</f>
        <v>23</v>
      </c>
      <c r="N5" s="66" t="s">
        <v>576</v>
      </c>
      <c r="O5" s="4">
        <v>20</v>
      </c>
      <c r="P5" s="165">
        <f>VLOOKUP(N5,'БАЗА ЯНД'!E:R,2,FALSE)</f>
        <v>240</v>
      </c>
      <c r="Q5" s="166">
        <f>VLOOKUP(N5,'БАЗА ЯНД'!E:R,5,FALSE)</f>
        <v>200</v>
      </c>
      <c r="R5" s="164">
        <f>VLOOKUP(N5,'БАЗА ЯНД'!E:R,3,FALSE)</f>
        <v>86</v>
      </c>
      <c r="S5" s="167">
        <f t="shared" ref="S5:S71" si="3">R5/P5</f>
        <v>0.35833333333333334</v>
      </c>
      <c r="T5" s="164">
        <f t="shared" ref="T5:T33" si="4">R5*O5</f>
        <v>1720</v>
      </c>
      <c r="U5" s="164">
        <f t="shared" ref="U5:U33" si="5">O5*P5</f>
        <v>4800</v>
      </c>
      <c r="V5" s="164">
        <f>VLOOKUP(N5,'БАЗА ЯНД'!E:W,19,FALSE)</f>
        <v>23</v>
      </c>
      <c r="W5" s="22" t="s">
        <v>576</v>
      </c>
      <c r="X5" s="4">
        <v>20</v>
      </c>
      <c r="Y5" s="4">
        <f>VLOOKUP(W5,'БАЗА ЯНД'!E:R,2,FALSE)</f>
        <v>240</v>
      </c>
      <c r="Z5" s="5">
        <f>VLOOKUP(W5,'БАЗА ЯНД'!E:R,5,FALSE)</f>
        <v>200</v>
      </c>
      <c r="AA5" s="3">
        <f>VLOOKUP(W5,'БАЗА ЯНД'!E:R,3,FALSE)</f>
        <v>86</v>
      </c>
      <c r="AB5" s="6">
        <f t="shared" ref="AB5" si="6">AA5/Y5</f>
        <v>0.35833333333333334</v>
      </c>
      <c r="AC5" s="3">
        <f t="shared" ref="AC5" si="7">AA5*X5</f>
        <v>1720</v>
      </c>
      <c r="AD5" s="3">
        <f t="shared" ref="AD5" si="8">Y5*X5</f>
        <v>4800</v>
      </c>
      <c r="AE5" s="3">
        <f>VLOOKUP(W5,'БАЗА ЯНД'!E:W,19,FALSE)</f>
        <v>23</v>
      </c>
      <c r="AF5" s="22" t="s">
        <v>576</v>
      </c>
      <c r="AG5" s="4">
        <v>20</v>
      </c>
      <c r="AH5" s="165">
        <f>VLOOKUP(AF5,'БАЗА ЯНД'!E:R,2,FALSE)</f>
        <v>240</v>
      </c>
      <c r="AI5" s="166">
        <f>VLOOKUP(AF5,'БАЗА ЯНД'!E:R,5,FALSE)</f>
        <v>200</v>
      </c>
      <c r="AJ5" s="164">
        <f>VLOOKUP(AF5,'БАЗА ЯНД'!E:R,3,FALSE)</f>
        <v>86</v>
      </c>
      <c r="AK5" s="167">
        <f t="shared" ref="AK5" si="9">AJ5/AH5</f>
        <v>0.35833333333333334</v>
      </c>
      <c r="AL5" s="164">
        <f t="shared" ref="AL5" si="10">AJ5*AG5</f>
        <v>1720</v>
      </c>
      <c r="AM5" s="164">
        <f t="shared" ref="AM5" si="11">AG5*AH5</f>
        <v>4800</v>
      </c>
      <c r="AN5" s="164">
        <f>VLOOKUP(AF5,'БАЗА ЯНД'!E:W,19,FALSE)</f>
        <v>23</v>
      </c>
      <c r="AO5" s="22" t="s">
        <v>576</v>
      </c>
      <c r="AP5" s="4">
        <v>20</v>
      </c>
      <c r="AQ5" s="165">
        <f>VLOOKUP(AO5,'БАЗА ЯНД'!E:W,2,FALSE)</f>
        <v>240</v>
      </c>
      <c r="AR5" s="166">
        <f>VLOOKUP(AO5,'БАЗА ЯНД'!E:W,5,FALSE)</f>
        <v>200</v>
      </c>
      <c r="AS5" s="164">
        <f>VLOOKUP(AO5,'БАЗА ЯНД'!E:W,3,FALSE)</f>
        <v>86</v>
      </c>
      <c r="AT5" s="167">
        <f t="shared" ref="AT5" si="12">AS5/AQ5</f>
        <v>0.35833333333333334</v>
      </c>
      <c r="AU5" s="164">
        <f t="shared" ref="AU5" si="13">AS5*AP5</f>
        <v>1720</v>
      </c>
      <c r="AV5" s="164">
        <f t="shared" ref="AV5" si="14">AP5*AQ5</f>
        <v>4800</v>
      </c>
      <c r="AW5" s="164">
        <f>VLOOKUP(AO5,'БАЗА ЯНД'!E:W,19,FALSE)</f>
        <v>23</v>
      </c>
    </row>
    <row r="6" spans="1:49" x14ac:dyDescent="0.25">
      <c r="A6" s="2" t="s">
        <v>19</v>
      </c>
      <c r="B6" s="1" t="s">
        <v>20</v>
      </c>
      <c r="E6" s="70" t="s">
        <v>22</v>
      </c>
      <c r="F6" s="3">
        <v>100</v>
      </c>
      <c r="G6" s="165">
        <f>VLOOKUP(E6,'БАЗА ЯНД'!E:R,2,FALSE)</f>
        <v>35</v>
      </c>
      <c r="H6" s="166">
        <f>VLOOKUP(E6,'БАЗА ЯНД'!E:R,5,FALSE)</f>
        <v>45</v>
      </c>
      <c r="I6" s="164">
        <f>VLOOKUP(E6,'БАЗА ЯНД'!E:R,3,FALSE)</f>
        <v>8</v>
      </c>
      <c r="J6" s="167">
        <f t="shared" si="0"/>
        <v>0.22857142857142856</v>
      </c>
      <c r="K6" s="164">
        <f t="shared" si="1"/>
        <v>800</v>
      </c>
      <c r="L6" s="164">
        <f t="shared" si="2"/>
        <v>3500</v>
      </c>
      <c r="M6" s="164">
        <f>VLOOKUP(E6,'БАЗА ЯНД'!E:W,19,FALSE)</f>
        <v>23</v>
      </c>
      <c r="N6" s="70" t="s">
        <v>22</v>
      </c>
      <c r="O6" s="3">
        <v>100</v>
      </c>
      <c r="P6" s="165">
        <f>VLOOKUP(N6,'БАЗА ЯНД'!E:R,2,FALSE)</f>
        <v>35</v>
      </c>
      <c r="Q6" s="166">
        <f>VLOOKUP(N6,'БАЗА ЯНД'!E:R,5,FALSE)</f>
        <v>45</v>
      </c>
      <c r="R6" s="164">
        <f>VLOOKUP(N6,'БАЗА ЯНД'!E:R,3,FALSE)</f>
        <v>8</v>
      </c>
      <c r="S6" s="167">
        <f t="shared" si="3"/>
        <v>0.22857142857142856</v>
      </c>
      <c r="T6" s="164">
        <f t="shared" si="4"/>
        <v>800</v>
      </c>
      <c r="U6" s="164">
        <f t="shared" si="5"/>
        <v>3500</v>
      </c>
      <c r="V6" s="164">
        <f>VLOOKUP(N6,'БАЗА ЯНД'!E:W,19,FALSE)</f>
        <v>23</v>
      </c>
      <c r="W6" s="1" t="s">
        <v>22</v>
      </c>
      <c r="X6" s="3">
        <v>100</v>
      </c>
      <c r="Y6" s="4">
        <f>VLOOKUP(W6,'БАЗА ЯНД'!E:R,2,FALSE)</f>
        <v>35</v>
      </c>
      <c r="Z6" s="5">
        <f>VLOOKUP(W6,'БАЗА ЯНД'!E:R,5,FALSE)</f>
        <v>45</v>
      </c>
      <c r="AA6" s="3">
        <f>VLOOKUP(W6,'БАЗА ЯНД'!E:R,3,FALSE)</f>
        <v>8</v>
      </c>
      <c r="AB6" s="6">
        <f t="shared" ref="AB6:AB74" si="15">AA6/Y6</f>
        <v>0.22857142857142856</v>
      </c>
      <c r="AC6" s="3">
        <f t="shared" ref="AC6:AC30" si="16">AA6*X6</f>
        <v>800</v>
      </c>
      <c r="AD6" s="3">
        <f t="shared" ref="AD6:AD30" si="17">Y6*X6</f>
        <v>3500</v>
      </c>
      <c r="AE6" s="3">
        <f>VLOOKUP(W6,'БАЗА ЯНД'!E:W,19,FALSE)</f>
        <v>23</v>
      </c>
      <c r="AF6" s="70" t="s">
        <v>22</v>
      </c>
      <c r="AG6" s="3">
        <v>100</v>
      </c>
      <c r="AH6" s="165">
        <f>VLOOKUP(AF6,'БАЗА ЯНД'!E:R,2,FALSE)</f>
        <v>35</v>
      </c>
      <c r="AI6" s="166">
        <f>VLOOKUP(AF6,'БАЗА ЯНД'!E:R,5,FALSE)</f>
        <v>45</v>
      </c>
      <c r="AJ6" s="164">
        <f>VLOOKUP(AF6,'БАЗА ЯНД'!E:R,3,FALSE)</f>
        <v>8</v>
      </c>
      <c r="AK6" s="167">
        <f t="shared" ref="AK6:AK74" si="18">AJ6/AH6</f>
        <v>0.22857142857142856</v>
      </c>
      <c r="AL6" s="164">
        <f t="shared" ref="AL6:AL33" si="19">AJ6*AG6</f>
        <v>800</v>
      </c>
      <c r="AM6" s="164">
        <f t="shared" ref="AM6:AM33" si="20">AG6*AH6</f>
        <v>3500</v>
      </c>
      <c r="AN6" s="164">
        <f>VLOOKUP(AF6,'БАЗА ЯНД'!E:W,19,FALSE)</f>
        <v>23</v>
      </c>
      <c r="AO6" s="70" t="s">
        <v>22</v>
      </c>
      <c r="AP6" s="3">
        <v>100</v>
      </c>
      <c r="AQ6" s="165">
        <f>VLOOKUP(AO6,'БАЗА ЯНД'!E:W,2,FALSE)</f>
        <v>35</v>
      </c>
      <c r="AR6" s="166">
        <f>VLOOKUP(AO6,'БАЗА ЯНД'!E:W,5,FALSE)</f>
        <v>45</v>
      </c>
      <c r="AS6" s="164">
        <f>VLOOKUP(AO6,'БАЗА ЯНД'!E:W,3,FALSE)</f>
        <v>8</v>
      </c>
      <c r="AT6" s="167">
        <f t="shared" ref="AT6:AT74" si="21">AS6/AQ6</f>
        <v>0.22857142857142856</v>
      </c>
      <c r="AU6" s="164">
        <f t="shared" ref="AU6:AU33" si="22">AS6*AP6</f>
        <v>800</v>
      </c>
      <c r="AV6" s="164">
        <f t="shared" ref="AV6:AV33" si="23">AP6*AQ6</f>
        <v>3500</v>
      </c>
      <c r="AW6" s="164">
        <f>VLOOKUP(AO6,'БАЗА ЯНД'!E:W,19,FALSE)</f>
        <v>23</v>
      </c>
    </row>
    <row r="7" spans="1:49" x14ac:dyDescent="0.25">
      <c r="A7" s="2" t="s">
        <v>19</v>
      </c>
      <c r="B7" s="1" t="s">
        <v>20</v>
      </c>
      <c r="E7" s="70" t="s">
        <v>23</v>
      </c>
      <c r="F7" s="3">
        <v>150</v>
      </c>
      <c r="G7" s="165">
        <f>VLOOKUP(E7,'БАЗА ЯНД'!E:R,2,FALSE)</f>
        <v>80</v>
      </c>
      <c r="H7" s="166">
        <f>VLOOKUP(E7,'БАЗА ЯНД'!E:R,5,FALSE)</f>
        <v>70</v>
      </c>
      <c r="I7" s="164">
        <f>VLOOKUP(E7,'БАЗА ЯНД'!E:R,3,FALSE)</f>
        <v>26</v>
      </c>
      <c r="J7" s="167">
        <f t="shared" si="0"/>
        <v>0.32500000000000001</v>
      </c>
      <c r="K7" s="164">
        <f t="shared" si="1"/>
        <v>3900</v>
      </c>
      <c r="L7" s="164">
        <f t="shared" si="2"/>
        <v>12000</v>
      </c>
      <c r="M7" s="164">
        <f>VLOOKUP(E7,'БАЗА ЯНД'!E:W,19,FALSE)</f>
        <v>23</v>
      </c>
      <c r="N7" s="70" t="s">
        <v>23</v>
      </c>
      <c r="O7" s="3">
        <v>150</v>
      </c>
      <c r="P7" s="165">
        <f>VLOOKUP(N7,'БАЗА ЯНД'!E:R,2,FALSE)</f>
        <v>80</v>
      </c>
      <c r="Q7" s="166">
        <f>VLOOKUP(N7,'БАЗА ЯНД'!E:R,5,FALSE)</f>
        <v>70</v>
      </c>
      <c r="R7" s="164">
        <f>VLOOKUP(N7,'БАЗА ЯНД'!E:R,3,FALSE)</f>
        <v>26</v>
      </c>
      <c r="S7" s="167">
        <f t="shared" si="3"/>
        <v>0.32500000000000001</v>
      </c>
      <c r="T7" s="164">
        <f t="shared" si="4"/>
        <v>3900</v>
      </c>
      <c r="U7" s="164">
        <f t="shared" si="5"/>
        <v>12000</v>
      </c>
      <c r="V7" s="164">
        <f>VLOOKUP(N7,'БАЗА ЯНД'!E:W,19,FALSE)</f>
        <v>23</v>
      </c>
      <c r="W7" s="1" t="s">
        <v>23</v>
      </c>
      <c r="X7" s="3">
        <v>150</v>
      </c>
      <c r="Y7" s="4">
        <f>VLOOKUP(W7,'БАЗА ЯНД'!E:R,2,FALSE)</f>
        <v>80</v>
      </c>
      <c r="Z7" s="5">
        <f>VLOOKUP(W7,'БАЗА ЯНД'!E:R,5,FALSE)</f>
        <v>70</v>
      </c>
      <c r="AA7" s="3">
        <f>VLOOKUP(W7,'БАЗА ЯНД'!E:R,3,FALSE)</f>
        <v>26</v>
      </c>
      <c r="AB7" s="6">
        <f t="shared" si="15"/>
        <v>0.32500000000000001</v>
      </c>
      <c r="AC7" s="3">
        <f t="shared" si="16"/>
        <v>3900</v>
      </c>
      <c r="AD7" s="3">
        <f t="shared" si="17"/>
        <v>12000</v>
      </c>
      <c r="AE7" s="3">
        <f>VLOOKUP(W7,'БАЗА ЯНД'!E:W,19,FALSE)</f>
        <v>23</v>
      </c>
      <c r="AF7" s="70" t="s">
        <v>23</v>
      </c>
      <c r="AG7" s="3">
        <v>150</v>
      </c>
      <c r="AH7" s="165">
        <f>VLOOKUP(AF7,'БАЗА ЯНД'!E:R,2,FALSE)</f>
        <v>80</v>
      </c>
      <c r="AI7" s="166">
        <f>VLOOKUP(AF7,'БАЗА ЯНД'!E:R,5,FALSE)</f>
        <v>70</v>
      </c>
      <c r="AJ7" s="164">
        <f>VLOOKUP(AF7,'БАЗА ЯНД'!E:R,3,FALSE)</f>
        <v>26</v>
      </c>
      <c r="AK7" s="167">
        <f t="shared" si="18"/>
        <v>0.32500000000000001</v>
      </c>
      <c r="AL7" s="164">
        <f t="shared" si="19"/>
        <v>3900</v>
      </c>
      <c r="AM7" s="164">
        <f t="shared" si="20"/>
        <v>12000</v>
      </c>
      <c r="AN7" s="164">
        <f>VLOOKUP(AF7,'БАЗА ЯНД'!E:W,19,FALSE)</f>
        <v>23</v>
      </c>
      <c r="AO7" s="70" t="s">
        <v>23</v>
      </c>
      <c r="AP7" s="3">
        <v>150</v>
      </c>
      <c r="AQ7" s="165">
        <f>VLOOKUP(AO7,'БАЗА ЯНД'!E:W,2,FALSE)</f>
        <v>80</v>
      </c>
      <c r="AR7" s="166">
        <f>VLOOKUP(AO7,'БАЗА ЯНД'!E:W,5,FALSE)</f>
        <v>70</v>
      </c>
      <c r="AS7" s="164">
        <f>VLOOKUP(AO7,'БАЗА ЯНД'!E:W,3,FALSE)</f>
        <v>26</v>
      </c>
      <c r="AT7" s="167">
        <f t="shared" si="21"/>
        <v>0.32500000000000001</v>
      </c>
      <c r="AU7" s="164">
        <f t="shared" si="22"/>
        <v>3900</v>
      </c>
      <c r="AV7" s="164">
        <f t="shared" si="23"/>
        <v>12000</v>
      </c>
      <c r="AW7" s="164">
        <f>VLOOKUP(AO7,'БАЗА ЯНД'!E:W,19,FALSE)</f>
        <v>23</v>
      </c>
    </row>
    <row r="8" spans="1:49" x14ac:dyDescent="0.25">
      <c r="A8" s="2" t="s">
        <v>19</v>
      </c>
      <c r="B8" s="1" t="s">
        <v>20</v>
      </c>
      <c r="E8" s="70" t="s">
        <v>24</v>
      </c>
      <c r="F8" s="3">
        <v>20</v>
      </c>
      <c r="G8" s="165">
        <f>VLOOKUP(E8,'БАЗА ЯНД'!E:R,2,FALSE)</f>
        <v>120</v>
      </c>
      <c r="H8" s="166">
        <f>VLOOKUP(E8,'БАЗА ЯНД'!E:R,5,FALSE)</f>
        <v>75</v>
      </c>
      <c r="I8" s="164">
        <f>VLOOKUP(E8,'БАЗА ЯНД'!E:R,3,FALSE)</f>
        <v>45</v>
      </c>
      <c r="J8" s="167">
        <f t="shared" si="0"/>
        <v>0.375</v>
      </c>
      <c r="K8" s="164">
        <f t="shared" si="1"/>
        <v>900</v>
      </c>
      <c r="L8" s="164">
        <f t="shared" si="2"/>
        <v>2400</v>
      </c>
      <c r="M8" s="164">
        <f>VLOOKUP(E8,'БАЗА ЯНД'!E:W,19,FALSE)</f>
        <v>23</v>
      </c>
      <c r="N8" s="70" t="s">
        <v>24</v>
      </c>
      <c r="O8" s="3">
        <v>20</v>
      </c>
      <c r="P8" s="165">
        <f>VLOOKUP(N8,'БАЗА ЯНД'!E:R,2,FALSE)</f>
        <v>120</v>
      </c>
      <c r="Q8" s="166">
        <f>VLOOKUP(N8,'БАЗА ЯНД'!E:R,5,FALSE)</f>
        <v>75</v>
      </c>
      <c r="R8" s="164">
        <f>VLOOKUP(N8,'БАЗА ЯНД'!E:R,3,FALSE)</f>
        <v>45</v>
      </c>
      <c r="S8" s="167">
        <f t="shared" si="3"/>
        <v>0.375</v>
      </c>
      <c r="T8" s="164">
        <f t="shared" si="4"/>
        <v>900</v>
      </c>
      <c r="U8" s="164">
        <f t="shared" si="5"/>
        <v>2400</v>
      </c>
      <c r="V8" s="164">
        <f>VLOOKUP(N8,'БАЗА ЯНД'!E:W,19,FALSE)</f>
        <v>23</v>
      </c>
      <c r="W8" s="1" t="s">
        <v>24</v>
      </c>
      <c r="X8" s="3">
        <v>20</v>
      </c>
      <c r="Y8" s="4">
        <f>VLOOKUP(W8,'БАЗА ЯНД'!E:R,2,FALSE)</f>
        <v>120</v>
      </c>
      <c r="Z8" s="5">
        <f>VLOOKUP(W8,'БАЗА ЯНД'!E:R,5,FALSE)</f>
        <v>75</v>
      </c>
      <c r="AA8" s="3">
        <f>VLOOKUP(W8,'БАЗА ЯНД'!E:R,3,FALSE)</f>
        <v>45</v>
      </c>
      <c r="AB8" s="6">
        <f t="shared" si="15"/>
        <v>0.375</v>
      </c>
      <c r="AC8" s="3">
        <f t="shared" si="16"/>
        <v>900</v>
      </c>
      <c r="AD8" s="3">
        <f t="shared" si="17"/>
        <v>2400</v>
      </c>
      <c r="AE8" s="3">
        <f>VLOOKUP(W8,'БАЗА ЯНД'!E:W,19,FALSE)</f>
        <v>23</v>
      </c>
      <c r="AF8" s="70" t="s">
        <v>24</v>
      </c>
      <c r="AG8" s="3">
        <v>20</v>
      </c>
      <c r="AH8" s="165">
        <f>VLOOKUP(AF8,'БАЗА ЯНД'!E:R,2,FALSE)</f>
        <v>120</v>
      </c>
      <c r="AI8" s="166">
        <f>VLOOKUP(AF8,'БАЗА ЯНД'!E:R,5,FALSE)</f>
        <v>75</v>
      </c>
      <c r="AJ8" s="164">
        <f>VLOOKUP(AF8,'БАЗА ЯНД'!E:R,3,FALSE)</f>
        <v>45</v>
      </c>
      <c r="AK8" s="167">
        <f t="shared" si="18"/>
        <v>0.375</v>
      </c>
      <c r="AL8" s="164">
        <f t="shared" si="19"/>
        <v>900</v>
      </c>
      <c r="AM8" s="164">
        <f t="shared" si="20"/>
        <v>2400</v>
      </c>
      <c r="AN8" s="164">
        <f>VLOOKUP(AF8,'БАЗА ЯНД'!E:W,19,FALSE)</f>
        <v>23</v>
      </c>
      <c r="AO8" s="70" t="s">
        <v>24</v>
      </c>
      <c r="AP8" s="3">
        <v>20</v>
      </c>
      <c r="AQ8" s="165">
        <f>VLOOKUP(AO8,'БАЗА ЯНД'!E:W,2,FALSE)</f>
        <v>120</v>
      </c>
      <c r="AR8" s="166">
        <f>VLOOKUP(AO8,'БАЗА ЯНД'!E:W,5,FALSE)</f>
        <v>75</v>
      </c>
      <c r="AS8" s="164">
        <f>VLOOKUP(AO8,'БАЗА ЯНД'!E:W,3,FALSE)</f>
        <v>45</v>
      </c>
      <c r="AT8" s="167">
        <f t="shared" si="21"/>
        <v>0.375</v>
      </c>
      <c r="AU8" s="164">
        <f t="shared" si="22"/>
        <v>900</v>
      </c>
      <c r="AV8" s="164">
        <f t="shared" si="23"/>
        <v>2400</v>
      </c>
      <c r="AW8" s="164">
        <f>VLOOKUP(AO8,'БАЗА ЯНД'!E:W,19,FALSE)</f>
        <v>23</v>
      </c>
    </row>
    <row r="9" spans="1:49" x14ac:dyDescent="0.25">
      <c r="A9" s="2" t="s">
        <v>19</v>
      </c>
      <c r="B9" s="1" t="s">
        <v>20</v>
      </c>
      <c r="E9" s="70" t="s">
        <v>25</v>
      </c>
      <c r="F9" s="3">
        <v>20</v>
      </c>
      <c r="G9" s="165">
        <f>VLOOKUP(E9,'БАЗА ЯНД'!E:R,2,FALSE)</f>
        <v>120</v>
      </c>
      <c r="H9" s="166">
        <f>VLOOKUP(E9,'БАЗА ЯНД'!E:R,5,FALSE)</f>
        <v>100</v>
      </c>
      <c r="I9" s="164">
        <f>VLOOKUP(E9,'БАЗА ЯНД'!E:R,3,FALSE)</f>
        <v>38</v>
      </c>
      <c r="J9" s="167">
        <f t="shared" si="0"/>
        <v>0.31666666666666665</v>
      </c>
      <c r="K9" s="164">
        <f t="shared" si="1"/>
        <v>760</v>
      </c>
      <c r="L9" s="164">
        <f t="shared" si="2"/>
        <v>2400</v>
      </c>
      <c r="M9" s="164">
        <f>VLOOKUP(E9,'БАЗА ЯНД'!E:W,19,FALSE)</f>
        <v>23</v>
      </c>
      <c r="N9" s="70" t="s">
        <v>25</v>
      </c>
      <c r="O9" s="3">
        <v>20</v>
      </c>
      <c r="P9" s="165">
        <f>VLOOKUP(N9,'БАЗА ЯНД'!E:R,2,FALSE)</f>
        <v>120</v>
      </c>
      <c r="Q9" s="166">
        <f>VLOOKUP(N9,'БАЗА ЯНД'!E:R,5,FALSE)</f>
        <v>100</v>
      </c>
      <c r="R9" s="164">
        <f>VLOOKUP(N9,'БАЗА ЯНД'!E:R,3,FALSE)</f>
        <v>38</v>
      </c>
      <c r="S9" s="167">
        <f t="shared" si="3"/>
        <v>0.31666666666666665</v>
      </c>
      <c r="T9" s="164">
        <f t="shared" si="4"/>
        <v>760</v>
      </c>
      <c r="U9" s="164">
        <f t="shared" si="5"/>
        <v>2400</v>
      </c>
      <c r="V9" s="164">
        <f>VLOOKUP(N9,'БАЗА ЯНД'!E:W,19,FALSE)</f>
        <v>23</v>
      </c>
      <c r="W9" s="1" t="s">
        <v>25</v>
      </c>
      <c r="X9" s="3">
        <v>20</v>
      </c>
      <c r="Y9" s="4">
        <f>VLOOKUP(W9,'БАЗА ЯНД'!E:R,2,FALSE)</f>
        <v>120</v>
      </c>
      <c r="Z9" s="5">
        <f>VLOOKUP(W9,'БАЗА ЯНД'!E:R,5,FALSE)</f>
        <v>100</v>
      </c>
      <c r="AA9" s="3">
        <f>VLOOKUP(W9,'БАЗА ЯНД'!E:R,3,FALSE)</f>
        <v>38</v>
      </c>
      <c r="AB9" s="6">
        <f t="shared" si="15"/>
        <v>0.31666666666666665</v>
      </c>
      <c r="AC9" s="3">
        <f t="shared" si="16"/>
        <v>760</v>
      </c>
      <c r="AD9" s="3">
        <f t="shared" si="17"/>
        <v>2400</v>
      </c>
      <c r="AE9" s="3">
        <f>VLOOKUP(W9,'БАЗА ЯНД'!E:W,19,FALSE)</f>
        <v>23</v>
      </c>
      <c r="AF9" s="70" t="s">
        <v>25</v>
      </c>
      <c r="AG9" s="3">
        <v>20</v>
      </c>
      <c r="AH9" s="165">
        <f>VLOOKUP(AF9,'БАЗА ЯНД'!E:R,2,FALSE)</f>
        <v>120</v>
      </c>
      <c r="AI9" s="166">
        <f>VLOOKUP(AF9,'БАЗА ЯНД'!E:R,5,FALSE)</f>
        <v>100</v>
      </c>
      <c r="AJ9" s="164">
        <f>VLOOKUP(AF9,'БАЗА ЯНД'!E:R,3,FALSE)</f>
        <v>38</v>
      </c>
      <c r="AK9" s="167">
        <f t="shared" si="18"/>
        <v>0.31666666666666665</v>
      </c>
      <c r="AL9" s="164">
        <f t="shared" si="19"/>
        <v>760</v>
      </c>
      <c r="AM9" s="164">
        <f t="shared" si="20"/>
        <v>2400</v>
      </c>
      <c r="AN9" s="164">
        <f>VLOOKUP(AF9,'БАЗА ЯНД'!E:W,19,FALSE)</f>
        <v>23</v>
      </c>
      <c r="AO9" s="70" t="s">
        <v>25</v>
      </c>
      <c r="AP9" s="3">
        <v>20</v>
      </c>
      <c r="AQ9" s="165">
        <f>VLOOKUP(AO9,'БАЗА ЯНД'!E:W,2,FALSE)</f>
        <v>120</v>
      </c>
      <c r="AR9" s="166">
        <f>VLOOKUP(AO9,'БАЗА ЯНД'!E:W,5,FALSE)</f>
        <v>100</v>
      </c>
      <c r="AS9" s="164">
        <f>VLOOKUP(AO9,'БАЗА ЯНД'!E:W,3,FALSE)</f>
        <v>38</v>
      </c>
      <c r="AT9" s="167">
        <f t="shared" si="21"/>
        <v>0.31666666666666665</v>
      </c>
      <c r="AU9" s="164">
        <f t="shared" si="22"/>
        <v>760</v>
      </c>
      <c r="AV9" s="164">
        <f t="shared" si="23"/>
        <v>2400</v>
      </c>
      <c r="AW9" s="164">
        <f>VLOOKUP(AO9,'БАЗА ЯНД'!E:W,19,FALSE)</f>
        <v>23</v>
      </c>
    </row>
    <row r="10" spans="1:49" x14ac:dyDescent="0.25">
      <c r="A10" s="2" t="s">
        <v>19</v>
      </c>
      <c r="B10" s="1" t="s">
        <v>20</v>
      </c>
      <c r="E10" s="66" t="s">
        <v>1609</v>
      </c>
      <c r="F10" s="3">
        <v>110</v>
      </c>
      <c r="G10" s="165">
        <f>VLOOKUP(E10,'БАЗА ЯНД'!E:R,2,FALSE)</f>
        <v>65</v>
      </c>
      <c r="H10" s="166">
        <f>VLOOKUP(E10,'БАЗА ЯНД'!E:R,5,FALSE)</f>
        <v>40</v>
      </c>
      <c r="I10" s="164">
        <f>VLOOKUP(E10,'БАЗА ЯНД'!E:R,3,FALSE)</f>
        <v>11</v>
      </c>
      <c r="J10" s="167">
        <f t="shared" si="0"/>
        <v>0.16923076923076924</v>
      </c>
      <c r="K10" s="164">
        <f t="shared" si="1"/>
        <v>1210</v>
      </c>
      <c r="L10" s="164">
        <f t="shared" si="2"/>
        <v>7150</v>
      </c>
      <c r="M10" s="164">
        <f>VLOOKUP(E10,'БАЗА ЯНД'!E:W,19,FALSE)</f>
        <v>23</v>
      </c>
      <c r="N10" s="66" t="s">
        <v>1609</v>
      </c>
      <c r="O10" s="3">
        <v>110</v>
      </c>
      <c r="P10" s="165">
        <f>VLOOKUP(N10,'БАЗА ЯНД'!E:R,2,FALSE)</f>
        <v>65</v>
      </c>
      <c r="Q10" s="166">
        <f>VLOOKUP(N10,'БАЗА ЯНД'!E:R,5,FALSE)</f>
        <v>40</v>
      </c>
      <c r="R10" s="164">
        <f>VLOOKUP(N10,'БАЗА ЯНД'!E:R,3,FALSE)</f>
        <v>11</v>
      </c>
      <c r="S10" s="167">
        <f t="shared" si="3"/>
        <v>0.16923076923076924</v>
      </c>
      <c r="T10" s="164">
        <f t="shared" si="4"/>
        <v>1210</v>
      </c>
      <c r="U10" s="164">
        <f t="shared" si="5"/>
        <v>7150</v>
      </c>
      <c r="V10" s="164">
        <f>VLOOKUP(N10,'БАЗА ЯНД'!E:W,19,FALSE)</f>
        <v>23</v>
      </c>
      <c r="W10" s="22" t="s">
        <v>1609</v>
      </c>
      <c r="X10" s="3">
        <v>110</v>
      </c>
      <c r="Y10" s="4">
        <f>VLOOKUP(W10,'БАЗА ЯНД'!E:R,2,FALSE)</f>
        <v>65</v>
      </c>
      <c r="Z10" s="5">
        <f>VLOOKUP(W10,'БАЗА ЯНД'!E:R,5,FALSE)</f>
        <v>40</v>
      </c>
      <c r="AA10" s="3">
        <f>VLOOKUP(W10,'БАЗА ЯНД'!E:R,3,FALSE)</f>
        <v>11</v>
      </c>
      <c r="AB10" s="6">
        <f t="shared" si="15"/>
        <v>0.16923076923076924</v>
      </c>
      <c r="AC10" s="3">
        <f t="shared" si="16"/>
        <v>1210</v>
      </c>
      <c r="AD10" s="3">
        <f t="shared" si="17"/>
        <v>7150</v>
      </c>
      <c r="AE10" s="3">
        <f>VLOOKUP(W10,'БАЗА ЯНД'!E:W,19,FALSE)</f>
        <v>23</v>
      </c>
      <c r="AF10" s="66" t="s">
        <v>1609</v>
      </c>
      <c r="AG10" s="3">
        <v>110</v>
      </c>
      <c r="AH10" s="165">
        <f>VLOOKUP(AF10,'БАЗА ЯНД'!E:R,2,FALSE)</f>
        <v>65</v>
      </c>
      <c r="AI10" s="166">
        <f>VLOOKUP(AF10,'БАЗА ЯНД'!E:R,5,FALSE)</f>
        <v>40</v>
      </c>
      <c r="AJ10" s="164">
        <f>VLOOKUP(AF10,'БАЗА ЯНД'!E:R,3,FALSE)</f>
        <v>11</v>
      </c>
      <c r="AK10" s="167">
        <f t="shared" si="18"/>
        <v>0.16923076923076924</v>
      </c>
      <c r="AL10" s="164">
        <f t="shared" si="19"/>
        <v>1210</v>
      </c>
      <c r="AM10" s="164">
        <f t="shared" si="20"/>
        <v>7150</v>
      </c>
      <c r="AN10" s="164">
        <f>VLOOKUP(AF10,'БАЗА ЯНД'!E:W,19,FALSE)</f>
        <v>23</v>
      </c>
      <c r="AO10" s="66" t="s">
        <v>1609</v>
      </c>
      <c r="AP10" s="3">
        <v>110</v>
      </c>
      <c r="AQ10" s="165">
        <f>VLOOKUP(AO10,'БАЗА ЯНД'!E:W,2,FALSE)</f>
        <v>65</v>
      </c>
      <c r="AR10" s="166">
        <f>VLOOKUP(AO10,'БАЗА ЯНД'!E:W,5,FALSE)</f>
        <v>40</v>
      </c>
      <c r="AS10" s="164">
        <f>VLOOKUP(AO10,'БАЗА ЯНД'!E:W,3,FALSE)</f>
        <v>11</v>
      </c>
      <c r="AT10" s="167">
        <f t="shared" si="21"/>
        <v>0.16923076923076924</v>
      </c>
      <c r="AU10" s="164">
        <f t="shared" si="22"/>
        <v>1210</v>
      </c>
      <c r="AV10" s="164">
        <f t="shared" si="23"/>
        <v>7150</v>
      </c>
      <c r="AW10" s="164">
        <f>VLOOKUP(AO10,'БАЗА ЯНД'!E:W,19,FALSE)</f>
        <v>23</v>
      </c>
    </row>
    <row r="11" spans="1:49" x14ac:dyDescent="0.25">
      <c r="A11" s="2" t="s">
        <v>19</v>
      </c>
      <c r="B11" s="1" t="s">
        <v>20</v>
      </c>
      <c r="E11" s="70" t="s">
        <v>27</v>
      </c>
      <c r="F11" s="3">
        <v>15</v>
      </c>
      <c r="G11" s="165">
        <f>VLOOKUP(E11,'БАЗА ЯНД'!E:R,2,FALSE)</f>
        <v>45</v>
      </c>
      <c r="H11" s="166">
        <f>VLOOKUP(E11,'БАЗА ЯНД'!E:R,5,FALSE)</f>
        <v>40</v>
      </c>
      <c r="I11" s="164">
        <f>VLOOKUP(E11,'БАЗА ЯНД'!E:R,3,FALSE)</f>
        <v>12</v>
      </c>
      <c r="J11" s="167">
        <f t="shared" si="0"/>
        <v>0.26666666666666666</v>
      </c>
      <c r="K11" s="164">
        <f t="shared" si="1"/>
        <v>180</v>
      </c>
      <c r="L11" s="164">
        <f t="shared" si="2"/>
        <v>675</v>
      </c>
      <c r="M11" s="164">
        <f>VLOOKUP(E11,'БАЗА ЯНД'!E:W,19,FALSE)</f>
        <v>23</v>
      </c>
      <c r="N11" s="70" t="s">
        <v>27</v>
      </c>
      <c r="O11" s="3">
        <v>15</v>
      </c>
      <c r="P11" s="165">
        <f>VLOOKUP(N11,'БАЗА ЯНД'!E:R,2,FALSE)</f>
        <v>45</v>
      </c>
      <c r="Q11" s="166">
        <f>VLOOKUP(N11,'БАЗА ЯНД'!E:R,5,FALSE)</f>
        <v>40</v>
      </c>
      <c r="R11" s="164">
        <f>VLOOKUP(N11,'БАЗА ЯНД'!E:R,3,FALSE)</f>
        <v>12</v>
      </c>
      <c r="S11" s="167">
        <f t="shared" si="3"/>
        <v>0.26666666666666666</v>
      </c>
      <c r="T11" s="164">
        <f t="shared" si="4"/>
        <v>180</v>
      </c>
      <c r="U11" s="164">
        <f t="shared" si="5"/>
        <v>675</v>
      </c>
      <c r="V11" s="164">
        <f>VLOOKUP(N11,'БАЗА ЯНД'!E:W,19,FALSE)</f>
        <v>23</v>
      </c>
      <c r="W11" s="1" t="s">
        <v>27</v>
      </c>
      <c r="X11" s="3">
        <v>15</v>
      </c>
      <c r="Y11" s="4">
        <f>VLOOKUP(W11,'БАЗА ЯНД'!E:R,2,FALSE)</f>
        <v>45</v>
      </c>
      <c r="Z11" s="5">
        <f>VLOOKUP(W11,'БАЗА ЯНД'!E:R,5,FALSE)</f>
        <v>40</v>
      </c>
      <c r="AA11" s="3">
        <f>VLOOKUP(W11,'БАЗА ЯНД'!E:R,3,FALSE)</f>
        <v>12</v>
      </c>
      <c r="AB11" s="6">
        <f t="shared" si="15"/>
        <v>0.26666666666666666</v>
      </c>
      <c r="AC11" s="3">
        <f t="shared" si="16"/>
        <v>180</v>
      </c>
      <c r="AD11" s="3">
        <f t="shared" si="17"/>
        <v>675</v>
      </c>
      <c r="AE11" s="3">
        <f>VLOOKUP(W11,'БАЗА ЯНД'!E:W,19,FALSE)</f>
        <v>23</v>
      </c>
      <c r="AF11" s="70" t="s">
        <v>27</v>
      </c>
      <c r="AG11" s="3">
        <v>15</v>
      </c>
      <c r="AH11" s="165">
        <f>VLOOKUP(AF11,'БАЗА ЯНД'!E:R,2,FALSE)</f>
        <v>45</v>
      </c>
      <c r="AI11" s="166">
        <f>VLOOKUP(AF11,'БАЗА ЯНД'!E:R,5,FALSE)</f>
        <v>40</v>
      </c>
      <c r="AJ11" s="164">
        <f>VLOOKUP(AF11,'БАЗА ЯНД'!E:R,3,FALSE)</f>
        <v>12</v>
      </c>
      <c r="AK11" s="167">
        <f t="shared" si="18"/>
        <v>0.26666666666666666</v>
      </c>
      <c r="AL11" s="164">
        <f t="shared" si="19"/>
        <v>180</v>
      </c>
      <c r="AM11" s="164">
        <f t="shared" si="20"/>
        <v>675</v>
      </c>
      <c r="AN11" s="164">
        <f>VLOOKUP(AF11,'БАЗА ЯНД'!E:W,19,FALSE)</f>
        <v>23</v>
      </c>
      <c r="AO11" s="70" t="s">
        <v>27</v>
      </c>
      <c r="AP11" s="3">
        <v>15</v>
      </c>
      <c r="AQ11" s="165">
        <f>VLOOKUP(AO11,'БАЗА ЯНД'!E:W,2,FALSE)</f>
        <v>45</v>
      </c>
      <c r="AR11" s="166">
        <f>VLOOKUP(AO11,'БАЗА ЯНД'!E:W,5,FALSE)</f>
        <v>40</v>
      </c>
      <c r="AS11" s="164">
        <f>VLOOKUP(AO11,'БАЗА ЯНД'!E:W,3,FALSE)</f>
        <v>12</v>
      </c>
      <c r="AT11" s="167">
        <f t="shared" si="21"/>
        <v>0.26666666666666666</v>
      </c>
      <c r="AU11" s="164">
        <f t="shared" si="22"/>
        <v>180</v>
      </c>
      <c r="AV11" s="164">
        <f t="shared" si="23"/>
        <v>675</v>
      </c>
      <c r="AW11" s="164">
        <f>VLOOKUP(AO11,'БАЗА ЯНД'!E:W,19,FALSE)</f>
        <v>23</v>
      </c>
    </row>
    <row r="12" spans="1:49" x14ac:dyDescent="0.25">
      <c r="A12" s="2" t="s">
        <v>34</v>
      </c>
      <c r="B12" s="1" t="s">
        <v>20</v>
      </c>
      <c r="E12" s="70" t="s">
        <v>35</v>
      </c>
      <c r="F12" s="3">
        <v>15</v>
      </c>
      <c r="G12" s="165">
        <f>VLOOKUP(E12,'БАЗА ЯНД'!E:R,2,FALSE)</f>
        <v>200</v>
      </c>
      <c r="H12" s="166">
        <f>VLOOKUP(E12,'БАЗА ЯНД'!E:R,5,FALSE)</f>
        <v>200</v>
      </c>
      <c r="I12" s="164">
        <f>VLOOKUP(E12,'БАЗА ЯНД'!E:R,3,FALSE)</f>
        <v>75</v>
      </c>
      <c r="J12" s="167">
        <f t="shared" si="0"/>
        <v>0.375</v>
      </c>
      <c r="K12" s="164">
        <f t="shared" si="1"/>
        <v>1125</v>
      </c>
      <c r="L12" s="164">
        <f t="shared" si="2"/>
        <v>3000</v>
      </c>
      <c r="M12" s="164">
        <f>VLOOKUP(E12,'БАЗА ЯНД'!E:W,19,FALSE)</f>
        <v>23</v>
      </c>
      <c r="N12" s="70" t="s">
        <v>35</v>
      </c>
      <c r="O12" s="3">
        <v>15</v>
      </c>
      <c r="P12" s="165">
        <f>VLOOKUP(N12,'БАЗА ЯНД'!E:R,2,FALSE)</f>
        <v>200</v>
      </c>
      <c r="Q12" s="166">
        <f>VLOOKUP(N12,'БАЗА ЯНД'!E:R,5,FALSE)</f>
        <v>200</v>
      </c>
      <c r="R12" s="164">
        <f>VLOOKUP(N12,'БАЗА ЯНД'!E:R,3,FALSE)</f>
        <v>75</v>
      </c>
      <c r="S12" s="167">
        <f t="shared" si="3"/>
        <v>0.375</v>
      </c>
      <c r="T12" s="164">
        <f t="shared" si="4"/>
        <v>1125</v>
      </c>
      <c r="U12" s="164">
        <f t="shared" si="5"/>
        <v>3000</v>
      </c>
      <c r="V12" s="164">
        <f>VLOOKUP(N12,'БАЗА ЯНД'!E:W,19,FALSE)</f>
        <v>23</v>
      </c>
      <c r="W12" s="1" t="s">
        <v>35</v>
      </c>
      <c r="X12" s="3">
        <v>15</v>
      </c>
      <c r="Y12" s="4">
        <f>VLOOKUP(W12,'БАЗА ЯНД'!E:R,2,FALSE)</f>
        <v>200</v>
      </c>
      <c r="Z12" s="5">
        <f>VLOOKUP(W12,'БАЗА ЯНД'!E:R,5,FALSE)</f>
        <v>200</v>
      </c>
      <c r="AA12" s="3">
        <f>VLOOKUP(W12,'БАЗА ЯНД'!E:R,3,FALSE)</f>
        <v>75</v>
      </c>
      <c r="AB12" s="6">
        <f t="shared" si="15"/>
        <v>0.375</v>
      </c>
      <c r="AC12" s="3">
        <f t="shared" si="16"/>
        <v>1125</v>
      </c>
      <c r="AD12" s="3">
        <f t="shared" si="17"/>
        <v>3000</v>
      </c>
      <c r="AE12" s="3">
        <f>VLOOKUP(W12,'БАЗА ЯНД'!E:W,19,FALSE)</f>
        <v>23</v>
      </c>
      <c r="AF12" s="70" t="s">
        <v>35</v>
      </c>
      <c r="AG12" s="3">
        <v>15</v>
      </c>
      <c r="AH12" s="165">
        <f>VLOOKUP(AF12,'БАЗА ЯНД'!E:R,2,FALSE)</f>
        <v>200</v>
      </c>
      <c r="AI12" s="166">
        <f>VLOOKUP(AF12,'БАЗА ЯНД'!E:R,5,FALSE)</f>
        <v>200</v>
      </c>
      <c r="AJ12" s="164">
        <f>VLOOKUP(AF12,'БАЗА ЯНД'!E:R,3,FALSE)</f>
        <v>75</v>
      </c>
      <c r="AK12" s="167">
        <f t="shared" si="18"/>
        <v>0.375</v>
      </c>
      <c r="AL12" s="164">
        <f t="shared" si="19"/>
        <v>1125</v>
      </c>
      <c r="AM12" s="164">
        <f t="shared" si="20"/>
        <v>3000</v>
      </c>
      <c r="AN12" s="164">
        <f>VLOOKUP(AF12,'БАЗА ЯНД'!E:W,19,FALSE)</f>
        <v>23</v>
      </c>
      <c r="AO12" s="70" t="s">
        <v>35</v>
      </c>
      <c r="AP12" s="3">
        <v>15</v>
      </c>
      <c r="AQ12" s="165">
        <f>VLOOKUP(AO12,'БАЗА ЯНД'!E:W,2,FALSE)</f>
        <v>200</v>
      </c>
      <c r="AR12" s="166">
        <f>VLOOKUP(AO12,'БАЗА ЯНД'!E:W,5,FALSE)</f>
        <v>200</v>
      </c>
      <c r="AS12" s="164">
        <f>VLOOKUP(AO12,'БАЗА ЯНД'!E:W,3,FALSE)</f>
        <v>75</v>
      </c>
      <c r="AT12" s="167">
        <f t="shared" si="21"/>
        <v>0.375</v>
      </c>
      <c r="AU12" s="164">
        <f t="shared" si="22"/>
        <v>1125</v>
      </c>
      <c r="AV12" s="164">
        <f t="shared" si="23"/>
        <v>3000</v>
      </c>
      <c r="AW12" s="164">
        <f>VLOOKUP(AO12,'БАЗА ЯНД'!E:W,19,FALSE)</f>
        <v>23</v>
      </c>
    </row>
    <row r="13" spans="1:49" s="261" customFormat="1" ht="19.899999999999999" customHeight="1" x14ac:dyDescent="0.25">
      <c r="A13" s="2" t="s">
        <v>36</v>
      </c>
      <c r="B13" s="261" t="s">
        <v>29</v>
      </c>
      <c r="E13" s="22" t="s">
        <v>38</v>
      </c>
      <c r="F13" s="265">
        <v>8</v>
      </c>
      <c r="G13" s="165">
        <f>VLOOKUP(E13,'БАЗА ЯНД'!E:R,2,FALSE)</f>
        <v>100</v>
      </c>
      <c r="H13" s="166">
        <f>VLOOKUP(E13,'БАЗА ЯНД'!E:R,5,FALSE)</f>
        <v>100</v>
      </c>
      <c r="I13" s="268">
        <f>VLOOKUP(E13,'БАЗА ЯНД'!E:R,3,FALSE)</f>
        <v>28</v>
      </c>
      <c r="J13" s="269">
        <f t="shared" si="0"/>
        <v>0.28000000000000003</v>
      </c>
      <c r="K13" s="268">
        <f t="shared" si="1"/>
        <v>224</v>
      </c>
      <c r="L13" s="268">
        <f t="shared" si="2"/>
        <v>800</v>
      </c>
      <c r="M13" s="268">
        <f>VLOOKUP(E13,'БАЗА ЯНД'!E:W,19,FALSE)</f>
        <v>23</v>
      </c>
      <c r="N13" s="267" t="s">
        <v>1419</v>
      </c>
      <c r="O13" s="265">
        <v>8</v>
      </c>
      <c r="P13" s="165">
        <f>VLOOKUP(N13,'БАЗА ЯНД'!E:R,2,FALSE)</f>
        <v>160</v>
      </c>
      <c r="Q13" s="166">
        <f>VLOOKUP(N13,'БАЗА ЯНД'!E:R,5,FALSE)</f>
        <v>150</v>
      </c>
      <c r="R13" s="268">
        <f>VLOOKUP(N13,'БАЗА ЯНД'!E:R,3,FALSE)</f>
        <v>41</v>
      </c>
      <c r="S13" s="167">
        <f t="shared" si="3"/>
        <v>0.25624999999999998</v>
      </c>
      <c r="T13" s="268">
        <f t="shared" si="4"/>
        <v>328</v>
      </c>
      <c r="U13" s="268">
        <f t="shared" si="5"/>
        <v>1280</v>
      </c>
      <c r="V13" s="268">
        <f>VLOOKUP(N13,'БАЗА ЯНД'!E:W,19,FALSE)</f>
        <v>23</v>
      </c>
      <c r="W13" s="261" t="s">
        <v>1527</v>
      </c>
      <c r="X13" s="265">
        <v>8</v>
      </c>
      <c r="Y13" s="4">
        <f>VLOOKUP(W13,'БАЗА ЯНД'!E:R,2,FALSE)</f>
        <v>175</v>
      </c>
      <c r="Z13" s="5">
        <f>VLOOKUP(W13,'БАЗА ЯНД'!E:R,5,FALSE)</f>
        <v>170</v>
      </c>
      <c r="AA13" s="265">
        <f>VLOOKUP(W13,'БАЗА ЯНД'!E:R,3,FALSE)</f>
        <v>49</v>
      </c>
      <c r="AB13" s="266">
        <f t="shared" si="15"/>
        <v>0.28000000000000003</v>
      </c>
      <c r="AC13" s="265">
        <f t="shared" si="16"/>
        <v>392</v>
      </c>
      <c r="AD13" s="265">
        <f t="shared" si="17"/>
        <v>1400</v>
      </c>
      <c r="AE13" s="265">
        <f>VLOOKUP(W13,'БАЗА ЯНД'!E:W,19,FALSE)</f>
        <v>23</v>
      </c>
      <c r="AF13" s="22" t="s">
        <v>1362</v>
      </c>
      <c r="AG13" s="265">
        <v>8</v>
      </c>
      <c r="AH13" s="165">
        <f>VLOOKUP(AF13,'БАЗА ЯНД'!E:R,2,FALSE)</f>
        <v>150</v>
      </c>
      <c r="AI13" s="166">
        <f>VLOOKUP(AF13,'БАЗА ЯНД'!E:R,5,FALSE)</f>
        <v>180</v>
      </c>
      <c r="AJ13" s="268">
        <f>VLOOKUP(AF13,'БАЗА ЯНД'!E:R,3,FALSE)</f>
        <v>33</v>
      </c>
      <c r="AK13" s="269">
        <f t="shared" si="18"/>
        <v>0.22</v>
      </c>
      <c r="AL13" s="268">
        <f t="shared" si="19"/>
        <v>264</v>
      </c>
      <c r="AM13" s="268">
        <f t="shared" si="20"/>
        <v>1200</v>
      </c>
      <c r="AN13" s="268">
        <f>VLOOKUP(AF13,'БАЗА ЯНД'!E:W,19,FALSE)</f>
        <v>23</v>
      </c>
      <c r="AO13" s="22" t="s">
        <v>1378</v>
      </c>
      <c r="AP13" s="265">
        <v>8</v>
      </c>
      <c r="AQ13" s="165">
        <f>VLOOKUP(AO13,'БАЗА ЯНД'!E:W,2,FALSE)</f>
        <v>170</v>
      </c>
      <c r="AR13" s="166">
        <f>VLOOKUP(AO13,'БАЗА ЯНД'!E:W,5,FALSE)</f>
        <v>180</v>
      </c>
      <c r="AS13" s="268">
        <f>VLOOKUP(AO13,'БАЗА ЯНД'!E:W,3,FALSE)</f>
        <v>43</v>
      </c>
      <c r="AT13" s="269">
        <f t="shared" si="21"/>
        <v>0.25294117647058822</v>
      </c>
      <c r="AU13" s="268">
        <f t="shared" si="22"/>
        <v>344</v>
      </c>
      <c r="AV13" s="268">
        <f t="shared" si="23"/>
        <v>1360</v>
      </c>
      <c r="AW13" s="268">
        <f>VLOOKUP(AO13,'БАЗА ЯНД'!E:W,19,FALSE)</f>
        <v>23</v>
      </c>
    </row>
    <row r="14" spans="1:49" s="261" customFormat="1" ht="19.899999999999999" customHeight="1" x14ac:dyDescent="0.25">
      <c r="A14" s="2" t="s">
        <v>42</v>
      </c>
      <c r="B14" s="261" t="s">
        <v>29</v>
      </c>
      <c r="E14" s="267" t="s">
        <v>3460</v>
      </c>
      <c r="F14" s="265">
        <v>20</v>
      </c>
      <c r="G14" s="165">
        <f>VLOOKUP(E14,'БАЗА ЯНД'!E:R,2,FALSE)</f>
        <v>120</v>
      </c>
      <c r="H14" s="166">
        <f>VLOOKUP(E14,'БАЗА ЯНД'!E:R,5,FALSE)</f>
        <v>100</v>
      </c>
      <c r="I14" s="268">
        <f>VLOOKUP(E14,'БАЗА ЯНД'!E:R,3,FALSE)</f>
        <v>28</v>
      </c>
      <c r="J14" s="269">
        <f t="shared" si="0"/>
        <v>0.23333333333333334</v>
      </c>
      <c r="K14" s="268">
        <f t="shared" si="1"/>
        <v>560</v>
      </c>
      <c r="L14" s="268">
        <f t="shared" si="2"/>
        <v>2400</v>
      </c>
      <c r="M14" s="268">
        <f>VLOOKUP(E14,'БАЗА ЯНД'!E:W,19,FALSE)</f>
        <v>23</v>
      </c>
      <c r="N14" s="66" t="s">
        <v>46</v>
      </c>
      <c r="O14" s="265">
        <v>20</v>
      </c>
      <c r="P14" s="165">
        <f>VLOOKUP(N14,'БАЗА ЯНД'!E:R,2,FALSE)</f>
        <v>160</v>
      </c>
      <c r="Q14" s="166">
        <f>VLOOKUP(N14,'БАЗА ЯНД'!E:R,5,FALSE)</f>
        <v>180</v>
      </c>
      <c r="R14" s="268">
        <f>VLOOKUP(N14,'БАЗА ЯНД'!E:R,3,FALSE)</f>
        <v>40</v>
      </c>
      <c r="S14" s="167">
        <f t="shared" si="3"/>
        <v>0.25</v>
      </c>
      <c r="T14" s="268">
        <f t="shared" si="4"/>
        <v>800</v>
      </c>
      <c r="U14" s="268">
        <f t="shared" si="5"/>
        <v>3200</v>
      </c>
      <c r="V14" s="268">
        <f>VLOOKUP(N14,'БАЗА ЯНД'!E:W,19,FALSE)</f>
        <v>23</v>
      </c>
      <c r="W14" s="259" t="s">
        <v>1628</v>
      </c>
      <c r="X14" s="265">
        <v>20</v>
      </c>
      <c r="Y14" s="4">
        <f>VLOOKUP(W14,'БАЗА ЯНД'!E:R,2,FALSE)</f>
        <v>180</v>
      </c>
      <c r="Z14" s="5">
        <f>VLOOKUP(W14,'БАЗА ЯНД'!E:R,5,FALSE)</f>
        <v>180</v>
      </c>
      <c r="AA14" s="265">
        <f>VLOOKUP(W14,'БАЗА ЯНД'!E:R,3,FALSE)</f>
        <v>46</v>
      </c>
      <c r="AB14" s="266">
        <f t="shared" si="15"/>
        <v>0.25555555555555554</v>
      </c>
      <c r="AC14" s="265">
        <f t="shared" si="16"/>
        <v>920</v>
      </c>
      <c r="AD14" s="265">
        <f t="shared" si="17"/>
        <v>3600</v>
      </c>
      <c r="AE14" s="265">
        <f>VLOOKUP(W14,'БАЗА ЯНД'!E:W,19,FALSE)</f>
        <v>23</v>
      </c>
      <c r="AF14" s="22" t="s">
        <v>46</v>
      </c>
      <c r="AG14" s="265">
        <v>20</v>
      </c>
      <c r="AH14" s="165">
        <f>VLOOKUP(AF14,'БАЗА ЯНД'!E:R,2,FALSE)</f>
        <v>160</v>
      </c>
      <c r="AI14" s="166">
        <f>VLOOKUP(AF14,'БАЗА ЯНД'!E:R,5,FALSE)</f>
        <v>180</v>
      </c>
      <c r="AJ14" s="268">
        <f>VLOOKUP(AF14,'БАЗА ЯНД'!E:R,3,FALSE)</f>
        <v>40</v>
      </c>
      <c r="AK14" s="269">
        <f t="shared" si="18"/>
        <v>0.25</v>
      </c>
      <c r="AL14" s="268">
        <f t="shared" si="19"/>
        <v>800</v>
      </c>
      <c r="AM14" s="268">
        <f t="shared" si="20"/>
        <v>3200</v>
      </c>
      <c r="AN14" s="268">
        <f>VLOOKUP(AF14,'БАЗА ЯНД'!E:W,19,FALSE)</f>
        <v>23</v>
      </c>
      <c r="AO14" s="267" t="s">
        <v>47</v>
      </c>
      <c r="AP14" s="265">
        <v>20</v>
      </c>
      <c r="AQ14" s="165">
        <f>VLOOKUP(AO14,'БАЗА ЯНД'!E:W,2,FALSE)</f>
        <v>150</v>
      </c>
      <c r="AR14" s="166">
        <f>VLOOKUP(AO14,'БАЗА ЯНД'!E:W,5,FALSE)</f>
        <v>180</v>
      </c>
      <c r="AS14" s="268">
        <f>VLOOKUP(AO14,'БАЗА ЯНД'!E:W,3,FALSE)</f>
        <v>37</v>
      </c>
      <c r="AT14" s="269">
        <f t="shared" si="21"/>
        <v>0.24666666666666667</v>
      </c>
      <c r="AU14" s="268">
        <f t="shared" si="22"/>
        <v>740</v>
      </c>
      <c r="AV14" s="268">
        <f t="shared" si="23"/>
        <v>3000</v>
      </c>
      <c r="AW14" s="268">
        <f>VLOOKUP(AO14,'БАЗА ЯНД'!E:W,19,FALSE)</f>
        <v>23</v>
      </c>
    </row>
    <row r="15" spans="1:49" s="261" customFormat="1" ht="19.899999999999999" customHeight="1" x14ac:dyDescent="0.25">
      <c r="A15" s="2" t="s">
        <v>48</v>
      </c>
      <c r="B15" s="261" t="s">
        <v>49</v>
      </c>
      <c r="E15" s="34" t="s">
        <v>1512</v>
      </c>
      <c r="F15" s="265">
        <v>20</v>
      </c>
      <c r="G15" s="262">
        <f>VLOOKUP(E15,'БАЗА ЯНД'!E:R,2,FALSE)</f>
        <v>200</v>
      </c>
      <c r="H15" s="166">
        <f>VLOOKUP(E15,'БАЗА ЯНД'!E:R,5,FALSE)</f>
        <v>180</v>
      </c>
      <c r="I15" s="268">
        <f>VLOOKUP(E15,'БАЗА ЯНД'!E:R,3,FALSE)</f>
        <v>54</v>
      </c>
      <c r="J15" s="269">
        <f t="shared" si="0"/>
        <v>0.27</v>
      </c>
      <c r="K15" s="268">
        <f t="shared" si="1"/>
        <v>1080</v>
      </c>
      <c r="L15" s="268">
        <f t="shared" si="2"/>
        <v>4000</v>
      </c>
      <c r="M15" s="268">
        <f>VLOOKUP(E15,'БАЗА ЯНД'!E:W,19,FALSE)</f>
        <v>16</v>
      </c>
      <c r="N15" s="34" t="s">
        <v>1512</v>
      </c>
      <c r="O15" s="265">
        <v>20</v>
      </c>
      <c r="P15" s="165">
        <f>VLOOKUP(N15,'БАЗА ЯНД'!E:R,2,FALSE)</f>
        <v>200</v>
      </c>
      <c r="Q15" s="166">
        <f>VLOOKUP(N15,'БАЗА ЯНД'!E:R,5,FALSE)</f>
        <v>180</v>
      </c>
      <c r="R15" s="268">
        <f>VLOOKUP(N15,'БАЗА ЯНД'!E:R,3,FALSE)</f>
        <v>54</v>
      </c>
      <c r="S15" s="167">
        <f t="shared" si="3"/>
        <v>0.27</v>
      </c>
      <c r="T15" s="268">
        <f t="shared" si="4"/>
        <v>1080</v>
      </c>
      <c r="U15" s="268">
        <f t="shared" si="5"/>
        <v>4000</v>
      </c>
      <c r="V15" s="268">
        <f>VLOOKUP(N15,'БАЗА ЯНД'!E:W,19,FALSE)</f>
        <v>16</v>
      </c>
      <c r="W15" s="34" t="s">
        <v>1512</v>
      </c>
      <c r="X15" s="265">
        <v>20</v>
      </c>
      <c r="Y15" s="4">
        <f>VLOOKUP(W15,'БАЗА ЯНД'!E:R,2,FALSE)</f>
        <v>200</v>
      </c>
      <c r="Z15" s="5">
        <f>VLOOKUP(W15,'БАЗА ЯНД'!E:R,5,FALSE)</f>
        <v>180</v>
      </c>
      <c r="AA15" s="265">
        <f>VLOOKUP(W15,'БАЗА ЯНД'!E:R,3,FALSE)</f>
        <v>54</v>
      </c>
      <c r="AB15" s="266">
        <f t="shared" si="15"/>
        <v>0.27</v>
      </c>
      <c r="AC15" s="265">
        <f t="shared" si="16"/>
        <v>1080</v>
      </c>
      <c r="AD15" s="265">
        <f t="shared" si="17"/>
        <v>4000</v>
      </c>
      <c r="AE15" s="265">
        <f>VLOOKUP(W15,'БАЗА ЯНД'!E:W,19,FALSE)</f>
        <v>16</v>
      </c>
      <c r="AF15" s="34" t="s">
        <v>1512</v>
      </c>
      <c r="AG15" s="265">
        <v>20</v>
      </c>
      <c r="AH15" s="165">
        <f>VLOOKUP(AF15,'БАЗА ЯНД'!E:R,2,FALSE)</f>
        <v>200</v>
      </c>
      <c r="AI15" s="166">
        <f>VLOOKUP(AF15,'БАЗА ЯНД'!E:R,5,FALSE)</f>
        <v>180</v>
      </c>
      <c r="AJ15" s="268">
        <f>VLOOKUP(AF15,'БАЗА ЯНД'!E:R,3,FALSE)</f>
        <v>54</v>
      </c>
      <c r="AK15" s="269">
        <f t="shared" si="18"/>
        <v>0.27</v>
      </c>
      <c r="AL15" s="268">
        <f t="shared" si="19"/>
        <v>1080</v>
      </c>
      <c r="AM15" s="268">
        <f t="shared" si="20"/>
        <v>4000</v>
      </c>
      <c r="AN15" s="268">
        <f>VLOOKUP(AF15,'БАЗА ЯНД'!E:W,19,FALSE)</f>
        <v>16</v>
      </c>
      <c r="AO15" s="34" t="s">
        <v>1512</v>
      </c>
      <c r="AP15" s="265">
        <v>20</v>
      </c>
      <c r="AQ15" s="165">
        <f>VLOOKUP(AO15,'БАЗА ЯНД'!E:W,2,FALSE)</f>
        <v>200</v>
      </c>
      <c r="AR15" s="166">
        <f>VLOOKUP(AO15,'БАЗА ЯНД'!E:W,5,FALSE)</f>
        <v>180</v>
      </c>
      <c r="AS15" s="268">
        <f>VLOOKUP(AO15,'БАЗА ЯНД'!E:W,3,FALSE)</f>
        <v>54</v>
      </c>
      <c r="AT15" s="269">
        <f t="shared" si="21"/>
        <v>0.27</v>
      </c>
      <c r="AU15" s="268">
        <f t="shared" si="22"/>
        <v>1080</v>
      </c>
      <c r="AV15" s="268">
        <f t="shared" si="23"/>
        <v>4000</v>
      </c>
      <c r="AW15" s="268">
        <f>VLOOKUP(AO15,'БАЗА ЯНД'!E:W,19,FALSE)</f>
        <v>16</v>
      </c>
    </row>
    <row r="16" spans="1:49" s="261" customFormat="1" ht="19.899999999999999" customHeight="1" x14ac:dyDescent="0.25">
      <c r="A16" s="2" t="s">
        <v>51</v>
      </c>
      <c r="B16" s="261" t="s">
        <v>29</v>
      </c>
      <c r="E16" s="267" t="s">
        <v>52</v>
      </c>
      <c r="F16" s="265">
        <v>25</v>
      </c>
      <c r="G16" s="165">
        <f>VLOOKUP(E16,'БАЗА ЯНД'!E:R,2,FALSE)</f>
        <v>100</v>
      </c>
      <c r="H16" s="166">
        <f>VLOOKUP(E16,'БАЗА ЯНД'!E:R,5,FALSE)</f>
        <v>250</v>
      </c>
      <c r="I16" s="268">
        <f>VLOOKUP(E16,'БАЗА ЯНД'!E:R,3,FALSE)</f>
        <v>24</v>
      </c>
      <c r="J16" s="269">
        <f t="shared" si="0"/>
        <v>0.24</v>
      </c>
      <c r="K16" s="268">
        <f t="shared" si="1"/>
        <v>600</v>
      </c>
      <c r="L16" s="268">
        <f t="shared" si="2"/>
        <v>2500</v>
      </c>
      <c r="M16" s="268">
        <f>VLOOKUP(E16,'БАЗА ЯНД'!E:W,19,FALSE)</f>
        <v>23</v>
      </c>
      <c r="N16" s="256" t="s">
        <v>3451</v>
      </c>
      <c r="O16" s="265">
        <v>25</v>
      </c>
      <c r="P16" s="165">
        <f>VLOOKUP(N16,'БАЗА ЯНД'!E:R,2,FALSE)</f>
        <v>130</v>
      </c>
      <c r="Q16" s="166">
        <f>VLOOKUP(N16,'БАЗА ЯНД'!E:R,5,FALSE)</f>
        <v>250</v>
      </c>
      <c r="R16" s="268">
        <f>VLOOKUP(N16,'БАЗА ЯНД'!E:R,3,FALSE)</f>
        <v>29</v>
      </c>
      <c r="S16" s="167">
        <f t="shared" si="3"/>
        <v>0.22307692307692309</v>
      </c>
      <c r="T16" s="268">
        <f t="shared" si="4"/>
        <v>725</v>
      </c>
      <c r="U16" s="268">
        <f t="shared" si="5"/>
        <v>3250</v>
      </c>
      <c r="V16" s="268">
        <f>VLOOKUP(N16,'БАЗА ЯНД'!E:W,19,FALSE)</f>
        <v>23</v>
      </c>
      <c r="W16" s="261" t="s">
        <v>52</v>
      </c>
      <c r="X16" s="265">
        <v>25</v>
      </c>
      <c r="Y16" s="4">
        <f>VLOOKUP(W16,'БАЗА ЯНД'!E:R,2,FALSE)</f>
        <v>100</v>
      </c>
      <c r="Z16" s="5">
        <f>VLOOKUP(W16,'БАЗА ЯНД'!E:R,5,FALSE)</f>
        <v>250</v>
      </c>
      <c r="AA16" s="265">
        <f>VLOOKUP(W16,'БАЗА ЯНД'!E:R,3,FALSE)</f>
        <v>24</v>
      </c>
      <c r="AB16" s="266">
        <f t="shared" si="15"/>
        <v>0.24</v>
      </c>
      <c r="AC16" s="265">
        <f t="shared" si="16"/>
        <v>600</v>
      </c>
      <c r="AD16" s="265">
        <f t="shared" si="17"/>
        <v>2500</v>
      </c>
      <c r="AE16" s="265">
        <f>VLOOKUP(W16,'БАЗА ЯНД'!E:W,19,FALSE)</f>
        <v>23</v>
      </c>
      <c r="AF16" s="256" t="s">
        <v>3454</v>
      </c>
      <c r="AG16" s="265">
        <v>25</v>
      </c>
      <c r="AH16" s="165">
        <f>VLOOKUP(AF16,'БАЗА ЯНД'!E:R,2,FALSE)</f>
        <v>130</v>
      </c>
      <c r="AI16" s="166">
        <f>VLOOKUP(AF16,'БАЗА ЯНД'!E:R,5,FALSE)</f>
        <v>250</v>
      </c>
      <c r="AJ16" s="268">
        <f>VLOOKUP(AF16,'БАЗА ЯНД'!E:R,3,FALSE)</f>
        <v>33</v>
      </c>
      <c r="AK16" s="269">
        <f t="shared" si="18"/>
        <v>0.25384615384615383</v>
      </c>
      <c r="AL16" s="268">
        <f t="shared" si="19"/>
        <v>825</v>
      </c>
      <c r="AM16" s="268">
        <f t="shared" si="20"/>
        <v>3250</v>
      </c>
      <c r="AN16" s="268">
        <f>VLOOKUP(AF16,'БАЗА ЯНД'!E:W,19,FALSE)</f>
        <v>23</v>
      </c>
      <c r="AO16" s="267" t="s">
        <v>52</v>
      </c>
      <c r="AP16" s="265">
        <v>25</v>
      </c>
      <c r="AQ16" s="165">
        <f>VLOOKUP(AO16,'БАЗА ЯНД'!E:W,2,FALSE)</f>
        <v>100</v>
      </c>
      <c r="AR16" s="166">
        <f>VLOOKUP(AO16,'БАЗА ЯНД'!E:W,5,FALSE)</f>
        <v>250</v>
      </c>
      <c r="AS16" s="268">
        <f>VLOOKUP(AO16,'БАЗА ЯНД'!E:W,3,FALSE)</f>
        <v>24</v>
      </c>
      <c r="AT16" s="269">
        <f t="shared" si="21"/>
        <v>0.24</v>
      </c>
      <c r="AU16" s="268">
        <f t="shared" si="22"/>
        <v>600</v>
      </c>
      <c r="AV16" s="268">
        <f t="shared" si="23"/>
        <v>2500</v>
      </c>
      <c r="AW16" s="268">
        <f>VLOOKUP(AO16,'БАЗА ЯНД'!E:W,19,FALSE)</f>
        <v>23</v>
      </c>
    </row>
    <row r="17" spans="1:49" s="261" customFormat="1" ht="19.899999999999999" customHeight="1" x14ac:dyDescent="0.3">
      <c r="A17" s="2" t="s">
        <v>51</v>
      </c>
      <c r="B17" s="261" t="s">
        <v>29</v>
      </c>
      <c r="E17" s="256" t="s">
        <v>3282</v>
      </c>
      <c r="F17" s="265">
        <v>25</v>
      </c>
      <c r="G17" s="165">
        <f>VLOOKUP(E17,'БАЗА ЯНД'!E:R,2,FALSE)</f>
        <v>130</v>
      </c>
      <c r="H17" s="166">
        <f>VLOOKUP(E17,'БАЗА ЯНД'!E:R,5,FALSE)</f>
        <v>250</v>
      </c>
      <c r="I17" s="268">
        <f>VLOOKUP(E17,'БАЗА ЯНД'!E:R,3,FALSE)</f>
        <v>30</v>
      </c>
      <c r="J17" s="269">
        <f t="shared" si="0"/>
        <v>0.23076923076923078</v>
      </c>
      <c r="K17" s="268">
        <f t="shared" si="1"/>
        <v>750</v>
      </c>
      <c r="L17" s="268">
        <f t="shared" si="2"/>
        <v>3250</v>
      </c>
      <c r="M17" s="268">
        <f>VLOOKUP(E17,'БАЗА ЯНД'!E:W,19,FALSE)</f>
        <v>23</v>
      </c>
      <c r="N17" s="267" t="s">
        <v>55</v>
      </c>
      <c r="O17" s="265">
        <v>25</v>
      </c>
      <c r="P17" s="165">
        <f>VLOOKUP(N17,'БАЗА ЯНД'!E:R,2,FALSE)</f>
        <v>100</v>
      </c>
      <c r="Q17" s="166">
        <f>VLOOKUP(N17,'БАЗА ЯНД'!E:R,5,FALSE)</f>
        <v>250</v>
      </c>
      <c r="R17" s="268">
        <f>VLOOKUP(N17,'БАЗА ЯНД'!E:R,3,FALSE)</f>
        <v>26</v>
      </c>
      <c r="S17" s="167">
        <f t="shared" si="3"/>
        <v>0.26</v>
      </c>
      <c r="T17" s="268">
        <f t="shared" si="4"/>
        <v>650</v>
      </c>
      <c r="U17" s="268">
        <f t="shared" si="5"/>
        <v>2500</v>
      </c>
      <c r="V17" s="268">
        <f>VLOOKUP(N17,'БАЗА ЯНД'!E:W,19,FALSE)</f>
        <v>23</v>
      </c>
      <c r="W17" s="256" t="s">
        <v>3281</v>
      </c>
      <c r="X17" s="265">
        <v>25</v>
      </c>
      <c r="Y17" s="4">
        <f>VLOOKUP(W17,'БАЗА ЯНД'!E:R,2,FALSE)</f>
        <v>130</v>
      </c>
      <c r="Z17" s="5">
        <f>VLOOKUP(W17,'БАЗА ЯНД'!E:R,5,FALSE)</f>
        <v>250</v>
      </c>
      <c r="AA17" s="265">
        <f>VLOOKUP(W17,'БАЗА ЯНД'!E:R,3,FALSE)</f>
        <v>21</v>
      </c>
      <c r="AB17" s="266">
        <f t="shared" si="15"/>
        <v>0.16153846153846155</v>
      </c>
      <c r="AC17" s="265">
        <f t="shared" si="16"/>
        <v>525</v>
      </c>
      <c r="AD17" s="265">
        <f t="shared" si="17"/>
        <v>3250</v>
      </c>
      <c r="AE17" s="265">
        <f>VLOOKUP(W17,'БАЗА ЯНД'!E:W,19,FALSE)</f>
        <v>23</v>
      </c>
      <c r="AF17" s="267" t="s">
        <v>57</v>
      </c>
      <c r="AG17" s="265">
        <v>25</v>
      </c>
      <c r="AH17" s="165">
        <f>VLOOKUP(AF17,'БАЗА ЯНД'!E:R,2,FALSE)</f>
        <v>110</v>
      </c>
      <c r="AI17" s="166">
        <f>VLOOKUP(AF17,'БАЗА ЯНД'!E:R,5,FALSE)</f>
        <v>250</v>
      </c>
      <c r="AJ17" s="268">
        <f>VLOOKUP(AF17,'БАЗА ЯНД'!E:R,3,FALSE)</f>
        <v>27</v>
      </c>
      <c r="AK17" s="269">
        <f t="shared" si="18"/>
        <v>0.24545454545454545</v>
      </c>
      <c r="AL17" s="268">
        <f t="shared" si="19"/>
        <v>675</v>
      </c>
      <c r="AM17" s="268">
        <f t="shared" si="20"/>
        <v>2750</v>
      </c>
      <c r="AN17" s="268">
        <f>VLOOKUP(AF17,'БАЗА ЯНД'!E:W,19,FALSE)</f>
        <v>23</v>
      </c>
      <c r="AO17" s="500" t="s">
        <v>3334</v>
      </c>
      <c r="AP17" s="265">
        <v>25</v>
      </c>
      <c r="AQ17" s="165">
        <f>VLOOKUP(AO17,'БАЗА ЯНД'!E:W,2,FALSE)</f>
        <v>130</v>
      </c>
      <c r="AR17" s="166">
        <f>VLOOKUP(AO17,'БАЗА ЯНД'!E:W,5,FALSE)</f>
        <v>250</v>
      </c>
      <c r="AS17" s="268">
        <f>VLOOKUP(AO17,'БАЗА ЯНД'!E:W,3,FALSE)</f>
        <v>32</v>
      </c>
      <c r="AT17" s="269">
        <f t="shared" si="21"/>
        <v>0.24615384615384617</v>
      </c>
      <c r="AU17" s="268">
        <f t="shared" si="22"/>
        <v>800</v>
      </c>
      <c r="AV17" s="268">
        <f t="shared" si="23"/>
        <v>3250</v>
      </c>
      <c r="AW17" s="268">
        <f>VLOOKUP(AO17,'БАЗА ЯНД'!E:W,19,FALSE)</f>
        <v>23</v>
      </c>
    </row>
    <row r="18" spans="1:49" x14ac:dyDescent="0.25">
      <c r="A18" s="2" t="s">
        <v>59</v>
      </c>
      <c r="B18" s="1" t="s">
        <v>20</v>
      </c>
      <c r="E18" s="70" t="s">
        <v>2938</v>
      </c>
      <c r="F18" s="4">
        <v>3</v>
      </c>
      <c r="G18" s="165">
        <f>VLOOKUP(E18,'БАЗА ЯНД'!E:R,2,FALSE)</f>
        <v>110</v>
      </c>
      <c r="H18" s="166">
        <f>VLOOKUP(E18,'БАЗА ЯНД'!E:R,5,FALSE)</f>
        <v>125</v>
      </c>
      <c r="I18" s="164">
        <f>VLOOKUP(E18,'БАЗА ЯНД'!E:R,3,FALSE)</f>
        <v>46</v>
      </c>
      <c r="J18" s="167">
        <f t="shared" si="0"/>
        <v>0.41818181818181815</v>
      </c>
      <c r="K18" s="164">
        <f t="shared" si="1"/>
        <v>138</v>
      </c>
      <c r="L18" s="164">
        <f t="shared" si="2"/>
        <v>330</v>
      </c>
      <c r="M18" s="164">
        <f>VLOOKUP(E18,'БАЗА ЯНД'!E:W,19,FALSE)</f>
        <v>23</v>
      </c>
      <c r="N18" s="160" t="s">
        <v>2938</v>
      </c>
      <c r="O18" s="4">
        <v>3</v>
      </c>
      <c r="P18" s="165">
        <f>VLOOKUP(N18,'БАЗА ЯНД'!E:R,2,FALSE)</f>
        <v>110</v>
      </c>
      <c r="Q18" s="166">
        <f>VLOOKUP(N18,'БАЗА ЯНД'!E:R,5,FALSE)</f>
        <v>125</v>
      </c>
      <c r="R18" s="164">
        <f>VLOOKUP(N18,'БАЗА ЯНД'!E:R,3,FALSE)</f>
        <v>46</v>
      </c>
      <c r="S18" s="167">
        <f t="shared" si="3"/>
        <v>0.41818181818181815</v>
      </c>
      <c r="T18" s="164">
        <f t="shared" si="4"/>
        <v>138</v>
      </c>
      <c r="U18" s="164">
        <f t="shared" si="5"/>
        <v>330</v>
      </c>
      <c r="V18" s="164">
        <f>VLOOKUP(N18,'БАЗА ЯНД'!E:W,19,FALSE)</f>
        <v>23</v>
      </c>
      <c r="W18" s="98" t="s">
        <v>2938</v>
      </c>
      <c r="X18" s="4">
        <v>3</v>
      </c>
      <c r="Y18" s="4">
        <f>VLOOKUP(W18,'БАЗА ЯНД'!E:R,2,FALSE)</f>
        <v>110</v>
      </c>
      <c r="Z18" s="5">
        <f>VLOOKUP(W18,'БАЗА ЯНД'!E:R,5,FALSE)</f>
        <v>125</v>
      </c>
      <c r="AA18" s="3">
        <f>VLOOKUP(W18,'БАЗА ЯНД'!E:R,3,FALSE)</f>
        <v>46</v>
      </c>
      <c r="AB18" s="6">
        <f t="shared" si="15"/>
        <v>0.41818181818181815</v>
      </c>
      <c r="AC18" s="3">
        <f t="shared" si="16"/>
        <v>138</v>
      </c>
      <c r="AD18" s="3">
        <f t="shared" si="17"/>
        <v>330</v>
      </c>
      <c r="AE18" s="3">
        <f>VLOOKUP(W18,'БАЗА ЯНД'!E:W,19,FALSE)</f>
        <v>23</v>
      </c>
      <c r="AF18" s="160" t="s">
        <v>2938</v>
      </c>
      <c r="AG18" s="4">
        <v>3</v>
      </c>
      <c r="AH18" s="165">
        <f>VLOOKUP(AF18,'БАЗА ЯНД'!E:R,2,FALSE)</f>
        <v>110</v>
      </c>
      <c r="AI18" s="166">
        <f>VLOOKUP(AF18,'БАЗА ЯНД'!E:R,5,FALSE)</f>
        <v>125</v>
      </c>
      <c r="AJ18" s="164">
        <f>VLOOKUP(AF18,'БАЗА ЯНД'!E:R,3,FALSE)</f>
        <v>46</v>
      </c>
      <c r="AK18" s="167">
        <f t="shared" si="18"/>
        <v>0.41818181818181815</v>
      </c>
      <c r="AL18" s="164">
        <f t="shared" si="19"/>
        <v>138</v>
      </c>
      <c r="AM18" s="164">
        <f t="shared" si="20"/>
        <v>330</v>
      </c>
      <c r="AN18" s="164">
        <f>VLOOKUP(AF18,'БАЗА ЯНД'!E:W,19,FALSE)</f>
        <v>23</v>
      </c>
      <c r="AO18" s="160" t="s">
        <v>2938</v>
      </c>
      <c r="AP18" s="4">
        <v>3</v>
      </c>
      <c r="AQ18" s="165">
        <f>VLOOKUP(AO18,'БАЗА ЯНД'!E:W,2,FALSE)</f>
        <v>110</v>
      </c>
      <c r="AR18" s="166">
        <f>VLOOKUP(AO18,'БАЗА ЯНД'!E:W,5,FALSE)</f>
        <v>125</v>
      </c>
      <c r="AS18" s="164">
        <f>VLOOKUP(AO18,'БАЗА ЯНД'!E:W,3,FALSE)</f>
        <v>46</v>
      </c>
      <c r="AT18" s="167">
        <f t="shared" si="21"/>
        <v>0.41818181818181815</v>
      </c>
      <c r="AU18" s="164">
        <f t="shared" si="22"/>
        <v>138</v>
      </c>
      <c r="AV18" s="164">
        <f t="shared" si="23"/>
        <v>330</v>
      </c>
      <c r="AW18" s="164">
        <f>VLOOKUP(AO18,'БАЗА ЯНД'!E:W,19,FALSE)</f>
        <v>23</v>
      </c>
    </row>
    <row r="19" spans="1:49" x14ac:dyDescent="0.25">
      <c r="A19" s="2" t="s">
        <v>59</v>
      </c>
      <c r="B19" s="1" t="s">
        <v>20</v>
      </c>
      <c r="E19" s="70" t="s">
        <v>3055</v>
      </c>
      <c r="F19" s="4">
        <v>2</v>
      </c>
      <c r="G19" s="165">
        <f>VLOOKUP(E19,'БАЗА ЯНД'!E:R,2,FALSE)</f>
        <v>150</v>
      </c>
      <c r="H19" s="166">
        <f>VLOOKUP(E19,'БАЗА ЯНД'!E:R,5,FALSE)</f>
        <v>90</v>
      </c>
      <c r="I19" s="164">
        <f>VLOOKUP(E19,'БАЗА ЯНД'!E:R,3,FALSE)</f>
        <v>73</v>
      </c>
      <c r="J19" s="167">
        <f t="shared" si="0"/>
        <v>0.48666666666666669</v>
      </c>
      <c r="K19" s="164">
        <f t="shared" si="1"/>
        <v>146</v>
      </c>
      <c r="L19" s="164">
        <f t="shared" si="2"/>
        <v>300</v>
      </c>
      <c r="M19" s="164">
        <f>VLOOKUP(E19,'БАЗА ЯНД'!E:W,19,FALSE)</f>
        <v>23</v>
      </c>
      <c r="N19" s="70" t="s">
        <v>3055</v>
      </c>
      <c r="O19" s="4">
        <v>2</v>
      </c>
      <c r="P19" s="165">
        <f>VLOOKUP(N19,'БАЗА ЯНД'!E:R,2,FALSE)</f>
        <v>150</v>
      </c>
      <c r="Q19" s="166">
        <f>VLOOKUP(N19,'БАЗА ЯНД'!E:R,5,FALSE)</f>
        <v>90</v>
      </c>
      <c r="R19" s="164">
        <f>VLOOKUP(N19,'БАЗА ЯНД'!E:R,3,FALSE)</f>
        <v>73</v>
      </c>
      <c r="S19" s="167">
        <f t="shared" si="3"/>
        <v>0.48666666666666669</v>
      </c>
      <c r="T19" s="164">
        <f t="shared" si="4"/>
        <v>146</v>
      </c>
      <c r="U19" s="164">
        <f t="shared" si="5"/>
        <v>300</v>
      </c>
      <c r="V19" s="164">
        <f>VLOOKUP(N19,'БАЗА ЯНД'!E:W,19,FALSE)</f>
        <v>23</v>
      </c>
      <c r="W19" s="1" t="s">
        <v>3055</v>
      </c>
      <c r="X19" s="4">
        <v>2</v>
      </c>
      <c r="Y19" s="4">
        <f>VLOOKUP(W19,'БАЗА ЯНД'!E:R,2,FALSE)</f>
        <v>150</v>
      </c>
      <c r="Z19" s="5">
        <f>VLOOKUP(W19,'БАЗА ЯНД'!E:R,5,FALSE)</f>
        <v>90</v>
      </c>
      <c r="AA19" s="3">
        <f>VLOOKUP(W19,'БАЗА ЯНД'!E:R,3,FALSE)</f>
        <v>73</v>
      </c>
      <c r="AB19" s="6">
        <f t="shared" si="15"/>
        <v>0.48666666666666669</v>
      </c>
      <c r="AC19" s="3">
        <f t="shared" si="16"/>
        <v>146</v>
      </c>
      <c r="AD19" s="3">
        <f t="shared" si="17"/>
        <v>300</v>
      </c>
      <c r="AE19" s="3">
        <f>VLOOKUP(W19,'БАЗА ЯНД'!E:W,19,FALSE)</f>
        <v>23</v>
      </c>
      <c r="AF19" s="70" t="s">
        <v>3055</v>
      </c>
      <c r="AG19" s="4">
        <v>2</v>
      </c>
      <c r="AH19" s="165">
        <f>VLOOKUP(AF19,'БАЗА ЯНД'!E:R,2,FALSE)</f>
        <v>150</v>
      </c>
      <c r="AI19" s="166">
        <f>VLOOKUP(AF19,'БАЗА ЯНД'!E:R,5,FALSE)</f>
        <v>90</v>
      </c>
      <c r="AJ19" s="164">
        <f>VLOOKUP(AF19,'БАЗА ЯНД'!E:R,3,FALSE)</f>
        <v>73</v>
      </c>
      <c r="AK19" s="167">
        <f t="shared" si="18"/>
        <v>0.48666666666666669</v>
      </c>
      <c r="AL19" s="164">
        <f t="shared" si="19"/>
        <v>146</v>
      </c>
      <c r="AM19" s="164">
        <f t="shared" si="20"/>
        <v>300</v>
      </c>
      <c r="AN19" s="164">
        <f>VLOOKUP(AF19,'БАЗА ЯНД'!E:W,19,FALSE)</f>
        <v>23</v>
      </c>
      <c r="AO19" s="70" t="s">
        <v>3055</v>
      </c>
      <c r="AP19" s="4">
        <v>2</v>
      </c>
      <c r="AQ19" s="165">
        <f>VLOOKUP(AO19,'БАЗА ЯНД'!E:W,2,FALSE)</f>
        <v>150</v>
      </c>
      <c r="AR19" s="166">
        <f>VLOOKUP(AO19,'БАЗА ЯНД'!E:W,5,FALSE)</f>
        <v>90</v>
      </c>
      <c r="AS19" s="164">
        <f>VLOOKUP(AO19,'БАЗА ЯНД'!E:W,3,FALSE)</f>
        <v>73</v>
      </c>
      <c r="AT19" s="167">
        <f t="shared" si="21"/>
        <v>0.48666666666666669</v>
      </c>
      <c r="AU19" s="164">
        <f t="shared" si="22"/>
        <v>146</v>
      </c>
      <c r="AV19" s="164">
        <f t="shared" si="23"/>
        <v>300</v>
      </c>
      <c r="AW19" s="164">
        <f>VLOOKUP(AO19,'БАЗА ЯНД'!E:W,19,FALSE)</f>
        <v>23</v>
      </c>
    </row>
    <row r="20" spans="1:49" x14ac:dyDescent="0.25">
      <c r="A20" s="2" t="s">
        <v>59</v>
      </c>
      <c r="B20" s="1" t="s">
        <v>20</v>
      </c>
      <c r="E20" s="70" t="s">
        <v>61</v>
      </c>
      <c r="F20" s="4">
        <v>3</v>
      </c>
      <c r="G20" s="165">
        <f>VLOOKUP(E20,'БАЗА ЯНД'!E:R,2,FALSE)</f>
        <v>80</v>
      </c>
      <c r="H20" s="166">
        <f>VLOOKUP(E20,'БАЗА ЯНД'!E:R,5,FALSE)</f>
        <v>55</v>
      </c>
      <c r="I20" s="164">
        <f>VLOOKUP(E20,'БАЗА ЯНД'!E:R,3,FALSE)</f>
        <v>20</v>
      </c>
      <c r="J20" s="167">
        <f t="shared" si="0"/>
        <v>0.25</v>
      </c>
      <c r="K20" s="164">
        <f t="shared" si="1"/>
        <v>60</v>
      </c>
      <c r="L20" s="164">
        <f t="shared" si="2"/>
        <v>240</v>
      </c>
      <c r="M20" s="164">
        <f>VLOOKUP(E20,'БАЗА ЯНД'!E:W,19,FALSE)</f>
        <v>23</v>
      </c>
      <c r="N20" s="70" t="s">
        <v>61</v>
      </c>
      <c r="O20" s="4">
        <v>3</v>
      </c>
      <c r="P20" s="165">
        <f>VLOOKUP(N20,'БАЗА ЯНД'!E:R,2,FALSE)</f>
        <v>80</v>
      </c>
      <c r="Q20" s="166">
        <f>VLOOKUP(N20,'БАЗА ЯНД'!E:R,5,FALSE)</f>
        <v>55</v>
      </c>
      <c r="R20" s="164">
        <f>VLOOKUP(N20,'БАЗА ЯНД'!E:R,3,FALSE)</f>
        <v>20</v>
      </c>
      <c r="S20" s="167">
        <f t="shared" si="3"/>
        <v>0.25</v>
      </c>
      <c r="T20" s="164">
        <f t="shared" si="4"/>
        <v>60</v>
      </c>
      <c r="U20" s="164">
        <f t="shared" si="5"/>
        <v>240</v>
      </c>
      <c r="V20" s="164">
        <f>VLOOKUP(N20,'БАЗА ЯНД'!E:W,19,FALSE)</f>
        <v>23</v>
      </c>
      <c r="W20" s="1" t="s">
        <v>61</v>
      </c>
      <c r="X20" s="4">
        <v>3</v>
      </c>
      <c r="Y20" s="4">
        <f>VLOOKUP(W20,'БАЗА ЯНД'!E:R,2,FALSE)</f>
        <v>80</v>
      </c>
      <c r="Z20" s="5">
        <f>VLOOKUP(W20,'БАЗА ЯНД'!E:R,5,FALSE)</f>
        <v>55</v>
      </c>
      <c r="AA20" s="3">
        <f>VLOOKUP(W20,'БАЗА ЯНД'!E:R,3,FALSE)</f>
        <v>20</v>
      </c>
      <c r="AB20" s="6">
        <f t="shared" si="15"/>
        <v>0.25</v>
      </c>
      <c r="AC20" s="3">
        <f t="shared" si="16"/>
        <v>60</v>
      </c>
      <c r="AD20" s="3">
        <f t="shared" si="17"/>
        <v>240</v>
      </c>
      <c r="AE20" s="3">
        <f>VLOOKUP(W20,'БАЗА ЯНД'!E:W,19,FALSE)</f>
        <v>23</v>
      </c>
      <c r="AF20" s="70" t="s">
        <v>61</v>
      </c>
      <c r="AG20" s="4">
        <v>3</v>
      </c>
      <c r="AH20" s="165">
        <f>VLOOKUP(AF20,'БАЗА ЯНД'!E:R,2,FALSE)</f>
        <v>80</v>
      </c>
      <c r="AI20" s="166">
        <f>VLOOKUP(AF20,'БАЗА ЯНД'!E:R,5,FALSE)</f>
        <v>55</v>
      </c>
      <c r="AJ20" s="164">
        <f>VLOOKUP(AF20,'БАЗА ЯНД'!E:R,3,FALSE)</f>
        <v>20</v>
      </c>
      <c r="AK20" s="167">
        <f t="shared" si="18"/>
        <v>0.25</v>
      </c>
      <c r="AL20" s="164">
        <f t="shared" si="19"/>
        <v>60</v>
      </c>
      <c r="AM20" s="164">
        <f t="shared" si="20"/>
        <v>240</v>
      </c>
      <c r="AN20" s="164">
        <f>VLOOKUP(AF20,'БАЗА ЯНД'!E:W,19,FALSE)</f>
        <v>23</v>
      </c>
      <c r="AO20" s="70" t="s">
        <v>61</v>
      </c>
      <c r="AP20" s="4">
        <v>3</v>
      </c>
      <c r="AQ20" s="165">
        <f>VLOOKUP(AO20,'БАЗА ЯНД'!E:W,2,FALSE)</f>
        <v>80</v>
      </c>
      <c r="AR20" s="166">
        <f>VLOOKUP(AO20,'БАЗА ЯНД'!E:W,5,FALSE)</f>
        <v>55</v>
      </c>
      <c r="AS20" s="164">
        <f>VLOOKUP(AO20,'БАЗА ЯНД'!E:W,3,FALSE)</f>
        <v>20</v>
      </c>
      <c r="AT20" s="167">
        <f t="shared" si="21"/>
        <v>0.25</v>
      </c>
      <c r="AU20" s="164">
        <f t="shared" si="22"/>
        <v>60</v>
      </c>
      <c r="AV20" s="164">
        <f t="shared" si="23"/>
        <v>240</v>
      </c>
      <c r="AW20" s="164">
        <f>VLOOKUP(AO20,'БАЗА ЯНД'!E:W,19,FALSE)</f>
        <v>23</v>
      </c>
    </row>
    <row r="21" spans="1:49" x14ac:dyDescent="0.25">
      <c r="A21" s="2" t="s">
        <v>59</v>
      </c>
      <c r="B21" s="1" t="s">
        <v>20</v>
      </c>
      <c r="E21" s="70" t="s">
        <v>62</v>
      </c>
      <c r="F21" s="4">
        <v>3</v>
      </c>
      <c r="G21" s="165">
        <f>VLOOKUP(E21,'БАЗА ЯНД'!E:R,2,FALSE)</f>
        <v>100</v>
      </c>
      <c r="H21" s="166">
        <f>VLOOKUP(E21,'БАЗА ЯНД'!E:R,5,FALSE)</f>
        <v>100</v>
      </c>
      <c r="I21" s="164">
        <f>VLOOKUP(E21,'БАЗА ЯНД'!E:R,3,FALSE)</f>
        <v>54</v>
      </c>
      <c r="J21" s="167">
        <f t="shared" si="0"/>
        <v>0.54</v>
      </c>
      <c r="K21" s="164">
        <f t="shared" si="1"/>
        <v>162</v>
      </c>
      <c r="L21" s="164">
        <f t="shared" si="2"/>
        <v>300</v>
      </c>
      <c r="M21" s="164">
        <f>VLOOKUP(E21,'БАЗА ЯНД'!E:W,19,FALSE)</f>
        <v>23</v>
      </c>
      <c r="N21" s="70" t="s">
        <v>62</v>
      </c>
      <c r="O21" s="4">
        <v>3</v>
      </c>
      <c r="P21" s="165">
        <f>VLOOKUP(N21,'БАЗА ЯНД'!E:R,2,FALSE)</f>
        <v>100</v>
      </c>
      <c r="Q21" s="166">
        <f>VLOOKUP(N21,'БАЗА ЯНД'!E:R,5,FALSE)</f>
        <v>100</v>
      </c>
      <c r="R21" s="164">
        <f>VLOOKUP(N21,'БАЗА ЯНД'!E:R,3,FALSE)</f>
        <v>54</v>
      </c>
      <c r="S21" s="167">
        <f t="shared" si="3"/>
        <v>0.54</v>
      </c>
      <c r="T21" s="164">
        <f t="shared" si="4"/>
        <v>162</v>
      </c>
      <c r="U21" s="164">
        <f t="shared" si="5"/>
        <v>300</v>
      </c>
      <c r="V21" s="164">
        <f>VLOOKUP(N21,'БАЗА ЯНД'!E:W,19,FALSE)</f>
        <v>23</v>
      </c>
      <c r="W21" s="1" t="s">
        <v>62</v>
      </c>
      <c r="X21" s="4">
        <v>3</v>
      </c>
      <c r="Y21" s="4">
        <f>VLOOKUP(W21,'БАЗА ЯНД'!E:R,2,FALSE)</f>
        <v>100</v>
      </c>
      <c r="Z21" s="5">
        <f>VLOOKUP(W21,'БАЗА ЯНД'!E:R,5,FALSE)</f>
        <v>100</v>
      </c>
      <c r="AA21" s="3">
        <f>VLOOKUP(W21,'БАЗА ЯНД'!E:R,3,FALSE)</f>
        <v>54</v>
      </c>
      <c r="AB21" s="6">
        <f t="shared" si="15"/>
        <v>0.54</v>
      </c>
      <c r="AC21" s="3">
        <f t="shared" si="16"/>
        <v>162</v>
      </c>
      <c r="AD21" s="3">
        <f t="shared" si="17"/>
        <v>300</v>
      </c>
      <c r="AE21" s="3">
        <f>VLOOKUP(W21,'БАЗА ЯНД'!E:W,19,FALSE)</f>
        <v>23</v>
      </c>
      <c r="AF21" s="70" t="s">
        <v>62</v>
      </c>
      <c r="AG21" s="4">
        <v>3</v>
      </c>
      <c r="AH21" s="165">
        <f>VLOOKUP(AF21,'БАЗА ЯНД'!E:R,2,FALSE)</f>
        <v>100</v>
      </c>
      <c r="AI21" s="166">
        <f>VLOOKUP(AF21,'БАЗА ЯНД'!E:R,5,FALSE)</f>
        <v>100</v>
      </c>
      <c r="AJ21" s="164">
        <f>VLOOKUP(AF21,'БАЗА ЯНД'!E:R,3,FALSE)</f>
        <v>54</v>
      </c>
      <c r="AK21" s="167">
        <f t="shared" si="18"/>
        <v>0.54</v>
      </c>
      <c r="AL21" s="164">
        <f t="shared" si="19"/>
        <v>162</v>
      </c>
      <c r="AM21" s="164">
        <f t="shared" si="20"/>
        <v>300</v>
      </c>
      <c r="AN21" s="164">
        <f>VLOOKUP(AF21,'БАЗА ЯНД'!E:W,19,FALSE)</f>
        <v>23</v>
      </c>
      <c r="AO21" s="70" t="s">
        <v>62</v>
      </c>
      <c r="AP21" s="4">
        <v>3</v>
      </c>
      <c r="AQ21" s="165">
        <f>VLOOKUP(AO21,'БАЗА ЯНД'!E:W,2,FALSE)</f>
        <v>100</v>
      </c>
      <c r="AR21" s="166">
        <f>VLOOKUP(AO21,'БАЗА ЯНД'!E:W,5,FALSE)</f>
        <v>100</v>
      </c>
      <c r="AS21" s="164">
        <f>VLOOKUP(AO21,'БАЗА ЯНД'!E:W,3,FALSE)</f>
        <v>54</v>
      </c>
      <c r="AT21" s="167">
        <f t="shared" si="21"/>
        <v>0.54</v>
      </c>
      <c r="AU21" s="164">
        <f t="shared" si="22"/>
        <v>162</v>
      </c>
      <c r="AV21" s="164">
        <f t="shared" si="23"/>
        <v>300</v>
      </c>
      <c r="AW21" s="164">
        <f>VLOOKUP(AO21,'БАЗА ЯНД'!E:W,19,FALSE)</f>
        <v>23</v>
      </c>
    </row>
    <row r="22" spans="1:49" x14ac:dyDescent="0.25">
      <c r="A22" s="2" t="s">
        <v>59</v>
      </c>
      <c r="B22" s="1" t="s">
        <v>20</v>
      </c>
      <c r="E22" s="70" t="s">
        <v>63</v>
      </c>
      <c r="F22" s="4">
        <v>3</v>
      </c>
      <c r="G22" s="165">
        <f>VLOOKUP(E22,'БАЗА ЯНД'!E:R,2,FALSE)</f>
        <v>80</v>
      </c>
      <c r="H22" s="166">
        <f>VLOOKUP(E22,'БАЗА ЯНД'!E:R,5,FALSE)</f>
        <v>85</v>
      </c>
      <c r="I22" s="164">
        <f>VLOOKUP(E22,'БАЗА ЯНД'!E:R,3,FALSE)</f>
        <v>27</v>
      </c>
      <c r="J22" s="167">
        <f t="shared" si="0"/>
        <v>0.33750000000000002</v>
      </c>
      <c r="K22" s="164">
        <f t="shared" si="1"/>
        <v>81</v>
      </c>
      <c r="L22" s="164">
        <f t="shared" si="2"/>
        <v>240</v>
      </c>
      <c r="M22" s="164">
        <f>VLOOKUP(E22,'БАЗА ЯНД'!E:W,19,FALSE)</f>
        <v>23</v>
      </c>
      <c r="N22" s="70" t="s">
        <v>63</v>
      </c>
      <c r="O22" s="4">
        <v>3</v>
      </c>
      <c r="P22" s="165">
        <f>VLOOKUP(N22,'БАЗА ЯНД'!E:R,2,FALSE)</f>
        <v>80</v>
      </c>
      <c r="Q22" s="166">
        <f>VLOOKUP(N22,'БАЗА ЯНД'!E:R,5,FALSE)</f>
        <v>85</v>
      </c>
      <c r="R22" s="164">
        <f>VLOOKUP(N22,'БАЗА ЯНД'!E:R,3,FALSE)</f>
        <v>27</v>
      </c>
      <c r="S22" s="167">
        <f t="shared" si="3"/>
        <v>0.33750000000000002</v>
      </c>
      <c r="T22" s="164">
        <f t="shared" si="4"/>
        <v>81</v>
      </c>
      <c r="U22" s="164">
        <f t="shared" si="5"/>
        <v>240</v>
      </c>
      <c r="V22" s="164">
        <f>VLOOKUP(N22,'БАЗА ЯНД'!E:W,19,FALSE)</f>
        <v>23</v>
      </c>
      <c r="W22" s="1" t="s">
        <v>63</v>
      </c>
      <c r="X22" s="4">
        <v>3</v>
      </c>
      <c r="Y22" s="4">
        <f>VLOOKUP(W22,'БАЗА ЯНД'!E:R,2,FALSE)</f>
        <v>80</v>
      </c>
      <c r="Z22" s="5">
        <f>VLOOKUP(W22,'БАЗА ЯНД'!E:R,5,FALSE)</f>
        <v>85</v>
      </c>
      <c r="AA22" s="3">
        <f>VLOOKUP(W22,'БАЗА ЯНД'!E:R,3,FALSE)</f>
        <v>27</v>
      </c>
      <c r="AB22" s="6">
        <f t="shared" si="15"/>
        <v>0.33750000000000002</v>
      </c>
      <c r="AC22" s="3">
        <f t="shared" si="16"/>
        <v>81</v>
      </c>
      <c r="AD22" s="3">
        <f t="shared" si="17"/>
        <v>240</v>
      </c>
      <c r="AE22" s="3">
        <f>VLOOKUP(W22,'БАЗА ЯНД'!E:W,19,FALSE)</f>
        <v>23</v>
      </c>
      <c r="AF22" s="70" t="s">
        <v>63</v>
      </c>
      <c r="AG22" s="4">
        <v>3</v>
      </c>
      <c r="AH22" s="165">
        <f>VLOOKUP(AF22,'БАЗА ЯНД'!E:R,2,FALSE)</f>
        <v>80</v>
      </c>
      <c r="AI22" s="166">
        <f>VLOOKUP(AF22,'БАЗА ЯНД'!E:R,5,FALSE)</f>
        <v>85</v>
      </c>
      <c r="AJ22" s="164">
        <f>VLOOKUP(AF22,'БАЗА ЯНД'!E:R,3,FALSE)</f>
        <v>27</v>
      </c>
      <c r="AK22" s="167">
        <f t="shared" si="18"/>
        <v>0.33750000000000002</v>
      </c>
      <c r="AL22" s="164">
        <f t="shared" si="19"/>
        <v>81</v>
      </c>
      <c r="AM22" s="164">
        <f t="shared" si="20"/>
        <v>240</v>
      </c>
      <c r="AN22" s="164">
        <f>VLOOKUP(AF22,'БАЗА ЯНД'!E:W,19,FALSE)</f>
        <v>23</v>
      </c>
      <c r="AO22" s="70" t="s">
        <v>63</v>
      </c>
      <c r="AP22" s="4">
        <v>3</v>
      </c>
      <c r="AQ22" s="165">
        <f>VLOOKUP(AO22,'БАЗА ЯНД'!E:W,2,FALSE)</f>
        <v>80</v>
      </c>
      <c r="AR22" s="166">
        <f>VLOOKUP(AO22,'БАЗА ЯНД'!E:W,5,FALSE)</f>
        <v>85</v>
      </c>
      <c r="AS22" s="164">
        <f>VLOOKUP(AO22,'БАЗА ЯНД'!E:W,3,FALSE)</f>
        <v>27</v>
      </c>
      <c r="AT22" s="167">
        <f t="shared" si="21"/>
        <v>0.33750000000000002</v>
      </c>
      <c r="AU22" s="164">
        <f t="shared" si="22"/>
        <v>81</v>
      </c>
      <c r="AV22" s="164">
        <f t="shared" si="23"/>
        <v>240</v>
      </c>
      <c r="AW22" s="164">
        <f>VLOOKUP(AO22,'БАЗА ЯНД'!E:W,19,FALSE)</f>
        <v>23</v>
      </c>
    </row>
    <row r="23" spans="1:49" x14ac:dyDescent="0.25">
      <c r="A23" s="2" t="s">
        <v>59</v>
      </c>
      <c r="B23" s="1" t="s">
        <v>20</v>
      </c>
      <c r="C23" s="1" t="s">
        <v>64</v>
      </c>
      <c r="E23" s="161" t="s">
        <v>2924</v>
      </c>
      <c r="F23" s="4">
        <v>3</v>
      </c>
      <c r="G23" s="165">
        <f>VLOOKUP(E23,'БАЗА ЯНД'!E:R,2,FALSE)</f>
        <v>90</v>
      </c>
      <c r="H23" s="166">
        <f>VLOOKUP(E23,'БАЗА ЯНД'!E:R,5,FALSE)</f>
        <v>100</v>
      </c>
      <c r="I23" s="164">
        <f>VLOOKUP(E23,'БАЗА ЯНД'!E:R,3,FALSE)</f>
        <v>23</v>
      </c>
      <c r="J23" s="167">
        <f t="shared" si="0"/>
        <v>0.25555555555555554</v>
      </c>
      <c r="K23" s="164">
        <f t="shared" si="1"/>
        <v>69</v>
      </c>
      <c r="L23" s="164">
        <f t="shared" si="2"/>
        <v>270</v>
      </c>
      <c r="M23" s="164">
        <f>VLOOKUP(E23,'БАЗА ЯНД'!E:W,19,FALSE)</f>
        <v>23</v>
      </c>
      <c r="N23" s="161" t="s">
        <v>2924</v>
      </c>
      <c r="O23" s="4">
        <v>3</v>
      </c>
      <c r="P23" s="165">
        <f>VLOOKUP(N23,'БАЗА ЯНД'!E:R,2,FALSE)</f>
        <v>90</v>
      </c>
      <c r="Q23" s="166">
        <f>VLOOKUP(N23,'БАЗА ЯНД'!E:R,5,FALSE)</f>
        <v>100</v>
      </c>
      <c r="R23" s="164">
        <f>VLOOKUP(N23,'БАЗА ЯНД'!E:R,3,FALSE)</f>
        <v>23</v>
      </c>
      <c r="S23" s="167">
        <f t="shared" si="3"/>
        <v>0.25555555555555554</v>
      </c>
      <c r="T23" s="164">
        <f t="shared" si="4"/>
        <v>69</v>
      </c>
      <c r="U23" s="164">
        <f t="shared" si="5"/>
        <v>270</v>
      </c>
      <c r="V23" s="164">
        <f>VLOOKUP(N23,'БАЗА ЯНД'!E:W,19,FALSE)</f>
        <v>23</v>
      </c>
      <c r="W23" s="96" t="s">
        <v>2924</v>
      </c>
      <c r="X23" s="4">
        <v>3</v>
      </c>
      <c r="Y23" s="4">
        <f>VLOOKUP(W23,'БАЗА ЯНД'!E:R,2,FALSE)</f>
        <v>90</v>
      </c>
      <c r="Z23" s="5">
        <f>VLOOKUP(W23,'БАЗА ЯНД'!E:R,5,FALSE)</f>
        <v>100</v>
      </c>
      <c r="AA23" s="3">
        <f>VLOOKUP(W23,'БАЗА ЯНД'!E:R,3,FALSE)</f>
        <v>23</v>
      </c>
      <c r="AB23" s="6">
        <f t="shared" si="15"/>
        <v>0.25555555555555554</v>
      </c>
      <c r="AC23" s="3">
        <f t="shared" si="16"/>
        <v>69</v>
      </c>
      <c r="AD23" s="3">
        <f t="shared" si="17"/>
        <v>270</v>
      </c>
      <c r="AE23" s="3">
        <f>VLOOKUP(W23,'БАЗА ЯНД'!E:W,19,FALSE)</f>
        <v>23</v>
      </c>
      <c r="AF23" s="161" t="s">
        <v>2924</v>
      </c>
      <c r="AG23" s="4">
        <v>3</v>
      </c>
      <c r="AH23" s="165">
        <f>VLOOKUP(AF23,'БАЗА ЯНД'!E:R,2,FALSE)</f>
        <v>90</v>
      </c>
      <c r="AI23" s="166">
        <f>VLOOKUP(AF23,'БАЗА ЯНД'!E:R,5,FALSE)</f>
        <v>100</v>
      </c>
      <c r="AJ23" s="164">
        <f>VLOOKUP(AF23,'БАЗА ЯНД'!E:R,3,FALSE)</f>
        <v>23</v>
      </c>
      <c r="AK23" s="167">
        <f t="shared" si="18"/>
        <v>0.25555555555555554</v>
      </c>
      <c r="AL23" s="164">
        <f t="shared" si="19"/>
        <v>69</v>
      </c>
      <c r="AM23" s="164">
        <f t="shared" si="20"/>
        <v>270</v>
      </c>
      <c r="AN23" s="164">
        <f>VLOOKUP(AF23,'БАЗА ЯНД'!E:W,19,FALSE)</f>
        <v>23</v>
      </c>
      <c r="AO23" s="161" t="s">
        <v>2924</v>
      </c>
      <c r="AP23" s="4">
        <v>3</v>
      </c>
      <c r="AQ23" s="165">
        <f>VLOOKUP(AO23,'БАЗА ЯНД'!E:W,2,FALSE)</f>
        <v>90</v>
      </c>
      <c r="AR23" s="166">
        <f>VLOOKUP(AO23,'БАЗА ЯНД'!E:W,5,FALSE)</f>
        <v>100</v>
      </c>
      <c r="AS23" s="164">
        <f>VLOOKUP(AO23,'БАЗА ЯНД'!E:W,3,FALSE)</f>
        <v>23</v>
      </c>
      <c r="AT23" s="167">
        <f t="shared" si="21"/>
        <v>0.25555555555555554</v>
      </c>
      <c r="AU23" s="164">
        <f t="shared" si="22"/>
        <v>69</v>
      </c>
      <c r="AV23" s="164">
        <f t="shared" si="23"/>
        <v>270</v>
      </c>
      <c r="AW23" s="164">
        <f>VLOOKUP(AO23,'БАЗА ЯНД'!E:W,19,FALSE)</f>
        <v>23</v>
      </c>
    </row>
    <row r="24" spans="1:49" x14ac:dyDescent="0.25">
      <c r="A24" s="2" t="s">
        <v>59</v>
      </c>
      <c r="B24" s="1" t="s">
        <v>20</v>
      </c>
      <c r="C24" s="1" t="s">
        <v>64</v>
      </c>
      <c r="E24" s="66" t="s">
        <v>454</v>
      </c>
      <c r="F24" s="4">
        <v>2</v>
      </c>
      <c r="G24" s="165">
        <f>VLOOKUP(E24,'БАЗА ЯНД'!E:R,2,FALSE)</f>
        <v>150</v>
      </c>
      <c r="H24" s="166">
        <f>VLOOKUP(E24,'БАЗА ЯНД'!E:R,5,FALSE)</f>
        <v>100</v>
      </c>
      <c r="I24" s="164">
        <f>VLOOKUP(E24,'БАЗА ЯНД'!E:R,3,FALSE)</f>
        <v>71</v>
      </c>
      <c r="J24" s="167">
        <f t="shared" si="0"/>
        <v>0.47333333333333333</v>
      </c>
      <c r="K24" s="164">
        <f t="shared" si="1"/>
        <v>142</v>
      </c>
      <c r="L24" s="164">
        <f t="shared" si="2"/>
        <v>300</v>
      </c>
      <c r="M24" s="164">
        <f>VLOOKUP(E24,'БАЗА ЯНД'!E:W,19,FALSE)</f>
        <v>23</v>
      </c>
      <c r="N24" s="66" t="s">
        <v>454</v>
      </c>
      <c r="O24" s="4">
        <v>2</v>
      </c>
      <c r="P24" s="165">
        <f>VLOOKUP(N24,'БАЗА ЯНД'!E:R,2,FALSE)</f>
        <v>150</v>
      </c>
      <c r="Q24" s="166">
        <f>VLOOKUP(N24,'БАЗА ЯНД'!E:R,5,FALSE)</f>
        <v>100</v>
      </c>
      <c r="R24" s="164">
        <f>VLOOKUP(N24,'БАЗА ЯНД'!E:R,3,FALSE)</f>
        <v>71</v>
      </c>
      <c r="S24" s="167">
        <f t="shared" si="3"/>
        <v>0.47333333333333333</v>
      </c>
      <c r="T24" s="164">
        <f t="shared" si="4"/>
        <v>142</v>
      </c>
      <c r="U24" s="164">
        <f t="shared" si="5"/>
        <v>300</v>
      </c>
      <c r="V24" s="164">
        <f>VLOOKUP(N24,'БАЗА ЯНД'!E:W,19,FALSE)</f>
        <v>23</v>
      </c>
      <c r="W24" s="22" t="s">
        <v>454</v>
      </c>
      <c r="X24" s="4">
        <v>2</v>
      </c>
      <c r="Y24" s="4">
        <f>VLOOKUP(W24,'БАЗА ЯНД'!E:R,2,FALSE)</f>
        <v>150</v>
      </c>
      <c r="Z24" s="5">
        <f>VLOOKUP(W24,'БАЗА ЯНД'!E:R,5,FALSE)</f>
        <v>100</v>
      </c>
      <c r="AA24" s="3">
        <f>VLOOKUP(W24,'БАЗА ЯНД'!E:R,3,FALSE)</f>
        <v>71</v>
      </c>
      <c r="AB24" s="6">
        <f t="shared" si="15"/>
        <v>0.47333333333333333</v>
      </c>
      <c r="AC24" s="3">
        <f t="shared" si="16"/>
        <v>142</v>
      </c>
      <c r="AD24" s="3">
        <f t="shared" si="17"/>
        <v>300</v>
      </c>
      <c r="AE24" s="3">
        <f>VLOOKUP(W24,'БАЗА ЯНД'!E:W,19,FALSE)</f>
        <v>23</v>
      </c>
      <c r="AF24" s="66" t="s">
        <v>454</v>
      </c>
      <c r="AG24" s="4">
        <v>2</v>
      </c>
      <c r="AH24" s="165">
        <f>VLOOKUP(AF24,'БАЗА ЯНД'!E:R,2,FALSE)</f>
        <v>150</v>
      </c>
      <c r="AI24" s="166">
        <f>VLOOKUP(AF24,'БАЗА ЯНД'!E:R,5,FALSE)</f>
        <v>100</v>
      </c>
      <c r="AJ24" s="164">
        <f>VLOOKUP(AF24,'БАЗА ЯНД'!E:R,3,FALSE)</f>
        <v>71</v>
      </c>
      <c r="AK24" s="167">
        <f t="shared" si="18"/>
        <v>0.47333333333333333</v>
      </c>
      <c r="AL24" s="164">
        <f t="shared" si="19"/>
        <v>142</v>
      </c>
      <c r="AM24" s="164">
        <f t="shared" si="20"/>
        <v>300</v>
      </c>
      <c r="AN24" s="164">
        <f>VLOOKUP(AF24,'БАЗА ЯНД'!E:W,19,FALSE)</f>
        <v>23</v>
      </c>
      <c r="AO24" s="66" t="s">
        <v>454</v>
      </c>
      <c r="AP24" s="4">
        <v>2</v>
      </c>
      <c r="AQ24" s="165">
        <f>VLOOKUP(AO24,'БАЗА ЯНД'!E:W,2,FALSE)</f>
        <v>150</v>
      </c>
      <c r="AR24" s="166">
        <f>VLOOKUP(AO24,'БАЗА ЯНД'!E:W,5,FALSE)</f>
        <v>100</v>
      </c>
      <c r="AS24" s="164">
        <f>VLOOKUP(AO24,'БАЗА ЯНД'!E:W,3,FALSE)</f>
        <v>71</v>
      </c>
      <c r="AT24" s="167">
        <f t="shared" si="21"/>
        <v>0.47333333333333333</v>
      </c>
      <c r="AU24" s="164">
        <f t="shared" si="22"/>
        <v>142</v>
      </c>
      <c r="AV24" s="164">
        <f t="shared" si="23"/>
        <v>300</v>
      </c>
      <c r="AW24" s="164">
        <f>VLOOKUP(AO24,'БАЗА ЯНД'!E:W,19,FALSE)</f>
        <v>23</v>
      </c>
    </row>
    <row r="25" spans="1:49" x14ac:dyDescent="0.25">
      <c r="A25" s="2" t="s">
        <v>59</v>
      </c>
      <c r="B25" s="1" t="s">
        <v>20</v>
      </c>
      <c r="E25" s="70" t="s">
        <v>67</v>
      </c>
      <c r="F25" s="4">
        <v>1</v>
      </c>
      <c r="G25" s="165">
        <f>VLOOKUP(E25,'БАЗА ЯНД'!E:R,2,FALSE)</f>
        <v>70</v>
      </c>
      <c r="H25" s="166">
        <f>VLOOKUP(E25,'БАЗА ЯНД'!E:R,5,FALSE)</f>
        <v>60</v>
      </c>
      <c r="I25" s="164">
        <f>VLOOKUP(E25,'БАЗА ЯНД'!E:R,3,FALSE)</f>
        <v>12</v>
      </c>
      <c r="J25" s="167">
        <f t="shared" si="0"/>
        <v>0.17142857142857143</v>
      </c>
      <c r="K25" s="164">
        <f t="shared" si="1"/>
        <v>12</v>
      </c>
      <c r="L25" s="164">
        <f t="shared" si="2"/>
        <v>70</v>
      </c>
      <c r="M25" s="164">
        <f>VLOOKUP(E25,'БАЗА ЯНД'!E:W,19,FALSE)</f>
        <v>23</v>
      </c>
      <c r="N25" s="70" t="s">
        <v>67</v>
      </c>
      <c r="O25" s="4">
        <v>1</v>
      </c>
      <c r="P25" s="165">
        <f>VLOOKUP(N25,'БАЗА ЯНД'!E:R,2,FALSE)</f>
        <v>70</v>
      </c>
      <c r="Q25" s="166">
        <f>VLOOKUP(N25,'БАЗА ЯНД'!E:R,5,FALSE)</f>
        <v>60</v>
      </c>
      <c r="R25" s="164">
        <f>VLOOKUP(N25,'БАЗА ЯНД'!E:R,3,FALSE)</f>
        <v>12</v>
      </c>
      <c r="S25" s="167">
        <f t="shared" si="3"/>
        <v>0.17142857142857143</v>
      </c>
      <c r="T25" s="164">
        <f t="shared" si="4"/>
        <v>12</v>
      </c>
      <c r="U25" s="164">
        <f t="shared" si="5"/>
        <v>70</v>
      </c>
      <c r="V25" s="164">
        <f>VLOOKUP(N25,'БАЗА ЯНД'!E:W,19,FALSE)</f>
        <v>23</v>
      </c>
      <c r="W25" s="1" t="s">
        <v>67</v>
      </c>
      <c r="X25" s="4">
        <v>1</v>
      </c>
      <c r="Y25" s="4">
        <f>VLOOKUP(W25,'БАЗА ЯНД'!E:R,2,FALSE)</f>
        <v>70</v>
      </c>
      <c r="Z25" s="5">
        <f>VLOOKUP(W25,'БАЗА ЯНД'!E:R,5,FALSE)</f>
        <v>60</v>
      </c>
      <c r="AA25" s="3">
        <f>VLOOKUP(W25,'БАЗА ЯНД'!E:R,3,FALSE)</f>
        <v>12</v>
      </c>
      <c r="AB25" s="6">
        <f t="shared" si="15"/>
        <v>0.17142857142857143</v>
      </c>
      <c r="AC25" s="3">
        <f t="shared" si="16"/>
        <v>12</v>
      </c>
      <c r="AD25" s="3">
        <f t="shared" si="17"/>
        <v>70</v>
      </c>
      <c r="AE25" s="3">
        <f>VLOOKUP(W25,'БАЗА ЯНД'!E:W,19,FALSE)</f>
        <v>23</v>
      </c>
      <c r="AF25" s="70" t="s">
        <v>67</v>
      </c>
      <c r="AG25" s="4">
        <v>1</v>
      </c>
      <c r="AH25" s="165">
        <f>VLOOKUP(AF25,'БАЗА ЯНД'!E:R,2,FALSE)</f>
        <v>70</v>
      </c>
      <c r="AI25" s="166">
        <f>VLOOKUP(AF25,'БАЗА ЯНД'!E:R,5,FALSE)</f>
        <v>60</v>
      </c>
      <c r="AJ25" s="164">
        <f>VLOOKUP(AF25,'БАЗА ЯНД'!E:R,3,FALSE)</f>
        <v>12</v>
      </c>
      <c r="AK25" s="167">
        <f t="shared" si="18"/>
        <v>0.17142857142857143</v>
      </c>
      <c r="AL25" s="164">
        <f t="shared" si="19"/>
        <v>12</v>
      </c>
      <c r="AM25" s="164">
        <f t="shared" si="20"/>
        <v>70</v>
      </c>
      <c r="AN25" s="164">
        <f>VLOOKUP(AF25,'БАЗА ЯНД'!E:W,19,FALSE)</f>
        <v>23</v>
      </c>
      <c r="AO25" s="70" t="s">
        <v>67</v>
      </c>
      <c r="AP25" s="4">
        <v>1</v>
      </c>
      <c r="AQ25" s="165">
        <f>VLOOKUP(AO25,'БАЗА ЯНД'!E:W,2,FALSE)</f>
        <v>70</v>
      </c>
      <c r="AR25" s="166">
        <f>VLOOKUP(AO25,'БАЗА ЯНД'!E:W,5,FALSE)</f>
        <v>60</v>
      </c>
      <c r="AS25" s="164">
        <f>VLOOKUP(AO25,'БАЗА ЯНД'!E:W,3,FALSE)</f>
        <v>12</v>
      </c>
      <c r="AT25" s="167">
        <f t="shared" si="21"/>
        <v>0.17142857142857143</v>
      </c>
      <c r="AU25" s="164">
        <f t="shared" si="22"/>
        <v>12</v>
      </c>
      <c r="AV25" s="164">
        <f t="shared" si="23"/>
        <v>70</v>
      </c>
      <c r="AW25" s="164">
        <f>VLOOKUP(AO25,'БАЗА ЯНД'!E:W,19,FALSE)</f>
        <v>23</v>
      </c>
    </row>
    <row r="26" spans="1:49" x14ac:dyDescent="0.25">
      <c r="A26" s="2" t="s">
        <v>59</v>
      </c>
      <c r="B26" s="1" t="s">
        <v>20</v>
      </c>
      <c r="E26" s="70" t="s">
        <v>62</v>
      </c>
      <c r="F26" s="4">
        <v>2</v>
      </c>
      <c r="G26" s="165">
        <f>VLOOKUP(E26,'БАЗА ЯНД'!E:R,2,FALSE)</f>
        <v>100</v>
      </c>
      <c r="H26" s="166">
        <f>VLOOKUP(E26,'БАЗА ЯНД'!E:R,5,FALSE)</f>
        <v>100</v>
      </c>
      <c r="I26" s="164">
        <f>VLOOKUP(E26,'БАЗА ЯНД'!E:R,3,FALSE)</f>
        <v>54</v>
      </c>
      <c r="J26" s="167">
        <f t="shared" si="0"/>
        <v>0.54</v>
      </c>
      <c r="K26" s="164">
        <f t="shared" si="1"/>
        <v>108</v>
      </c>
      <c r="L26" s="164">
        <f t="shared" si="2"/>
        <v>200</v>
      </c>
      <c r="M26" s="164">
        <f>VLOOKUP(E26,'БАЗА ЯНД'!E:W,19,FALSE)</f>
        <v>23</v>
      </c>
      <c r="N26" s="70" t="s">
        <v>62</v>
      </c>
      <c r="O26" s="4">
        <v>2</v>
      </c>
      <c r="P26" s="165">
        <f>VLOOKUP(N26,'БАЗА ЯНД'!E:R,2,FALSE)</f>
        <v>100</v>
      </c>
      <c r="Q26" s="166">
        <f>VLOOKUP(N26,'БАЗА ЯНД'!E:R,5,FALSE)</f>
        <v>100</v>
      </c>
      <c r="R26" s="164">
        <f>VLOOKUP(N26,'БАЗА ЯНД'!E:R,3,FALSE)</f>
        <v>54</v>
      </c>
      <c r="S26" s="167">
        <f t="shared" si="3"/>
        <v>0.54</v>
      </c>
      <c r="T26" s="164">
        <f t="shared" si="4"/>
        <v>108</v>
      </c>
      <c r="U26" s="164">
        <f t="shared" si="5"/>
        <v>200</v>
      </c>
      <c r="V26" s="164">
        <f>VLOOKUP(N26,'БАЗА ЯНД'!E:W,19,FALSE)</f>
        <v>23</v>
      </c>
      <c r="W26" s="1" t="s">
        <v>62</v>
      </c>
      <c r="X26" s="4">
        <v>2</v>
      </c>
      <c r="Y26" s="4">
        <f>VLOOKUP(W26,'БАЗА ЯНД'!E:R,2,FALSE)</f>
        <v>100</v>
      </c>
      <c r="Z26" s="5">
        <f>VLOOKUP(W26,'БАЗА ЯНД'!E:R,5,FALSE)</f>
        <v>100</v>
      </c>
      <c r="AA26" s="3">
        <f>VLOOKUP(W26,'БАЗА ЯНД'!E:R,3,FALSE)</f>
        <v>54</v>
      </c>
      <c r="AB26" s="6">
        <f t="shared" si="15"/>
        <v>0.54</v>
      </c>
      <c r="AC26" s="3">
        <f t="shared" si="16"/>
        <v>108</v>
      </c>
      <c r="AD26" s="3">
        <f t="shared" si="17"/>
        <v>200</v>
      </c>
      <c r="AE26" s="3">
        <f>VLOOKUP(W26,'БАЗА ЯНД'!E:W,19,FALSE)</f>
        <v>23</v>
      </c>
      <c r="AF26" s="70" t="s">
        <v>62</v>
      </c>
      <c r="AG26" s="4">
        <v>2</v>
      </c>
      <c r="AH26" s="165">
        <f>VLOOKUP(AF26,'БАЗА ЯНД'!E:R,2,FALSE)</f>
        <v>100</v>
      </c>
      <c r="AI26" s="166">
        <f>VLOOKUP(AF26,'БАЗА ЯНД'!E:R,5,FALSE)</f>
        <v>100</v>
      </c>
      <c r="AJ26" s="164">
        <f>VLOOKUP(AF26,'БАЗА ЯНД'!E:R,3,FALSE)</f>
        <v>54</v>
      </c>
      <c r="AK26" s="167">
        <f t="shared" si="18"/>
        <v>0.54</v>
      </c>
      <c r="AL26" s="164">
        <f t="shared" si="19"/>
        <v>108</v>
      </c>
      <c r="AM26" s="164">
        <f t="shared" si="20"/>
        <v>200</v>
      </c>
      <c r="AN26" s="164">
        <f>VLOOKUP(AF26,'БАЗА ЯНД'!E:W,19,FALSE)</f>
        <v>23</v>
      </c>
      <c r="AO26" s="70" t="s">
        <v>62</v>
      </c>
      <c r="AP26" s="4">
        <v>2</v>
      </c>
      <c r="AQ26" s="165">
        <f>VLOOKUP(AO26,'БАЗА ЯНД'!E:W,2,FALSE)</f>
        <v>100</v>
      </c>
      <c r="AR26" s="166">
        <f>VLOOKUP(AO26,'БАЗА ЯНД'!E:W,5,FALSE)</f>
        <v>100</v>
      </c>
      <c r="AS26" s="164">
        <f>VLOOKUP(AO26,'БАЗА ЯНД'!E:W,3,FALSE)</f>
        <v>54</v>
      </c>
      <c r="AT26" s="167">
        <f t="shared" si="21"/>
        <v>0.54</v>
      </c>
      <c r="AU26" s="164">
        <f t="shared" si="22"/>
        <v>108</v>
      </c>
      <c r="AV26" s="164">
        <f t="shared" si="23"/>
        <v>200</v>
      </c>
      <c r="AW26" s="164">
        <f>VLOOKUP(AO26,'БАЗА ЯНД'!E:W,19,FALSE)</f>
        <v>23</v>
      </c>
    </row>
    <row r="27" spans="1:49" x14ac:dyDescent="0.25">
      <c r="A27" s="2" t="s">
        <v>68</v>
      </c>
      <c r="B27" s="1" t="s">
        <v>20</v>
      </c>
      <c r="E27" s="70" t="s">
        <v>69</v>
      </c>
      <c r="F27" s="4">
        <v>25</v>
      </c>
      <c r="G27" s="165">
        <f>VLOOKUP(E27,'БАЗА ЯНД'!E:R,2,FALSE)</f>
        <v>140</v>
      </c>
      <c r="H27" s="166">
        <f>VLOOKUP(E27,'БАЗА ЯНД'!E:R,5,FALSE)</f>
        <v>110</v>
      </c>
      <c r="I27" s="164">
        <f>VLOOKUP(E27,'БАЗА ЯНД'!E:R,3,FALSE)</f>
        <v>37</v>
      </c>
      <c r="J27" s="167">
        <f t="shared" si="0"/>
        <v>0.26428571428571429</v>
      </c>
      <c r="K27" s="164">
        <f t="shared" si="1"/>
        <v>925</v>
      </c>
      <c r="L27" s="164">
        <f t="shared" si="2"/>
        <v>3500</v>
      </c>
      <c r="M27" s="164">
        <f>VLOOKUP(E27,'БАЗА ЯНД'!E:W,19,FALSE)</f>
        <v>23</v>
      </c>
      <c r="N27" s="70" t="s">
        <v>69</v>
      </c>
      <c r="O27" s="4">
        <v>25</v>
      </c>
      <c r="P27" s="165">
        <f>VLOOKUP(N27,'БАЗА ЯНД'!E:R,2,FALSE)</f>
        <v>140</v>
      </c>
      <c r="Q27" s="166">
        <f>VLOOKUP(N27,'БАЗА ЯНД'!E:R,5,FALSE)</f>
        <v>110</v>
      </c>
      <c r="R27" s="164">
        <f>VLOOKUP(N27,'БАЗА ЯНД'!E:R,3,FALSE)</f>
        <v>37</v>
      </c>
      <c r="S27" s="167">
        <f t="shared" si="3"/>
        <v>0.26428571428571429</v>
      </c>
      <c r="T27" s="164">
        <f t="shared" si="4"/>
        <v>925</v>
      </c>
      <c r="U27" s="164">
        <f t="shared" si="5"/>
        <v>3500</v>
      </c>
      <c r="V27" s="164">
        <f>VLOOKUP(N27,'БАЗА ЯНД'!E:W,19,FALSE)</f>
        <v>23</v>
      </c>
      <c r="W27" s="70" t="s">
        <v>69</v>
      </c>
      <c r="X27" s="4">
        <v>25</v>
      </c>
      <c r="Y27" s="4">
        <f>VLOOKUP(W27,'БАЗА ЯНД'!E:R,2,FALSE)</f>
        <v>140</v>
      </c>
      <c r="Z27" s="5">
        <f>VLOOKUP(W27,'БАЗА ЯНД'!E:R,5,FALSE)</f>
        <v>110</v>
      </c>
      <c r="AA27" s="3">
        <f>VLOOKUP(W27,'БАЗА ЯНД'!E:R,3,FALSE)</f>
        <v>37</v>
      </c>
      <c r="AB27" s="6">
        <f t="shared" si="15"/>
        <v>0.26428571428571429</v>
      </c>
      <c r="AC27" s="3">
        <f t="shared" si="16"/>
        <v>925</v>
      </c>
      <c r="AD27" s="3">
        <f t="shared" si="17"/>
        <v>3500</v>
      </c>
      <c r="AE27" s="3">
        <f>VLOOKUP(W27,'БАЗА ЯНД'!E:W,19,FALSE)</f>
        <v>23</v>
      </c>
      <c r="AF27" s="70" t="s">
        <v>69</v>
      </c>
      <c r="AG27" s="4">
        <v>25</v>
      </c>
      <c r="AH27" s="165">
        <f>VLOOKUP(AF27,'БАЗА ЯНД'!E:R,2,FALSE)</f>
        <v>140</v>
      </c>
      <c r="AI27" s="166">
        <f>VLOOKUP(AF27,'БАЗА ЯНД'!E:R,5,FALSE)</f>
        <v>110</v>
      </c>
      <c r="AJ27" s="164">
        <f>VLOOKUP(AF27,'БАЗА ЯНД'!E:R,3,FALSE)</f>
        <v>37</v>
      </c>
      <c r="AK27" s="167">
        <f t="shared" si="18"/>
        <v>0.26428571428571429</v>
      </c>
      <c r="AL27" s="164">
        <f t="shared" si="19"/>
        <v>925</v>
      </c>
      <c r="AM27" s="164">
        <f t="shared" si="20"/>
        <v>3500</v>
      </c>
      <c r="AN27" s="164">
        <f>VLOOKUP(AF27,'БАЗА ЯНД'!E:W,19,FALSE)</f>
        <v>23</v>
      </c>
      <c r="AO27" s="70" t="s">
        <v>69</v>
      </c>
      <c r="AP27" s="4">
        <v>25</v>
      </c>
      <c r="AQ27" s="165">
        <f>VLOOKUP(AO27,'БАЗА ЯНД'!E:W,2,FALSE)</f>
        <v>140</v>
      </c>
      <c r="AR27" s="166">
        <f>VLOOKUP(AO27,'БАЗА ЯНД'!E:W,5,FALSE)</f>
        <v>110</v>
      </c>
      <c r="AS27" s="164">
        <f>VLOOKUP(AO27,'БАЗА ЯНД'!E:W,3,FALSE)</f>
        <v>37</v>
      </c>
      <c r="AT27" s="167">
        <f t="shared" si="21"/>
        <v>0.26428571428571429</v>
      </c>
      <c r="AU27" s="164">
        <f t="shared" si="22"/>
        <v>925</v>
      </c>
      <c r="AV27" s="164">
        <f t="shared" si="23"/>
        <v>3500</v>
      </c>
      <c r="AW27" s="164">
        <f>VLOOKUP(AO27,'БАЗА ЯНД'!E:W,19,FALSE)</f>
        <v>23</v>
      </c>
    </row>
    <row r="28" spans="1:49" x14ac:dyDescent="0.25">
      <c r="A28" s="2" t="s">
        <v>68</v>
      </c>
      <c r="B28" s="1" t="s">
        <v>20</v>
      </c>
      <c r="E28" s="70" t="s">
        <v>3056</v>
      </c>
      <c r="F28" s="4">
        <v>3</v>
      </c>
      <c r="G28" s="165">
        <f>VLOOKUP(E28,'БАЗА ЯНД'!E:R,2,FALSE)</f>
        <v>60</v>
      </c>
      <c r="H28" s="166">
        <f>VLOOKUP(E28,'БАЗА ЯНД'!E:R,5,FALSE)</f>
        <v>35</v>
      </c>
      <c r="I28" s="164">
        <f>VLOOKUP(E28,'БАЗА ЯНД'!E:R,3,FALSE)</f>
        <v>10</v>
      </c>
      <c r="J28" s="167">
        <f t="shared" si="0"/>
        <v>0.16666666666666666</v>
      </c>
      <c r="K28" s="164">
        <f t="shared" si="1"/>
        <v>30</v>
      </c>
      <c r="L28" s="164">
        <f t="shared" si="2"/>
        <v>180</v>
      </c>
      <c r="M28" s="164">
        <f>VLOOKUP(E28,'БАЗА ЯНД'!E:W,19,FALSE)</f>
        <v>23</v>
      </c>
      <c r="N28" s="161" t="s">
        <v>3056</v>
      </c>
      <c r="O28" s="4">
        <v>3</v>
      </c>
      <c r="P28" s="165">
        <f>VLOOKUP(N28,'БАЗА ЯНД'!E:R,2,FALSE)</f>
        <v>60</v>
      </c>
      <c r="Q28" s="166">
        <f>VLOOKUP(N28,'БАЗА ЯНД'!E:R,5,FALSE)</f>
        <v>35</v>
      </c>
      <c r="R28" s="164">
        <f>VLOOKUP(N28,'БАЗА ЯНД'!E:R,3,FALSE)</f>
        <v>10</v>
      </c>
      <c r="S28" s="167">
        <f t="shared" si="3"/>
        <v>0.16666666666666666</v>
      </c>
      <c r="T28" s="164">
        <f t="shared" si="4"/>
        <v>30</v>
      </c>
      <c r="U28" s="164">
        <f t="shared" si="5"/>
        <v>180</v>
      </c>
      <c r="V28" s="164">
        <f>VLOOKUP(N28,'БАЗА ЯНД'!E:W,19,FALSE)</f>
        <v>23</v>
      </c>
      <c r="W28" s="161" t="s">
        <v>3056</v>
      </c>
      <c r="X28" s="4">
        <v>3</v>
      </c>
      <c r="Y28" s="4">
        <f>VLOOKUP(W28,'БАЗА ЯНД'!E:R,2,FALSE)</f>
        <v>60</v>
      </c>
      <c r="Z28" s="5">
        <f>VLOOKUP(W28,'БАЗА ЯНД'!E:R,5,FALSE)</f>
        <v>35</v>
      </c>
      <c r="AA28" s="3">
        <f>VLOOKUP(W28,'БАЗА ЯНД'!E:R,3,FALSE)</f>
        <v>10</v>
      </c>
      <c r="AB28" s="6">
        <f t="shared" si="15"/>
        <v>0.16666666666666666</v>
      </c>
      <c r="AC28" s="3">
        <f t="shared" si="16"/>
        <v>30</v>
      </c>
      <c r="AD28" s="3">
        <f t="shared" si="17"/>
        <v>180</v>
      </c>
      <c r="AE28" s="3">
        <f>VLOOKUP(W28,'БАЗА ЯНД'!E:W,19,FALSE)</f>
        <v>23</v>
      </c>
      <c r="AF28" s="161" t="s">
        <v>3056</v>
      </c>
      <c r="AG28" s="4">
        <v>3</v>
      </c>
      <c r="AH28" s="165">
        <f>VLOOKUP(AF28,'БАЗА ЯНД'!E:R,2,FALSE)</f>
        <v>60</v>
      </c>
      <c r="AI28" s="166">
        <f>VLOOKUP(AF28,'БАЗА ЯНД'!E:R,5,FALSE)</f>
        <v>35</v>
      </c>
      <c r="AJ28" s="164">
        <f>VLOOKUP(AF28,'БАЗА ЯНД'!E:R,3,FALSE)</f>
        <v>10</v>
      </c>
      <c r="AK28" s="167">
        <f t="shared" si="18"/>
        <v>0.16666666666666666</v>
      </c>
      <c r="AL28" s="164">
        <f t="shared" si="19"/>
        <v>30</v>
      </c>
      <c r="AM28" s="164">
        <f t="shared" si="20"/>
        <v>180</v>
      </c>
      <c r="AN28" s="164">
        <f>VLOOKUP(AF28,'БАЗА ЯНД'!E:W,19,FALSE)</f>
        <v>23</v>
      </c>
      <c r="AO28" s="161" t="s">
        <v>3056</v>
      </c>
      <c r="AP28" s="4">
        <v>3</v>
      </c>
      <c r="AQ28" s="165">
        <f>VLOOKUP(AO28,'БАЗА ЯНД'!E:W,2,FALSE)</f>
        <v>60</v>
      </c>
      <c r="AR28" s="166">
        <f>VLOOKUP(AO28,'БАЗА ЯНД'!E:W,5,FALSE)</f>
        <v>35</v>
      </c>
      <c r="AS28" s="164">
        <f>VLOOKUP(AO28,'БАЗА ЯНД'!E:W,3,FALSE)</f>
        <v>10</v>
      </c>
      <c r="AT28" s="167">
        <f t="shared" si="21"/>
        <v>0.16666666666666666</v>
      </c>
      <c r="AU28" s="164">
        <f t="shared" si="22"/>
        <v>30</v>
      </c>
      <c r="AV28" s="164">
        <f t="shared" si="23"/>
        <v>180</v>
      </c>
      <c r="AW28" s="164">
        <f>VLOOKUP(AO28,'БАЗА ЯНД'!E:W,19,FALSE)</f>
        <v>23</v>
      </c>
    </row>
    <row r="29" spans="1:49" x14ac:dyDescent="0.25">
      <c r="A29" s="2" t="s">
        <v>68</v>
      </c>
      <c r="B29" s="1" t="s">
        <v>20</v>
      </c>
      <c r="E29" s="70" t="s">
        <v>3057</v>
      </c>
      <c r="F29" s="4">
        <v>3</v>
      </c>
      <c r="G29" s="165">
        <f>VLOOKUP(E29,'БАЗА ЯНД'!E:R,2,FALSE)</f>
        <v>70</v>
      </c>
      <c r="H29" s="166">
        <f>VLOOKUP(E29,'БАЗА ЯНД'!E:R,5,FALSE)</f>
        <v>35</v>
      </c>
      <c r="I29" s="164">
        <f>VLOOKUP(E29,'БАЗА ЯНД'!E:R,3,FALSE)</f>
        <v>22</v>
      </c>
      <c r="J29" s="167">
        <f t="shared" si="0"/>
        <v>0.31428571428571428</v>
      </c>
      <c r="K29" s="164">
        <f t="shared" si="1"/>
        <v>66</v>
      </c>
      <c r="L29" s="164">
        <f t="shared" si="2"/>
        <v>210</v>
      </c>
      <c r="M29" s="164">
        <f>VLOOKUP(E29,'БАЗА ЯНД'!E:W,19,FALSE)</f>
        <v>23</v>
      </c>
      <c r="N29" s="161" t="s">
        <v>3057</v>
      </c>
      <c r="O29" s="4">
        <v>3</v>
      </c>
      <c r="P29" s="165">
        <f>VLOOKUP(N29,'БАЗА ЯНД'!E:R,2,FALSE)</f>
        <v>70</v>
      </c>
      <c r="Q29" s="166">
        <f>VLOOKUP(N29,'БАЗА ЯНД'!E:R,5,FALSE)</f>
        <v>35</v>
      </c>
      <c r="R29" s="164">
        <f>VLOOKUP(N29,'БАЗА ЯНД'!E:R,3,FALSE)</f>
        <v>22</v>
      </c>
      <c r="S29" s="167">
        <f t="shared" si="3"/>
        <v>0.31428571428571428</v>
      </c>
      <c r="T29" s="164">
        <f t="shared" si="4"/>
        <v>66</v>
      </c>
      <c r="U29" s="164">
        <f t="shared" si="5"/>
        <v>210</v>
      </c>
      <c r="V29" s="164">
        <f>VLOOKUP(N29,'БАЗА ЯНД'!E:W,19,FALSE)</f>
        <v>23</v>
      </c>
      <c r="W29" s="161" t="s">
        <v>3057</v>
      </c>
      <c r="X29" s="4">
        <v>3</v>
      </c>
      <c r="Y29" s="4">
        <f>VLOOKUP(W29,'БАЗА ЯНД'!E:R,2,FALSE)</f>
        <v>70</v>
      </c>
      <c r="Z29" s="5">
        <f>VLOOKUP(W29,'БАЗА ЯНД'!E:R,5,FALSE)</f>
        <v>35</v>
      </c>
      <c r="AA29" s="3">
        <f>VLOOKUP(W29,'БАЗА ЯНД'!E:R,3,FALSE)</f>
        <v>22</v>
      </c>
      <c r="AB29" s="6">
        <f t="shared" si="15"/>
        <v>0.31428571428571428</v>
      </c>
      <c r="AC29" s="3">
        <f t="shared" si="16"/>
        <v>66</v>
      </c>
      <c r="AD29" s="3">
        <f t="shared" si="17"/>
        <v>210</v>
      </c>
      <c r="AE29" s="3">
        <f>VLOOKUP(W29,'БАЗА ЯНД'!E:W,19,FALSE)</f>
        <v>23</v>
      </c>
      <c r="AF29" s="161" t="s">
        <v>3057</v>
      </c>
      <c r="AG29" s="4">
        <v>3</v>
      </c>
      <c r="AH29" s="165">
        <f>VLOOKUP(AF29,'БАЗА ЯНД'!E:R,2,FALSE)</f>
        <v>70</v>
      </c>
      <c r="AI29" s="166">
        <f>VLOOKUP(AF29,'БАЗА ЯНД'!E:R,5,FALSE)</f>
        <v>35</v>
      </c>
      <c r="AJ29" s="164">
        <f>VLOOKUP(AF29,'БАЗА ЯНД'!E:R,3,FALSE)</f>
        <v>22</v>
      </c>
      <c r="AK29" s="167">
        <f t="shared" si="18"/>
        <v>0.31428571428571428</v>
      </c>
      <c r="AL29" s="164">
        <f t="shared" si="19"/>
        <v>66</v>
      </c>
      <c r="AM29" s="164">
        <f t="shared" si="20"/>
        <v>210</v>
      </c>
      <c r="AN29" s="164">
        <f>VLOOKUP(AF29,'БАЗА ЯНД'!E:W,19,FALSE)</f>
        <v>23</v>
      </c>
      <c r="AO29" s="161" t="s">
        <v>3057</v>
      </c>
      <c r="AP29" s="4">
        <v>3</v>
      </c>
      <c r="AQ29" s="165">
        <f>VLOOKUP(AO29,'БАЗА ЯНД'!E:W,2,FALSE)</f>
        <v>70</v>
      </c>
      <c r="AR29" s="166">
        <f>VLOOKUP(AO29,'БАЗА ЯНД'!E:W,5,FALSE)</f>
        <v>35</v>
      </c>
      <c r="AS29" s="164">
        <f>VLOOKUP(AO29,'БАЗА ЯНД'!E:W,3,FALSE)</f>
        <v>22</v>
      </c>
      <c r="AT29" s="167">
        <f t="shared" si="21"/>
        <v>0.31428571428571428</v>
      </c>
      <c r="AU29" s="164">
        <f t="shared" si="22"/>
        <v>66</v>
      </c>
      <c r="AV29" s="164">
        <f t="shared" si="23"/>
        <v>210</v>
      </c>
      <c r="AW29" s="164">
        <f>VLOOKUP(AO29,'БАЗА ЯНД'!E:W,19,FALSE)</f>
        <v>23</v>
      </c>
    </row>
    <row r="30" spans="1:49" x14ac:dyDescent="0.25">
      <c r="A30" s="2" t="s">
        <v>68</v>
      </c>
      <c r="B30" s="1" t="s">
        <v>20</v>
      </c>
      <c r="E30" s="70" t="s">
        <v>3058</v>
      </c>
      <c r="F30" s="4">
        <v>3</v>
      </c>
      <c r="G30" s="165">
        <f>VLOOKUP(E30,'БАЗА ЯНД'!E:R,2,FALSE)</f>
        <v>75</v>
      </c>
      <c r="H30" s="166">
        <f>VLOOKUP(E30,'БАЗА ЯНД'!E:R,5,FALSE)</f>
        <v>60</v>
      </c>
      <c r="I30" s="164">
        <f>VLOOKUP(E30,'БАЗА ЯНД'!E:R,3,FALSE)</f>
        <v>16</v>
      </c>
      <c r="J30" s="167">
        <f t="shared" si="0"/>
        <v>0.21333333333333335</v>
      </c>
      <c r="K30" s="164">
        <f t="shared" si="1"/>
        <v>48</v>
      </c>
      <c r="L30" s="164">
        <f t="shared" si="2"/>
        <v>225</v>
      </c>
      <c r="M30" s="164">
        <f>VLOOKUP(E30,'БАЗА ЯНД'!E:W,19,FALSE)</f>
        <v>23</v>
      </c>
      <c r="N30" s="161" t="s">
        <v>3058</v>
      </c>
      <c r="O30" s="4">
        <v>3</v>
      </c>
      <c r="P30" s="165">
        <f>VLOOKUP(N30,'БАЗА ЯНД'!E:R,2,FALSE)</f>
        <v>75</v>
      </c>
      <c r="Q30" s="166">
        <f>VLOOKUP(N30,'БАЗА ЯНД'!E:R,5,FALSE)</f>
        <v>60</v>
      </c>
      <c r="R30" s="164">
        <f>VLOOKUP(N30,'БАЗА ЯНД'!E:R,3,FALSE)</f>
        <v>16</v>
      </c>
      <c r="S30" s="167">
        <f t="shared" si="3"/>
        <v>0.21333333333333335</v>
      </c>
      <c r="T30" s="164">
        <f t="shared" si="4"/>
        <v>48</v>
      </c>
      <c r="U30" s="164">
        <f t="shared" si="5"/>
        <v>225</v>
      </c>
      <c r="V30" s="164">
        <f>VLOOKUP(N30,'БАЗА ЯНД'!E:W,19,FALSE)</f>
        <v>23</v>
      </c>
      <c r="W30" s="161" t="s">
        <v>3058</v>
      </c>
      <c r="X30" s="4">
        <v>3</v>
      </c>
      <c r="Y30" s="4">
        <f>VLOOKUP(W30,'БАЗА ЯНД'!E:R,2,FALSE)</f>
        <v>75</v>
      </c>
      <c r="Z30" s="5">
        <f>VLOOKUP(W30,'БАЗА ЯНД'!E:R,5,FALSE)</f>
        <v>60</v>
      </c>
      <c r="AA30" s="3">
        <f>VLOOKUP(W30,'БАЗА ЯНД'!E:R,3,FALSE)</f>
        <v>16</v>
      </c>
      <c r="AB30" s="6">
        <f t="shared" si="15"/>
        <v>0.21333333333333335</v>
      </c>
      <c r="AC30" s="3">
        <f t="shared" si="16"/>
        <v>48</v>
      </c>
      <c r="AD30" s="3">
        <f t="shared" si="17"/>
        <v>225</v>
      </c>
      <c r="AE30" s="3">
        <f>VLOOKUP(W30,'БАЗА ЯНД'!E:W,19,FALSE)</f>
        <v>23</v>
      </c>
      <c r="AF30" s="161" t="s">
        <v>3058</v>
      </c>
      <c r="AG30" s="4">
        <v>3</v>
      </c>
      <c r="AH30" s="165">
        <f>VLOOKUP(AF30,'БАЗА ЯНД'!E:R,2,FALSE)</f>
        <v>75</v>
      </c>
      <c r="AI30" s="166">
        <f>VLOOKUP(AF30,'БАЗА ЯНД'!E:R,5,FALSE)</f>
        <v>60</v>
      </c>
      <c r="AJ30" s="164">
        <f>VLOOKUP(AF30,'БАЗА ЯНД'!E:R,3,FALSE)</f>
        <v>16</v>
      </c>
      <c r="AK30" s="167">
        <f t="shared" si="18"/>
        <v>0.21333333333333335</v>
      </c>
      <c r="AL30" s="164">
        <f t="shared" si="19"/>
        <v>48</v>
      </c>
      <c r="AM30" s="164">
        <f t="shared" si="20"/>
        <v>225</v>
      </c>
      <c r="AN30" s="164">
        <f>VLOOKUP(AF30,'БАЗА ЯНД'!E:W,19,FALSE)</f>
        <v>23</v>
      </c>
      <c r="AO30" s="161" t="s">
        <v>3058</v>
      </c>
      <c r="AP30" s="4">
        <v>3</v>
      </c>
      <c r="AQ30" s="165">
        <f>VLOOKUP(AO30,'БАЗА ЯНД'!E:W,2,FALSE)</f>
        <v>75</v>
      </c>
      <c r="AR30" s="166">
        <f>VLOOKUP(AO30,'БАЗА ЯНД'!E:W,5,FALSE)</f>
        <v>60</v>
      </c>
      <c r="AS30" s="164">
        <f>VLOOKUP(AO30,'БАЗА ЯНД'!E:W,3,FALSE)</f>
        <v>16</v>
      </c>
      <c r="AT30" s="167">
        <f t="shared" si="21"/>
        <v>0.21333333333333335</v>
      </c>
      <c r="AU30" s="164">
        <f t="shared" si="22"/>
        <v>48</v>
      </c>
      <c r="AV30" s="164">
        <f t="shared" si="23"/>
        <v>225</v>
      </c>
      <c r="AW30" s="164">
        <f>VLOOKUP(AO30,'БАЗА ЯНД'!E:W,19,FALSE)</f>
        <v>23</v>
      </c>
    </row>
    <row r="31" spans="1:49" x14ac:dyDescent="0.25">
      <c r="A31" s="2" t="s">
        <v>68</v>
      </c>
      <c r="B31" s="1" t="s">
        <v>20</v>
      </c>
      <c r="E31" s="22" t="s">
        <v>3604</v>
      </c>
      <c r="F31" s="4">
        <v>4</v>
      </c>
      <c r="G31" s="165">
        <f>VLOOKUP(E31,'БАЗА ЯНД'!E:R,2,FALSE)</f>
        <v>60</v>
      </c>
      <c r="H31" s="166">
        <f>VLOOKUP(E31,'БАЗА ЯНД'!E:R,5,FALSE)</f>
        <v>30</v>
      </c>
      <c r="I31" s="164">
        <f>VLOOKUP(E31,'БАЗА ЯНД'!E:R,3,FALSE)</f>
        <v>6</v>
      </c>
      <c r="J31" s="167">
        <f t="shared" ref="J31" si="24">I31/G31</f>
        <v>0.1</v>
      </c>
      <c r="K31" s="164">
        <f t="shared" ref="K31" si="25">I31*F31</f>
        <v>24</v>
      </c>
      <c r="L31" s="164">
        <f t="shared" ref="L31" si="26">G31*F31</f>
        <v>240</v>
      </c>
      <c r="M31" s="164">
        <f>VLOOKUP(E31,'БАЗА ЯНД'!E:W,19,FALSE)</f>
        <v>23</v>
      </c>
      <c r="N31" s="22" t="s">
        <v>3604</v>
      </c>
      <c r="O31" s="4">
        <v>4</v>
      </c>
      <c r="P31" s="165">
        <f>VLOOKUP(N31,'БАЗА ЯНД'!E:R,2,FALSE)</f>
        <v>60</v>
      </c>
      <c r="Q31" s="166">
        <f>VLOOKUP(N31,'БАЗА ЯНД'!E:R,5,FALSE)</f>
        <v>30</v>
      </c>
      <c r="R31" s="164">
        <f>VLOOKUP(N31,'БАЗА ЯНД'!E:R,3,FALSE)</f>
        <v>6</v>
      </c>
      <c r="S31" s="167">
        <f t="shared" ref="S31" si="27">R31/P31</f>
        <v>0.1</v>
      </c>
      <c r="T31" s="164">
        <f t="shared" ref="T31" si="28">R31*O31</f>
        <v>24</v>
      </c>
      <c r="U31" s="164">
        <f t="shared" ref="U31" si="29">O31*P31</f>
        <v>240</v>
      </c>
      <c r="V31" s="164">
        <f>VLOOKUP(N31,'БАЗА ЯНД'!E:W,19,FALSE)</f>
        <v>23</v>
      </c>
      <c r="W31" s="22" t="s">
        <v>3604</v>
      </c>
      <c r="X31" s="4">
        <v>4</v>
      </c>
      <c r="Y31" s="4">
        <f>VLOOKUP(W31,'БАЗА ЯНД'!E:R,2,FALSE)</f>
        <v>60</v>
      </c>
      <c r="Z31" s="5">
        <f>VLOOKUP(W31,'БАЗА ЯНД'!E:R,5,FALSE)</f>
        <v>30</v>
      </c>
      <c r="AA31" s="3">
        <f>VLOOKUP(W31,'БАЗА ЯНД'!E:R,3,FALSE)</f>
        <v>6</v>
      </c>
      <c r="AB31" s="6">
        <f t="shared" ref="AB31" si="30">AA31/Y31</f>
        <v>0.1</v>
      </c>
      <c r="AC31" s="3">
        <f t="shared" ref="AC31" si="31">AA31*X31</f>
        <v>24</v>
      </c>
      <c r="AD31" s="3">
        <f t="shared" ref="AD31" si="32">Y31*X31</f>
        <v>240</v>
      </c>
      <c r="AE31" s="3">
        <f>VLOOKUP(W31,'БАЗА ЯНД'!E:W,19,FALSE)</f>
        <v>23</v>
      </c>
      <c r="AF31" s="22" t="s">
        <v>3604</v>
      </c>
      <c r="AG31" s="4">
        <v>4</v>
      </c>
      <c r="AH31" s="165">
        <f>VLOOKUP(AF31,'БАЗА ЯНД'!E:R,2,FALSE)</f>
        <v>60</v>
      </c>
      <c r="AI31" s="166">
        <f>VLOOKUP(AF31,'БАЗА ЯНД'!E:R,5,FALSE)</f>
        <v>30</v>
      </c>
      <c r="AJ31" s="164">
        <f>VLOOKUP(AF31,'БАЗА ЯНД'!E:R,3,FALSE)</f>
        <v>6</v>
      </c>
      <c r="AK31" s="167">
        <f t="shared" ref="AK31" si="33">AJ31/AH31</f>
        <v>0.1</v>
      </c>
      <c r="AL31" s="164">
        <f t="shared" ref="AL31" si="34">AJ31*AG31</f>
        <v>24</v>
      </c>
      <c r="AM31" s="164">
        <f t="shared" ref="AM31" si="35">AG31*AH31</f>
        <v>240</v>
      </c>
      <c r="AN31" s="164">
        <f>VLOOKUP(AF31,'БАЗА ЯНД'!E:W,19,FALSE)</f>
        <v>23</v>
      </c>
      <c r="AO31" s="22" t="s">
        <v>3604</v>
      </c>
      <c r="AP31" s="4">
        <v>4</v>
      </c>
      <c r="AQ31" s="165">
        <f>VLOOKUP(AO31,'БАЗА ЯНД'!E:W,2,FALSE)</f>
        <v>60</v>
      </c>
      <c r="AR31" s="166">
        <f>VLOOKUP(AO31,'БАЗА ЯНД'!E:W,5,FALSE)</f>
        <v>30</v>
      </c>
      <c r="AS31" s="164">
        <f>VLOOKUP(AO31,'БАЗА ЯНД'!E:W,3,FALSE)</f>
        <v>6</v>
      </c>
      <c r="AT31" s="167">
        <f t="shared" ref="AT31" si="36">AS31/AQ31</f>
        <v>0.1</v>
      </c>
      <c r="AU31" s="164">
        <f t="shared" ref="AU31" si="37">AS31*AP31</f>
        <v>24</v>
      </c>
      <c r="AV31" s="164">
        <f t="shared" ref="AV31" si="38">AP31*AQ31</f>
        <v>240</v>
      </c>
      <c r="AW31" s="164">
        <f>VLOOKUP(AO31,'БАЗА ЯНД'!E:W,19,FALSE)</f>
        <v>23</v>
      </c>
    </row>
    <row r="32" spans="1:49" x14ac:dyDescent="0.25">
      <c r="A32" s="2" t="s">
        <v>68</v>
      </c>
      <c r="B32" s="1" t="s">
        <v>20</v>
      </c>
      <c r="E32" s="22" t="s">
        <v>3605</v>
      </c>
      <c r="F32" s="4">
        <v>5</v>
      </c>
      <c r="G32" s="165">
        <f>VLOOKUP(E32,'БАЗА ЯНД'!E:R,2,FALSE)</f>
        <v>60</v>
      </c>
      <c r="H32" s="166">
        <f>VLOOKUP(E32,'БАЗА ЯНД'!E:R,5,FALSE)</f>
        <v>30</v>
      </c>
      <c r="I32" s="164">
        <f>VLOOKUP(E32,'БАЗА ЯНД'!E:R,3,FALSE)</f>
        <v>11</v>
      </c>
      <c r="J32" s="167">
        <f t="shared" ref="J32" si="39">I32/G32</f>
        <v>0.18333333333333332</v>
      </c>
      <c r="K32" s="164">
        <f t="shared" ref="K32" si="40">I32*F32</f>
        <v>55</v>
      </c>
      <c r="L32" s="164">
        <f t="shared" ref="L32" si="41">G32*F32</f>
        <v>300</v>
      </c>
      <c r="M32" s="164">
        <f>VLOOKUP(E32,'БАЗА ЯНД'!E:W,19,FALSE)</f>
        <v>23</v>
      </c>
      <c r="N32" s="22" t="s">
        <v>3605</v>
      </c>
      <c r="O32" s="4">
        <v>5</v>
      </c>
      <c r="P32" s="165">
        <f>VLOOKUP(N32,'БАЗА ЯНД'!E:R,2,FALSE)</f>
        <v>60</v>
      </c>
      <c r="Q32" s="166">
        <f>VLOOKUP(N32,'БАЗА ЯНД'!E:R,5,FALSE)</f>
        <v>30</v>
      </c>
      <c r="R32" s="164">
        <f>VLOOKUP(N32,'БАЗА ЯНД'!E:R,3,FALSE)</f>
        <v>11</v>
      </c>
      <c r="S32" s="167">
        <f t="shared" ref="S32" si="42">R32/P32</f>
        <v>0.18333333333333332</v>
      </c>
      <c r="T32" s="164">
        <f t="shared" ref="T32" si="43">R32*O32</f>
        <v>55</v>
      </c>
      <c r="U32" s="164">
        <f t="shared" ref="U32" si="44">O32*P32</f>
        <v>300</v>
      </c>
      <c r="V32" s="164">
        <f>VLOOKUP(N32,'БАЗА ЯНД'!E:W,19,FALSE)</f>
        <v>23</v>
      </c>
      <c r="W32" s="22" t="s">
        <v>3605</v>
      </c>
      <c r="X32" s="4">
        <v>5</v>
      </c>
      <c r="Y32" s="4">
        <f>VLOOKUP(W32,'БАЗА ЯНД'!E:R,2,FALSE)</f>
        <v>60</v>
      </c>
      <c r="Z32" s="5">
        <f>VLOOKUP(W32,'БАЗА ЯНД'!E:R,5,FALSE)</f>
        <v>30</v>
      </c>
      <c r="AA32" s="3">
        <f>VLOOKUP(W32,'БАЗА ЯНД'!E:R,3,FALSE)</f>
        <v>11</v>
      </c>
      <c r="AB32" s="6">
        <f t="shared" ref="AB32" si="45">AA32/Y32</f>
        <v>0.18333333333333332</v>
      </c>
      <c r="AC32" s="3">
        <f t="shared" ref="AC32" si="46">AA32*X32</f>
        <v>55</v>
      </c>
      <c r="AD32" s="3">
        <f t="shared" ref="AD32" si="47">Y32*X32</f>
        <v>300</v>
      </c>
      <c r="AE32" s="3">
        <f>VLOOKUP(W32,'БАЗА ЯНД'!E:W,19,FALSE)</f>
        <v>23</v>
      </c>
      <c r="AF32" s="22" t="s">
        <v>3605</v>
      </c>
      <c r="AG32" s="4">
        <v>5</v>
      </c>
      <c r="AH32" s="165">
        <f>VLOOKUP(AF32,'БАЗА ЯНД'!E:R,2,FALSE)</f>
        <v>60</v>
      </c>
      <c r="AI32" s="166">
        <f>VLOOKUP(AF32,'БАЗА ЯНД'!E:R,5,FALSE)</f>
        <v>30</v>
      </c>
      <c r="AJ32" s="164">
        <f>VLOOKUP(AF32,'БАЗА ЯНД'!E:R,3,FALSE)</f>
        <v>11</v>
      </c>
      <c r="AK32" s="167">
        <f t="shared" ref="AK32" si="48">AJ32/AH32</f>
        <v>0.18333333333333332</v>
      </c>
      <c r="AL32" s="164">
        <f t="shared" ref="AL32" si="49">AJ32*AG32</f>
        <v>55</v>
      </c>
      <c r="AM32" s="164">
        <f t="shared" ref="AM32" si="50">AG32*AH32</f>
        <v>300</v>
      </c>
      <c r="AN32" s="164">
        <f>VLOOKUP(AF32,'БАЗА ЯНД'!E:W,19,FALSE)</f>
        <v>23</v>
      </c>
      <c r="AO32" s="22" t="s">
        <v>3605</v>
      </c>
      <c r="AP32" s="4">
        <v>5</v>
      </c>
      <c r="AQ32" s="165">
        <f>VLOOKUP(AO32,'БАЗА ЯНД'!E:W,2,FALSE)</f>
        <v>60</v>
      </c>
      <c r="AR32" s="166">
        <f>VLOOKUP(AO32,'БАЗА ЯНД'!E:W,5,FALSE)</f>
        <v>30</v>
      </c>
      <c r="AS32" s="164">
        <f>VLOOKUP(AO32,'БАЗА ЯНД'!E:W,3,FALSE)</f>
        <v>11</v>
      </c>
      <c r="AT32" s="167">
        <f t="shared" ref="AT32" si="51">AS32/AQ32</f>
        <v>0.18333333333333332</v>
      </c>
      <c r="AU32" s="164">
        <f t="shared" ref="AU32" si="52">AS32*AP32</f>
        <v>55</v>
      </c>
      <c r="AV32" s="164">
        <f t="shared" ref="AV32" si="53">AP32*AQ32</f>
        <v>300</v>
      </c>
      <c r="AW32" s="164">
        <f>VLOOKUP(AO32,'БАЗА ЯНД'!E:W,19,FALSE)</f>
        <v>23</v>
      </c>
    </row>
    <row r="33" spans="1:49" x14ac:dyDescent="0.25">
      <c r="A33" s="2" t="s">
        <v>68</v>
      </c>
      <c r="B33" s="1" t="s">
        <v>20</v>
      </c>
      <c r="C33" s="1" t="s">
        <v>64</v>
      </c>
      <c r="E33" s="70" t="s">
        <v>2958</v>
      </c>
      <c r="F33" s="4">
        <v>25</v>
      </c>
      <c r="G33" s="165">
        <f>VLOOKUP(E33,'БАЗА ЯНД'!E:R,2,FALSE)</f>
        <v>150</v>
      </c>
      <c r="H33" s="166">
        <f>VLOOKUP(E33,'БАЗА ЯНД'!E:R,5,FALSE)</f>
        <v>140</v>
      </c>
      <c r="I33" s="164">
        <f>VLOOKUP(E33,'БАЗА ЯНД'!E:R,3,FALSE)</f>
        <v>51</v>
      </c>
      <c r="J33" s="167">
        <f t="shared" si="0"/>
        <v>0.34</v>
      </c>
      <c r="K33" s="164">
        <f t="shared" si="1"/>
        <v>1275</v>
      </c>
      <c r="L33" s="164">
        <f t="shared" si="2"/>
        <v>3750</v>
      </c>
      <c r="M33" s="164">
        <f>VLOOKUP(E33,'БАЗА ЯНД'!E:W,19,FALSE)</f>
        <v>23</v>
      </c>
      <c r="N33" s="70" t="s">
        <v>2958</v>
      </c>
      <c r="O33" s="4">
        <v>25</v>
      </c>
      <c r="P33" s="165">
        <f>VLOOKUP(N33,'БАЗА ЯНД'!E:R,2,FALSE)</f>
        <v>150</v>
      </c>
      <c r="Q33" s="166">
        <f>VLOOKUP(N33,'БАЗА ЯНД'!E:R,5,FALSE)</f>
        <v>140</v>
      </c>
      <c r="R33" s="164">
        <f>VLOOKUP(N33,'БАЗА ЯНД'!E:R,3,FALSE)</f>
        <v>51</v>
      </c>
      <c r="S33" s="167">
        <f t="shared" si="3"/>
        <v>0.34</v>
      </c>
      <c r="T33" s="164">
        <f t="shared" si="4"/>
        <v>1275</v>
      </c>
      <c r="U33" s="164">
        <f t="shared" si="5"/>
        <v>3750</v>
      </c>
      <c r="V33" s="164">
        <f>VLOOKUP(N33,'БАЗА ЯНД'!E:W,19,FALSE)</f>
        <v>23</v>
      </c>
      <c r="W33" s="1" t="s">
        <v>2958</v>
      </c>
      <c r="X33" s="4">
        <v>25</v>
      </c>
      <c r="Y33" s="4">
        <f>VLOOKUP(W33,'БАЗА ЯНД'!E:R,2,FALSE)</f>
        <v>150</v>
      </c>
      <c r="Z33" s="5">
        <f>VLOOKUP(W33,'БАЗА ЯНД'!E:R,5,FALSE)</f>
        <v>140</v>
      </c>
      <c r="AA33" s="3">
        <f>VLOOKUP(W33,'БАЗА ЯНД'!E:R,3,FALSE)</f>
        <v>51</v>
      </c>
      <c r="AB33" s="6">
        <f t="shared" si="15"/>
        <v>0.34</v>
      </c>
      <c r="AC33" s="3">
        <f>AA33*X33</f>
        <v>1275</v>
      </c>
      <c r="AD33" s="3">
        <f>Y33*X33</f>
        <v>3750</v>
      </c>
      <c r="AE33" s="3">
        <f>VLOOKUP(W33,'БАЗА ЯНД'!E:W,19,FALSE)</f>
        <v>23</v>
      </c>
      <c r="AF33" s="70" t="s">
        <v>2958</v>
      </c>
      <c r="AG33" s="165">
        <v>25</v>
      </c>
      <c r="AH33" s="165">
        <f>VLOOKUP(AF33,'БАЗА ЯНД'!E:R,2,FALSE)</f>
        <v>150</v>
      </c>
      <c r="AI33" s="166">
        <f>VLOOKUP(AF33,'БАЗА ЯНД'!E:R,5,FALSE)</f>
        <v>140</v>
      </c>
      <c r="AJ33" s="164">
        <f>VLOOKUP(AF33,'БАЗА ЯНД'!E:R,3,FALSE)</f>
        <v>51</v>
      </c>
      <c r="AK33" s="167">
        <f t="shared" si="18"/>
        <v>0.34</v>
      </c>
      <c r="AL33" s="164">
        <f t="shared" si="19"/>
        <v>1275</v>
      </c>
      <c r="AM33" s="164">
        <f t="shared" si="20"/>
        <v>3750</v>
      </c>
      <c r="AN33" s="164">
        <f>VLOOKUP(AF33,'БАЗА ЯНД'!E:W,19,FALSE)</f>
        <v>23</v>
      </c>
      <c r="AO33" s="70" t="s">
        <v>2958</v>
      </c>
      <c r="AP33" s="165">
        <v>25</v>
      </c>
      <c r="AQ33" s="165">
        <f>VLOOKUP(AO33,'БАЗА ЯНД'!E:W,2,FALSE)</f>
        <v>150</v>
      </c>
      <c r="AR33" s="166">
        <f>VLOOKUP(AO33,'БАЗА ЯНД'!E:W,5,FALSE)</f>
        <v>140</v>
      </c>
      <c r="AS33" s="164">
        <f>VLOOKUP(AO33,'БАЗА ЯНД'!E:W,3,FALSE)</f>
        <v>51</v>
      </c>
      <c r="AT33" s="167">
        <f t="shared" si="21"/>
        <v>0.34</v>
      </c>
      <c r="AU33" s="164">
        <f t="shared" si="22"/>
        <v>1275</v>
      </c>
      <c r="AV33" s="164">
        <f t="shared" si="23"/>
        <v>3750</v>
      </c>
      <c r="AW33" s="164">
        <f>VLOOKUP(AO33,'БАЗА ЯНД'!E:W,19,FALSE)</f>
        <v>23</v>
      </c>
    </row>
    <row r="34" spans="1:49" x14ac:dyDescent="0.25">
      <c r="F34" s="165"/>
      <c r="O34" s="165"/>
      <c r="S34" s="167" t="e">
        <f t="shared" si="3"/>
        <v>#DIV/0!</v>
      </c>
      <c r="X34" s="4"/>
      <c r="AG34" s="165"/>
      <c r="AP34" s="165"/>
    </row>
    <row r="35" spans="1:49" s="18" customFormat="1" ht="15.75" x14ac:dyDescent="0.25">
      <c r="A35" s="18" t="s">
        <v>76</v>
      </c>
      <c r="E35" s="18" t="s">
        <v>76</v>
      </c>
      <c r="N35" s="18" t="s">
        <v>76</v>
      </c>
      <c r="S35" s="167" t="e">
        <f t="shared" si="3"/>
        <v>#DIV/0!</v>
      </c>
      <c r="W35" s="18" t="s">
        <v>76</v>
      </c>
      <c r="X35" s="19"/>
      <c r="Y35" s="19"/>
      <c r="Z35" s="20"/>
      <c r="AA35" s="19"/>
      <c r="AB35" s="6" t="e">
        <f t="shared" si="15"/>
        <v>#DIV/0!</v>
      </c>
      <c r="AC35" s="19"/>
      <c r="AD35" s="19"/>
      <c r="AE35" s="19"/>
      <c r="AF35" s="18" t="s">
        <v>76</v>
      </c>
      <c r="AK35" s="167" t="e">
        <f t="shared" si="18"/>
        <v>#DIV/0!</v>
      </c>
      <c r="AN35" s="19"/>
      <c r="AT35" s="167" t="e">
        <f t="shared" si="21"/>
        <v>#DIV/0!</v>
      </c>
      <c r="AW35" s="19"/>
    </row>
    <row r="36" spans="1:49" s="482" customFormat="1" ht="22.5" customHeight="1" x14ac:dyDescent="0.25">
      <c r="A36" s="481" t="s">
        <v>77</v>
      </c>
      <c r="B36" s="482" t="s">
        <v>20</v>
      </c>
      <c r="E36" s="482" t="s">
        <v>1680</v>
      </c>
      <c r="F36" s="336">
        <v>100</v>
      </c>
      <c r="G36" s="336">
        <f>VLOOKUP(E36,'БАЗА ЯНД'!E:R,2,FALSE)</f>
        <v>75</v>
      </c>
      <c r="H36" s="337">
        <f>VLOOKUP(E36,'БАЗА ЯНД'!E:R,5,FALSE)</f>
        <v>250</v>
      </c>
      <c r="I36" s="338">
        <f>VLOOKUP(E36,'БАЗА ЯНД'!E:R,3,FALSE)</f>
        <v>16</v>
      </c>
      <c r="J36" s="339">
        <f t="shared" ref="J36:J104" si="54">I36/G36</f>
        <v>0.21333333333333335</v>
      </c>
      <c r="K36" s="338">
        <f t="shared" ref="K36:K104" si="55">I36*F36</f>
        <v>1600</v>
      </c>
      <c r="L36" s="338">
        <f t="shared" ref="L36:L104" si="56">G36*F36</f>
        <v>7500</v>
      </c>
      <c r="M36" s="338">
        <f>VLOOKUP(E36,'БАЗА ЯНД'!E:W,19,FALSE)</f>
        <v>23</v>
      </c>
      <c r="N36" s="482" t="s">
        <v>1680</v>
      </c>
      <c r="O36" s="336">
        <v>100</v>
      </c>
      <c r="P36" s="336">
        <f>VLOOKUP(N36,'БАЗА ЯНД'!E:R,2,FALSE)</f>
        <v>75</v>
      </c>
      <c r="Q36" s="337">
        <f>VLOOKUP(N36,'БАЗА ЯНД'!E:R,5,FALSE)</f>
        <v>250</v>
      </c>
      <c r="R36" s="338">
        <f>VLOOKUP(N36,'БАЗА ЯНД'!E:R,3,FALSE)</f>
        <v>16</v>
      </c>
      <c r="S36" s="167">
        <f t="shared" si="3"/>
        <v>0.21333333333333335</v>
      </c>
      <c r="T36" s="338">
        <f t="shared" ref="T36:T104" si="57">R36*O36</f>
        <v>1600</v>
      </c>
      <c r="U36" s="338">
        <f t="shared" ref="U36:U104" si="58">O36*P36</f>
        <v>7500</v>
      </c>
      <c r="V36" s="338">
        <f>VLOOKUP(N36,'БАЗА ЯНД'!E:W,19,FALSE)</f>
        <v>23</v>
      </c>
      <c r="W36" s="482" t="s">
        <v>1680</v>
      </c>
      <c r="X36" s="336">
        <v>100</v>
      </c>
      <c r="Y36" s="336">
        <f>VLOOKUP(W36,'БАЗА ЯНД'!E:R,2,FALSE)</f>
        <v>75</v>
      </c>
      <c r="Z36" s="337">
        <f>VLOOKUP(W36,'БАЗА ЯНД'!E:R,5,FALSE)</f>
        <v>250</v>
      </c>
      <c r="AA36" s="338">
        <f>VLOOKUP(W36,'БАЗА ЯНД'!E:R,3,FALSE)</f>
        <v>16</v>
      </c>
      <c r="AB36" s="339">
        <f t="shared" si="15"/>
        <v>0.21333333333333335</v>
      </c>
      <c r="AC36" s="338">
        <f t="shared" ref="AC36:AC104" si="59">AA36*X36</f>
        <v>1600</v>
      </c>
      <c r="AD36" s="338">
        <f t="shared" ref="AD36:AD104" si="60">Y36*X36</f>
        <v>7500</v>
      </c>
      <c r="AE36" s="338">
        <f>VLOOKUP(W36,'БАЗА ЯНД'!E:W,19,FALSE)</f>
        <v>23</v>
      </c>
      <c r="AF36" s="482" t="s">
        <v>1680</v>
      </c>
      <c r="AG36" s="336">
        <v>100</v>
      </c>
      <c r="AH36" s="336">
        <f>VLOOKUP(AF36,'БАЗА ЯНД'!E:R,2,FALSE)</f>
        <v>75</v>
      </c>
      <c r="AI36" s="337">
        <f>VLOOKUP(AF36,'БАЗА ЯНД'!E:R,5,FALSE)</f>
        <v>250</v>
      </c>
      <c r="AJ36" s="338">
        <f>VLOOKUP(AF36,'БАЗА ЯНД'!E:R,3,FALSE)</f>
        <v>16</v>
      </c>
      <c r="AK36" s="339">
        <f t="shared" si="18"/>
        <v>0.21333333333333335</v>
      </c>
      <c r="AL36" s="338">
        <f t="shared" ref="AL36:AL104" si="61">AJ36*AG36</f>
        <v>1600</v>
      </c>
      <c r="AM36" s="338">
        <f t="shared" ref="AM36:AM104" si="62">AG36*AH36</f>
        <v>7500</v>
      </c>
      <c r="AN36" s="338">
        <f>VLOOKUP(AF36,'БАЗА ЯНД'!E:W,19,FALSE)</f>
        <v>23</v>
      </c>
      <c r="AO36" s="482" t="s">
        <v>1680</v>
      </c>
      <c r="AP36" s="336">
        <v>100</v>
      </c>
      <c r="AQ36" s="336">
        <f>VLOOKUP(AO36,'БАЗА ЯНД'!E:W,2,FALSE)</f>
        <v>75</v>
      </c>
      <c r="AR36" s="337">
        <f>VLOOKUP(AO36,'БАЗА ЯНД'!E:W,5,FALSE)</f>
        <v>250</v>
      </c>
      <c r="AS36" s="338">
        <f>VLOOKUP(AO36,'БАЗА ЯНД'!E:W,3,FALSE)</f>
        <v>16</v>
      </c>
      <c r="AT36" s="339">
        <f t="shared" si="21"/>
        <v>0.21333333333333335</v>
      </c>
      <c r="AU36" s="338">
        <f t="shared" ref="AU36:AU104" si="63">AS36*AP36</f>
        <v>1600</v>
      </c>
      <c r="AV36" s="338">
        <f t="shared" ref="AV36:AV104" si="64">AP36*AQ36</f>
        <v>7500</v>
      </c>
      <c r="AW36" s="338">
        <f>VLOOKUP(AO36,'БАЗА ЯНД'!E:W,19,FALSE)</f>
        <v>23</v>
      </c>
    </row>
    <row r="37" spans="1:49" s="335" customFormat="1" ht="22.5" customHeight="1" x14ac:dyDescent="0.3">
      <c r="A37" s="334" t="s">
        <v>78</v>
      </c>
      <c r="B37" s="335" t="s">
        <v>20</v>
      </c>
      <c r="E37" s="335" t="s">
        <v>711</v>
      </c>
      <c r="F37" s="349">
        <v>100</v>
      </c>
      <c r="G37" s="345">
        <f>VLOOKUP(E37,'БАЗА ЯНД'!E:R,2,FALSE)</f>
        <v>70</v>
      </c>
      <c r="H37" s="346">
        <f>VLOOKUP(E37,'БАЗА ЯНД'!E:R,5,FALSE)</f>
        <v>180</v>
      </c>
      <c r="I37" s="347">
        <f>VLOOKUP(E37,'БАЗА ЯНД'!E:R,3,FALSE)</f>
        <v>16</v>
      </c>
      <c r="J37" s="348">
        <f t="shared" si="54"/>
        <v>0.22857142857142856</v>
      </c>
      <c r="K37" s="347">
        <f t="shared" si="55"/>
        <v>1600</v>
      </c>
      <c r="L37" s="347">
        <f t="shared" si="56"/>
        <v>7000</v>
      </c>
      <c r="M37" s="347">
        <f>VLOOKUP(E37,'БАЗА ЯНД'!E:W,19,FALSE)</f>
        <v>23</v>
      </c>
      <c r="N37" s="344" t="s">
        <v>79</v>
      </c>
      <c r="O37" s="349">
        <v>100</v>
      </c>
      <c r="P37" s="345">
        <f>VLOOKUP(N37,'БАЗА ЯНД'!E:R,2,FALSE)</f>
        <v>90</v>
      </c>
      <c r="Q37" s="346">
        <f>VLOOKUP(N37,'БАЗА ЯНД'!E:R,5,FALSE)</f>
        <v>180</v>
      </c>
      <c r="R37" s="347">
        <f>VLOOKUP(N37,'БАЗА ЯНД'!E:R,3,FALSE)</f>
        <v>20</v>
      </c>
      <c r="S37" s="167">
        <f t="shared" si="3"/>
        <v>0.22222222222222221</v>
      </c>
      <c r="T37" s="347">
        <f t="shared" si="57"/>
        <v>2000</v>
      </c>
      <c r="U37" s="347">
        <f t="shared" si="58"/>
        <v>9000</v>
      </c>
      <c r="V37" s="347">
        <f>VLOOKUP(N37,'БАЗА ЯНД'!E:W,19,FALSE)</f>
        <v>23</v>
      </c>
      <c r="W37" s="335" t="s">
        <v>711</v>
      </c>
      <c r="X37" s="349">
        <v>100</v>
      </c>
      <c r="Y37" s="349">
        <f>VLOOKUP(W37,'БАЗА ЯНД'!E:R,2,FALSE)</f>
        <v>70</v>
      </c>
      <c r="Z37" s="350">
        <f>VLOOKUP(W37,'БАЗА ЯНД'!E:R,5,FALSE)</f>
        <v>180</v>
      </c>
      <c r="AA37" s="351">
        <f>VLOOKUP(W37,'БАЗА ЯНД'!E:R,3,FALSE)</f>
        <v>16</v>
      </c>
      <c r="AB37" s="352">
        <f t="shared" ref="AB37" si="65">AA37/Y37</f>
        <v>0.22857142857142856</v>
      </c>
      <c r="AC37" s="351">
        <f t="shared" ref="AC37" si="66">AA37*X37</f>
        <v>1600</v>
      </c>
      <c r="AD37" s="351">
        <f t="shared" ref="AD37" si="67">Y37*X37</f>
        <v>7000</v>
      </c>
      <c r="AE37" s="351">
        <f>VLOOKUP(W37,'БАЗА ЯНД'!E:W,19,FALSE)</f>
        <v>23</v>
      </c>
      <c r="AF37" s="460" t="s">
        <v>1664</v>
      </c>
      <c r="AG37" s="349">
        <v>100</v>
      </c>
      <c r="AH37" s="345">
        <f>VLOOKUP(AF37,'БАЗА ЯНД'!E:R,2,FALSE)</f>
        <v>80</v>
      </c>
      <c r="AI37" s="346">
        <f>VLOOKUP(AF37,'БАЗА ЯНД'!E:R,5,FALSE)</f>
        <v>160</v>
      </c>
      <c r="AJ37" s="347">
        <f>VLOOKUP(AF37,'БАЗА ЯНД'!E:R,3,FALSE)</f>
        <v>19</v>
      </c>
      <c r="AK37" s="348">
        <f t="shared" si="18"/>
        <v>0.23749999999999999</v>
      </c>
      <c r="AL37" s="347">
        <f t="shared" si="61"/>
        <v>1900</v>
      </c>
      <c r="AM37" s="347">
        <f t="shared" si="62"/>
        <v>8000</v>
      </c>
      <c r="AN37" s="347">
        <f>VLOOKUP(AF37,'БАЗА ЯНД'!E:W,19,FALSE)</f>
        <v>23</v>
      </c>
      <c r="AO37" s="344" t="s">
        <v>711</v>
      </c>
      <c r="AP37" s="349">
        <v>100</v>
      </c>
      <c r="AQ37" s="345">
        <f>VLOOKUP(AO37,'БАЗА ЯНД'!E:W,2,FALSE)</f>
        <v>70</v>
      </c>
      <c r="AR37" s="346">
        <f>VLOOKUP(AO37,'БАЗА ЯНД'!E:W,5,FALSE)</f>
        <v>180</v>
      </c>
      <c r="AS37" s="338">
        <f>VLOOKUP(AO37,'БАЗА ЯНД'!E:W,3,FALSE)</f>
        <v>16</v>
      </c>
      <c r="AT37" s="339">
        <f t="shared" si="21"/>
        <v>0.22857142857142856</v>
      </c>
      <c r="AU37" s="338">
        <f t="shared" si="63"/>
        <v>1600</v>
      </c>
      <c r="AV37" s="338">
        <f t="shared" si="64"/>
        <v>7000</v>
      </c>
      <c r="AW37" s="338">
        <f>VLOOKUP(AO37,'БАЗА ЯНД'!E:W,19,FALSE)</f>
        <v>23</v>
      </c>
    </row>
    <row r="38" spans="1:49" s="335" customFormat="1" ht="22.5" customHeight="1" x14ac:dyDescent="0.25">
      <c r="A38" s="334" t="s">
        <v>78</v>
      </c>
      <c r="B38" s="335" t="s">
        <v>20</v>
      </c>
      <c r="E38" s="344" t="s">
        <v>80</v>
      </c>
      <c r="F38" s="349">
        <v>100</v>
      </c>
      <c r="G38" s="345">
        <f>VLOOKUP(E38,'БАЗА ЯНД'!E:R,2,FALSE)</f>
        <v>70</v>
      </c>
      <c r="H38" s="346">
        <f>VLOOKUP(E38,'БАЗА ЯНД'!E:R,5,FALSE)</f>
        <v>180</v>
      </c>
      <c r="I38" s="347">
        <f>VLOOKUP(E38,'БАЗА ЯНД'!E:R,3,FALSE)</f>
        <v>11</v>
      </c>
      <c r="J38" s="348">
        <f t="shared" si="54"/>
        <v>0.15714285714285714</v>
      </c>
      <c r="K38" s="347">
        <f t="shared" si="55"/>
        <v>1100</v>
      </c>
      <c r="L38" s="347">
        <f t="shared" si="56"/>
        <v>7000</v>
      </c>
      <c r="M38" s="347">
        <f>VLOOKUP(E38,'БАЗА ЯНД'!E:W,19,FALSE)</f>
        <v>23</v>
      </c>
      <c r="N38" s="344" t="s">
        <v>393</v>
      </c>
      <c r="O38" s="349">
        <v>100</v>
      </c>
      <c r="P38" s="345">
        <f>VLOOKUP(N38,'БАЗА ЯНД'!E:R,2,FALSE)</f>
        <v>80</v>
      </c>
      <c r="Q38" s="346">
        <f>VLOOKUP(N38,'БАЗА ЯНД'!E:R,5,FALSE)</f>
        <v>160</v>
      </c>
      <c r="R38" s="347">
        <f>VLOOKUP(N38,'БАЗА ЯНД'!E:R,3,FALSE)</f>
        <v>19</v>
      </c>
      <c r="S38" s="167">
        <f t="shared" si="3"/>
        <v>0.23749999999999999</v>
      </c>
      <c r="T38" s="347">
        <f t="shared" si="57"/>
        <v>1900</v>
      </c>
      <c r="U38" s="347">
        <f t="shared" si="58"/>
        <v>8000</v>
      </c>
      <c r="V38" s="347">
        <f>VLOOKUP(N38,'БАЗА ЯНД'!E:W,19,FALSE)</f>
        <v>23</v>
      </c>
      <c r="W38" s="353" t="s">
        <v>80</v>
      </c>
      <c r="X38" s="349">
        <v>100</v>
      </c>
      <c r="Y38" s="349">
        <f>VLOOKUP(W38,'БАЗА ЯНД'!E:R,2,FALSE)</f>
        <v>70</v>
      </c>
      <c r="Z38" s="350">
        <f>VLOOKUP(W38,'БАЗА ЯНД'!E:R,5,FALSE)</f>
        <v>180</v>
      </c>
      <c r="AA38" s="351">
        <f>VLOOKUP(W38,'БАЗА ЯНД'!E:R,3,FALSE)</f>
        <v>11</v>
      </c>
      <c r="AB38" s="352">
        <f t="shared" si="15"/>
        <v>0.15714285714285714</v>
      </c>
      <c r="AC38" s="351">
        <f t="shared" si="59"/>
        <v>1100</v>
      </c>
      <c r="AD38" s="351">
        <f t="shared" si="60"/>
        <v>7000</v>
      </c>
      <c r="AE38" s="351">
        <f>VLOOKUP(W38,'БАЗА ЯНД'!E:W,19,FALSE)</f>
        <v>23</v>
      </c>
      <c r="AF38" s="344" t="s">
        <v>80</v>
      </c>
      <c r="AG38" s="349">
        <v>100</v>
      </c>
      <c r="AH38" s="345">
        <f>VLOOKUP(AF38,'БАЗА ЯНД'!E:R,2,FALSE)</f>
        <v>70</v>
      </c>
      <c r="AI38" s="346">
        <f>VLOOKUP(AF38,'БАЗА ЯНД'!E:R,5,FALSE)</f>
        <v>180</v>
      </c>
      <c r="AJ38" s="347">
        <f>VLOOKUP(AF38,'БАЗА ЯНД'!E:R,3,FALSE)</f>
        <v>11</v>
      </c>
      <c r="AK38" s="348">
        <f t="shared" si="18"/>
        <v>0.15714285714285714</v>
      </c>
      <c r="AL38" s="347">
        <f t="shared" si="61"/>
        <v>1100</v>
      </c>
      <c r="AM38" s="347">
        <f t="shared" si="62"/>
        <v>7000</v>
      </c>
      <c r="AN38" s="347">
        <f>VLOOKUP(AF38,'БАЗА ЯНД'!E:W,19,FALSE)</f>
        <v>23</v>
      </c>
      <c r="AO38" s="344" t="s">
        <v>393</v>
      </c>
      <c r="AP38" s="349">
        <v>100</v>
      </c>
      <c r="AQ38" s="345">
        <f>VLOOKUP(AO38,'БАЗА ЯНД'!E:W,2,FALSE)</f>
        <v>80</v>
      </c>
      <c r="AR38" s="346">
        <f>VLOOKUP(AO38,'БАЗА ЯНД'!E:W,5,FALSE)</f>
        <v>160</v>
      </c>
      <c r="AS38" s="338">
        <f>VLOOKUP(AO38,'БАЗА ЯНД'!E:W,3,FALSE)</f>
        <v>19</v>
      </c>
      <c r="AT38" s="339">
        <f t="shared" si="21"/>
        <v>0.23749999999999999</v>
      </c>
      <c r="AU38" s="338">
        <f t="shared" si="63"/>
        <v>1900</v>
      </c>
      <c r="AV38" s="338">
        <f t="shared" si="64"/>
        <v>8000</v>
      </c>
      <c r="AW38" s="338">
        <f>VLOOKUP(AO38,'БАЗА ЯНД'!E:W,19,FALSE)</f>
        <v>23</v>
      </c>
    </row>
    <row r="39" spans="1:49" s="335" customFormat="1" ht="22.5" customHeight="1" x14ac:dyDescent="0.25">
      <c r="A39" s="334" t="s">
        <v>78</v>
      </c>
      <c r="B39" s="335" t="s">
        <v>20</v>
      </c>
      <c r="E39" s="344" t="s">
        <v>81</v>
      </c>
      <c r="F39" s="349">
        <v>200</v>
      </c>
      <c r="G39" s="345">
        <f>VLOOKUP(E39,'БАЗА ЯНД'!E:R,2,FALSE)</f>
        <v>90</v>
      </c>
      <c r="H39" s="346">
        <f>VLOOKUP(E39,'БАЗА ЯНД'!E:R,5,FALSE)</f>
        <v>150</v>
      </c>
      <c r="I39" s="347">
        <f>VLOOKUP(E39,'БАЗА ЯНД'!E:R,3,FALSE)</f>
        <v>21</v>
      </c>
      <c r="J39" s="348">
        <f t="shared" si="54"/>
        <v>0.23333333333333334</v>
      </c>
      <c r="K39" s="347">
        <f t="shared" si="55"/>
        <v>4200</v>
      </c>
      <c r="L39" s="347">
        <f t="shared" si="56"/>
        <v>18000</v>
      </c>
      <c r="M39" s="347">
        <f>VLOOKUP(E39,'БАЗА ЯНД'!E:W,19,FALSE)</f>
        <v>23</v>
      </c>
      <c r="N39" s="462" t="s">
        <v>531</v>
      </c>
      <c r="O39" s="349">
        <v>200</v>
      </c>
      <c r="P39" s="345">
        <f>VLOOKUP(N39,'БАЗА ЯНД'!E:R,2,FALSE)</f>
        <v>80</v>
      </c>
      <c r="Q39" s="346">
        <f>VLOOKUP(N39,'БАЗА ЯНД'!E:R,5,FALSE)</f>
        <v>160</v>
      </c>
      <c r="R39" s="347">
        <f>VLOOKUP(N39,'БАЗА ЯНД'!E:R,3,FALSE)</f>
        <v>16</v>
      </c>
      <c r="S39" s="167">
        <f t="shared" si="3"/>
        <v>0.2</v>
      </c>
      <c r="T39" s="347">
        <f t="shared" si="57"/>
        <v>3200</v>
      </c>
      <c r="U39" s="347">
        <f t="shared" si="58"/>
        <v>16000</v>
      </c>
      <c r="V39" s="347">
        <f>VLOOKUP(N39,'БАЗА ЯНД'!E:W,19,FALSE)</f>
        <v>23</v>
      </c>
      <c r="W39" s="353" t="s">
        <v>81</v>
      </c>
      <c r="X39" s="349">
        <v>200</v>
      </c>
      <c r="Y39" s="349">
        <f>VLOOKUP(W39,'БАЗА ЯНД'!E:R,2,FALSE)</f>
        <v>90</v>
      </c>
      <c r="Z39" s="350">
        <f>VLOOKUP(W39,'БАЗА ЯНД'!E:R,5,FALSE)</f>
        <v>150</v>
      </c>
      <c r="AA39" s="351">
        <f>VLOOKUP(W39,'БАЗА ЯНД'!E:R,3,FALSE)</f>
        <v>21</v>
      </c>
      <c r="AB39" s="352">
        <f t="shared" si="15"/>
        <v>0.23333333333333334</v>
      </c>
      <c r="AC39" s="351">
        <f t="shared" si="59"/>
        <v>4200</v>
      </c>
      <c r="AD39" s="351">
        <f t="shared" si="60"/>
        <v>18000</v>
      </c>
      <c r="AE39" s="351">
        <f>VLOOKUP(W39,'БАЗА ЯНД'!E:W,19,FALSE)</f>
        <v>23</v>
      </c>
      <c r="AF39" s="353" t="s">
        <v>88</v>
      </c>
      <c r="AG39" s="349">
        <v>200</v>
      </c>
      <c r="AH39" s="345">
        <f>VLOOKUP(AF39,'БАЗА ЯНД'!E:R,2,FALSE)</f>
        <v>80</v>
      </c>
      <c r="AI39" s="346">
        <f>VLOOKUP(AF39,'БАЗА ЯНД'!E:R,5,FALSE)</f>
        <v>180</v>
      </c>
      <c r="AJ39" s="347">
        <f>VLOOKUP(AF39,'БАЗА ЯНД'!E:R,3,FALSE)</f>
        <v>13</v>
      </c>
      <c r="AK39" s="348">
        <f t="shared" si="18"/>
        <v>0.16250000000000001</v>
      </c>
      <c r="AL39" s="347">
        <f t="shared" si="61"/>
        <v>2600</v>
      </c>
      <c r="AM39" s="347">
        <f t="shared" si="62"/>
        <v>16000</v>
      </c>
      <c r="AN39" s="347">
        <f>VLOOKUP(AF39,'БАЗА ЯНД'!E:W,19,FALSE)</f>
        <v>23</v>
      </c>
      <c r="AO39" s="465" t="s">
        <v>3353</v>
      </c>
      <c r="AP39" s="349">
        <v>200</v>
      </c>
      <c r="AQ39" s="345">
        <f>VLOOKUP(AO39,'БАЗА ЯНД'!E:W,2,FALSE)</f>
        <v>70</v>
      </c>
      <c r="AR39" s="346">
        <f>VLOOKUP(AO39,'БАЗА ЯНД'!E:W,5,FALSE)</f>
        <v>160</v>
      </c>
      <c r="AS39" s="338">
        <f>VLOOKUP(AO39,'БАЗА ЯНД'!E:W,3,FALSE)</f>
        <v>12</v>
      </c>
      <c r="AT39" s="339">
        <f t="shared" si="21"/>
        <v>0.17142857142857143</v>
      </c>
      <c r="AU39" s="338">
        <f t="shared" si="63"/>
        <v>2400</v>
      </c>
      <c r="AV39" s="338">
        <f t="shared" si="64"/>
        <v>14000</v>
      </c>
      <c r="AW39" s="338">
        <f>VLOOKUP(AO39,'БАЗА ЯНД'!E:W,19,FALSE)</f>
        <v>23</v>
      </c>
    </row>
    <row r="40" spans="1:49" s="335" customFormat="1" ht="22.5" customHeight="1" x14ac:dyDescent="0.35">
      <c r="A40" s="334" t="s">
        <v>78</v>
      </c>
      <c r="B40" s="335" t="s">
        <v>29</v>
      </c>
      <c r="E40" s="461" t="s">
        <v>3582</v>
      </c>
      <c r="F40" s="349">
        <v>100</v>
      </c>
      <c r="G40" s="345">
        <f>VLOOKUP(E40,'БАЗА ЯНД'!E:R,2,FALSE)</f>
        <v>70</v>
      </c>
      <c r="H40" s="346">
        <f>VLOOKUP(E40,'БАЗА ЯНД'!E:R,5,FALSE)</f>
        <v>160</v>
      </c>
      <c r="I40" s="347">
        <f>VLOOKUP(E40,'БАЗА ЯНД'!E:R,3,FALSE)</f>
        <v>13</v>
      </c>
      <c r="J40" s="348">
        <f t="shared" si="54"/>
        <v>0.18571428571428572</v>
      </c>
      <c r="K40" s="347">
        <f t="shared" si="55"/>
        <v>1300</v>
      </c>
      <c r="L40" s="347">
        <f t="shared" si="56"/>
        <v>7000</v>
      </c>
      <c r="M40" s="347">
        <f>VLOOKUP(E40,'БАЗА ЯНД'!E:W,19,FALSE)</f>
        <v>23</v>
      </c>
      <c r="N40" s="344" t="s">
        <v>3268</v>
      </c>
      <c r="O40" s="349">
        <v>100</v>
      </c>
      <c r="P40" s="345">
        <f>VLOOKUP(N40,'БАЗА ЯНД'!E:R,2,FALSE)</f>
        <v>70</v>
      </c>
      <c r="Q40" s="346">
        <f>VLOOKUP(N40,'БАЗА ЯНД'!E:R,5,FALSE)</f>
        <v>160</v>
      </c>
      <c r="R40" s="347">
        <f>VLOOKUP(N40,'БАЗА ЯНД'!E:R,3,FALSE)</f>
        <v>13</v>
      </c>
      <c r="S40" s="167">
        <f t="shared" si="3"/>
        <v>0.18571428571428572</v>
      </c>
      <c r="T40" s="347">
        <f t="shared" si="57"/>
        <v>1300</v>
      </c>
      <c r="U40" s="347">
        <f t="shared" si="58"/>
        <v>7000</v>
      </c>
      <c r="V40" s="347">
        <f>VLOOKUP(N40,'БАЗА ЯНД'!E:W,19,FALSE)</f>
        <v>23</v>
      </c>
      <c r="W40" s="344" t="s">
        <v>84</v>
      </c>
      <c r="X40" s="349">
        <v>100</v>
      </c>
      <c r="Y40" s="349">
        <v>100</v>
      </c>
      <c r="Z40" s="350">
        <f>VLOOKUP(W40,'БАЗА ЯНД'!E:R,5,FALSE)</f>
        <v>180</v>
      </c>
      <c r="AA40" s="351">
        <f>VLOOKUP(W40,'БАЗА ЯНД'!E:R,3,FALSE)</f>
        <v>34</v>
      </c>
      <c r="AB40" s="352">
        <f t="shared" si="15"/>
        <v>0.34</v>
      </c>
      <c r="AC40" s="351">
        <f t="shared" si="59"/>
        <v>3400</v>
      </c>
      <c r="AD40" s="351">
        <f t="shared" si="60"/>
        <v>10000</v>
      </c>
      <c r="AE40" s="351">
        <f>VLOOKUP(W40,'БАЗА ЯНД'!E:W,19,FALSE)</f>
        <v>23</v>
      </c>
      <c r="AF40" s="344" t="s">
        <v>3268</v>
      </c>
      <c r="AG40" s="349">
        <v>100</v>
      </c>
      <c r="AH40" s="345">
        <f>VLOOKUP(AF40,'БАЗА ЯНД'!E:R,2,FALSE)</f>
        <v>70</v>
      </c>
      <c r="AI40" s="346">
        <f>VLOOKUP(AF40,'БАЗА ЯНД'!E:R,5,FALSE)</f>
        <v>160</v>
      </c>
      <c r="AJ40" s="347">
        <f>VLOOKUP(AF40,'БАЗА ЯНД'!E:R,3,FALSE)</f>
        <v>13</v>
      </c>
      <c r="AK40" s="348">
        <f t="shared" si="18"/>
        <v>0.18571428571428572</v>
      </c>
      <c r="AL40" s="347">
        <f t="shared" si="61"/>
        <v>1300</v>
      </c>
      <c r="AM40" s="347">
        <f t="shared" si="62"/>
        <v>7000</v>
      </c>
      <c r="AN40" s="347">
        <f>VLOOKUP(AF40,'БАЗА ЯНД'!E:W,19,FALSE)</f>
        <v>23</v>
      </c>
      <c r="AO40" s="344" t="s">
        <v>3268</v>
      </c>
      <c r="AP40" s="349">
        <v>100</v>
      </c>
      <c r="AQ40" s="345">
        <f>VLOOKUP(AO40,'БАЗА ЯНД'!E:W,2,FALSE)</f>
        <v>70</v>
      </c>
      <c r="AR40" s="346">
        <f>VLOOKUP(AO40,'БАЗА ЯНД'!E:W,5,FALSE)</f>
        <v>160</v>
      </c>
      <c r="AS40" s="338">
        <f>VLOOKUP(AO40,'БАЗА ЯНД'!E:W,3,FALSE)</f>
        <v>13</v>
      </c>
      <c r="AT40" s="339">
        <f t="shared" si="21"/>
        <v>0.18571428571428572</v>
      </c>
      <c r="AU40" s="338">
        <f t="shared" si="63"/>
        <v>1300</v>
      </c>
      <c r="AV40" s="338">
        <f t="shared" si="64"/>
        <v>7000</v>
      </c>
      <c r="AW40" s="338">
        <f>VLOOKUP(AO40,'БАЗА ЯНД'!E:W,19,FALSE)</f>
        <v>23</v>
      </c>
    </row>
    <row r="41" spans="1:49" s="335" customFormat="1" ht="22.5" customHeight="1" x14ac:dyDescent="0.35">
      <c r="A41" s="334" t="s">
        <v>78</v>
      </c>
      <c r="B41" s="335" t="s">
        <v>29</v>
      </c>
      <c r="E41" s="344" t="s">
        <v>84</v>
      </c>
      <c r="F41" s="349">
        <v>100</v>
      </c>
      <c r="G41" s="345">
        <f>VLOOKUP(E41,'БАЗА ЯНД'!E:R,2,FALSE)</f>
        <v>140</v>
      </c>
      <c r="H41" s="346">
        <f>VLOOKUP(E41,'БАЗА ЯНД'!E:R,5,FALSE)</f>
        <v>180</v>
      </c>
      <c r="I41" s="347">
        <f>VLOOKUP(E41,'БАЗА ЯНД'!E:R,3,FALSE)</f>
        <v>34</v>
      </c>
      <c r="J41" s="348">
        <f t="shared" si="54"/>
        <v>0.24285714285714285</v>
      </c>
      <c r="K41" s="347">
        <f t="shared" si="55"/>
        <v>3400</v>
      </c>
      <c r="L41" s="347">
        <f t="shared" si="56"/>
        <v>14000</v>
      </c>
      <c r="M41" s="347">
        <f>VLOOKUP(E41,'БАЗА ЯНД'!E:W,19,FALSE)</f>
        <v>23</v>
      </c>
      <c r="N41" s="463" t="s">
        <v>86</v>
      </c>
      <c r="O41" s="349">
        <v>100</v>
      </c>
      <c r="P41" s="345">
        <f>VLOOKUP(N41,'БАЗА ЯНД'!E:R,2,FALSE)</f>
        <v>100</v>
      </c>
      <c r="Q41" s="346">
        <f>VLOOKUP(N41,'БАЗА ЯНД'!E:R,5,FALSE)</f>
        <v>170</v>
      </c>
      <c r="R41" s="347">
        <f>VLOOKUP(N41,'БАЗА ЯНД'!E:R,3,FALSE)</f>
        <v>26</v>
      </c>
      <c r="S41" s="167">
        <f t="shared" si="3"/>
        <v>0.26</v>
      </c>
      <c r="T41" s="347">
        <f t="shared" ref="T41" si="68">R41*O41</f>
        <v>2600</v>
      </c>
      <c r="U41" s="347">
        <f t="shared" ref="U41" si="69">O41*P41</f>
        <v>10000</v>
      </c>
      <c r="V41" s="347">
        <f>VLOOKUP(N41,'БАЗА ЯНД'!E:W,19,FALSE)</f>
        <v>23</v>
      </c>
      <c r="W41" s="461" t="s">
        <v>3566</v>
      </c>
      <c r="X41" s="349">
        <v>100</v>
      </c>
      <c r="Y41" s="349">
        <f>VLOOKUP(W41,'БАЗА ЯНД'!E:R,2,FALSE)</f>
        <v>70</v>
      </c>
      <c r="Z41" s="350">
        <f>VLOOKUP(W41,'БАЗА ЯНД'!E:R,5,FALSE)</f>
        <v>150</v>
      </c>
      <c r="AA41" s="351">
        <f>VLOOKUP(W41,'БАЗА ЯНД'!E:R,3,FALSE)</f>
        <v>17</v>
      </c>
      <c r="AB41" s="352">
        <f t="shared" si="15"/>
        <v>0.24285714285714285</v>
      </c>
      <c r="AC41" s="351">
        <f t="shared" si="59"/>
        <v>1700</v>
      </c>
      <c r="AD41" s="351">
        <f t="shared" si="60"/>
        <v>7000</v>
      </c>
      <c r="AE41" s="351">
        <f>VLOOKUP(W41,'БАЗА ЯНД'!E:W,19,FALSE)</f>
        <v>23</v>
      </c>
      <c r="AF41" s="354" t="s">
        <v>86</v>
      </c>
      <c r="AG41" s="349">
        <v>100</v>
      </c>
      <c r="AH41" s="345">
        <f>VLOOKUP(AF41,'БАЗА ЯНД'!E:R,2,FALSE)</f>
        <v>100</v>
      </c>
      <c r="AI41" s="346">
        <f>VLOOKUP(AF41,'БАЗА ЯНД'!E:R,5,FALSE)</f>
        <v>170</v>
      </c>
      <c r="AJ41" s="347">
        <f>VLOOKUP(AF41,'БАЗА ЯНД'!E:R,3,FALSE)</f>
        <v>26</v>
      </c>
      <c r="AK41" s="348">
        <f t="shared" ref="AK41" si="70">AJ41/AH41</f>
        <v>0.26</v>
      </c>
      <c r="AL41" s="347">
        <f t="shared" ref="AL41" si="71">AJ41*AG41</f>
        <v>2600</v>
      </c>
      <c r="AM41" s="347">
        <f t="shared" ref="AM41" si="72">AG41*AH41</f>
        <v>10000</v>
      </c>
      <c r="AN41" s="347">
        <f>VLOOKUP(AF41,'БАЗА ЯНД'!E:W,19,FALSE)</f>
        <v>23</v>
      </c>
      <c r="AO41" s="344" t="s">
        <v>84</v>
      </c>
      <c r="AP41" s="349">
        <v>100</v>
      </c>
      <c r="AQ41" s="345">
        <f>VLOOKUP(AO41,'БАЗА ЯНД'!E:W,2,FALSE)</f>
        <v>140</v>
      </c>
      <c r="AR41" s="346">
        <f>VLOOKUP(AO41,'БАЗА ЯНД'!E:W,5,FALSE)</f>
        <v>180</v>
      </c>
      <c r="AS41" s="338">
        <f>VLOOKUP(AO41,'БАЗА ЯНД'!E:W,3,FALSE)</f>
        <v>34</v>
      </c>
      <c r="AT41" s="339">
        <f t="shared" si="21"/>
        <v>0.24285714285714285</v>
      </c>
      <c r="AU41" s="338">
        <f t="shared" si="63"/>
        <v>3400</v>
      </c>
      <c r="AV41" s="338">
        <f t="shared" si="64"/>
        <v>14000</v>
      </c>
      <c r="AW41" s="338">
        <f>VLOOKUP(AO41,'БАЗА ЯНД'!E:W,19,FALSE)</f>
        <v>23</v>
      </c>
    </row>
    <row r="42" spans="1:49" s="335" customFormat="1" ht="22.5" customHeight="1" x14ac:dyDescent="0.25">
      <c r="A42" s="334" t="s">
        <v>78</v>
      </c>
      <c r="B42" s="335" t="s">
        <v>29</v>
      </c>
      <c r="F42" s="349"/>
      <c r="G42" s="345"/>
      <c r="H42" s="346"/>
      <c r="I42" s="347"/>
      <c r="J42" s="348" t="e">
        <f t="shared" si="54"/>
        <v>#DIV/0!</v>
      </c>
      <c r="K42" s="347"/>
      <c r="L42" s="347"/>
      <c r="M42" s="347"/>
      <c r="N42" s="347"/>
      <c r="O42" s="349"/>
      <c r="P42" s="345"/>
      <c r="Q42" s="346"/>
      <c r="R42" s="347"/>
      <c r="S42" s="167" t="e">
        <f t="shared" si="3"/>
        <v>#DIV/0!</v>
      </c>
      <c r="T42" s="347"/>
      <c r="U42" s="347"/>
      <c r="V42" s="347"/>
      <c r="W42" s="347"/>
      <c r="X42" s="349"/>
      <c r="Y42" s="349"/>
      <c r="Z42" s="350"/>
      <c r="AA42" s="351"/>
      <c r="AB42" s="352"/>
      <c r="AC42" s="351"/>
      <c r="AD42" s="351"/>
      <c r="AE42" s="351"/>
      <c r="AF42" s="351"/>
      <c r="AG42" s="349"/>
      <c r="AH42" s="345"/>
      <c r="AI42" s="346"/>
      <c r="AJ42" s="347"/>
      <c r="AK42" s="348"/>
      <c r="AL42" s="347"/>
      <c r="AM42" s="347"/>
      <c r="AN42" s="347"/>
      <c r="AO42" s="347"/>
      <c r="AP42" s="349"/>
      <c r="AQ42" s="345"/>
      <c r="AR42" s="346"/>
      <c r="AS42" s="338"/>
      <c r="AT42" s="339"/>
      <c r="AU42" s="338"/>
      <c r="AV42" s="338"/>
      <c r="AW42" s="338"/>
    </row>
    <row r="43" spans="1:49" s="356" customFormat="1" ht="22.5" customHeight="1" x14ac:dyDescent="0.25">
      <c r="A43" s="355" t="s">
        <v>3360</v>
      </c>
      <c r="B43" s="356" t="s">
        <v>29</v>
      </c>
      <c r="D43" s="498"/>
      <c r="E43" s="356" t="s">
        <v>98</v>
      </c>
      <c r="F43" s="358">
        <v>100</v>
      </c>
      <c r="G43" s="458">
        <f>VLOOKUP(E43,'БАЗА ЯНД'!E:R,2,FALSE)</f>
        <v>230</v>
      </c>
      <c r="H43" s="458">
        <f>VLOOKUP(E43,'БАЗА ЯНД'!E:R,5,FALSE)</f>
        <v>260</v>
      </c>
      <c r="I43" s="458">
        <f>VLOOKUP(E43,'БАЗА ЯНД'!E:R,3,FALSE)</f>
        <v>61</v>
      </c>
      <c r="J43" s="459">
        <f t="shared" si="54"/>
        <v>0.26521739130434785</v>
      </c>
      <c r="K43" s="458">
        <f t="shared" si="55"/>
        <v>6100</v>
      </c>
      <c r="L43" s="458">
        <f t="shared" si="56"/>
        <v>23000</v>
      </c>
      <c r="M43" s="458">
        <f>VLOOKUP(E43,'БАЗА ЯНД'!E:W,19,FALSE)</f>
        <v>19</v>
      </c>
      <c r="N43" s="498" t="s">
        <v>1099</v>
      </c>
      <c r="O43" s="358">
        <v>100</v>
      </c>
      <c r="P43" s="458">
        <f>VLOOKUP(N43,'БАЗА ЯНД'!E:R,2,FALSE)</f>
        <v>210</v>
      </c>
      <c r="Q43" s="458">
        <f>VLOOKUP(N43,'БАЗА ЯНД'!E:R,5,FALSE)</f>
        <v>220</v>
      </c>
      <c r="R43" s="458">
        <f>VLOOKUP(N43,'БАЗА ЯНД'!E:R,3,FALSE)</f>
        <v>51</v>
      </c>
      <c r="S43" s="464">
        <f t="shared" si="3"/>
        <v>0.24285714285714285</v>
      </c>
      <c r="T43" s="458">
        <f t="shared" si="57"/>
        <v>5100</v>
      </c>
      <c r="U43" s="458">
        <f t="shared" si="58"/>
        <v>21000</v>
      </c>
      <c r="V43" s="458">
        <f>VLOOKUP(N43,'БАЗА ЯНД'!E:W,19,FALSE)</f>
        <v>18</v>
      </c>
      <c r="W43" s="498" t="s">
        <v>3406</v>
      </c>
      <c r="X43" s="358">
        <v>100</v>
      </c>
      <c r="Y43" s="358">
        <f>VLOOKUP(W43,'БАЗА ЯНД'!E:R,2,FALSE)</f>
        <v>210</v>
      </c>
      <c r="Z43" s="359">
        <f>VLOOKUP(W43,'БАЗА ЯНД'!E:R,5,FALSE)</f>
        <v>240</v>
      </c>
      <c r="AA43" s="360">
        <f>VLOOKUP(W43,'БАЗА ЯНД'!E:R,3,FALSE)</f>
        <v>50</v>
      </c>
      <c r="AB43" s="352">
        <f t="shared" si="15"/>
        <v>0.23809523809523808</v>
      </c>
      <c r="AC43" s="360">
        <f t="shared" si="59"/>
        <v>5000</v>
      </c>
      <c r="AD43" s="360">
        <f t="shared" si="60"/>
        <v>21000</v>
      </c>
      <c r="AE43" s="360">
        <f>VLOOKUP(W43,'БАЗА ЯНД'!E:W,19,FALSE)</f>
        <v>18</v>
      </c>
      <c r="AF43" s="498" t="s">
        <v>1052</v>
      </c>
      <c r="AG43" s="358">
        <v>60</v>
      </c>
      <c r="AH43" s="358">
        <f>VLOOKUP(AF43,'БАЗА ЯНД'!E:R,2,FALSE)</f>
        <v>250</v>
      </c>
      <c r="AI43" s="359">
        <f>VLOOKUP(AF43,'БАЗА ЯНД'!E:R,5,FALSE)</f>
        <v>250</v>
      </c>
      <c r="AJ43" s="360">
        <f>VLOOKUP(AF43,'БАЗА ЯНД'!E:R,3,FALSE)</f>
        <v>68</v>
      </c>
      <c r="AK43" s="348">
        <f t="shared" si="18"/>
        <v>0.27200000000000002</v>
      </c>
      <c r="AL43" s="360">
        <f t="shared" si="61"/>
        <v>4080</v>
      </c>
      <c r="AM43" s="360">
        <f t="shared" si="62"/>
        <v>15000</v>
      </c>
      <c r="AN43" s="360">
        <f>VLOOKUP(AF43,'БАЗА ЯНД'!E:W,19,FALSE)</f>
        <v>17</v>
      </c>
      <c r="AO43" s="498" t="s">
        <v>130</v>
      </c>
      <c r="AP43" s="358">
        <v>100</v>
      </c>
      <c r="AQ43" s="358">
        <f>VLOOKUP(AO43,'БАЗА ЯНД'!E:W,2,FALSE)</f>
        <v>220</v>
      </c>
      <c r="AR43" s="359">
        <f>VLOOKUP(AO43,'БАЗА ЯНД'!E:W,5,FALSE)</f>
        <v>200</v>
      </c>
      <c r="AS43" s="361">
        <f>VLOOKUP(AO43,'БАЗА ЯНД'!E:W,3,FALSE)</f>
        <v>53</v>
      </c>
      <c r="AT43" s="339">
        <f t="shared" si="21"/>
        <v>0.24090909090909091</v>
      </c>
      <c r="AU43" s="361">
        <f t="shared" si="63"/>
        <v>5300</v>
      </c>
      <c r="AV43" s="361">
        <f t="shared" si="64"/>
        <v>22000</v>
      </c>
      <c r="AW43" s="361">
        <f>VLOOKUP(AO43,'БАЗА ЯНД'!E:W,19,FALSE)</f>
        <v>18</v>
      </c>
    </row>
    <row r="44" spans="1:49" s="362" customFormat="1" ht="22.5" customHeight="1" x14ac:dyDescent="0.25">
      <c r="A44" s="355" t="s">
        <v>3360</v>
      </c>
      <c r="B44" s="362" t="s">
        <v>29</v>
      </c>
      <c r="D44" s="498"/>
      <c r="E44" s="356" t="s">
        <v>1590</v>
      </c>
      <c r="F44" s="358">
        <v>100</v>
      </c>
      <c r="G44" s="362">
        <f>VLOOKUP(E44,'БАЗА ЯНД'!E:R,2,FALSE)</f>
        <v>230</v>
      </c>
      <c r="H44" s="362">
        <f>VLOOKUP(E44,'БАЗА ЯНД'!E:R,5,FALSE)</f>
        <v>250</v>
      </c>
      <c r="I44" s="362">
        <f>VLOOKUP(E44,'БАЗА ЯНД'!E:R,3,FALSE)</f>
        <v>73</v>
      </c>
      <c r="J44" s="348">
        <f t="shared" si="54"/>
        <v>0.31739130434782609</v>
      </c>
      <c r="K44" s="362">
        <f t="shared" si="55"/>
        <v>7300</v>
      </c>
      <c r="L44" s="362">
        <f t="shared" si="56"/>
        <v>23000</v>
      </c>
      <c r="M44" s="362">
        <f>VLOOKUP(E44,'БАЗА ЯНД'!E:W,19,FALSE)</f>
        <v>18</v>
      </c>
      <c r="N44" s="498" t="s">
        <v>125</v>
      </c>
      <c r="O44" s="358">
        <v>150</v>
      </c>
      <c r="P44" s="362">
        <f>VLOOKUP(N44,'БАЗА ЯНД'!E:R,2,FALSE)</f>
        <v>220</v>
      </c>
      <c r="Q44" s="362">
        <f>VLOOKUP(N44,'БАЗА ЯНД'!E:R,5,FALSE)</f>
        <v>250</v>
      </c>
      <c r="R44" s="362">
        <f>VLOOKUP(N44,'БАЗА ЯНД'!E:R,3,FALSE)</f>
        <v>69</v>
      </c>
      <c r="S44" s="167">
        <f t="shared" si="3"/>
        <v>0.31363636363636366</v>
      </c>
      <c r="T44" s="362">
        <f t="shared" si="57"/>
        <v>10350</v>
      </c>
      <c r="U44" s="362">
        <f t="shared" si="58"/>
        <v>33000</v>
      </c>
      <c r="V44" s="362">
        <f>VLOOKUP(N44,'БАЗА ЯНД'!E:W,19,FALSE)</f>
        <v>18</v>
      </c>
      <c r="W44" s="498" t="s">
        <v>864</v>
      </c>
      <c r="X44" s="358">
        <v>120</v>
      </c>
      <c r="Y44" s="363">
        <f>VLOOKUP(W44,'БАЗА ЯНД'!E:R,2,FALSE)</f>
        <v>250</v>
      </c>
      <c r="Z44" s="364">
        <f>VLOOKUP(W44,'БАЗА ЯНД'!E:R,5,FALSE)</f>
        <v>220</v>
      </c>
      <c r="AA44" s="365">
        <f>VLOOKUP(W44,'БАЗА ЯНД'!E:R,3,FALSE)</f>
        <v>68</v>
      </c>
      <c r="AB44" s="352">
        <f t="shared" si="15"/>
        <v>0.27200000000000002</v>
      </c>
      <c r="AC44" s="365">
        <f t="shared" si="59"/>
        <v>8160</v>
      </c>
      <c r="AD44" s="365">
        <f t="shared" si="60"/>
        <v>30000</v>
      </c>
      <c r="AE44" s="357">
        <f>VLOOKUP(W44,'БАЗА ЯНД'!E:W,19,FALSE)</f>
        <v>20</v>
      </c>
      <c r="AF44" s="356" t="s">
        <v>843</v>
      </c>
      <c r="AG44" s="358">
        <v>80</v>
      </c>
      <c r="AH44" s="365">
        <f>VLOOKUP(AF44,'БАЗА ЯНД'!E:R,2,FALSE)</f>
        <v>230</v>
      </c>
      <c r="AI44" s="365">
        <f>VLOOKUP(AF44,'БАЗА ЯНД'!E:R,5,FALSE)</f>
        <v>200</v>
      </c>
      <c r="AJ44" s="365">
        <f>VLOOKUP(AF44,'БАЗА ЯНД'!E:R,3,FALSE)</f>
        <v>63</v>
      </c>
      <c r="AK44" s="348">
        <f t="shared" si="18"/>
        <v>0.27391304347826084</v>
      </c>
      <c r="AL44" s="365">
        <f t="shared" si="61"/>
        <v>5040</v>
      </c>
      <c r="AM44" s="365">
        <f t="shared" si="62"/>
        <v>18400</v>
      </c>
      <c r="AN44" s="357">
        <f>VLOOKUP(AF44,'БАЗА ЯНД'!E:W,19,FALSE)</f>
        <v>15</v>
      </c>
      <c r="AO44" s="365" t="s">
        <v>1478</v>
      </c>
      <c r="AP44" s="358">
        <v>120</v>
      </c>
      <c r="AQ44" s="365">
        <f>VLOOKUP(AO44,'БАЗА ЯНД'!E:W,2,FALSE)</f>
        <v>180</v>
      </c>
      <c r="AR44" s="365">
        <f>VLOOKUP(AO44,'БАЗА ЯНД'!E:W,5,FALSE)</f>
        <v>120</v>
      </c>
      <c r="AS44" s="362">
        <f>VLOOKUP(AO44,'БАЗА ЯНД'!E:W,3,FALSE)</f>
        <v>49</v>
      </c>
      <c r="AT44" s="339">
        <f t="shared" si="21"/>
        <v>0.2722222222222222</v>
      </c>
      <c r="AU44" s="362">
        <f t="shared" si="63"/>
        <v>5880</v>
      </c>
      <c r="AV44" s="362">
        <f t="shared" si="64"/>
        <v>21600</v>
      </c>
      <c r="AW44" s="366">
        <f>VLOOKUP(AO44,'БАЗА ЯНД'!E:W,19,FALSE)</f>
        <v>18</v>
      </c>
    </row>
    <row r="45" spans="1:49" s="368" customFormat="1" ht="22.5" customHeight="1" x14ac:dyDescent="0.25">
      <c r="A45" s="367" t="s">
        <v>89</v>
      </c>
      <c r="B45" s="368" t="s">
        <v>29</v>
      </c>
      <c r="E45" s="368" t="s">
        <v>797</v>
      </c>
      <c r="F45" s="369">
        <v>160</v>
      </c>
      <c r="G45" s="368">
        <f>VLOOKUP(E45,'БАЗА ЯНД'!E:R,2,FALSE)</f>
        <v>190</v>
      </c>
      <c r="H45" s="368">
        <f>VLOOKUP(E45,'БАЗА ЯНД'!E:R,5,FALSE)</f>
        <v>120</v>
      </c>
      <c r="I45" s="368">
        <f>VLOOKUP(E45,'БАЗА ЯНД'!E:R,3,FALSE)</f>
        <v>52</v>
      </c>
      <c r="J45" s="348">
        <f t="shared" si="54"/>
        <v>0.27368421052631581</v>
      </c>
      <c r="K45" s="368">
        <f t="shared" si="55"/>
        <v>8320</v>
      </c>
      <c r="L45" s="368">
        <f t="shared" si="56"/>
        <v>30400</v>
      </c>
      <c r="M45" s="374">
        <f>VLOOKUP(E45,'БАЗА ЯНД'!E:W,19,FALSE)</f>
        <v>19</v>
      </c>
      <c r="N45" s="368" t="s">
        <v>131</v>
      </c>
      <c r="O45" s="369">
        <v>120</v>
      </c>
      <c r="P45" s="368">
        <f>VLOOKUP(N45,'БАЗА ЯНД'!E:R,2,FALSE)</f>
        <v>250</v>
      </c>
      <c r="Q45" s="368">
        <f>VLOOKUP(N45,'БАЗА ЯНД'!E:R,5,FALSE)</f>
        <v>250</v>
      </c>
      <c r="R45" s="368">
        <f>VLOOKUP(N45,'БАЗА ЯНД'!E:R,3,FALSE)</f>
        <v>61</v>
      </c>
      <c r="S45" s="167">
        <f t="shared" si="3"/>
        <v>0.24399999999999999</v>
      </c>
      <c r="T45" s="368">
        <f t="shared" si="57"/>
        <v>7320</v>
      </c>
      <c r="U45" s="368">
        <f t="shared" si="58"/>
        <v>30000</v>
      </c>
      <c r="V45" s="374">
        <f>VLOOKUP(N45,'БАЗА ЯНД'!E:W,19,FALSE)</f>
        <v>19</v>
      </c>
      <c r="W45" s="368" t="s">
        <v>326</v>
      </c>
      <c r="X45" s="369">
        <v>160</v>
      </c>
      <c r="Y45" s="370">
        <f>VLOOKUP(W45,'БАЗА ЯНД'!E:R,2,FALSE)</f>
        <v>190</v>
      </c>
      <c r="Z45" s="371">
        <f>VLOOKUP(W45,'БАЗА ЯНД'!E:R,5,FALSE)</f>
        <v>160</v>
      </c>
      <c r="AA45" s="372">
        <f>VLOOKUP(W45,'БАЗА ЯНД'!E:R,3,FALSE)</f>
        <v>54</v>
      </c>
      <c r="AB45" s="352">
        <f t="shared" si="15"/>
        <v>0.28421052631578947</v>
      </c>
      <c r="AC45" s="372">
        <f t="shared" si="59"/>
        <v>8640</v>
      </c>
      <c r="AD45" s="372">
        <f t="shared" si="60"/>
        <v>30400</v>
      </c>
      <c r="AE45" s="373">
        <f>VLOOKUP(W45,'БАЗА ЯНД'!E:W,19,FALSE)</f>
        <v>19</v>
      </c>
      <c r="AF45" s="368" t="s">
        <v>1119</v>
      </c>
      <c r="AG45" s="369">
        <v>80</v>
      </c>
      <c r="AH45" s="372">
        <f>VLOOKUP(AF45,'БАЗА ЯНД'!E:R,2,FALSE)</f>
        <v>180</v>
      </c>
      <c r="AI45" s="372">
        <f>VLOOKUP(AF45,'БАЗА ЯНД'!E:R,5,FALSE)</f>
        <v>130</v>
      </c>
      <c r="AJ45" s="372">
        <f>VLOOKUP(AF45,'БАЗА ЯНД'!E:R,3,FALSE)</f>
        <v>49</v>
      </c>
      <c r="AK45" s="348">
        <f t="shared" si="18"/>
        <v>0.2722222222222222</v>
      </c>
      <c r="AL45" s="372">
        <f t="shared" si="61"/>
        <v>3920</v>
      </c>
      <c r="AM45" s="372">
        <f t="shared" si="62"/>
        <v>14400</v>
      </c>
      <c r="AN45" s="373">
        <f>VLOOKUP(AF45,'БАЗА ЯНД'!E:W,19,FALSE)</f>
        <v>19</v>
      </c>
      <c r="AO45" s="368" t="s">
        <v>1031</v>
      </c>
      <c r="AP45" s="369">
        <v>80</v>
      </c>
      <c r="AQ45" s="372">
        <f>VLOOKUP(AO45,'БАЗА ЯНД'!E:W,2,FALSE)</f>
        <v>210</v>
      </c>
      <c r="AR45" s="372">
        <f>VLOOKUP(AO45,'БАЗА ЯНД'!E:W,5,FALSE)</f>
        <v>180</v>
      </c>
      <c r="AS45" s="368">
        <f>VLOOKUP(AO45,'БАЗА ЯНД'!E:W,3,FALSE)</f>
        <v>55</v>
      </c>
      <c r="AT45" s="339">
        <f t="shared" si="21"/>
        <v>0.26190476190476192</v>
      </c>
      <c r="AU45" s="368">
        <f t="shared" si="63"/>
        <v>4400</v>
      </c>
      <c r="AV45" s="368">
        <f t="shared" si="64"/>
        <v>16800</v>
      </c>
      <c r="AW45" s="374">
        <f>VLOOKUP(AO45,'БАЗА ЯНД'!E:W,19,FALSE)</f>
        <v>19</v>
      </c>
    </row>
    <row r="46" spans="1:49" s="368" customFormat="1" ht="22.5" customHeight="1" x14ac:dyDescent="0.25">
      <c r="A46" s="367" t="s">
        <v>89</v>
      </c>
      <c r="B46" s="368" t="s">
        <v>29</v>
      </c>
      <c r="E46" s="368" t="s">
        <v>522</v>
      </c>
      <c r="F46" s="369">
        <v>100</v>
      </c>
      <c r="G46" s="368">
        <f>VLOOKUP(E46,'БАЗА ЯНД'!E:R,2,FALSE)</f>
        <v>150</v>
      </c>
      <c r="H46" s="368">
        <f>VLOOKUP(E46,'БАЗА ЯНД'!E:R,5,FALSE)</f>
        <v>130</v>
      </c>
      <c r="I46" s="368">
        <f>VLOOKUP(E46,'БАЗА ЯНД'!E:R,3,FALSE)</f>
        <v>46</v>
      </c>
      <c r="J46" s="348">
        <f t="shared" si="54"/>
        <v>0.30666666666666664</v>
      </c>
      <c r="K46" s="368">
        <f t="shared" si="55"/>
        <v>4600</v>
      </c>
      <c r="L46" s="368">
        <f t="shared" si="56"/>
        <v>15000</v>
      </c>
      <c r="M46" s="374">
        <f>VLOOKUP(E46,'БАЗА ЯНД'!E:W,19,FALSE)</f>
        <v>0</v>
      </c>
      <c r="N46" s="368" t="s">
        <v>825</v>
      </c>
      <c r="O46" s="369">
        <v>80</v>
      </c>
      <c r="P46" s="368">
        <f>VLOOKUP(N46,'БАЗА ЯНД'!E:R,2,FALSE)</f>
        <v>220</v>
      </c>
      <c r="Q46" s="368">
        <f>VLOOKUP(N46,'БАЗА ЯНД'!E:R,5,FALSE)</f>
        <v>150</v>
      </c>
      <c r="R46" s="368">
        <f>VLOOKUP(N46,'БАЗА ЯНД'!E:R,3,FALSE)</f>
        <v>58</v>
      </c>
      <c r="S46" s="167">
        <f t="shared" si="3"/>
        <v>0.26363636363636361</v>
      </c>
      <c r="T46" s="368">
        <f t="shared" ref="T46" si="73">R46*O46</f>
        <v>4640</v>
      </c>
      <c r="U46" s="368">
        <f t="shared" ref="U46" si="74">O46*P46</f>
        <v>17600</v>
      </c>
      <c r="V46" s="374">
        <f>VLOOKUP(N46,'БАЗА ЯНД'!E:W,19,FALSE)</f>
        <v>19</v>
      </c>
      <c r="W46" s="368" t="s">
        <v>136</v>
      </c>
      <c r="X46" s="369">
        <v>100</v>
      </c>
      <c r="Y46" s="370">
        <f>VLOOKUP(W46,'БАЗА ЯНД'!E:R,2,FALSE)</f>
        <v>260</v>
      </c>
      <c r="Z46" s="371">
        <f>VLOOKUP(W46,'БАЗА ЯНД'!E:R,5,FALSE)</f>
        <v>200</v>
      </c>
      <c r="AA46" s="372">
        <f>VLOOKUP(W46,'БАЗА ЯНД'!E:R,3,FALSE)</f>
        <v>65</v>
      </c>
      <c r="AB46" s="352">
        <f t="shared" si="15"/>
        <v>0.25</v>
      </c>
      <c r="AC46" s="372">
        <f t="shared" si="59"/>
        <v>6500</v>
      </c>
      <c r="AD46" s="372">
        <f t="shared" si="60"/>
        <v>26000</v>
      </c>
      <c r="AE46" s="373">
        <f>VLOOKUP(W46,'БАЗА ЯНД'!E:W,19,FALSE)</f>
        <v>19</v>
      </c>
      <c r="AF46" s="368" t="s">
        <v>135</v>
      </c>
      <c r="AG46" s="369">
        <v>100</v>
      </c>
      <c r="AH46" s="372">
        <f>VLOOKUP(AF46,'БАЗА ЯНД'!E:R,2,FALSE)</f>
        <v>240</v>
      </c>
      <c r="AI46" s="372">
        <f>VLOOKUP(AF46,'БАЗА ЯНД'!E:R,5,FALSE)</f>
        <v>250</v>
      </c>
      <c r="AJ46" s="372">
        <f>VLOOKUP(AF46,'БАЗА ЯНД'!E:R,3,FALSE)</f>
        <v>66</v>
      </c>
      <c r="AK46" s="348">
        <f t="shared" si="18"/>
        <v>0.27500000000000002</v>
      </c>
      <c r="AL46" s="372">
        <f t="shared" si="61"/>
        <v>6600</v>
      </c>
      <c r="AM46" s="372">
        <f t="shared" si="62"/>
        <v>24000</v>
      </c>
      <c r="AN46" s="373">
        <f>VLOOKUP(AF46,'БАЗА ЯНД'!E:W,19,FALSE)</f>
        <v>19</v>
      </c>
      <c r="AO46" s="368" t="s">
        <v>1056</v>
      </c>
      <c r="AP46" s="369">
        <v>80</v>
      </c>
      <c r="AQ46" s="372">
        <f>VLOOKUP(AO46,'БАЗА ЯНД'!E:W,2,FALSE)</f>
        <v>230</v>
      </c>
      <c r="AR46" s="372">
        <f>VLOOKUP(AO46,'БАЗА ЯНД'!E:W,5,FALSE)</f>
        <v>140</v>
      </c>
      <c r="AS46" s="368">
        <f>VLOOKUP(AO46,'БАЗА ЯНД'!E:W,3,FALSE)</f>
        <v>77</v>
      </c>
      <c r="AT46" s="339">
        <f t="shared" si="21"/>
        <v>0.33478260869565218</v>
      </c>
      <c r="AU46" s="368">
        <f t="shared" si="63"/>
        <v>6160</v>
      </c>
      <c r="AV46" s="368">
        <f t="shared" si="64"/>
        <v>18400</v>
      </c>
      <c r="AW46" s="374">
        <f>VLOOKUP(AO46,'БАЗА ЯНД'!E:W,19,FALSE)</f>
        <v>19</v>
      </c>
    </row>
    <row r="47" spans="1:49" s="335" customFormat="1" ht="22.5" customHeight="1" x14ac:dyDescent="0.25">
      <c r="A47" s="334" t="s">
        <v>104</v>
      </c>
      <c r="B47" s="335" t="s">
        <v>29</v>
      </c>
      <c r="D47" s="375"/>
      <c r="E47" s="375" t="s">
        <v>1111</v>
      </c>
      <c r="F47" s="349">
        <v>250</v>
      </c>
      <c r="G47" s="476">
        <f>VLOOKUP(E47,'БАЗА ЯНД'!E:R,2,FALSE)</f>
        <v>55</v>
      </c>
      <c r="H47" s="375">
        <f>VLOOKUP(E47,'БАЗА ЯНД'!E:R,5,FALSE)</f>
        <v>250</v>
      </c>
      <c r="I47" s="375">
        <f>VLOOKUP(E47,'БАЗА ЯНД'!E:R,3,FALSE)</f>
        <v>13</v>
      </c>
      <c r="J47" s="348">
        <f t="shared" si="54"/>
        <v>0.23636363636363636</v>
      </c>
      <c r="K47" s="375">
        <f t="shared" si="55"/>
        <v>3250</v>
      </c>
      <c r="L47" s="375">
        <f t="shared" si="56"/>
        <v>13750</v>
      </c>
      <c r="M47" s="476">
        <f>VLOOKUP(E47,'БАЗА ЯНД'!E:W,19,FALSE)</f>
        <v>19</v>
      </c>
      <c r="N47" s="375" t="s">
        <v>1708</v>
      </c>
      <c r="O47" s="349">
        <v>250</v>
      </c>
      <c r="P47" s="497">
        <f>VLOOKUP(N47,'БАЗА ЯНД'!E:R,2,FALSE)</f>
        <v>45</v>
      </c>
      <c r="Q47" s="497">
        <f>VLOOKUP(N47,'БАЗА ЯНД'!E:R,5,FALSE)</f>
        <v>250</v>
      </c>
      <c r="R47" s="497">
        <f>VLOOKUP(N47,'БАЗА ЯНД'!E:R,3,FALSE)</f>
        <v>14</v>
      </c>
      <c r="S47" s="167">
        <f t="shared" si="3"/>
        <v>0.31111111111111112</v>
      </c>
      <c r="T47" s="375">
        <f t="shared" si="57"/>
        <v>3500</v>
      </c>
      <c r="U47" s="375">
        <f t="shared" si="58"/>
        <v>11250</v>
      </c>
      <c r="V47" s="476">
        <f>VLOOKUP(N47,'БАЗА ЯНД'!E:W,19,FALSE)</f>
        <v>19</v>
      </c>
      <c r="W47" s="375" t="s">
        <v>2773</v>
      </c>
      <c r="X47" s="349">
        <v>250</v>
      </c>
      <c r="Y47" s="349">
        <f>VLOOKUP(W47,'БАЗА ЯНД'!E:R,2,FALSE)</f>
        <v>45</v>
      </c>
      <c r="Z47" s="350">
        <f>VLOOKUP(W47,'БАЗА ЯНД'!E:R,5,FALSE)</f>
        <v>250</v>
      </c>
      <c r="AA47" s="351">
        <f>VLOOKUP(W47,'БАЗА ЯНД'!E:R,3,FALSE)</f>
        <v>10</v>
      </c>
      <c r="AB47" s="352">
        <f t="shared" si="15"/>
        <v>0.22222222222222221</v>
      </c>
      <c r="AC47" s="351">
        <f t="shared" si="59"/>
        <v>2500</v>
      </c>
      <c r="AD47" s="351">
        <f t="shared" si="60"/>
        <v>11250</v>
      </c>
      <c r="AE47" s="351">
        <f>VLOOKUP(W47,'БАЗА ЯНД'!E:W,19,FALSE)</f>
        <v>19</v>
      </c>
      <c r="AF47" s="375" t="s">
        <v>1822</v>
      </c>
      <c r="AG47" s="349">
        <v>250</v>
      </c>
      <c r="AH47" s="345">
        <f>VLOOKUP(AF47,'БАЗА ЯНД'!E:R,2,FALSE)</f>
        <v>45</v>
      </c>
      <c r="AI47" s="346">
        <f>VLOOKUP(AF47,'БАЗА ЯНД'!E:R,5,FALSE)</f>
        <v>250</v>
      </c>
      <c r="AJ47" s="347">
        <f>VLOOKUP(AF47,'БАЗА ЯНД'!E:R,3,FALSE)</f>
        <v>12</v>
      </c>
      <c r="AK47" s="348">
        <f t="shared" si="18"/>
        <v>0.26666666666666666</v>
      </c>
      <c r="AL47" s="347">
        <f t="shared" si="61"/>
        <v>3000</v>
      </c>
      <c r="AM47" s="347">
        <f t="shared" si="62"/>
        <v>11250</v>
      </c>
      <c r="AN47" s="347">
        <f>VLOOKUP(AF47,'БАЗА ЯНД'!E:W,19,FALSE)</f>
        <v>19</v>
      </c>
      <c r="AO47" s="375" t="s">
        <v>1137</v>
      </c>
      <c r="AP47" s="349">
        <v>250</v>
      </c>
      <c r="AQ47" s="345">
        <f>VLOOKUP(AO47,'БАЗА ЯНД'!E:W,2,FALSE)</f>
        <v>70</v>
      </c>
      <c r="AR47" s="346">
        <f>VLOOKUP(AO47,'БАЗА ЯНД'!E:W,5,FALSE)</f>
        <v>250</v>
      </c>
      <c r="AS47" s="338">
        <f>VLOOKUP(AO47,'БАЗА ЯНД'!E:W,3,FALSE)</f>
        <v>16</v>
      </c>
      <c r="AT47" s="339">
        <f t="shared" si="21"/>
        <v>0.22857142857142856</v>
      </c>
      <c r="AU47" s="338">
        <f t="shared" si="63"/>
        <v>4000</v>
      </c>
      <c r="AV47" s="338">
        <f t="shared" si="64"/>
        <v>17500</v>
      </c>
      <c r="AW47" s="338">
        <f>VLOOKUP(AO47,'БАЗА ЯНД'!E:W,19,FALSE)</f>
        <v>19</v>
      </c>
    </row>
    <row r="48" spans="1:49" s="477" customFormat="1" ht="22.5" customHeight="1" x14ac:dyDescent="0.25">
      <c r="A48" s="483" t="s">
        <v>3586</v>
      </c>
      <c r="B48" s="484" t="s">
        <v>29</v>
      </c>
      <c r="D48" s="485"/>
      <c r="E48" s="485" t="s">
        <v>3583</v>
      </c>
      <c r="F48" s="478">
        <v>60</v>
      </c>
      <c r="G48" s="486">
        <f>VLOOKUP(E48,'БАЗА ЯНД'!E:R,2,FALSE)</f>
        <v>95</v>
      </c>
      <c r="H48" s="485">
        <f>VLOOKUP(E48,'БАЗА ЯНД'!E:R,5,FALSE)</f>
        <v>250</v>
      </c>
      <c r="I48" s="485">
        <f>VLOOKUP(E48,'БАЗА ЯНД'!E:R,3,FALSE)</f>
        <v>20</v>
      </c>
      <c r="J48" s="348">
        <f t="shared" si="54"/>
        <v>0.21052631578947367</v>
      </c>
      <c r="K48" s="485">
        <f t="shared" ref="K48" si="75">I48*F48</f>
        <v>1200</v>
      </c>
      <c r="L48" s="485">
        <f t="shared" ref="L48" si="76">G48*F48</f>
        <v>5700</v>
      </c>
      <c r="M48" s="486">
        <f>VLOOKUP(E48,'БАЗА ЯНД'!E:W,19,FALSE)</f>
        <v>23</v>
      </c>
      <c r="N48" s="485" t="s">
        <v>2534</v>
      </c>
      <c r="O48" s="478">
        <v>60</v>
      </c>
      <c r="P48" s="478">
        <f>VLOOKUP(N48,'БАЗА ЯНД'!E:R,2,FALSE)</f>
        <v>100</v>
      </c>
      <c r="Q48" s="479">
        <f>VLOOKUP(N48,'БАЗА ЯНД'!E:R,5,FALSE)</f>
        <v>250</v>
      </c>
      <c r="R48" s="480">
        <f>VLOOKUP(N48,'БАЗА ЯНД'!E:R,3,FALSE)</f>
        <v>25</v>
      </c>
      <c r="S48" s="167">
        <f t="shared" si="3"/>
        <v>0.25</v>
      </c>
      <c r="T48" s="480">
        <f t="shared" ref="T48" si="77">R48*O48</f>
        <v>1500</v>
      </c>
      <c r="U48" s="480">
        <f t="shared" ref="U48" si="78">O48*P48</f>
        <v>6000</v>
      </c>
      <c r="V48" s="480">
        <f>VLOOKUP(N48,'БАЗА ЯНД'!E:W,19,FALSE)</f>
        <v>23</v>
      </c>
      <c r="W48" s="485" t="s">
        <v>3596</v>
      </c>
      <c r="X48" s="478">
        <v>60</v>
      </c>
      <c r="Y48" s="478">
        <f>VLOOKUP(W48,'БАЗА ЯНД'!E:R,2,FALSE)</f>
        <v>100</v>
      </c>
      <c r="Z48" s="479">
        <f>VLOOKUP(W48,'БАЗА ЯНД'!E:R,5,FALSE)</f>
        <v>250</v>
      </c>
      <c r="AA48" s="480">
        <f>VLOOKUP(W48,'БАЗА ЯНД'!E:R,3,FALSE)</f>
        <v>25</v>
      </c>
      <c r="AB48" s="352">
        <f t="shared" si="15"/>
        <v>0.25</v>
      </c>
      <c r="AC48" s="480">
        <f t="shared" ref="AC48" si="79">AA48*X48</f>
        <v>1500</v>
      </c>
      <c r="AD48" s="480">
        <f t="shared" ref="AD48" si="80">Y48*X48</f>
        <v>6000</v>
      </c>
      <c r="AE48" s="480">
        <f>VLOOKUP(W48,'БАЗА ЯНД'!E:W,19,FALSE)</f>
        <v>23</v>
      </c>
      <c r="AF48" s="485" t="s">
        <v>1743</v>
      </c>
      <c r="AG48" s="478">
        <v>60</v>
      </c>
      <c r="AH48" s="478">
        <f>VLOOKUP(AF48,'БАЗА ЯНД'!E:R,2,FALSE)</f>
        <v>110</v>
      </c>
      <c r="AI48" s="479">
        <f>VLOOKUP(AF48,'БАЗА ЯНД'!E:R,5,FALSE)</f>
        <v>250</v>
      </c>
      <c r="AJ48" s="480">
        <f>VLOOKUP(AF48,'БАЗА ЯНД'!E:R,3,FALSE)</f>
        <v>31</v>
      </c>
      <c r="AK48" s="348">
        <f t="shared" si="18"/>
        <v>0.2818181818181818</v>
      </c>
      <c r="AL48" s="480">
        <f t="shared" ref="AL48" si="81">AJ48*AG48</f>
        <v>1860</v>
      </c>
      <c r="AM48" s="480">
        <f t="shared" ref="AM48" si="82">AG48*AH48</f>
        <v>6600</v>
      </c>
      <c r="AN48" s="480">
        <f>VLOOKUP(AF48,'БАЗА ЯНД'!E:W,19,FALSE)</f>
        <v>23</v>
      </c>
      <c r="AO48" s="485" t="s">
        <v>3584</v>
      </c>
      <c r="AP48" s="478">
        <v>60</v>
      </c>
      <c r="AQ48" s="478">
        <f>VLOOKUP(AO48,'БАЗА ЯНД'!E:W,2,FALSE)</f>
        <v>100</v>
      </c>
      <c r="AR48" s="479">
        <f>VLOOKUP(AO48,'БАЗА ЯНД'!E:W,5,FALSE)</f>
        <v>250</v>
      </c>
      <c r="AS48" s="480">
        <f>VLOOKUP(AO48,'БАЗА ЯНД'!E:W,3,FALSE)</f>
        <v>26</v>
      </c>
      <c r="AT48" s="339">
        <f t="shared" si="21"/>
        <v>0.26</v>
      </c>
      <c r="AU48" s="480">
        <f t="shared" ref="AU48" si="83">AS48*AP48</f>
        <v>1560</v>
      </c>
      <c r="AV48" s="480">
        <f t="shared" ref="AV48" si="84">AP48*AQ48</f>
        <v>6000</v>
      </c>
      <c r="AW48" s="480">
        <f>VLOOKUP(AO48,'БАЗА ЯНД'!E:W,19,FALSE)</f>
        <v>23</v>
      </c>
    </row>
    <row r="49" spans="1:53" s="377" customFormat="1" ht="22.5" customHeight="1" x14ac:dyDescent="0.25">
      <c r="A49" s="376" t="s">
        <v>110</v>
      </c>
      <c r="B49" s="377" t="s">
        <v>29</v>
      </c>
      <c r="E49" s="377" t="s">
        <v>632</v>
      </c>
      <c r="F49" s="431">
        <v>120</v>
      </c>
      <c r="G49" s="377">
        <f>VLOOKUP(E49,'БАЗА ЯНД'!E:R,2,FALSE)</f>
        <v>170</v>
      </c>
      <c r="H49" s="377">
        <f>VLOOKUP(E49,'БАЗА ЯНД'!E:R,5,FALSE)</f>
        <v>250</v>
      </c>
      <c r="I49" s="377">
        <f>VLOOKUP(E49,'БАЗА ЯНД'!E:R,3,FALSE)</f>
        <v>43</v>
      </c>
      <c r="J49" s="348">
        <f t="shared" si="54"/>
        <v>0.25294117647058822</v>
      </c>
      <c r="K49" s="377">
        <f t="shared" si="55"/>
        <v>5160</v>
      </c>
      <c r="L49" s="377">
        <f t="shared" si="56"/>
        <v>20400</v>
      </c>
      <c r="M49" s="382">
        <f>VLOOKUP(E49,'БАЗА ЯНД'!E:W,19,FALSE)</f>
        <v>19</v>
      </c>
      <c r="N49" s="377" t="s">
        <v>112</v>
      </c>
      <c r="O49" s="431">
        <v>120</v>
      </c>
      <c r="P49" s="377">
        <f>VLOOKUP(N49,'БАЗА ЯНД'!E:R,2,FALSE)</f>
        <v>170</v>
      </c>
      <c r="Q49" s="377">
        <f>VLOOKUP(N49,'БАЗА ЯНД'!E:R,5,FALSE)</f>
        <v>250</v>
      </c>
      <c r="R49" s="377">
        <f>VLOOKUP(N49,'БАЗА ЯНД'!E:R,3,FALSE)</f>
        <v>55</v>
      </c>
      <c r="S49" s="167">
        <f t="shared" si="3"/>
        <v>0.3235294117647059</v>
      </c>
      <c r="T49" s="377">
        <f t="shared" si="57"/>
        <v>6600</v>
      </c>
      <c r="U49" s="377">
        <f t="shared" si="58"/>
        <v>20400</v>
      </c>
      <c r="V49" s="382">
        <f>VLOOKUP(N49,'БАЗА ЯНД'!E:W,19,FALSE)</f>
        <v>19</v>
      </c>
      <c r="W49" s="377" t="s">
        <v>1485</v>
      </c>
      <c r="X49" s="431">
        <v>120</v>
      </c>
      <c r="Y49" s="379">
        <f>VLOOKUP(W49,'БАЗА ЯНД'!E:R,2,FALSE)</f>
        <v>140</v>
      </c>
      <c r="Z49" s="380">
        <f>VLOOKUP(W49,'БАЗА ЯНД'!E:R,5,FALSE)</f>
        <v>250</v>
      </c>
      <c r="AA49" s="381">
        <f>VLOOKUP(W49,'БАЗА ЯНД'!E:R,3,FALSE)</f>
        <v>45</v>
      </c>
      <c r="AB49" s="352">
        <f t="shared" si="15"/>
        <v>0.32142857142857145</v>
      </c>
      <c r="AC49" s="381">
        <f t="shared" si="59"/>
        <v>5400</v>
      </c>
      <c r="AD49" s="381">
        <f t="shared" si="60"/>
        <v>16800</v>
      </c>
      <c r="AE49" s="378">
        <f>VLOOKUP(W49,'БАЗА ЯНД'!E:W,19,FALSE)</f>
        <v>19</v>
      </c>
      <c r="AF49" s="377" t="s">
        <v>3137</v>
      </c>
      <c r="AG49" s="431">
        <v>120</v>
      </c>
      <c r="AH49" s="381">
        <f>VLOOKUP(AF49,'БАЗА ЯНД'!E:R,2,FALSE)</f>
        <v>160</v>
      </c>
      <c r="AI49" s="381">
        <f>VLOOKUP(AF49,'БАЗА ЯНД'!E:R,5,FALSE)</f>
        <v>250</v>
      </c>
      <c r="AJ49" s="381">
        <f>VLOOKUP(AF49,'БАЗА ЯНД'!E:R,3,FALSE)</f>
        <v>49</v>
      </c>
      <c r="AK49" s="348">
        <f t="shared" si="18"/>
        <v>0.30625000000000002</v>
      </c>
      <c r="AL49" s="381">
        <f t="shared" si="61"/>
        <v>5880</v>
      </c>
      <c r="AM49" s="381">
        <f t="shared" si="62"/>
        <v>19200</v>
      </c>
      <c r="AN49" s="378">
        <f>VLOOKUP(AF49,'БАЗА ЯНД'!E:W,19,FALSE)</f>
        <v>19</v>
      </c>
      <c r="AO49" s="377" t="s">
        <v>1216</v>
      </c>
      <c r="AP49" s="431">
        <v>120</v>
      </c>
      <c r="AQ49" s="381">
        <f>VLOOKUP(AO49,'БАЗА ЯНД'!E:W,2,FALSE)</f>
        <v>160</v>
      </c>
      <c r="AR49" s="381">
        <f>VLOOKUP(AO49,'БАЗА ЯНД'!E:W,5,FALSE)</f>
        <v>250</v>
      </c>
      <c r="AS49" s="377">
        <f>VLOOKUP(AO49,'БАЗА ЯНД'!E:W,3,FALSE)</f>
        <v>39</v>
      </c>
      <c r="AT49" s="339">
        <f t="shared" si="21"/>
        <v>0.24374999999999999</v>
      </c>
      <c r="AU49" s="377">
        <f t="shared" si="63"/>
        <v>4680</v>
      </c>
      <c r="AV49" s="377">
        <f t="shared" si="64"/>
        <v>19200</v>
      </c>
      <c r="AW49" s="382">
        <f>VLOOKUP(AO49,'БАЗА ЯНД'!E:W,19,FALSE)</f>
        <v>14</v>
      </c>
    </row>
    <row r="50" spans="1:53" s="384" customFormat="1" ht="22.5" customHeight="1" x14ac:dyDescent="0.25">
      <c r="A50" s="383" t="s">
        <v>116</v>
      </c>
      <c r="B50" s="384" t="s">
        <v>29</v>
      </c>
      <c r="E50" s="384" t="s">
        <v>469</v>
      </c>
      <c r="F50" s="385">
        <v>70</v>
      </c>
      <c r="G50" s="384">
        <f>VLOOKUP(E50,'БАЗА ЯНД'!E:R,2,FALSE)</f>
        <v>120</v>
      </c>
      <c r="H50" s="384">
        <f>VLOOKUP(E50,'БАЗА ЯНД'!E:R,5,FALSE)</f>
        <v>250</v>
      </c>
      <c r="I50" s="384">
        <f>VLOOKUP(E50,'БАЗА ЯНД'!E:R,3,FALSE)</f>
        <v>23</v>
      </c>
      <c r="J50" s="348">
        <f t="shared" si="54"/>
        <v>0.19166666666666668</v>
      </c>
      <c r="K50" s="384">
        <f t="shared" si="55"/>
        <v>1610</v>
      </c>
      <c r="L50" s="384">
        <f t="shared" si="56"/>
        <v>8400</v>
      </c>
      <c r="M50" s="390">
        <f>VLOOKUP(E50,'БАЗА ЯНД'!E:W,19,FALSE)</f>
        <v>19</v>
      </c>
      <c r="N50" s="384" t="s">
        <v>1812</v>
      </c>
      <c r="O50" s="385">
        <v>70</v>
      </c>
      <c r="P50" s="384">
        <f>VLOOKUP(N50,'БАЗА ЯНД'!E:R,2,FALSE)</f>
        <v>130</v>
      </c>
      <c r="Q50" s="384">
        <f>VLOOKUP(N50,'БАЗА ЯНД'!E:R,5,FALSE)</f>
        <v>250</v>
      </c>
      <c r="R50" s="384">
        <f>VLOOKUP(N50,'БАЗА ЯНД'!E:R,3,FALSE)</f>
        <v>35</v>
      </c>
      <c r="S50" s="167">
        <f t="shared" si="3"/>
        <v>0.26923076923076922</v>
      </c>
      <c r="T50" s="384">
        <f t="shared" si="57"/>
        <v>2450</v>
      </c>
      <c r="U50" s="384">
        <f t="shared" si="58"/>
        <v>9100</v>
      </c>
      <c r="V50" s="390">
        <f>VLOOKUP(N50,'БАЗА ЯНД'!E:W,19,FALSE)</f>
        <v>19</v>
      </c>
      <c r="W50" s="384" t="s">
        <v>983</v>
      </c>
      <c r="X50" s="385">
        <v>70</v>
      </c>
      <c r="Y50" s="386">
        <f>VLOOKUP(W50,'БАЗА ЯНД'!E:R,2,FALSE)</f>
        <v>110</v>
      </c>
      <c r="Z50" s="387">
        <f>VLOOKUP(W50,'БАЗА ЯНД'!E:R,5,FALSE)</f>
        <v>250</v>
      </c>
      <c r="AA50" s="388">
        <f>VLOOKUP(W50,'БАЗА ЯНД'!E:R,3,FALSE)</f>
        <v>30</v>
      </c>
      <c r="AB50" s="352">
        <f t="shared" si="15"/>
        <v>0.27272727272727271</v>
      </c>
      <c r="AC50" s="388">
        <f t="shared" si="59"/>
        <v>2100</v>
      </c>
      <c r="AD50" s="388">
        <f t="shared" si="60"/>
        <v>7700</v>
      </c>
      <c r="AE50" s="389">
        <f>VLOOKUP(W50,'БАЗА ЯНД'!E:W,19,FALSE)</f>
        <v>14</v>
      </c>
      <c r="AF50" s="384" t="s">
        <v>1700</v>
      </c>
      <c r="AG50" s="385">
        <v>70</v>
      </c>
      <c r="AH50" s="388">
        <f>VLOOKUP(AF50,'БАЗА ЯНД'!E:R,2,FALSE)</f>
        <v>110</v>
      </c>
      <c r="AI50" s="388">
        <f>VLOOKUP(AF50,'БАЗА ЯНД'!E:R,5,FALSE)</f>
        <v>250</v>
      </c>
      <c r="AJ50" s="388">
        <f>VLOOKUP(AF50,'БАЗА ЯНД'!E:R,3,FALSE)</f>
        <v>19</v>
      </c>
      <c r="AK50" s="348">
        <f t="shared" si="18"/>
        <v>0.17272727272727273</v>
      </c>
      <c r="AL50" s="388">
        <f t="shared" si="61"/>
        <v>1330</v>
      </c>
      <c r="AM50" s="388">
        <f t="shared" si="62"/>
        <v>7700</v>
      </c>
      <c r="AN50" s="389">
        <f>VLOOKUP(AF50,'БАЗА ЯНД'!E:W,19,FALSE)</f>
        <v>19</v>
      </c>
      <c r="AO50" s="384" t="s">
        <v>118</v>
      </c>
      <c r="AP50" s="385">
        <v>70</v>
      </c>
      <c r="AQ50" s="388">
        <f>VLOOKUP(AO50,'БАЗА ЯНД'!E:W,2,FALSE)</f>
        <v>120</v>
      </c>
      <c r="AR50" s="388">
        <f>VLOOKUP(AO50,'БАЗА ЯНД'!E:W,5,FALSE)</f>
        <v>250</v>
      </c>
      <c r="AS50" s="384">
        <f>VLOOKUP(AO50,'БАЗА ЯНД'!E:W,3,FALSE)</f>
        <v>28</v>
      </c>
      <c r="AT50" s="339">
        <f t="shared" si="21"/>
        <v>0.23333333333333334</v>
      </c>
      <c r="AU50" s="384">
        <f t="shared" si="63"/>
        <v>1960</v>
      </c>
      <c r="AV50" s="384">
        <f t="shared" si="64"/>
        <v>8400</v>
      </c>
      <c r="AW50" s="390">
        <f>VLOOKUP(AO50,'БАЗА ЯНД'!E:W,19,FALSE)</f>
        <v>19</v>
      </c>
    </row>
    <row r="51" spans="1:53" s="368" customFormat="1" ht="22.5" customHeight="1" x14ac:dyDescent="0.25">
      <c r="A51" s="391" t="s">
        <v>121</v>
      </c>
      <c r="B51" s="368" t="s">
        <v>29</v>
      </c>
      <c r="E51" s="368" t="s">
        <v>124</v>
      </c>
      <c r="F51" s="369">
        <v>120</v>
      </c>
      <c r="G51" s="368">
        <f>VLOOKUP(E51,'БАЗА ЯНД'!E:R,2,FALSE)</f>
        <v>200</v>
      </c>
      <c r="H51" s="368">
        <f>VLOOKUP(E51,'БАЗА ЯНД'!E:R,5,FALSE)</f>
        <v>180</v>
      </c>
      <c r="I51" s="368">
        <f>VLOOKUP(E51,'БАЗА ЯНД'!E:R,3,FALSE)</f>
        <v>55</v>
      </c>
      <c r="J51" s="348">
        <f t="shared" si="54"/>
        <v>0.27500000000000002</v>
      </c>
      <c r="K51" s="368">
        <f t="shared" si="55"/>
        <v>6600</v>
      </c>
      <c r="L51" s="368">
        <f t="shared" si="56"/>
        <v>24000</v>
      </c>
      <c r="M51" s="374">
        <f>VLOOKUP(E51,'БАЗА ЯНД'!E:W,19,FALSE)</f>
        <v>19</v>
      </c>
      <c r="N51" s="368" t="s">
        <v>1657</v>
      </c>
      <c r="O51" s="369">
        <v>180</v>
      </c>
      <c r="P51" s="368">
        <f>VLOOKUP(N51,'БАЗА ЯНД'!E:R,2,FALSE)</f>
        <v>180</v>
      </c>
      <c r="Q51" s="368">
        <f>VLOOKUP(N51,'БАЗА ЯНД'!E:R,5,FALSE)</f>
        <v>200</v>
      </c>
      <c r="R51" s="368">
        <f>VLOOKUP(N51,'БАЗА ЯНД'!E:R,3,FALSE)</f>
        <v>52</v>
      </c>
      <c r="S51" s="167">
        <f t="shared" si="3"/>
        <v>0.28888888888888886</v>
      </c>
      <c r="T51" s="368">
        <f t="shared" si="57"/>
        <v>9360</v>
      </c>
      <c r="U51" s="368">
        <f t="shared" si="58"/>
        <v>32400</v>
      </c>
      <c r="V51" s="374">
        <f>VLOOKUP(N51,'БАЗА ЯНД'!E:W,19,FALSE)</f>
        <v>19</v>
      </c>
      <c r="W51" s="368" t="s">
        <v>1614</v>
      </c>
      <c r="X51" s="369">
        <v>130</v>
      </c>
      <c r="Y51" s="370">
        <f>VLOOKUP(W51,'БАЗА ЯНД'!E:R,2,FALSE)</f>
        <v>200</v>
      </c>
      <c r="Z51" s="371">
        <f>VLOOKUP(W51,'БАЗА ЯНД'!E:R,5,FALSE)</f>
        <v>150</v>
      </c>
      <c r="AA51" s="372">
        <f>VLOOKUP(W51,'БАЗА ЯНД'!E:R,3,FALSE)</f>
        <v>61</v>
      </c>
      <c r="AB51" s="352">
        <f t="shared" si="15"/>
        <v>0.30499999999999999</v>
      </c>
      <c r="AC51" s="372">
        <f t="shared" si="59"/>
        <v>7930</v>
      </c>
      <c r="AD51" s="372">
        <f t="shared" si="60"/>
        <v>26000</v>
      </c>
      <c r="AE51" s="373">
        <f>VLOOKUP(W51,'БАЗА ЯНД'!E:W,19,FALSE)</f>
        <v>19</v>
      </c>
      <c r="AF51" s="368" t="s">
        <v>1975</v>
      </c>
      <c r="AG51" s="369">
        <v>160</v>
      </c>
      <c r="AH51" s="372">
        <f>VLOOKUP(AF51,'БАЗА ЯНД'!E:R,2,FALSE)</f>
        <v>190</v>
      </c>
      <c r="AI51" s="372">
        <f>VLOOKUP(AF51,'БАЗА ЯНД'!E:R,5,FALSE)</f>
        <v>160</v>
      </c>
      <c r="AJ51" s="372">
        <f>VLOOKUP(AF51,'БАЗА ЯНД'!E:R,3,FALSE)</f>
        <v>57</v>
      </c>
      <c r="AK51" s="348">
        <f t="shared" si="18"/>
        <v>0.3</v>
      </c>
      <c r="AL51" s="372">
        <f t="shared" si="61"/>
        <v>9120</v>
      </c>
      <c r="AM51" s="372">
        <f t="shared" si="62"/>
        <v>30400</v>
      </c>
      <c r="AN51" s="373">
        <f>VLOOKUP(AF51,'БАЗА ЯНД'!E:W,19,FALSE)</f>
        <v>19</v>
      </c>
      <c r="AO51" s="368" t="s">
        <v>129</v>
      </c>
      <c r="AP51" s="369">
        <v>150</v>
      </c>
      <c r="AQ51" s="372">
        <f>VLOOKUP(AO51,'БАЗА ЯНД'!E:W,2,FALSE)</f>
        <v>250</v>
      </c>
      <c r="AR51" s="372">
        <f>VLOOKUP(AO51,'БАЗА ЯНД'!E:W,5,FALSE)</f>
        <v>250</v>
      </c>
      <c r="AS51" s="368">
        <f>VLOOKUP(AO51,'БАЗА ЯНД'!E:W,3,FALSE)</f>
        <v>73</v>
      </c>
      <c r="AT51" s="339">
        <f t="shared" si="21"/>
        <v>0.29199999999999998</v>
      </c>
      <c r="AU51" s="368">
        <f t="shared" si="63"/>
        <v>10950</v>
      </c>
      <c r="AV51" s="368">
        <f t="shared" si="64"/>
        <v>37500</v>
      </c>
      <c r="AW51" s="374">
        <f>VLOOKUP(AO51,'БАЗА ЯНД'!E:W,19,FALSE)</f>
        <v>19</v>
      </c>
    </row>
    <row r="52" spans="1:53" s="368" customFormat="1" ht="22.5" customHeight="1" x14ac:dyDescent="0.25">
      <c r="A52" s="391" t="s">
        <v>127</v>
      </c>
      <c r="B52" s="368" t="s">
        <v>29</v>
      </c>
      <c r="E52" s="368" t="s">
        <v>1001</v>
      </c>
      <c r="F52" s="369">
        <v>140</v>
      </c>
      <c r="G52" s="368">
        <f>VLOOKUP(E52,'БАЗА ЯНД'!E:R,2,FALSE)</f>
        <v>180</v>
      </c>
      <c r="H52" s="368">
        <f>VLOOKUP(E52,'БАЗА ЯНД'!E:R,5,FALSE)</f>
        <v>130</v>
      </c>
      <c r="I52" s="368">
        <f>VLOOKUP(E52,'БАЗА ЯНД'!E:R,3,FALSE)</f>
        <v>49</v>
      </c>
      <c r="J52" s="348">
        <f t="shared" si="54"/>
        <v>0.2722222222222222</v>
      </c>
      <c r="K52" s="368">
        <f t="shared" si="55"/>
        <v>6860</v>
      </c>
      <c r="L52" s="368">
        <f t="shared" si="56"/>
        <v>25200</v>
      </c>
      <c r="M52" s="374">
        <f>VLOOKUP(E52,'БАЗА ЯНД'!E:W,19,FALSE)</f>
        <v>19</v>
      </c>
      <c r="N52" s="368" t="s">
        <v>3247</v>
      </c>
      <c r="O52" s="369">
        <v>120</v>
      </c>
      <c r="P52" s="368">
        <f>VLOOKUP(N52,'БАЗА ЯНД'!E:R,2,FALSE)</f>
        <v>250</v>
      </c>
      <c r="Q52" s="368">
        <f>VLOOKUP(N52,'БАЗА ЯНД'!E:R,5,FALSE)</f>
        <v>230</v>
      </c>
      <c r="R52" s="368">
        <f>VLOOKUP(N52,'БАЗА ЯНД'!E:R,3,FALSE)</f>
        <v>74</v>
      </c>
      <c r="S52" s="167">
        <f t="shared" si="3"/>
        <v>0.29599999999999999</v>
      </c>
      <c r="T52" s="368">
        <f t="shared" si="57"/>
        <v>8880</v>
      </c>
      <c r="U52" s="368">
        <f t="shared" si="58"/>
        <v>30000</v>
      </c>
      <c r="V52" s="374">
        <f>VLOOKUP(N52,'БАЗА ЯНД'!E:W,19,FALSE)</f>
        <v>19</v>
      </c>
      <c r="W52" s="368" t="s">
        <v>1690</v>
      </c>
      <c r="X52" s="369">
        <v>120</v>
      </c>
      <c r="Y52" s="370">
        <f>VLOOKUP(W52,'БАЗА ЯНД'!E:R,2,FALSE)</f>
        <v>220</v>
      </c>
      <c r="Z52" s="371">
        <f>VLOOKUP(W52,'БАЗА ЯНД'!E:R,5,FALSE)</f>
        <v>180</v>
      </c>
      <c r="AA52" s="372">
        <f>VLOOKUP(W52,'БАЗА ЯНД'!E:R,3,FALSE)</f>
        <v>59</v>
      </c>
      <c r="AB52" s="352">
        <f t="shared" si="15"/>
        <v>0.26818181818181819</v>
      </c>
      <c r="AC52" s="372">
        <f t="shared" si="59"/>
        <v>7080</v>
      </c>
      <c r="AD52" s="372">
        <f t="shared" si="60"/>
        <v>26400</v>
      </c>
      <c r="AE52" s="373">
        <f>VLOOKUP(W52,'БАЗА ЯНД'!E:W,19,FALSE)</f>
        <v>19</v>
      </c>
      <c r="AF52" s="368" t="s">
        <v>1209</v>
      </c>
      <c r="AG52" s="369">
        <v>120</v>
      </c>
      <c r="AH52" s="372">
        <f>VLOOKUP(AF52,'БАЗА ЯНД'!E:R,2,FALSE)</f>
        <v>150</v>
      </c>
      <c r="AI52" s="372">
        <f>VLOOKUP(AF52,'БАЗА ЯНД'!E:R,5,FALSE)</f>
        <v>90</v>
      </c>
      <c r="AJ52" s="372">
        <f>VLOOKUP(AF52,'БАЗА ЯНД'!E:R,3,FALSE)</f>
        <v>50</v>
      </c>
      <c r="AK52" s="348">
        <f t="shared" si="18"/>
        <v>0.33333333333333331</v>
      </c>
      <c r="AL52" s="372">
        <f t="shared" si="61"/>
        <v>6000</v>
      </c>
      <c r="AM52" s="372">
        <f t="shared" si="62"/>
        <v>18000</v>
      </c>
      <c r="AN52" s="373">
        <f>VLOOKUP(AF52,'БАЗА ЯНД'!E:W,19,FALSE)</f>
        <v>19</v>
      </c>
      <c r="AO52" s="368" t="s">
        <v>138</v>
      </c>
      <c r="AP52" s="369">
        <v>120</v>
      </c>
      <c r="AQ52" s="372">
        <f>VLOOKUP(AO52,'БАЗА ЯНД'!E:W,2,FALSE)</f>
        <v>130</v>
      </c>
      <c r="AR52" s="372">
        <f>VLOOKUP(AO52,'БАЗА ЯНД'!E:W,5,FALSE)</f>
        <v>100</v>
      </c>
      <c r="AS52" s="368">
        <f>VLOOKUP(AO52,'БАЗА ЯНД'!E:W,3,FALSE)</f>
        <v>35</v>
      </c>
      <c r="AT52" s="339">
        <f t="shared" si="21"/>
        <v>0.26923076923076922</v>
      </c>
      <c r="AU52" s="368">
        <f t="shared" si="63"/>
        <v>4200</v>
      </c>
      <c r="AV52" s="368">
        <f t="shared" si="64"/>
        <v>15600</v>
      </c>
      <c r="AW52" s="374">
        <f>VLOOKUP(AO52,'БАЗА ЯНД'!E:W,19,FALSE)</f>
        <v>19</v>
      </c>
    </row>
    <row r="53" spans="1:53" s="368" customFormat="1" ht="22.5" customHeight="1" x14ac:dyDescent="0.25">
      <c r="A53" s="391" t="s">
        <v>133</v>
      </c>
      <c r="B53" s="368" t="s">
        <v>29</v>
      </c>
      <c r="E53" s="368" t="s">
        <v>2802</v>
      </c>
      <c r="F53" s="369">
        <v>180</v>
      </c>
      <c r="G53" s="368">
        <f>VLOOKUP(E53,'БАЗА ЯНД'!E:R,2,FALSE)</f>
        <v>230</v>
      </c>
      <c r="H53" s="368">
        <f>VLOOKUP(E53,'БАЗА ЯНД'!E:R,5,FALSE)</f>
        <v>140</v>
      </c>
      <c r="I53" s="368">
        <f>VLOOKUP(E53,'БАЗА ЯНД'!E:R,3,FALSE)</f>
        <v>64</v>
      </c>
      <c r="J53" s="348">
        <f t="shared" si="54"/>
        <v>0.27826086956521739</v>
      </c>
      <c r="K53" s="368">
        <f t="shared" si="55"/>
        <v>11520</v>
      </c>
      <c r="L53" s="368">
        <f t="shared" si="56"/>
        <v>41400</v>
      </c>
      <c r="M53" s="374">
        <f>VLOOKUP(E53,'БАЗА ЯНД'!E:W,19,FALSE)</f>
        <v>19</v>
      </c>
      <c r="N53" s="368" t="s">
        <v>1148</v>
      </c>
      <c r="O53" s="369">
        <v>140</v>
      </c>
      <c r="P53" s="368">
        <f>VLOOKUP(N53,'БАЗА ЯНД'!E:R,2,FALSE)</f>
        <v>240</v>
      </c>
      <c r="Q53" s="368">
        <f>VLOOKUP(N53,'БАЗА ЯНД'!E:R,5,FALSE)</f>
        <v>240</v>
      </c>
      <c r="R53" s="368">
        <f>VLOOKUP(N53,'БАЗА ЯНД'!E:R,3,FALSE)</f>
        <v>60</v>
      </c>
      <c r="S53" s="167">
        <f t="shared" si="3"/>
        <v>0.25</v>
      </c>
      <c r="T53" s="368">
        <f t="shared" si="57"/>
        <v>8400</v>
      </c>
      <c r="U53" s="368">
        <f t="shared" si="58"/>
        <v>33600</v>
      </c>
      <c r="V53" s="374">
        <f>VLOOKUP(N53,'БАЗА ЯНД'!E:W,19,FALSE)</f>
        <v>19</v>
      </c>
      <c r="W53" s="368" t="s">
        <v>1581</v>
      </c>
      <c r="X53" s="369">
        <v>160</v>
      </c>
      <c r="Y53" s="370">
        <f>VLOOKUP(W53,'БАЗА ЯНД'!E:R,2,FALSE)</f>
        <v>220</v>
      </c>
      <c r="Z53" s="371">
        <f>VLOOKUP(W53,'БАЗА ЯНД'!E:R,5,FALSE)</f>
        <v>130</v>
      </c>
      <c r="AA53" s="372">
        <f>VLOOKUP(W53,'БАЗА ЯНД'!E:R,3,FALSE)</f>
        <v>67</v>
      </c>
      <c r="AB53" s="352">
        <f t="shared" si="15"/>
        <v>0.30454545454545456</v>
      </c>
      <c r="AC53" s="372">
        <f t="shared" si="59"/>
        <v>10720</v>
      </c>
      <c r="AD53" s="372">
        <f t="shared" si="60"/>
        <v>35200</v>
      </c>
      <c r="AE53" s="373">
        <f>VLOOKUP(W53,'БАЗА ЯНД'!E:W,19,FALSE)</f>
        <v>24</v>
      </c>
      <c r="AF53" s="368" t="s">
        <v>1363</v>
      </c>
      <c r="AG53" s="369">
        <v>160</v>
      </c>
      <c r="AH53" s="372">
        <f>VLOOKUP(AF53,'БАЗА ЯНД'!E:R,2,FALSE)</f>
        <v>230</v>
      </c>
      <c r="AI53" s="372">
        <f>VLOOKUP(AF53,'БАЗА ЯНД'!E:R,5,FALSE)</f>
        <v>180</v>
      </c>
      <c r="AJ53" s="372">
        <f>VLOOKUP(AF53,'БАЗА ЯНД'!E:R,3,FALSE)</f>
        <v>65</v>
      </c>
      <c r="AK53" s="348">
        <f t="shared" si="18"/>
        <v>0.28260869565217389</v>
      </c>
      <c r="AL53" s="372">
        <f t="shared" si="61"/>
        <v>10400</v>
      </c>
      <c r="AM53" s="372">
        <f t="shared" si="62"/>
        <v>36800</v>
      </c>
      <c r="AN53" s="373">
        <f>VLOOKUP(AF53,'БАЗА ЯНД'!E:W,19,FALSE)</f>
        <v>19</v>
      </c>
      <c r="AO53" s="368" t="s">
        <v>1788</v>
      </c>
      <c r="AP53" s="369">
        <v>100</v>
      </c>
      <c r="AQ53" s="372">
        <f>VLOOKUP(AO53,'БАЗА ЯНД'!E:W,2,FALSE)</f>
        <v>190</v>
      </c>
      <c r="AR53" s="372">
        <f>VLOOKUP(AO53,'БАЗА ЯНД'!E:W,5,FALSE)</f>
        <v>180</v>
      </c>
      <c r="AS53" s="368">
        <f>VLOOKUP(AO53,'БАЗА ЯНД'!E:W,3,FALSE)</f>
        <v>52</v>
      </c>
      <c r="AT53" s="339">
        <f t="shared" si="21"/>
        <v>0.27368421052631581</v>
      </c>
      <c r="AU53" s="368">
        <f t="shared" si="63"/>
        <v>5200</v>
      </c>
      <c r="AV53" s="368">
        <f t="shared" si="64"/>
        <v>19000</v>
      </c>
      <c r="AW53" s="374">
        <f>VLOOKUP(AO53,'БАЗА ЯНД'!E:W,19,FALSE)</f>
        <v>19</v>
      </c>
    </row>
    <row r="54" spans="1:53" s="398" customFormat="1" ht="22.5" customHeight="1" x14ac:dyDescent="0.25">
      <c r="A54" s="392" t="s">
        <v>139</v>
      </c>
      <c r="B54" s="392" t="s">
        <v>29</v>
      </c>
      <c r="C54" s="392"/>
      <c r="D54" s="392"/>
      <c r="E54" s="398" t="s">
        <v>664</v>
      </c>
      <c r="F54" s="393">
        <v>60</v>
      </c>
      <c r="G54" s="392">
        <f>VLOOKUP(E54,'БАЗА ЯНД'!E:R,2,FALSE)</f>
        <v>250</v>
      </c>
      <c r="H54" s="392">
        <f>VLOOKUP(E54,'БАЗА ЯНД'!E:R,5,FALSE)</f>
        <v>200</v>
      </c>
      <c r="I54" s="392">
        <f>VLOOKUP(E54,'БАЗА ЯНД'!E:R,3,FALSE)</f>
        <v>76</v>
      </c>
      <c r="J54" s="348">
        <f t="shared" si="54"/>
        <v>0.30399999999999999</v>
      </c>
      <c r="K54" s="392">
        <f t="shared" si="55"/>
        <v>4560</v>
      </c>
      <c r="L54" s="392">
        <f t="shared" si="56"/>
        <v>15000</v>
      </c>
      <c r="M54" s="392">
        <f>VLOOKUP(E54,'БАЗА ЯНД'!E:W,19,FALSE)</f>
        <v>19</v>
      </c>
      <c r="N54" s="398" t="s">
        <v>655</v>
      </c>
      <c r="O54" s="393">
        <v>60</v>
      </c>
      <c r="P54" s="392">
        <f>VLOOKUP(N54,'БАЗА ЯНД'!E:R,2,FALSE)</f>
        <v>220</v>
      </c>
      <c r="Q54" s="392">
        <f>VLOOKUP(N54,'БАЗА ЯНД'!E:R,5,FALSE)</f>
        <v>120</v>
      </c>
      <c r="R54" s="392">
        <f>VLOOKUP(N54,'БАЗА ЯНД'!E:R,3,FALSE)</f>
        <v>72</v>
      </c>
      <c r="S54" s="167">
        <f t="shared" si="3"/>
        <v>0.32727272727272727</v>
      </c>
      <c r="T54" s="392">
        <f t="shared" si="57"/>
        <v>4320</v>
      </c>
      <c r="U54" s="392">
        <f t="shared" si="58"/>
        <v>13200</v>
      </c>
      <c r="V54" s="392">
        <f>VLOOKUP(N54,'БАЗА ЯНД'!E:W,19,FALSE)</f>
        <v>19</v>
      </c>
      <c r="W54" s="398" t="s">
        <v>471</v>
      </c>
      <c r="X54" s="393">
        <v>60</v>
      </c>
      <c r="Y54" s="394">
        <f>VLOOKUP(W54,'БАЗА ЯНД'!E:R,2,FALSE)</f>
        <v>190</v>
      </c>
      <c r="Z54" s="395">
        <f>VLOOKUP(W54,'БАЗА ЯНД'!E:R,5,FALSE)</f>
        <v>110</v>
      </c>
      <c r="AA54" s="396">
        <f>VLOOKUP(W54,'БАЗА ЯНД'!E:R,3,FALSE)</f>
        <v>65</v>
      </c>
      <c r="AB54" s="352">
        <f t="shared" si="15"/>
        <v>0.34210526315789475</v>
      </c>
      <c r="AC54" s="396">
        <f t="shared" si="59"/>
        <v>3900</v>
      </c>
      <c r="AD54" s="396">
        <f t="shared" si="60"/>
        <v>11400</v>
      </c>
      <c r="AE54" s="397">
        <f>VLOOKUP(W54,'БАЗА ЯНД'!E:W,19,FALSE)</f>
        <v>19</v>
      </c>
      <c r="AF54" s="398" t="s">
        <v>2933</v>
      </c>
      <c r="AG54" s="393">
        <v>60</v>
      </c>
      <c r="AH54" s="396">
        <f>VLOOKUP(AF54,'БАЗА ЯНД'!E:R,2,FALSE)</f>
        <v>240</v>
      </c>
      <c r="AI54" s="396">
        <f>VLOOKUP(AF54,'БАЗА ЯНД'!E:R,5,FALSE)</f>
        <v>160</v>
      </c>
      <c r="AJ54" s="396">
        <f>VLOOKUP(AF54,'БАЗА ЯНД'!E:R,3,FALSE)</f>
        <v>73</v>
      </c>
      <c r="AK54" s="348">
        <f t="shared" si="18"/>
        <v>0.30416666666666664</v>
      </c>
      <c r="AL54" s="396">
        <f t="shared" si="61"/>
        <v>4380</v>
      </c>
      <c r="AM54" s="396">
        <f t="shared" si="62"/>
        <v>14400</v>
      </c>
      <c r="AN54" s="397">
        <f>VLOOKUP(AF54,'БАЗА ЯНД'!E:W,19,FALSE)</f>
        <v>19</v>
      </c>
      <c r="AO54" s="398" t="s">
        <v>661</v>
      </c>
      <c r="AP54" s="393">
        <v>60</v>
      </c>
      <c r="AQ54" s="396">
        <f>VLOOKUP(AO54,'БАЗА ЯНД'!E:W,2,FALSE)</f>
        <v>260</v>
      </c>
      <c r="AR54" s="396">
        <f>VLOOKUP(AO54,'БАЗА ЯНД'!E:W,5,FALSE)</f>
        <v>200</v>
      </c>
      <c r="AS54" s="398">
        <f>VLOOKUP(AO54,'БАЗА ЯНД'!E:W,3,FALSE)</f>
        <v>82</v>
      </c>
      <c r="AT54" s="339">
        <f t="shared" si="21"/>
        <v>0.31538461538461537</v>
      </c>
      <c r="AU54" s="398">
        <f t="shared" si="63"/>
        <v>4920</v>
      </c>
      <c r="AV54" s="398">
        <f t="shared" si="64"/>
        <v>15600</v>
      </c>
      <c r="AW54" s="392">
        <f>VLOOKUP(AO54,'БАЗА ЯНД'!E:W,19,FALSE)</f>
        <v>19</v>
      </c>
    </row>
    <row r="55" spans="1:53" s="406" customFormat="1" ht="22.5" customHeight="1" x14ac:dyDescent="0.25">
      <c r="A55" s="399" t="s">
        <v>143</v>
      </c>
      <c r="B55" s="399" t="s">
        <v>29</v>
      </c>
      <c r="C55" s="399"/>
      <c r="D55" s="399"/>
      <c r="E55" s="399" t="s">
        <v>1732</v>
      </c>
      <c r="F55" s="400">
        <v>80</v>
      </c>
      <c r="G55" s="399">
        <f>VLOOKUP(E55,'БАЗА ЯНД'!E:R,2,FALSE)</f>
        <v>200</v>
      </c>
      <c r="H55" s="399">
        <f>VLOOKUP(E55,'БАЗА ЯНД'!E:R,5,FALSE)</f>
        <v>250</v>
      </c>
      <c r="I55" s="399">
        <f>VLOOKUP(E55,'БАЗА ЯНД'!E:R,3,FALSE)</f>
        <v>59</v>
      </c>
      <c r="J55" s="348">
        <f t="shared" si="54"/>
        <v>0.29499999999999998</v>
      </c>
      <c r="K55" s="399">
        <f t="shared" ref="K55" si="85">I55*F55</f>
        <v>4720</v>
      </c>
      <c r="L55" s="399">
        <f t="shared" ref="L55" si="86">G55*F55</f>
        <v>16000</v>
      </c>
      <c r="M55" s="399">
        <f>VLOOKUP(E55,'БАЗА ЯНД'!E:W,19,FALSE)</f>
        <v>0</v>
      </c>
      <c r="N55" s="405" t="s">
        <v>3357</v>
      </c>
      <c r="O55" s="400">
        <v>80</v>
      </c>
      <c r="P55" s="399">
        <f>VLOOKUP(N55,'БАЗА ЯНД'!E:R,2,FALSE)</f>
        <v>180</v>
      </c>
      <c r="Q55" s="399">
        <f>VLOOKUP(N55,'БАЗА ЯНД'!E:R,5,FALSE)</f>
        <v>250</v>
      </c>
      <c r="R55" s="399">
        <f>VLOOKUP(N55,'БАЗА ЯНД'!E:R,3,FALSE)</f>
        <v>47</v>
      </c>
      <c r="S55" s="167">
        <f t="shared" si="3"/>
        <v>0.26111111111111113</v>
      </c>
      <c r="T55" s="399">
        <f t="shared" ref="T55" si="87">R55*O55</f>
        <v>3760</v>
      </c>
      <c r="U55" s="399">
        <f t="shared" ref="U55" si="88">O55*P55</f>
        <v>14400</v>
      </c>
      <c r="V55" s="399">
        <f>VLOOKUP(N55,'БАЗА ЯНД'!E:W,19,FALSE)</f>
        <v>18</v>
      </c>
      <c r="W55" s="399" t="s">
        <v>336</v>
      </c>
      <c r="X55" s="400">
        <v>80</v>
      </c>
      <c r="Y55" s="401">
        <f>VLOOKUP(W55,'БАЗА ЯНД'!E:R,2,FALSE)</f>
        <v>190</v>
      </c>
      <c r="Z55" s="402">
        <f>VLOOKUP(W55,'БАЗА ЯНД'!E:R,5,FALSE)</f>
        <v>250</v>
      </c>
      <c r="AA55" s="403">
        <f>VLOOKUP(W55,'БАЗА ЯНД'!E:R,3,FALSE)</f>
        <v>44</v>
      </c>
      <c r="AB55" s="352">
        <f t="shared" si="15"/>
        <v>0.23157894736842105</v>
      </c>
      <c r="AC55" s="403">
        <f t="shared" ref="AC55" si="89">AA55*X55</f>
        <v>3520</v>
      </c>
      <c r="AD55" s="403">
        <f t="shared" ref="AD55" si="90">Y55*X55</f>
        <v>15200</v>
      </c>
      <c r="AE55" s="404">
        <f>VLOOKUP(W55,'БАЗА ЯНД'!E:W,19,FALSE)</f>
        <v>15</v>
      </c>
      <c r="AF55" s="403" t="s">
        <v>1156</v>
      </c>
      <c r="AG55" s="400">
        <v>80</v>
      </c>
      <c r="AH55" s="403">
        <f>VLOOKUP(AF55,'БАЗА ЯНД'!E:R,2,FALSE)</f>
        <v>160</v>
      </c>
      <c r="AI55" s="403">
        <f>VLOOKUP(AF55,'БАЗА ЯНД'!E:R,5,FALSE)</f>
        <v>180</v>
      </c>
      <c r="AJ55" s="403">
        <f>VLOOKUP(AF55,'БАЗА ЯНД'!E:R,3,FALSE)</f>
        <v>36</v>
      </c>
      <c r="AK55" s="348">
        <f t="shared" si="18"/>
        <v>0.22500000000000001</v>
      </c>
      <c r="AL55" s="403">
        <f t="shared" ref="AL55" si="91">AJ55*AG55</f>
        <v>2880</v>
      </c>
      <c r="AM55" s="403">
        <f t="shared" ref="AM55" si="92">AG55*AH55</f>
        <v>12800</v>
      </c>
      <c r="AN55" s="404">
        <f>VLOOKUP(AF55,'БАЗА ЯНД'!E:W,19,FALSE)</f>
        <v>0</v>
      </c>
      <c r="AO55" s="399" t="s">
        <v>1643</v>
      </c>
      <c r="AP55" s="400">
        <v>80</v>
      </c>
      <c r="AQ55" s="403">
        <f>VLOOKUP(AO55,'БАЗА ЯНД'!E:W,2,FALSE)</f>
        <v>180</v>
      </c>
      <c r="AR55" s="403">
        <f>VLOOKUP(AO55,'БАЗА ЯНД'!E:W,5,FALSE)</f>
        <v>250</v>
      </c>
      <c r="AS55" s="405">
        <f>VLOOKUP(AO55,'БАЗА ЯНД'!E:W,3,FALSE)</f>
        <v>37</v>
      </c>
      <c r="AT55" s="339">
        <f t="shared" si="21"/>
        <v>0.20555555555555555</v>
      </c>
      <c r="AU55" s="405">
        <f t="shared" ref="AU55" si="93">AS55*AP55</f>
        <v>2960</v>
      </c>
      <c r="AV55" s="405">
        <f t="shared" ref="AV55" si="94">AP55*AQ55</f>
        <v>14400</v>
      </c>
      <c r="AW55" s="399">
        <f>VLOOKUP(AO55,'БАЗА ЯНД'!E:W,19,FALSE)</f>
        <v>14</v>
      </c>
    </row>
    <row r="56" spans="1:53" s="408" customFormat="1" ht="22.5" customHeight="1" x14ac:dyDescent="0.25">
      <c r="A56" s="407" t="s">
        <v>3485</v>
      </c>
      <c r="B56" s="407"/>
      <c r="C56" s="407"/>
      <c r="D56" s="407"/>
      <c r="E56" s="407"/>
      <c r="F56" s="407"/>
      <c r="G56" s="407"/>
      <c r="H56" s="407"/>
      <c r="I56" s="407"/>
      <c r="J56" s="348"/>
      <c r="K56" s="407"/>
      <c r="L56" s="407"/>
      <c r="M56" s="407"/>
      <c r="N56" s="407"/>
      <c r="O56" s="407"/>
      <c r="P56" s="407"/>
      <c r="Q56" s="407"/>
      <c r="R56" s="407"/>
      <c r="S56" s="167"/>
      <c r="T56" s="407"/>
      <c r="U56" s="407"/>
      <c r="V56" s="407"/>
      <c r="W56" s="407"/>
      <c r="X56" s="407"/>
      <c r="AB56" s="352"/>
      <c r="AF56" s="499" t="s">
        <v>3621</v>
      </c>
      <c r="AG56" s="499">
        <v>50</v>
      </c>
      <c r="AH56" s="499">
        <f>VLOOKUP(AF56,'БАЗА ЯНД'!E:R,2,FALSE)</f>
        <v>0</v>
      </c>
      <c r="AI56" s="499">
        <f>VLOOKUP(AF56,'БАЗА ЯНД'!E:R,5,FALSE)</f>
        <v>0</v>
      </c>
      <c r="AJ56" s="499">
        <f>VLOOKUP(AF56,'БАЗА ЯНД'!E:R,3,FALSE)</f>
        <v>0</v>
      </c>
      <c r="AK56" s="348" t="e">
        <f t="shared" si="18"/>
        <v>#DIV/0!</v>
      </c>
      <c r="AL56" s="499">
        <f t="shared" ref="AL56:AL57" si="95">AJ56*AG56</f>
        <v>0</v>
      </c>
      <c r="AM56" s="499">
        <f t="shared" ref="AM56:AM57" si="96">AG56*AH56</f>
        <v>0</v>
      </c>
      <c r="AN56" s="499">
        <f>VLOOKUP(AF56,'БАЗА ЯНД'!E:W,19,FALSE)</f>
        <v>24</v>
      </c>
      <c r="AO56" s="407"/>
      <c r="AP56" s="407"/>
      <c r="AT56" s="339"/>
    </row>
    <row r="57" spans="1:53" s="408" customFormat="1" ht="22.5" customHeight="1" x14ac:dyDescent="0.25">
      <c r="A57" s="407" t="s">
        <v>3485</v>
      </c>
      <c r="B57" s="407"/>
      <c r="C57" s="407"/>
      <c r="D57" s="407"/>
      <c r="E57" s="407"/>
      <c r="F57" s="407"/>
      <c r="G57" s="407"/>
      <c r="H57" s="407"/>
      <c r="I57" s="407"/>
      <c r="J57" s="348"/>
      <c r="K57" s="407"/>
      <c r="L57" s="407"/>
      <c r="M57" s="407"/>
      <c r="N57" s="407"/>
      <c r="O57" s="407"/>
      <c r="P57" s="407"/>
      <c r="Q57" s="407"/>
      <c r="R57" s="407"/>
      <c r="S57" s="167"/>
      <c r="T57" s="407"/>
      <c r="U57" s="407"/>
      <c r="V57" s="407"/>
      <c r="W57" s="407"/>
      <c r="X57" s="407"/>
      <c r="AB57" s="352"/>
      <c r="AF57" s="499" t="s">
        <v>3622</v>
      </c>
      <c r="AG57" s="499">
        <v>50</v>
      </c>
      <c r="AH57" s="499">
        <f>VLOOKUP(AF57,'БАЗА ЯНД'!E:R,2,FALSE)</f>
        <v>0</v>
      </c>
      <c r="AI57" s="499">
        <f>VLOOKUP(AF57,'БАЗА ЯНД'!E:R,5,FALSE)</f>
        <v>0</v>
      </c>
      <c r="AJ57" s="499">
        <f>VLOOKUP(AF57,'БАЗА ЯНД'!E:R,3,FALSE)</f>
        <v>0</v>
      </c>
      <c r="AK57" s="348" t="e">
        <f t="shared" si="18"/>
        <v>#DIV/0!</v>
      </c>
      <c r="AL57" s="499">
        <f t="shared" si="95"/>
        <v>0</v>
      </c>
      <c r="AM57" s="499">
        <f t="shared" si="96"/>
        <v>0</v>
      </c>
      <c r="AN57" s="499">
        <f>VLOOKUP(AF57,'БАЗА ЯНД'!E:W,19,FALSE)</f>
        <v>24</v>
      </c>
      <c r="AO57" s="407"/>
      <c r="AP57" s="407"/>
      <c r="AT57" s="339"/>
    </row>
    <row r="58" spans="1:53" s="408" customFormat="1" ht="22.5" customHeight="1" x14ac:dyDescent="0.25">
      <c r="A58" s="407" t="s">
        <v>3485</v>
      </c>
      <c r="B58" s="407"/>
      <c r="C58" s="407"/>
      <c r="D58" s="407"/>
      <c r="E58" s="407"/>
      <c r="F58" s="407"/>
      <c r="G58" s="407"/>
      <c r="H58" s="407"/>
      <c r="I58" s="407"/>
      <c r="J58" s="348"/>
      <c r="K58" s="407"/>
      <c r="L58" s="407"/>
      <c r="M58" s="407"/>
      <c r="N58" s="407"/>
      <c r="O58" s="407"/>
      <c r="P58" s="407"/>
      <c r="Q58" s="407"/>
      <c r="R58" s="407"/>
      <c r="S58" s="167" t="e">
        <f t="shared" si="3"/>
        <v>#DIV/0!</v>
      </c>
      <c r="T58" s="407"/>
      <c r="U58" s="407"/>
      <c r="V58" s="407"/>
      <c r="W58" s="407"/>
      <c r="X58" s="407"/>
      <c r="AB58" s="352"/>
      <c r="AF58" s="499" t="s">
        <v>3623</v>
      </c>
      <c r="AG58" s="499">
        <v>50</v>
      </c>
      <c r="AH58" s="407">
        <f>VLOOKUP(AF58,'БАЗА ЯНД'!E:R,2,FALSE)</f>
        <v>0</v>
      </c>
      <c r="AI58" s="407">
        <f>VLOOKUP(AF58,'БАЗА ЯНД'!E:R,5,FALSE)</f>
        <v>0</v>
      </c>
      <c r="AJ58" s="407">
        <f>VLOOKUP(AF58,'БАЗА ЯНД'!E:R,3,FALSE)</f>
        <v>0</v>
      </c>
      <c r="AK58" s="348" t="e">
        <f t="shared" si="18"/>
        <v>#DIV/0!</v>
      </c>
      <c r="AL58" s="407">
        <f t="shared" ref="AL58" si="97">AJ58*AG58</f>
        <v>0</v>
      </c>
      <c r="AM58" s="407">
        <f t="shared" ref="AM58" si="98">AG58*AH58</f>
        <v>0</v>
      </c>
      <c r="AN58" s="407">
        <f>VLOOKUP(AF58,'БАЗА ЯНД'!E:W,19,FALSE)</f>
        <v>24</v>
      </c>
      <c r="AO58" s="407"/>
      <c r="AP58" s="407"/>
      <c r="AT58" s="339"/>
    </row>
    <row r="59" spans="1:53" s="18" customFormat="1" ht="20.25" customHeight="1" x14ac:dyDescent="0.25">
      <c r="A59" s="18" t="s">
        <v>149</v>
      </c>
      <c r="E59" s="18" t="s">
        <v>149</v>
      </c>
      <c r="J59" s="348" t="e">
        <f t="shared" si="54"/>
        <v>#DIV/0!</v>
      </c>
      <c r="N59" s="18" t="s">
        <v>149</v>
      </c>
      <c r="S59" s="167" t="e">
        <f t="shared" si="3"/>
        <v>#DIV/0!</v>
      </c>
      <c r="T59" s="18" t="s">
        <v>150</v>
      </c>
      <c r="W59" s="18" t="s">
        <v>149</v>
      </c>
      <c r="X59" s="19"/>
      <c r="Y59" s="19"/>
      <c r="Z59" s="19"/>
      <c r="AA59" s="19"/>
      <c r="AB59" s="352" t="e">
        <f t="shared" si="15"/>
        <v>#DIV/0!</v>
      </c>
      <c r="AC59" s="19"/>
      <c r="AD59" s="19"/>
      <c r="AE59" s="19"/>
      <c r="AF59" s="19" t="s">
        <v>149</v>
      </c>
      <c r="AG59" s="19"/>
      <c r="AH59" s="19"/>
      <c r="AI59" s="19"/>
      <c r="AJ59" s="19"/>
      <c r="AK59" s="19"/>
      <c r="AL59" s="19"/>
      <c r="AM59" s="19"/>
      <c r="AN59" s="19"/>
      <c r="AO59" s="19" t="s">
        <v>149</v>
      </c>
      <c r="AP59" s="19"/>
      <c r="AQ59" s="19"/>
      <c r="AR59" s="19"/>
      <c r="AS59" s="19"/>
      <c r="AT59" s="19"/>
      <c r="AU59" s="19"/>
      <c r="AV59" s="19"/>
      <c r="AW59" s="19"/>
    </row>
    <row r="60" spans="1:53" s="18" customFormat="1" ht="22.15" customHeight="1" x14ac:dyDescent="0.25">
      <c r="A60" s="409" t="s">
        <v>151</v>
      </c>
      <c r="B60" s="409" t="s">
        <v>20</v>
      </c>
      <c r="C60" s="409" t="s">
        <v>154</v>
      </c>
      <c r="D60" s="409"/>
      <c r="E60" s="409" t="s">
        <v>1704</v>
      </c>
      <c r="F60" s="409">
        <v>10</v>
      </c>
      <c r="G60" s="409">
        <f>VLOOKUP(E60,'БАЗА ЯНД'!E:R,2,FALSE)</f>
        <v>140</v>
      </c>
      <c r="H60" s="409">
        <f>VLOOKUP(E60,'БАЗА ЯНД'!E:R,5,FALSE)</f>
        <v>130</v>
      </c>
      <c r="I60" s="409">
        <f>VLOOKUP(E60,'БАЗА ЯНД'!E:R,3,FALSE)</f>
        <v>36</v>
      </c>
      <c r="J60" s="348">
        <f t="shared" si="54"/>
        <v>0.25714285714285712</v>
      </c>
      <c r="K60" s="409">
        <f t="shared" ref="K60" si="99">I60*F60</f>
        <v>360</v>
      </c>
      <c r="L60" s="409">
        <f t="shared" ref="L60" si="100">G60*F60</f>
        <v>1400</v>
      </c>
      <c r="M60" s="409">
        <f>VLOOKUP(E60,'БАЗА ЯНД'!E:W,19,FALSE)</f>
        <v>23</v>
      </c>
      <c r="N60" s="409" t="s">
        <v>1704</v>
      </c>
      <c r="O60" s="409">
        <v>10</v>
      </c>
      <c r="P60" s="409">
        <f>VLOOKUP(N60,'БАЗА ЯНД'!E:R,2,FALSE)</f>
        <v>140</v>
      </c>
      <c r="Q60" s="409">
        <f>VLOOKUP(N60,'БАЗА ЯНД'!E:R,5,FALSE)</f>
        <v>130</v>
      </c>
      <c r="R60" s="409">
        <f>VLOOKUP(N60,'БАЗА ЯНД'!E:R,3,FALSE)</f>
        <v>36</v>
      </c>
      <c r="S60" s="167">
        <f t="shared" si="3"/>
        <v>0.25714285714285712</v>
      </c>
      <c r="T60" s="409">
        <f t="shared" ref="T60" si="101">R60*O60</f>
        <v>360</v>
      </c>
      <c r="U60" s="409">
        <f t="shared" ref="U60" si="102">O60*P60</f>
        <v>1400</v>
      </c>
      <c r="V60" s="409">
        <f>VLOOKUP(N60,'БАЗА ЯНД'!E:W,19,FALSE)</f>
        <v>23</v>
      </c>
      <c r="W60" s="409" t="s">
        <v>1704</v>
      </c>
      <c r="X60" s="409">
        <v>10</v>
      </c>
      <c r="Y60" s="410">
        <f>VLOOKUP(W60,'БАЗА ЯНД'!E:R,2,FALSE)</f>
        <v>140</v>
      </c>
      <c r="Z60" s="411">
        <f>VLOOKUP(W60,'БАЗА ЯНД'!E:R,5,FALSE)</f>
        <v>130</v>
      </c>
      <c r="AA60" s="409">
        <f>VLOOKUP(W60,'БАЗА ЯНД'!E:R,3,FALSE)</f>
        <v>36</v>
      </c>
      <c r="AB60" s="352">
        <f t="shared" si="15"/>
        <v>0.25714285714285712</v>
      </c>
      <c r="AC60" s="409">
        <f t="shared" ref="AC60" si="103">AA60*X60</f>
        <v>360</v>
      </c>
      <c r="AD60" s="409">
        <f t="shared" ref="AD60" si="104">Y60*X60</f>
        <v>1400</v>
      </c>
      <c r="AE60" s="412">
        <f>VLOOKUP(W60,'БАЗА ЯНД'!E:W,19,FALSE)</f>
        <v>23</v>
      </c>
      <c r="AF60" s="409" t="s">
        <v>1704</v>
      </c>
      <c r="AG60" s="409">
        <v>10</v>
      </c>
      <c r="AH60" s="409">
        <f>VLOOKUP(AF60,'БАЗА ЯНД'!E:R,2,FALSE)</f>
        <v>140</v>
      </c>
      <c r="AI60" s="409">
        <f>VLOOKUP(AF60,'БАЗА ЯНД'!E:R,5,FALSE)</f>
        <v>130</v>
      </c>
      <c r="AJ60" s="409">
        <f>VLOOKUP(AF60,'БАЗА ЯНД'!E:R,3,FALSE)</f>
        <v>36</v>
      </c>
      <c r="AK60" s="339">
        <f t="shared" si="18"/>
        <v>0.25714285714285712</v>
      </c>
      <c r="AL60" s="409">
        <f t="shared" ref="AL60" si="105">AJ60*AG60</f>
        <v>360</v>
      </c>
      <c r="AM60" s="409">
        <f t="shared" ref="AM60" si="106">AG60*AH60</f>
        <v>1400</v>
      </c>
      <c r="AN60" s="412">
        <f>VLOOKUP(AF60,'БАЗА ЯНД'!E:W,19,FALSE)</f>
        <v>23</v>
      </c>
      <c r="AO60" s="409" t="s">
        <v>1704</v>
      </c>
      <c r="AP60" s="409">
        <v>10</v>
      </c>
      <c r="AQ60" s="409">
        <f>VLOOKUP(AO60,'БАЗА ЯНД'!E:W,2,FALSE)</f>
        <v>140</v>
      </c>
      <c r="AR60" s="409">
        <f>VLOOKUP(AO60,'БАЗА ЯНД'!E:W,5,FALSE)</f>
        <v>130</v>
      </c>
      <c r="AS60" s="409">
        <f>VLOOKUP(AO60,'БАЗА ЯНД'!E:W,3,FALSE)</f>
        <v>36</v>
      </c>
      <c r="AT60" s="339">
        <f t="shared" si="21"/>
        <v>0.25714285714285712</v>
      </c>
      <c r="AU60" s="409">
        <f t="shared" ref="AU60" si="107">AS60*AP60</f>
        <v>360</v>
      </c>
      <c r="AV60" s="409">
        <f t="shared" ref="AV60" si="108">AP60*AQ60</f>
        <v>1400</v>
      </c>
      <c r="AW60" s="412">
        <f>VLOOKUP(AO60,'БАЗА ЯНД'!E:W,19,FALSE)</f>
        <v>23</v>
      </c>
      <c r="AX60" s="409"/>
      <c r="AY60" s="409"/>
      <c r="AZ60" s="409"/>
      <c r="BA60" s="409"/>
    </row>
    <row r="61" spans="1:53" s="18" customFormat="1" ht="22.15" customHeight="1" x14ac:dyDescent="0.25">
      <c r="A61" s="409" t="s">
        <v>151</v>
      </c>
      <c r="B61" s="409" t="s">
        <v>20</v>
      </c>
      <c r="C61" s="409" t="s">
        <v>154</v>
      </c>
      <c r="D61" s="409"/>
      <c r="E61" s="409" t="s">
        <v>1771</v>
      </c>
      <c r="F61" s="409">
        <v>10</v>
      </c>
      <c r="G61" s="409">
        <f>VLOOKUP(E61,'БАЗА ЯНД'!E:R,2,FALSE)</f>
        <v>140</v>
      </c>
      <c r="H61" s="409">
        <f>VLOOKUP(E61,'БАЗА ЯНД'!E:R,5,FALSE)</f>
        <v>120</v>
      </c>
      <c r="I61" s="409">
        <f>VLOOKUP(E61,'БАЗА ЯНД'!E:R,3,FALSE)</f>
        <v>28</v>
      </c>
      <c r="J61" s="348">
        <f t="shared" si="54"/>
        <v>0.2</v>
      </c>
      <c r="K61" s="409">
        <f t="shared" ref="K61" si="109">I61*F61</f>
        <v>280</v>
      </c>
      <c r="L61" s="409">
        <f t="shared" ref="L61" si="110">G61*F61</f>
        <v>1400</v>
      </c>
      <c r="M61" s="409">
        <f>VLOOKUP(E61,'БАЗА ЯНД'!E:W,19,FALSE)</f>
        <v>23</v>
      </c>
      <c r="N61" s="409" t="s">
        <v>1771</v>
      </c>
      <c r="O61" s="409">
        <v>10</v>
      </c>
      <c r="P61" s="409">
        <f>VLOOKUP(N61,'БАЗА ЯНД'!E:R,2,FALSE)</f>
        <v>140</v>
      </c>
      <c r="Q61" s="409">
        <f>VLOOKUP(N61,'БАЗА ЯНД'!E:R,5,FALSE)</f>
        <v>120</v>
      </c>
      <c r="R61" s="409">
        <f>VLOOKUP(N61,'БАЗА ЯНД'!E:R,3,FALSE)</f>
        <v>28</v>
      </c>
      <c r="S61" s="167">
        <f t="shared" si="3"/>
        <v>0.2</v>
      </c>
      <c r="T61" s="409">
        <f t="shared" ref="T61" si="111">R61*O61</f>
        <v>280</v>
      </c>
      <c r="U61" s="409">
        <f t="shared" ref="U61" si="112">O61*P61</f>
        <v>1400</v>
      </c>
      <c r="V61" s="409">
        <f>VLOOKUP(N61,'БАЗА ЯНД'!E:W,19,FALSE)</f>
        <v>23</v>
      </c>
      <c r="W61" s="409" t="s">
        <v>1771</v>
      </c>
      <c r="X61" s="409">
        <v>10</v>
      </c>
      <c r="Y61" s="410">
        <f>VLOOKUP(W61,'БАЗА ЯНД'!E:R,2,FALSE)</f>
        <v>140</v>
      </c>
      <c r="Z61" s="411">
        <f>VLOOKUP(W61,'БАЗА ЯНД'!E:R,5,FALSE)</f>
        <v>120</v>
      </c>
      <c r="AA61" s="409">
        <f>VLOOKUP(W61,'БАЗА ЯНД'!E:R,3,FALSE)</f>
        <v>28</v>
      </c>
      <c r="AB61" s="352">
        <f t="shared" si="15"/>
        <v>0.2</v>
      </c>
      <c r="AC61" s="409">
        <f t="shared" ref="AC61" si="113">AA61*X61</f>
        <v>280</v>
      </c>
      <c r="AD61" s="409">
        <f t="shared" ref="AD61" si="114">Y61*X61</f>
        <v>1400</v>
      </c>
      <c r="AE61" s="412">
        <f>VLOOKUP(W61,'БАЗА ЯНД'!E:W,19,FALSE)</f>
        <v>23</v>
      </c>
      <c r="AF61" s="409" t="s">
        <v>1771</v>
      </c>
      <c r="AG61" s="409">
        <v>10</v>
      </c>
      <c r="AH61" s="409">
        <f>VLOOKUP(AF61,'БАЗА ЯНД'!E:R,2,FALSE)</f>
        <v>140</v>
      </c>
      <c r="AI61" s="409">
        <f>VLOOKUP(AF61,'БАЗА ЯНД'!E:R,5,FALSE)</f>
        <v>120</v>
      </c>
      <c r="AJ61" s="409">
        <f>VLOOKUP(AF61,'БАЗА ЯНД'!E:R,3,FALSE)</f>
        <v>28</v>
      </c>
      <c r="AK61" s="339">
        <f t="shared" si="18"/>
        <v>0.2</v>
      </c>
      <c r="AL61" s="409">
        <f t="shared" ref="AL61" si="115">AJ61*AG61</f>
        <v>280</v>
      </c>
      <c r="AM61" s="409">
        <f t="shared" ref="AM61" si="116">AG61*AH61</f>
        <v>1400</v>
      </c>
      <c r="AN61" s="412">
        <f>VLOOKUP(AF61,'БАЗА ЯНД'!E:W,19,FALSE)</f>
        <v>23</v>
      </c>
      <c r="AO61" s="409" t="s">
        <v>1771</v>
      </c>
      <c r="AP61" s="409">
        <v>10</v>
      </c>
      <c r="AQ61" s="409">
        <f>VLOOKUP(AO61,'БАЗА ЯНД'!E:W,2,FALSE)</f>
        <v>140</v>
      </c>
      <c r="AR61" s="409">
        <f>VLOOKUP(AO61,'БАЗА ЯНД'!E:W,5,FALSE)</f>
        <v>120</v>
      </c>
      <c r="AS61" s="409">
        <f>VLOOKUP(AO61,'БАЗА ЯНД'!E:W,3,FALSE)</f>
        <v>28</v>
      </c>
      <c r="AT61" s="339">
        <f t="shared" si="21"/>
        <v>0.2</v>
      </c>
      <c r="AU61" s="409">
        <f t="shared" ref="AU61" si="117">AS61*AP61</f>
        <v>280</v>
      </c>
      <c r="AV61" s="409">
        <f t="shared" ref="AV61" si="118">AP61*AQ61</f>
        <v>1400</v>
      </c>
      <c r="AW61" s="412">
        <f>VLOOKUP(AO61,'БАЗА ЯНД'!E:W,19,FALSE)</f>
        <v>23</v>
      </c>
      <c r="AX61" s="409"/>
      <c r="AY61" s="409"/>
      <c r="AZ61" s="409"/>
      <c r="BA61" s="409"/>
    </row>
    <row r="62" spans="1:53" s="409" customFormat="1" ht="22.15" customHeight="1" x14ac:dyDescent="0.25">
      <c r="A62" s="409" t="s">
        <v>151</v>
      </c>
      <c r="B62" s="409" t="s">
        <v>20</v>
      </c>
      <c r="C62" s="409" t="s">
        <v>154</v>
      </c>
      <c r="E62" s="409" t="s">
        <v>152</v>
      </c>
      <c r="F62" s="409">
        <v>9</v>
      </c>
      <c r="G62" s="409">
        <f>VLOOKUP(E62,'БАЗА ЯНД'!E:R,2,FALSE)</f>
        <v>120</v>
      </c>
      <c r="H62" s="409">
        <f>VLOOKUP(E62,'БАЗА ЯНД'!E:R,5,FALSE)</f>
        <v>110</v>
      </c>
      <c r="I62" s="409">
        <f>VLOOKUP(E62,'БАЗА ЯНД'!E:R,3,FALSE)</f>
        <v>29</v>
      </c>
      <c r="J62" s="348">
        <f t="shared" si="54"/>
        <v>0.24166666666666667</v>
      </c>
      <c r="K62" s="409">
        <f t="shared" si="55"/>
        <v>261</v>
      </c>
      <c r="L62" s="409">
        <f t="shared" si="56"/>
        <v>1080</v>
      </c>
      <c r="M62" s="409">
        <f>VLOOKUP(E62,'БАЗА ЯНД'!E:W,19,FALSE)</f>
        <v>23</v>
      </c>
      <c r="N62" s="409" t="s">
        <v>152</v>
      </c>
      <c r="O62" s="409">
        <v>9</v>
      </c>
      <c r="P62" s="409">
        <f>VLOOKUP(N62,'БАЗА ЯНД'!E:R,2,FALSE)</f>
        <v>120</v>
      </c>
      <c r="Q62" s="409">
        <f>VLOOKUP(N62,'БАЗА ЯНД'!E:R,5,FALSE)</f>
        <v>110</v>
      </c>
      <c r="R62" s="409">
        <f>VLOOKUP(N62,'БАЗА ЯНД'!E:R,3,FALSE)</f>
        <v>29</v>
      </c>
      <c r="S62" s="167">
        <f t="shared" si="3"/>
        <v>0.24166666666666667</v>
      </c>
      <c r="T62" s="409">
        <f t="shared" si="57"/>
        <v>261</v>
      </c>
      <c r="U62" s="409">
        <f t="shared" si="58"/>
        <v>1080</v>
      </c>
      <c r="V62" s="409">
        <f>VLOOKUP(N62,'БАЗА ЯНД'!E:W,19,FALSE)</f>
        <v>23</v>
      </c>
      <c r="W62" s="409" t="s">
        <v>152</v>
      </c>
      <c r="X62" s="409">
        <v>9</v>
      </c>
      <c r="Y62" s="410">
        <f>VLOOKUP(W62,'БАЗА ЯНД'!E:R,2,FALSE)</f>
        <v>120</v>
      </c>
      <c r="Z62" s="411">
        <f>VLOOKUP(W62,'БАЗА ЯНД'!E:R,5,FALSE)</f>
        <v>110</v>
      </c>
      <c r="AA62" s="409">
        <f>VLOOKUP(W62,'БАЗА ЯНД'!E:R,3,FALSE)</f>
        <v>29</v>
      </c>
      <c r="AB62" s="352">
        <f t="shared" si="15"/>
        <v>0.24166666666666667</v>
      </c>
      <c r="AC62" s="409">
        <f t="shared" si="59"/>
        <v>261</v>
      </c>
      <c r="AD62" s="409">
        <f t="shared" si="60"/>
        <v>1080</v>
      </c>
      <c r="AE62" s="412">
        <f>VLOOKUP(W62,'БАЗА ЯНД'!E:W,19,FALSE)</f>
        <v>23</v>
      </c>
      <c r="AF62" s="409" t="s">
        <v>152</v>
      </c>
      <c r="AG62" s="409">
        <v>9</v>
      </c>
      <c r="AH62" s="409">
        <f>VLOOKUP(AF62,'БАЗА ЯНД'!E:R,2,FALSE)</f>
        <v>120</v>
      </c>
      <c r="AI62" s="409">
        <f>VLOOKUP(AF62,'БАЗА ЯНД'!E:R,5,FALSE)</f>
        <v>110</v>
      </c>
      <c r="AJ62" s="409">
        <f>VLOOKUP(AF62,'БАЗА ЯНД'!E:R,3,FALSE)</f>
        <v>29</v>
      </c>
      <c r="AK62" s="339">
        <f t="shared" si="18"/>
        <v>0.24166666666666667</v>
      </c>
      <c r="AL62" s="409">
        <f t="shared" si="61"/>
        <v>261</v>
      </c>
      <c r="AM62" s="409">
        <f t="shared" si="62"/>
        <v>1080</v>
      </c>
      <c r="AN62" s="412">
        <f>VLOOKUP(AF62,'БАЗА ЯНД'!E:W,19,FALSE)</f>
        <v>23</v>
      </c>
      <c r="AO62" s="409" t="s">
        <v>152</v>
      </c>
      <c r="AP62" s="409">
        <v>9</v>
      </c>
      <c r="AQ62" s="409">
        <f>VLOOKUP(AO62,'БАЗА ЯНД'!E:W,2,FALSE)</f>
        <v>120</v>
      </c>
      <c r="AR62" s="409">
        <f>VLOOKUP(AO62,'БАЗА ЯНД'!E:W,5,FALSE)</f>
        <v>110</v>
      </c>
      <c r="AS62" s="409">
        <f>VLOOKUP(AO62,'БАЗА ЯНД'!E:W,3,FALSE)</f>
        <v>29</v>
      </c>
      <c r="AT62" s="339">
        <f t="shared" si="21"/>
        <v>0.24166666666666667</v>
      </c>
      <c r="AU62" s="409">
        <f t="shared" si="63"/>
        <v>261</v>
      </c>
      <c r="AV62" s="409">
        <f t="shared" si="64"/>
        <v>1080</v>
      </c>
      <c r="AW62" s="412">
        <f>VLOOKUP(AO62,'БАЗА ЯНД'!E:W,19,FALSE)</f>
        <v>23</v>
      </c>
    </row>
    <row r="63" spans="1:53" s="409" customFormat="1" ht="22.15" customHeight="1" x14ac:dyDescent="0.25">
      <c r="A63" s="409" t="s">
        <v>151</v>
      </c>
      <c r="B63" s="409" t="s">
        <v>20</v>
      </c>
      <c r="C63" s="409" t="s">
        <v>154</v>
      </c>
      <c r="E63" s="409" t="s">
        <v>1726</v>
      </c>
      <c r="F63" s="409">
        <v>9</v>
      </c>
      <c r="G63" s="409">
        <f>VLOOKUP(E63,'БАЗА ЯНД'!E:R,2,FALSE)</f>
        <v>130</v>
      </c>
      <c r="H63" s="409">
        <f>VLOOKUP(E63,'БАЗА ЯНД'!E:R,5,FALSE)</f>
        <v>150</v>
      </c>
      <c r="I63" s="409">
        <f>VLOOKUP(E63,'БАЗА ЯНД'!E:R,3,FALSE)</f>
        <v>28</v>
      </c>
      <c r="J63" s="348">
        <f t="shared" si="54"/>
        <v>0.2153846153846154</v>
      </c>
      <c r="K63" s="409">
        <f t="shared" si="55"/>
        <v>252</v>
      </c>
      <c r="L63" s="409">
        <f t="shared" si="56"/>
        <v>1170</v>
      </c>
      <c r="M63" s="409">
        <f>VLOOKUP(E63,'БАЗА ЯНД'!E:W,19,FALSE)</f>
        <v>23</v>
      </c>
      <c r="N63" s="409" t="s">
        <v>1726</v>
      </c>
      <c r="O63" s="409">
        <v>9</v>
      </c>
      <c r="P63" s="409">
        <f>VLOOKUP(N63,'БАЗА ЯНД'!E:R,2,FALSE)</f>
        <v>130</v>
      </c>
      <c r="Q63" s="409">
        <f>VLOOKUP(N63,'БАЗА ЯНД'!E:R,5,FALSE)</f>
        <v>150</v>
      </c>
      <c r="R63" s="409">
        <f>VLOOKUP(N63,'БАЗА ЯНД'!E:R,3,FALSE)</f>
        <v>28</v>
      </c>
      <c r="S63" s="167">
        <f t="shared" si="3"/>
        <v>0.2153846153846154</v>
      </c>
      <c r="T63" s="409">
        <f t="shared" si="57"/>
        <v>252</v>
      </c>
      <c r="U63" s="409">
        <f t="shared" si="58"/>
        <v>1170</v>
      </c>
      <c r="V63" s="409">
        <f>VLOOKUP(N63,'БАЗА ЯНД'!E:W,19,FALSE)</f>
        <v>23</v>
      </c>
      <c r="W63" s="409" t="s">
        <v>1726</v>
      </c>
      <c r="X63" s="409">
        <v>9</v>
      </c>
      <c r="Y63" s="410">
        <f>VLOOKUP(W63,'БАЗА ЯНД'!E:R,2,FALSE)</f>
        <v>130</v>
      </c>
      <c r="Z63" s="411">
        <f>VLOOKUP(W63,'БАЗА ЯНД'!E:R,5,FALSE)</f>
        <v>150</v>
      </c>
      <c r="AA63" s="409">
        <f>VLOOKUP(W63,'БАЗА ЯНД'!E:R,3,FALSE)</f>
        <v>28</v>
      </c>
      <c r="AB63" s="352">
        <f t="shared" si="15"/>
        <v>0.2153846153846154</v>
      </c>
      <c r="AC63" s="409">
        <f t="shared" si="59"/>
        <v>252</v>
      </c>
      <c r="AD63" s="409">
        <f t="shared" si="60"/>
        <v>1170</v>
      </c>
      <c r="AE63" s="412">
        <f>VLOOKUP(W63,'БАЗА ЯНД'!E:W,19,FALSE)</f>
        <v>23</v>
      </c>
      <c r="AF63" s="409" t="s">
        <v>1726</v>
      </c>
      <c r="AG63" s="409">
        <v>9</v>
      </c>
      <c r="AH63" s="409">
        <f>VLOOKUP(AF63,'БАЗА ЯНД'!E:R,2,FALSE)</f>
        <v>130</v>
      </c>
      <c r="AI63" s="409">
        <f>VLOOKUP(AF63,'БАЗА ЯНД'!E:R,5,FALSE)</f>
        <v>150</v>
      </c>
      <c r="AJ63" s="409">
        <f>VLOOKUP(AF63,'БАЗА ЯНД'!E:R,3,FALSE)</f>
        <v>28</v>
      </c>
      <c r="AK63" s="339">
        <f t="shared" si="18"/>
        <v>0.2153846153846154</v>
      </c>
      <c r="AL63" s="409">
        <f t="shared" si="61"/>
        <v>252</v>
      </c>
      <c r="AM63" s="409">
        <f t="shared" si="62"/>
        <v>1170</v>
      </c>
      <c r="AN63" s="412">
        <f>VLOOKUP(AF63,'БАЗА ЯНД'!E:W,19,FALSE)</f>
        <v>23</v>
      </c>
      <c r="AO63" s="409" t="s">
        <v>1726</v>
      </c>
      <c r="AP63" s="409">
        <v>9</v>
      </c>
      <c r="AQ63" s="409">
        <f>VLOOKUP(AO63,'БАЗА ЯНД'!E:W,2,FALSE)</f>
        <v>130</v>
      </c>
      <c r="AR63" s="409">
        <f>VLOOKUP(AO63,'БАЗА ЯНД'!E:W,5,FALSE)</f>
        <v>150</v>
      </c>
      <c r="AS63" s="409">
        <f>VLOOKUP(AO63,'БАЗА ЯНД'!E:W,3,FALSE)</f>
        <v>28</v>
      </c>
      <c r="AT63" s="339">
        <f t="shared" si="21"/>
        <v>0.2153846153846154</v>
      </c>
      <c r="AU63" s="409">
        <f t="shared" si="63"/>
        <v>252</v>
      </c>
      <c r="AV63" s="409">
        <f t="shared" si="64"/>
        <v>1170</v>
      </c>
      <c r="AW63" s="412">
        <f>VLOOKUP(AO63,'БАЗА ЯНД'!E:W,19,FALSE)</f>
        <v>23</v>
      </c>
    </row>
    <row r="64" spans="1:53" s="409" customFormat="1" ht="22.15" customHeight="1" x14ac:dyDescent="0.25">
      <c r="A64" s="409" t="s">
        <v>151</v>
      </c>
      <c r="B64" s="409" t="s">
        <v>20</v>
      </c>
      <c r="C64" s="409" t="s">
        <v>154</v>
      </c>
      <c r="E64" s="409" t="s">
        <v>3346</v>
      </c>
      <c r="F64" s="409">
        <v>4</v>
      </c>
      <c r="G64" s="409">
        <f>VLOOKUP(E64,'БАЗА ЯНД'!E:R,2,FALSE)</f>
        <v>90</v>
      </c>
      <c r="H64" s="409">
        <f>VLOOKUP(E64,'БАЗА ЯНД'!E:R,5,FALSE)</f>
        <v>60</v>
      </c>
      <c r="I64" s="409">
        <f>VLOOKUP(E64,'БАЗА ЯНД'!E:R,3,FALSE)</f>
        <v>23</v>
      </c>
      <c r="J64" s="348">
        <f t="shared" si="54"/>
        <v>0.25555555555555554</v>
      </c>
      <c r="K64" s="409">
        <f t="shared" si="55"/>
        <v>92</v>
      </c>
      <c r="L64" s="409">
        <f t="shared" si="56"/>
        <v>360</v>
      </c>
      <c r="M64" s="409">
        <f>VLOOKUP(E64,'БАЗА ЯНД'!E:W,19,FALSE)</f>
        <v>23</v>
      </c>
      <c r="N64" s="409" t="s">
        <v>3346</v>
      </c>
      <c r="O64" s="409">
        <v>4</v>
      </c>
      <c r="P64" s="409">
        <f>VLOOKUP(N64,'БАЗА ЯНД'!E:R,2,FALSE)</f>
        <v>90</v>
      </c>
      <c r="Q64" s="409">
        <f>VLOOKUP(N64,'БАЗА ЯНД'!E:R,5,FALSE)</f>
        <v>60</v>
      </c>
      <c r="R64" s="409">
        <f>VLOOKUP(N64,'БАЗА ЯНД'!E:R,3,FALSE)</f>
        <v>23</v>
      </c>
      <c r="S64" s="167">
        <f t="shared" si="3"/>
        <v>0.25555555555555554</v>
      </c>
      <c r="T64" s="409">
        <f t="shared" si="57"/>
        <v>92</v>
      </c>
      <c r="U64" s="409">
        <f t="shared" si="58"/>
        <v>360</v>
      </c>
      <c r="V64" s="409">
        <f>VLOOKUP(N64,'БАЗА ЯНД'!E:W,19,FALSE)</f>
        <v>23</v>
      </c>
      <c r="W64" s="409" t="s">
        <v>3346</v>
      </c>
      <c r="X64" s="409">
        <v>4</v>
      </c>
      <c r="Y64" s="410">
        <f>VLOOKUP(W64,'БАЗА ЯНД'!E:R,2,FALSE)</f>
        <v>90</v>
      </c>
      <c r="Z64" s="411">
        <f>VLOOKUP(W64,'БАЗА ЯНД'!E:R,5,FALSE)</f>
        <v>60</v>
      </c>
      <c r="AA64" s="409">
        <f>VLOOKUP(W64,'БАЗА ЯНД'!E:R,3,FALSE)</f>
        <v>23</v>
      </c>
      <c r="AB64" s="352">
        <f t="shared" si="15"/>
        <v>0.25555555555555554</v>
      </c>
      <c r="AC64" s="409">
        <f t="shared" si="59"/>
        <v>92</v>
      </c>
      <c r="AD64" s="409">
        <f t="shared" si="60"/>
        <v>360</v>
      </c>
      <c r="AE64" s="412">
        <f>VLOOKUP(W64,'БАЗА ЯНД'!E:W,19,FALSE)</f>
        <v>23</v>
      </c>
      <c r="AF64" s="409" t="s">
        <v>3346</v>
      </c>
      <c r="AG64" s="409">
        <v>4</v>
      </c>
      <c r="AH64" s="409">
        <f>VLOOKUP(AF64,'БАЗА ЯНД'!E:R,2,FALSE)</f>
        <v>90</v>
      </c>
      <c r="AI64" s="409">
        <f>VLOOKUP(AF64,'БАЗА ЯНД'!E:R,5,FALSE)</f>
        <v>60</v>
      </c>
      <c r="AJ64" s="409">
        <f>VLOOKUP(AF64,'БАЗА ЯНД'!E:R,3,FALSE)</f>
        <v>23</v>
      </c>
      <c r="AK64" s="339">
        <f t="shared" si="18"/>
        <v>0.25555555555555554</v>
      </c>
      <c r="AL64" s="409">
        <f t="shared" si="61"/>
        <v>92</v>
      </c>
      <c r="AM64" s="409">
        <f t="shared" si="62"/>
        <v>360</v>
      </c>
      <c r="AN64" s="412">
        <f>VLOOKUP(AF64,'БАЗА ЯНД'!E:W,19,FALSE)</f>
        <v>23</v>
      </c>
      <c r="AO64" s="409" t="s">
        <v>3346</v>
      </c>
      <c r="AP64" s="409">
        <v>4</v>
      </c>
      <c r="AQ64" s="409">
        <f>VLOOKUP(AO64,'БАЗА ЯНД'!E:W,2,FALSE)</f>
        <v>90</v>
      </c>
      <c r="AR64" s="409">
        <f>VLOOKUP(AO64,'БАЗА ЯНД'!E:W,5,FALSE)</f>
        <v>60</v>
      </c>
      <c r="AS64" s="409">
        <f>VLOOKUP(AO64,'БАЗА ЯНД'!E:W,3,FALSE)</f>
        <v>23</v>
      </c>
      <c r="AT64" s="339">
        <f t="shared" si="21"/>
        <v>0.25555555555555554</v>
      </c>
      <c r="AU64" s="409">
        <f t="shared" si="63"/>
        <v>92</v>
      </c>
      <c r="AV64" s="409">
        <f t="shared" si="64"/>
        <v>360</v>
      </c>
      <c r="AW64" s="412">
        <f>VLOOKUP(AO64,'БАЗА ЯНД'!E:W,19,FALSE)</f>
        <v>23</v>
      </c>
    </row>
    <row r="65" spans="1:49" s="409" customFormat="1" ht="22.15" customHeight="1" x14ac:dyDescent="0.25">
      <c r="A65" s="409" t="s">
        <v>155</v>
      </c>
      <c r="B65" s="409" t="s">
        <v>49</v>
      </c>
      <c r="C65" s="409" t="s">
        <v>156</v>
      </c>
      <c r="E65" s="409" t="s">
        <v>3612</v>
      </c>
      <c r="F65" s="409">
        <v>15</v>
      </c>
      <c r="G65" s="409">
        <f>VLOOKUP(E65,'БАЗА ЯНД'!E:R,2,FALSE)</f>
        <v>0</v>
      </c>
      <c r="H65" s="409">
        <f>VLOOKUP(E65,'БАЗА ЯНД'!E:R,5,FALSE)</f>
        <v>0</v>
      </c>
      <c r="I65" s="409">
        <f>VLOOKUP(E65,'БАЗА ЯНД'!E:R,3,FALSE)</f>
        <v>0</v>
      </c>
      <c r="J65" s="348" t="e">
        <f t="shared" si="54"/>
        <v>#DIV/0!</v>
      </c>
      <c r="K65" s="409">
        <f t="shared" ref="K65" si="119">I65*F65</f>
        <v>0</v>
      </c>
      <c r="L65" s="409">
        <f t="shared" ref="L65" si="120">G65*F65</f>
        <v>0</v>
      </c>
      <c r="M65" s="409">
        <f>VLOOKUP(E65,'БАЗА ЯНД'!E:W,19,FALSE)</f>
        <v>24</v>
      </c>
      <c r="N65" s="409" t="s">
        <v>3612</v>
      </c>
      <c r="O65" s="409">
        <v>15</v>
      </c>
      <c r="P65" s="409">
        <f>VLOOKUP(N65,'БАЗА ЯНД'!E:R,2,FALSE)</f>
        <v>0</v>
      </c>
      <c r="Q65" s="409">
        <f>VLOOKUP(N65,'БАЗА ЯНД'!E:R,5,FALSE)</f>
        <v>0</v>
      </c>
      <c r="R65" s="409">
        <f>VLOOKUP(N65,'БАЗА ЯНД'!E:R,3,FALSE)</f>
        <v>0</v>
      </c>
      <c r="S65" s="167" t="e">
        <f t="shared" si="3"/>
        <v>#DIV/0!</v>
      </c>
      <c r="T65" s="409">
        <f t="shared" si="57"/>
        <v>0</v>
      </c>
      <c r="U65" s="409">
        <f t="shared" si="58"/>
        <v>0</v>
      </c>
      <c r="V65" s="409">
        <f>VLOOKUP(N65,'БАЗА ЯНД'!E:W,19,FALSE)</f>
        <v>24</v>
      </c>
      <c r="W65" s="409" t="s">
        <v>3612</v>
      </c>
      <c r="X65" s="409">
        <v>15</v>
      </c>
      <c r="Y65" s="410">
        <f>VLOOKUP(W65,'БАЗА ЯНД'!E:R,2,FALSE)</f>
        <v>0</v>
      </c>
      <c r="Z65" s="411">
        <f>VLOOKUP(W65,'БАЗА ЯНД'!E:R,5,FALSE)</f>
        <v>0</v>
      </c>
      <c r="AA65" s="409">
        <f>VLOOKUP(W65,'БАЗА ЯНД'!E:R,3,FALSE)</f>
        <v>0</v>
      </c>
      <c r="AB65" s="352" t="e">
        <f t="shared" si="15"/>
        <v>#DIV/0!</v>
      </c>
      <c r="AC65" s="409">
        <f t="shared" si="59"/>
        <v>0</v>
      </c>
      <c r="AD65" s="409">
        <f t="shared" si="60"/>
        <v>0</v>
      </c>
      <c r="AE65" s="412">
        <f>VLOOKUP(W65,'БАЗА ЯНД'!E:W,19,FALSE)</f>
        <v>24</v>
      </c>
      <c r="AF65" s="409" t="s">
        <v>3612</v>
      </c>
      <c r="AG65" s="409">
        <v>15</v>
      </c>
      <c r="AH65" s="409">
        <f>VLOOKUP(AF65,'БАЗА ЯНД'!E:R,2,FALSE)</f>
        <v>0</v>
      </c>
      <c r="AI65" s="409">
        <f>VLOOKUP(AF65,'БАЗА ЯНД'!E:R,5,FALSE)</f>
        <v>0</v>
      </c>
      <c r="AJ65" s="409">
        <f>VLOOKUP(AF65,'БАЗА ЯНД'!E:R,3,FALSE)</f>
        <v>0</v>
      </c>
      <c r="AK65" s="339" t="e">
        <f t="shared" si="18"/>
        <v>#DIV/0!</v>
      </c>
      <c r="AL65" s="409">
        <f t="shared" si="61"/>
        <v>0</v>
      </c>
      <c r="AM65" s="409">
        <f t="shared" si="62"/>
        <v>0</v>
      </c>
      <c r="AN65" s="412">
        <f>VLOOKUP(AF65,'БАЗА ЯНД'!E:W,19,FALSE)</f>
        <v>24</v>
      </c>
      <c r="AO65" s="409" t="s">
        <v>3612</v>
      </c>
      <c r="AP65" s="409">
        <v>15</v>
      </c>
      <c r="AQ65" s="409">
        <f>VLOOKUP(AO65,'БАЗА ЯНД'!E:W,2,FALSE)</f>
        <v>0</v>
      </c>
      <c r="AR65" s="409">
        <f>VLOOKUP(AO65,'БАЗА ЯНД'!E:W,5,FALSE)</f>
        <v>0</v>
      </c>
      <c r="AS65" s="409">
        <f>VLOOKUP(AO65,'БАЗА ЯНД'!E:W,3,FALSE)</f>
        <v>0</v>
      </c>
      <c r="AT65" s="339" t="e">
        <f t="shared" si="21"/>
        <v>#DIV/0!</v>
      </c>
      <c r="AU65" s="409">
        <f t="shared" si="63"/>
        <v>0</v>
      </c>
      <c r="AV65" s="409">
        <f t="shared" si="64"/>
        <v>0</v>
      </c>
      <c r="AW65" s="412">
        <f>VLOOKUP(AO65,'БАЗА ЯНД'!E:W,19,FALSE)</f>
        <v>24</v>
      </c>
    </row>
    <row r="66" spans="1:49" s="409" customFormat="1" ht="22.15" customHeight="1" x14ac:dyDescent="0.25">
      <c r="A66" s="409" t="s">
        <v>155</v>
      </c>
      <c r="B66" s="409" t="s">
        <v>49</v>
      </c>
      <c r="C66" s="409" t="s">
        <v>156</v>
      </c>
      <c r="E66" s="409" t="s">
        <v>3619</v>
      </c>
      <c r="F66" s="409">
        <v>15</v>
      </c>
      <c r="G66" s="409">
        <f>VLOOKUP(E66,'БАЗА ЯНД'!E:R,2,FALSE)</f>
        <v>130</v>
      </c>
      <c r="H66" s="409">
        <f>VLOOKUP(E66,'БАЗА ЯНД'!E:R,5,FALSE)</f>
        <v>130</v>
      </c>
      <c r="I66" s="409">
        <f>VLOOKUP(E66,'БАЗА ЯНД'!E:R,3,FALSE)</f>
        <v>31</v>
      </c>
      <c r="J66" s="348">
        <f t="shared" ref="J66" si="121">I66/G66</f>
        <v>0.23846153846153847</v>
      </c>
      <c r="K66" s="409">
        <f t="shared" ref="K66" si="122">I66*F66</f>
        <v>465</v>
      </c>
      <c r="L66" s="409">
        <f t="shared" ref="L66" si="123">G66*F66</f>
        <v>1950</v>
      </c>
      <c r="M66" s="409">
        <f>VLOOKUP(E66,'БАЗА ЯНД'!E:W,19,FALSE)</f>
        <v>0</v>
      </c>
      <c r="N66" s="409" t="s">
        <v>3619</v>
      </c>
      <c r="O66" s="409">
        <v>15</v>
      </c>
      <c r="P66" s="409">
        <f>VLOOKUP(N66,'БАЗА ЯНД'!E:R,2,FALSE)</f>
        <v>130</v>
      </c>
      <c r="Q66" s="409">
        <f>VLOOKUP(N66,'БАЗА ЯНД'!E:R,5,FALSE)</f>
        <v>130</v>
      </c>
      <c r="R66" s="409">
        <f>VLOOKUP(N66,'БАЗА ЯНД'!E:R,3,FALSE)</f>
        <v>31</v>
      </c>
      <c r="S66" s="167">
        <f t="shared" ref="S66" si="124">R66/P66</f>
        <v>0.23846153846153847</v>
      </c>
      <c r="T66" s="409">
        <f t="shared" ref="T66" si="125">R66*O66</f>
        <v>465</v>
      </c>
      <c r="U66" s="409">
        <f t="shared" ref="U66" si="126">O66*P66</f>
        <v>1950</v>
      </c>
      <c r="V66" s="409">
        <f>VLOOKUP(N66,'БАЗА ЯНД'!E:W,19,FALSE)</f>
        <v>0</v>
      </c>
      <c r="W66" s="409" t="s">
        <v>3619</v>
      </c>
      <c r="X66" s="409">
        <v>15</v>
      </c>
      <c r="Y66" s="410">
        <f>VLOOKUP(W66,'БАЗА ЯНД'!E:R,2,FALSE)</f>
        <v>130</v>
      </c>
      <c r="Z66" s="411">
        <f>VLOOKUP(W66,'БАЗА ЯНД'!E:R,5,FALSE)</f>
        <v>130</v>
      </c>
      <c r="AA66" s="409">
        <f>VLOOKUP(W66,'БАЗА ЯНД'!E:R,3,FALSE)</f>
        <v>31</v>
      </c>
      <c r="AB66" s="352">
        <f t="shared" ref="AB66" si="127">AA66/Y66</f>
        <v>0.23846153846153847</v>
      </c>
      <c r="AC66" s="409">
        <f t="shared" ref="AC66" si="128">AA66*X66</f>
        <v>465</v>
      </c>
      <c r="AD66" s="409">
        <f t="shared" ref="AD66" si="129">Y66*X66</f>
        <v>1950</v>
      </c>
      <c r="AE66" s="412">
        <f>VLOOKUP(W66,'БАЗА ЯНД'!E:W,19,FALSE)</f>
        <v>0</v>
      </c>
      <c r="AF66" s="409" t="s">
        <v>3619</v>
      </c>
      <c r="AG66" s="409">
        <v>15</v>
      </c>
      <c r="AH66" s="409">
        <f>VLOOKUP(AF66,'БАЗА ЯНД'!E:R,2,FALSE)</f>
        <v>130</v>
      </c>
      <c r="AI66" s="409">
        <f>VLOOKUP(AF66,'БАЗА ЯНД'!E:R,5,FALSE)</f>
        <v>130</v>
      </c>
      <c r="AJ66" s="409">
        <f>VLOOKUP(AF66,'БАЗА ЯНД'!E:R,3,FALSE)</f>
        <v>31</v>
      </c>
      <c r="AK66" s="339">
        <f t="shared" ref="AK66" si="130">AJ66/AH66</f>
        <v>0.23846153846153847</v>
      </c>
      <c r="AL66" s="409">
        <f t="shared" ref="AL66" si="131">AJ66*AG66</f>
        <v>465</v>
      </c>
      <c r="AM66" s="409">
        <f t="shared" ref="AM66" si="132">AG66*AH66</f>
        <v>1950</v>
      </c>
      <c r="AN66" s="412">
        <f>VLOOKUP(AF66,'БАЗА ЯНД'!E:W,19,FALSE)</f>
        <v>0</v>
      </c>
      <c r="AO66" s="409" t="s">
        <v>3619</v>
      </c>
      <c r="AP66" s="409">
        <v>15</v>
      </c>
      <c r="AQ66" s="409">
        <f>VLOOKUP(AO66,'БАЗА ЯНД'!E:W,2,FALSE)</f>
        <v>130</v>
      </c>
      <c r="AR66" s="409">
        <f>VLOOKUP(AO66,'БАЗА ЯНД'!E:W,5,FALSE)</f>
        <v>130</v>
      </c>
      <c r="AS66" s="409">
        <f>VLOOKUP(AO66,'БАЗА ЯНД'!E:W,3,FALSE)</f>
        <v>31</v>
      </c>
      <c r="AT66" s="339">
        <f t="shared" ref="AT66" si="133">AS66/AQ66</f>
        <v>0.23846153846153847</v>
      </c>
      <c r="AU66" s="409">
        <f t="shared" ref="AU66" si="134">AS66*AP66</f>
        <v>465</v>
      </c>
      <c r="AV66" s="409">
        <f t="shared" ref="AV66" si="135">AP66*AQ66</f>
        <v>1950</v>
      </c>
      <c r="AW66" s="412">
        <f>VLOOKUP(AO66,'БАЗА ЯНД'!E:W,19,FALSE)</f>
        <v>0</v>
      </c>
    </row>
    <row r="67" spans="1:49" s="413" customFormat="1" ht="22.15" customHeight="1" x14ac:dyDescent="0.25">
      <c r="A67" s="413" t="s">
        <v>159</v>
      </c>
      <c r="B67" s="413" t="s">
        <v>29</v>
      </c>
      <c r="E67" s="410" t="s">
        <v>3611</v>
      </c>
      <c r="F67" s="413">
        <v>5</v>
      </c>
      <c r="G67" s="413">
        <f>VLOOKUP(E67,'БАЗА ЯНД'!E:R,2,FALSE)</f>
        <v>0</v>
      </c>
      <c r="H67" s="413">
        <f>VLOOKUP(E67,'БАЗА ЯНД'!E:R,5,FALSE)</f>
        <v>0</v>
      </c>
      <c r="I67" s="413">
        <f>VLOOKUP(E67,'БАЗА ЯНД'!E:R,3,FALSE)</f>
        <v>0</v>
      </c>
      <c r="J67" s="348" t="e">
        <f t="shared" si="54"/>
        <v>#DIV/0!</v>
      </c>
      <c r="K67" s="413">
        <f t="shared" si="55"/>
        <v>0</v>
      </c>
      <c r="L67" s="413">
        <f t="shared" si="56"/>
        <v>0</v>
      </c>
      <c r="M67" s="413">
        <f>VLOOKUP(E67,'БАЗА ЯНД'!E:W,19,FALSE)</f>
        <v>24</v>
      </c>
      <c r="N67" s="410" t="s">
        <v>3611</v>
      </c>
      <c r="O67" s="418">
        <v>5</v>
      </c>
      <c r="P67" s="415">
        <f>VLOOKUP(N67,'БАЗА ЯНД'!E:R,2,FALSE)</f>
        <v>0</v>
      </c>
      <c r="Q67" s="414">
        <f>VLOOKUP(N67,'БАЗА ЯНД'!E:R,5,FALSE)</f>
        <v>0</v>
      </c>
      <c r="R67" s="414">
        <f>VLOOKUP(N67,'БАЗА ЯНД'!E:R,3,FALSE)</f>
        <v>0</v>
      </c>
      <c r="S67" s="167" t="e">
        <f t="shared" si="3"/>
        <v>#DIV/0!</v>
      </c>
      <c r="T67" s="417">
        <f t="shared" si="57"/>
        <v>0</v>
      </c>
      <c r="U67" s="415">
        <f t="shared" si="58"/>
        <v>0</v>
      </c>
      <c r="V67" s="416">
        <f>VLOOKUP(N67,'БАЗА ЯНД'!E:W,19,FALSE)</f>
        <v>24</v>
      </c>
      <c r="W67" s="410" t="s">
        <v>3611</v>
      </c>
      <c r="X67" s="418">
        <v>5</v>
      </c>
      <c r="Y67" s="419">
        <f>VLOOKUP(W67,'БАЗА ЯНД'!E:R,2,FALSE)</f>
        <v>0</v>
      </c>
      <c r="Z67" s="420">
        <f>VLOOKUP(W67,'БАЗА ЯНД'!E:R,5,FALSE)</f>
        <v>0</v>
      </c>
      <c r="AA67" s="413">
        <f>VLOOKUP(W67,'БАЗА ЯНД'!E:R,3,FALSE)</f>
        <v>0</v>
      </c>
      <c r="AB67" s="343" t="e">
        <f t="shared" si="15"/>
        <v>#DIV/0!</v>
      </c>
      <c r="AC67" s="413">
        <f t="shared" si="59"/>
        <v>0</v>
      </c>
      <c r="AD67" s="413">
        <f t="shared" si="60"/>
        <v>0</v>
      </c>
      <c r="AE67" s="421">
        <f>VLOOKUP(W67,'БАЗА ЯНД'!E:W,19,FALSE)</f>
        <v>24</v>
      </c>
      <c r="AF67" s="410" t="s">
        <v>3611</v>
      </c>
      <c r="AG67" s="418">
        <v>5</v>
      </c>
      <c r="AH67" s="422">
        <f>VLOOKUP(AF67,'БАЗА ЯНД'!E:R,2,FALSE)</f>
        <v>0</v>
      </c>
      <c r="AI67" s="422">
        <f>VLOOKUP(AF67,'БАЗА ЯНД'!E:R,5,FALSE)</f>
        <v>0</v>
      </c>
      <c r="AJ67" s="422">
        <f>VLOOKUP(AF67,'БАЗА ЯНД'!E:R,3,FALSE)</f>
        <v>0</v>
      </c>
      <c r="AK67" s="339" t="e">
        <f t="shared" si="18"/>
        <v>#DIV/0!</v>
      </c>
      <c r="AL67" s="422">
        <f t="shared" si="61"/>
        <v>0</v>
      </c>
      <c r="AM67" s="422">
        <f t="shared" si="62"/>
        <v>0</v>
      </c>
      <c r="AN67" s="423">
        <f>VLOOKUP(AF67,'БАЗА ЯНД'!E:W,19,FALSE)</f>
        <v>24</v>
      </c>
      <c r="AO67" s="410" t="s">
        <v>3611</v>
      </c>
      <c r="AP67" s="418">
        <v>5</v>
      </c>
      <c r="AQ67" s="422">
        <f>VLOOKUP(AO67,'БАЗА ЯНД'!E:W,2,FALSE)</f>
        <v>0</v>
      </c>
      <c r="AR67" s="422">
        <f>VLOOKUP(AO67,'БАЗА ЯНД'!E:W,5,FALSE)</f>
        <v>0</v>
      </c>
      <c r="AS67" s="422">
        <f>VLOOKUP(AO67,'БАЗА ЯНД'!E:W,3,FALSE)</f>
        <v>0</v>
      </c>
      <c r="AT67" s="339" t="e">
        <f t="shared" si="21"/>
        <v>#DIV/0!</v>
      </c>
      <c r="AU67" s="422">
        <f t="shared" si="63"/>
        <v>0</v>
      </c>
      <c r="AV67" s="422">
        <f t="shared" si="64"/>
        <v>0</v>
      </c>
      <c r="AW67" s="423">
        <f>VLOOKUP(AO67,'БАЗА ЯНД'!E:W,19,FALSE)</f>
        <v>24</v>
      </c>
    </row>
    <row r="68" spans="1:49" s="413" customFormat="1" ht="22.15" customHeight="1" x14ac:dyDescent="0.25">
      <c r="A68" s="413" t="s">
        <v>159</v>
      </c>
      <c r="B68" s="413" t="s">
        <v>29</v>
      </c>
      <c r="E68" s="413" t="s">
        <v>161</v>
      </c>
      <c r="F68" s="413">
        <v>15</v>
      </c>
      <c r="G68" s="413">
        <f>VLOOKUP(E68,'БАЗА ЯНД'!E:R,2,FALSE)</f>
        <v>190</v>
      </c>
      <c r="H68" s="413">
        <f>VLOOKUP(E68,'БАЗА ЯНД'!E:R,5,FALSE)</f>
        <v>270</v>
      </c>
      <c r="I68" s="413">
        <f>VLOOKUP(E68,'БАЗА ЯНД'!E:R,3,FALSE)</f>
        <v>97</v>
      </c>
      <c r="J68" s="348">
        <f t="shared" si="54"/>
        <v>0.51052631578947372</v>
      </c>
      <c r="K68" s="413">
        <f t="shared" si="55"/>
        <v>1455</v>
      </c>
      <c r="L68" s="413">
        <f t="shared" si="56"/>
        <v>2850</v>
      </c>
      <c r="M68" s="413">
        <f>VLOOKUP(E68,'БАЗА ЯНД'!E:W,19,FALSE)</f>
        <v>23</v>
      </c>
      <c r="N68" s="413" t="s">
        <v>161</v>
      </c>
      <c r="O68" s="418">
        <v>15</v>
      </c>
      <c r="P68" s="415">
        <f>VLOOKUP(N68,'БАЗА ЯНД'!E:R,2,FALSE)</f>
        <v>190</v>
      </c>
      <c r="Q68" s="414">
        <f>VLOOKUP(N68,'БАЗА ЯНД'!E:R,5,FALSE)</f>
        <v>270</v>
      </c>
      <c r="R68" s="414">
        <f>VLOOKUP(N68,'БАЗА ЯНД'!E:R,3,FALSE)</f>
        <v>97</v>
      </c>
      <c r="S68" s="167">
        <f t="shared" si="3"/>
        <v>0.51052631578947372</v>
      </c>
      <c r="T68" s="417">
        <f t="shared" si="57"/>
        <v>1455</v>
      </c>
      <c r="U68" s="415">
        <f t="shared" si="58"/>
        <v>2850</v>
      </c>
      <c r="V68" s="416">
        <f>VLOOKUP(N68,'БАЗА ЯНД'!E:W,19,FALSE)</f>
        <v>23</v>
      </c>
      <c r="W68" s="413" t="s">
        <v>161</v>
      </c>
      <c r="X68" s="418">
        <v>15</v>
      </c>
      <c r="Y68" s="419">
        <f>VLOOKUP(W68,'БАЗА ЯНД'!E:R,2,FALSE)</f>
        <v>190</v>
      </c>
      <c r="Z68" s="420">
        <f>VLOOKUP(W68,'БАЗА ЯНД'!E:R,5,FALSE)</f>
        <v>270</v>
      </c>
      <c r="AA68" s="413">
        <f>VLOOKUP(W68,'БАЗА ЯНД'!E:R,3,FALSE)</f>
        <v>97</v>
      </c>
      <c r="AB68" s="343">
        <f t="shared" si="15"/>
        <v>0.51052631578947372</v>
      </c>
      <c r="AC68" s="413">
        <f t="shared" si="59"/>
        <v>1455</v>
      </c>
      <c r="AD68" s="413">
        <f t="shared" si="60"/>
        <v>2850</v>
      </c>
      <c r="AE68" s="421">
        <f>VLOOKUP(W68,'БАЗА ЯНД'!E:W,19,FALSE)</f>
        <v>23</v>
      </c>
      <c r="AF68" s="413" t="s">
        <v>161</v>
      </c>
      <c r="AG68" s="418">
        <v>15</v>
      </c>
      <c r="AH68" s="422">
        <f>VLOOKUP(AF68,'БАЗА ЯНД'!E:R,2,FALSE)</f>
        <v>190</v>
      </c>
      <c r="AI68" s="422">
        <f>VLOOKUP(AF68,'БАЗА ЯНД'!E:R,5,FALSE)</f>
        <v>270</v>
      </c>
      <c r="AJ68" s="422">
        <f>VLOOKUP(AF68,'БАЗА ЯНД'!E:R,3,FALSE)</f>
        <v>97</v>
      </c>
      <c r="AK68" s="339">
        <f t="shared" si="18"/>
        <v>0.51052631578947372</v>
      </c>
      <c r="AL68" s="422">
        <f t="shared" si="61"/>
        <v>1455</v>
      </c>
      <c r="AM68" s="422">
        <f t="shared" si="62"/>
        <v>2850</v>
      </c>
      <c r="AN68" s="423">
        <f>VLOOKUP(AF68,'БАЗА ЯНД'!E:W,19,FALSE)</f>
        <v>23</v>
      </c>
      <c r="AO68" s="413" t="s">
        <v>161</v>
      </c>
      <c r="AP68" s="418">
        <v>15</v>
      </c>
      <c r="AQ68" s="422">
        <f>VLOOKUP(AO68,'БАЗА ЯНД'!E:W,2,FALSE)</f>
        <v>190</v>
      </c>
      <c r="AR68" s="422">
        <f>VLOOKUP(AO68,'БАЗА ЯНД'!E:W,5,FALSE)</f>
        <v>270</v>
      </c>
      <c r="AS68" s="422">
        <f>VLOOKUP(AO68,'БАЗА ЯНД'!E:W,3,FALSE)</f>
        <v>97</v>
      </c>
      <c r="AT68" s="339">
        <f t="shared" si="21"/>
        <v>0.51052631578947372</v>
      </c>
      <c r="AU68" s="422">
        <f t="shared" si="63"/>
        <v>1455</v>
      </c>
      <c r="AV68" s="422">
        <f t="shared" si="64"/>
        <v>2850</v>
      </c>
      <c r="AW68" s="423">
        <f>VLOOKUP(AO68,'БАЗА ЯНД'!E:W,19,FALSE)</f>
        <v>23</v>
      </c>
    </row>
    <row r="69" spans="1:49" s="413" customFormat="1" ht="22.15" customHeight="1" x14ac:dyDescent="0.25">
      <c r="A69" s="413" t="s">
        <v>162</v>
      </c>
      <c r="B69" s="413" t="s">
        <v>29</v>
      </c>
      <c r="E69" s="413" t="s">
        <v>397</v>
      </c>
      <c r="F69" s="413">
        <v>15</v>
      </c>
      <c r="G69" s="413">
        <f>VLOOKUP(E69,'БАЗА ЯНД'!E:R,2,FALSE)</f>
        <v>130</v>
      </c>
      <c r="H69" s="413">
        <f>VLOOKUP(E69,'БАЗА ЯНД'!E:R,5,FALSE)</f>
        <v>270</v>
      </c>
      <c r="I69" s="413">
        <f>VLOOKUP(E69,'БАЗА ЯНД'!E:R,3,FALSE)</f>
        <v>35</v>
      </c>
      <c r="J69" s="348">
        <f t="shared" si="54"/>
        <v>0.26923076923076922</v>
      </c>
      <c r="K69" s="413">
        <f t="shared" si="55"/>
        <v>525</v>
      </c>
      <c r="L69" s="413">
        <f t="shared" si="56"/>
        <v>1950</v>
      </c>
      <c r="M69" s="413">
        <f>VLOOKUP(E69,'БАЗА ЯНД'!E:W,19,FALSE)</f>
        <v>23</v>
      </c>
      <c r="N69" s="413" t="s">
        <v>167</v>
      </c>
      <c r="O69" s="418">
        <v>15</v>
      </c>
      <c r="P69" s="415">
        <f>VLOOKUP(N69,'БАЗА ЯНД'!E:R,2,FALSE)</f>
        <v>110</v>
      </c>
      <c r="Q69" s="414">
        <f>VLOOKUP(N69,'БАЗА ЯНД'!E:R,5,FALSE)</f>
        <v>270</v>
      </c>
      <c r="R69" s="414">
        <f>VLOOKUP(N69,'БАЗА ЯНД'!E:R,3,FALSE)</f>
        <v>16</v>
      </c>
      <c r="S69" s="167">
        <f t="shared" si="3"/>
        <v>0.14545454545454545</v>
      </c>
      <c r="T69" s="417">
        <f t="shared" si="57"/>
        <v>240</v>
      </c>
      <c r="U69" s="415">
        <f t="shared" si="58"/>
        <v>1650</v>
      </c>
      <c r="V69" s="416">
        <f>VLOOKUP(N69,'БАЗА ЯНД'!E:W,19,FALSE)</f>
        <v>23</v>
      </c>
      <c r="W69" s="413" t="s">
        <v>165</v>
      </c>
      <c r="X69" s="418">
        <v>15</v>
      </c>
      <c r="Y69" s="419">
        <f>VLOOKUP(W69,'БАЗА ЯНД'!E:R,2,FALSE)</f>
        <v>110</v>
      </c>
      <c r="Z69" s="420">
        <f>VLOOKUP(W69,'БАЗА ЯНД'!E:R,5,FALSE)</f>
        <v>270</v>
      </c>
      <c r="AA69" s="413">
        <f>VLOOKUP(W69,'БАЗА ЯНД'!E:R,3,FALSE)</f>
        <v>22</v>
      </c>
      <c r="AB69" s="343">
        <f t="shared" si="15"/>
        <v>0.2</v>
      </c>
      <c r="AC69" s="413">
        <f t="shared" si="59"/>
        <v>330</v>
      </c>
      <c r="AD69" s="413">
        <f t="shared" si="60"/>
        <v>1650</v>
      </c>
      <c r="AE69" s="421">
        <f>VLOOKUP(W69,'БАЗА ЯНД'!E:W,19,FALSE)</f>
        <v>23</v>
      </c>
      <c r="AF69" s="413" t="s">
        <v>163</v>
      </c>
      <c r="AG69" s="418">
        <v>15</v>
      </c>
      <c r="AH69" s="422">
        <f>VLOOKUP(AF69,'БАЗА ЯНД'!E:R,2,FALSE)</f>
        <v>100</v>
      </c>
      <c r="AI69" s="422">
        <f>VLOOKUP(AF69,'БАЗА ЯНД'!E:R,5,FALSE)</f>
        <v>270</v>
      </c>
      <c r="AJ69" s="422">
        <f>VLOOKUP(AF69,'БАЗА ЯНД'!E:R,3,FALSE)</f>
        <v>24</v>
      </c>
      <c r="AK69" s="339">
        <f t="shared" si="18"/>
        <v>0.24</v>
      </c>
      <c r="AL69" s="422">
        <f t="shared" si="61"/>
        <v>360</v>
      </c>
      <c r="AM69" s="422">
        <f t="shared" si="62"/>
        <v>1500</v>
      </c>
      <c r="AN69" s="423">
        <f>VLOOKUP(AF69,'БАЗА ЯНД'!E:W,19,FALSE)</f>
        <v>23</v>
      </c>
      <c r="AO69" s="413" t="s">
        <v>166</v>
      </c>
      <c r="AP69" s="418">
        <v>10</v>
      </c>
      <c r="AQ69" s="422">
        <f>VLOOKUP(AO69,'БАЗА ЯНД'!E:W,2,FALSE)</f>
        <v>130</v>
      </c>
      <c r="AR69" s="422">
        <f>VLOOKUP(AO69,'БАЗА ЯНД'!E:W,5,FALSE)</f>
        <v>270</v>
      </c>
      <c r="AS69" s="422">
        <f>VLOOKUP(AO69,'БАЗА ЯНД'!E:W,3,FALSE)</f>
        <v>36</v>
      </c>
      <c r="AT69" s="339">
        <f t="shared" si="21"/>
        <v>0.27692307692307694</v>
      </c>
      <c r="AU69" s="422">
        <f t="shared" si="63"/>
        <v>360</v>
      </c>
      <c r="AV69" s="422">
        <f t="shared" si="64"/>
        <v>1300</v>
      </c>
      <c r="AW69" s="423">
        <f>VLOOKUP(AO69,'БАЗА ЯНД'!E:W,19,FALSE)</f>
        <v>23</v>
      </c>
    </row>
    <row r="70" spans="1:49" s="429" customFormat="1" ht="22.15" customHeight="1" x14ac:dyDescent="0.25">
      <c r="A70" s="424" t="s">
        <v>168</v>
      </c>
      <c r="B70" s="424" t="s">
        <v>20</v>
      </c>
      <c r="C70" s="424"/>
      <c r="D70" s="424"/>
      <c r="E70" s="424" t="s">
        <v>169</v>
      </c>
      <c r="F70" s="425">
        <v>3</v>
      </c>
      <c r="G70" s="424">
        <f>VLOOKUP(E70,'БАЗА ЯНД'!E:R,2,FALSE)</f>
        <v>150</v>
      </c>
      <c r="H70" s="424">
        <f>VLOOKUP(E70,'БАЗА ЯНД'!E:R,5,FALSE)</f>
        <v>100</v>
      </c>
      <c r="I70" s="424">
        <f>VLOOKUP(E70,'БАЗА ЯНД'!E:R,3,FALSE)</f>
        <v>51</v>
      </c>
      <c r="J70" s="339">
        <f t="shared" si="54"/>
        <v>0.34</v>
      </c>
      <c r="K70" s="424">
        <f t="shared" si="55"/>
        <v>153</v>
      </c>
      <c r="L70" s="424">
        <f t="shared" si="56"/>
        <v>450</v>
      </c>
      <c r="M70" s="424">
        <f>VLOOKUP(E70,'БАЗА ЯНД'!E:W,19,FALSE)</f>
        <v>23</v>
      </c>
      <c r="N70" s="424" t="s">
        <v>169</v>
      </c>
      <c r="O70" s="425">
        <v>3</v>
      </c>
      <c r="P70" s="424">
        <f>VLOOKUP(N70,'БАЗА ЯНД'!E:R,2,FALSE)</f>
        <v>150</v>
      </c>
      <c r="Q70" s="424">
        <f>VLOOKUP(N70,'БАЗА ЯНД'!E:R,5,FALSE)</f>
        <v>100</v>
      </c>
      <c r="R70" s="424">
        <f>VLOOKUP(N70,'БАЗА ЯНД'!E:R,3,FALSE)</f>
        <v>51</v>
      </c>
      <c r="S70" s="167">
        <f t="shared" si="3"/>
        <v>0.34</v>
      </c>
      <c r="T70" s="424">
        <f t="shared" si="57"/>
        <v>153</v>
      </c>
      <c r="U70" s="424">
        <f t="shared" si="58"/>
        <v>450</v>
      </c>
      <c r="V70" s="424">
        <f>VLOOKUP(N70,'БАЗА ЯНД'!E:W,19,FALSE)</f>
        <v>23</v>
      </c>
      <c r="W70" s="424" t="s">
        <v>169</v>
      </c>
      <c r="X70" s="425">
        <v>3</v>
      </c>
      <c r="Y70" s="426">
        <f>VLOOKUP(W70,'БАЗА ЯНД'!E:R,2,FALSE)</f>
        <v>150</v>
      </c>
      <c r="Z70" s="427">
        <f>VLOOKUP(W70,'БАЗА ЯНД'!E:R,5,FALSE)</f>
        <v>100</v>
      </c>
      <c r="AA70" s="424">
        <f>VLOOKUP(W70,'БАЗА ЯНД'!E:R,3,FALSE)</f>
        <v>51</v>
      </c>
      <c r="AB70" s="343">
        <f t="shared" si="15"/>
        <v>0.34</v>
      </c>
      <c r="AC70" s="424">
        <f t="shared" si="59"/>
        <v>153</v>
      </c>
      <c r="AD70" s="424">
        <f t="shared" si="60"/>
        <v>450</v>
      </c>
      <c r="AE70" s="428">
        <f>VLOOKUP(W70,'БАЗА ЯНД'!E:W,19,FALSE)</f>
        <v>23</v>
      </c>
      <c r="AF70" s="424" t="s">
        <v>169</v>
      </c>
      <c r="AG70" s="425">
        <v>3</v>
      </c>
      <c r="AH70" s="424">
        <f>VLOOKUP(AF70,'БАЗА ЯНД'!E:R,2,FALSE)</f>
        <v>150</v>
      </c>
      <c r="AI70" s="424">
        <f>VLOOKUP(AF70,'БАЗА ЯНД'!E:R,5,FALSE)</f>
        <v>100</v>
      </c>
      <c r="AJ70" s="424">
        <f>VLOOKUP(AF70,'БАЗА ЯНД'!E:R,3,FALSE)</f>
        <v>51</v>
      </c>
      <c r="AK70" s="339">
        <f t="shared" si="18"/>
        <v>0.34</v>
      </c>
      <c r="AL70" s="424">
        <f t="shared" si="61"/>
        <v>153</v>
      </c>
      <c r="AM70" s="424">
        <f t="shared" si="62"/>
        <v>450</v>
      </c>
      <c r="AN70" s="428">
        <f>VLOOKUP(AF70,'БАЗА ЯНД'!E:W,19,FALSE)</f>
        <v>23</v>
      </c>
      <c r="AO70" s="424" t="s">
        <v>169</v>
      </c>
      <c r="AP70" s="425">
        <v>3</v>
      </c>
      <c r="AQ70" s="424">
        <f>VLOOKUP(AO70,'БАЗА ЯНД'!E:W,2,FALSE)</f>
        <v>150</v>
      </c>
      <c r="AR70" s="424">
        <f>VLOOKUP(AO70,'БАЗА ЯНД'!E:W,5,FALSE)</f>
        <v>100</v>
      </c>
      <c r="AS70" s="424">
        <f>VLOOKUP(AO70,'БАЗА ЯНД'!E:W,3,FALSE)</f>
        <v>51</v>
      </c>
      <c r="AT70" s="339">
        <f t="shared" si="21"/>
        <v>0.34</v>
      </c>
      <c r="AU70" s="424">
        <f t="shared" si="63"/>
        <v>153</v>
      </c>
      <c r="AV70" s="424">
        <f t="shared" si="64"/>
        <v>450</v>
      </c>
      <c r="AW70" s="428">
        <f>VLOOKUP(AO70,'БАЗА ЯНД'!E:W,19,FALSE)</f>
        <v>23</v>
      </c>
    </row>
    <row r="71" spans="1:49" s="429" customFormat="1" ht="22.15" customHeight="1" x14ac:dyDescent="0.25">
      <c r="A71" s="424" t="s">
        <v>168</v>
      </c>
      <c r="B71" s="424" t="s">
        <v>20</v>
      </c>
      <c r="C71" s="424"/>
      <c r="D71" s="424"/>
      <c r="E71" s="424" t="s">
        <v>170</v>
      </c>
      <c r="F71" s="425">
        <v>3</v>
      </c>
      <c r="G71" s="424">
        <f>VLOOKUP(E71,'БАЗА ЯНД'!E:R,2,FALSE)</f>
        <v>75</v>
      </c>
      <c r="H71" s="424">
        <f>VLOOKUP(E71,'БАЗА ЯНД'!E:R,5,FALSE)</f>
        <v>100</v>
      </c>
      <c r="I71" s="424">
        <f>VLOOKUP(E71,'БАЗА ЯНД'!E:R,3,FALSE)</f>
        <v>20</v>
      </c>
      <c r="J71" s="339">
        <f t="shared" si="54"/>
        <v>0.26666666666666666</v>
      </c>
      <c r="K71" s="424">
        <f t="shared" si="55"/>
        <v>60</v>
      </c>
      <c r="L71" s="424">
        <f t="shared" si="56"/>
        <v>225</v>
      </c>
      <c r="M71" s="424">
        <f>VLOOKUP(E71,'БАЗА ЯНД'!E:W,19,FALSE)</f>
        <v>23</v>
      </c>
      <c r="N71" s="424" t="s">
        <v>170</v>
      </c>
      <c r="O71" s="425">
        <v>3</v>
      </c>
      <c r="P71" s="424">
        <f>VLOOKUP(N71,'БАЗА ЯНД'!E:R,2,FALSE)</f>
        <v>75</v>
      </c>
      <c r="Q71" s="424">
        <f>VLOOKUP(N71,'БАЗА ЯНД'!E:R,5,FALSE)</f>
        <v>100</v>
      </c>
      <c r="R71" s="424">
        <f>VLOOKUP(N71,'БАЗА ЯНД'!E:R,3,FALSE)</f>
        <v>20</v>
      </c>
      <c r="S71" s="167">
        <f t="shared" si="3"/>
        <v>0.26666666666666666</v>
      </c>
      <c r="T71" s="424">
        <f t="shared" si="57"/>
        <v>60</v>
      </c>
      <c r="U71" s="424">
        <f t="shared" si="58"/>
        <v>225</v>
      </c>
      <c r="V71" s="424">
        <f>VLOOKUP(N71,'БАЗА ЯНД'!E:W,19,FALSE)</f>
        <v>23</v>
      </c>
      <c r="W71" s="424" t="s">
        <v>170</v>
      </c>
      <c r="X71" s="425">
        <v>3</v>
      </c>
      <c r="Y71" s="426">
        <f>VLOOKUP(W71,'БАЗА ЯНД'!E:R,2,FALSE)</f>
        <v>75</v>
      </c>
      <c r="Z71" s="427">
        <f>VLOOKUP(W71,'БАЗА ЯНД'!E:R,5,FALSE)</f>
        <v>100</v>
      </c>
      <c r="AA71" s="424">
        <f>VLOOKUP(W71,'БАЗА ЯНД'!E:R,3,FALSE)</f>
        <v>20</v>
      </c>
      <c r="AB71" s="343">
        <f t="shared" si="15"/>
        <v>0.26666666666666666</v>
      </c>
      <c r="AC71" s="424">
        <f t="shared" si="59"/>
        <v>60</v>
      </c>
      <c r="AD71" s="424">
        <f t="shared" si="60"/>
        <v>225</v>
      </c>
      <c r="AE71" s="428">
        <f>VLOOKUP(W71,'БАЗА ЯНД'!E:W,19,FALSE)</f>
        <v>23</v>
      </c>
      <c r="AF71" s="424" t="s">
        <v>170</v>
      </c>
      <c r="AG71" s="425">
        <v>3</v>
      </c>
      <c r="AH71" s="424">
        <f>VLOOKUP(AF71,'БАЗА ЯНД'!E:R,2,FALSE)</f>
        <v>75</v>
      </c>
      <c r="AI71" s="424">
        <f>VLOOKUP(AF71,'БАЗА ЯНД'!E:R,5,FALSE)</f>
        <v>100</v>
      </c>
      <c r="AJ71" s="424">
        <f>VLOOKUP(AF71,'БАЗА ЯНД'!E:R,3,FALSE)</f>
        <v>20</v>
      </c>
      <c r="AK71" s="339">
        <f t="shared" si="18"/>
        <v>0.26666666666666666</v>
      </c>
      <c r="AL71" s="424">
        <f t="shared" si="61"/>
        <v>60</v>
      </c>
      <c r="AM71" s="424">
        <f t="shared" si="62"/>
        <v>225</v>
      </c>
      <c r="AN71" s="428">
        <f>VLOOKUP(AF71,'БАЗА ЯНД'!E:W,19,FALSE)</f>
        <v>23</v>
      </c>
      <c r="AO71" s="424" t="s">
        <v>170</v>
      </c>
      <c r="AP71" s="425">
        <v>3</v>
      </c>
      <c r="AQ71" s="424">
        <f>VLOOKUP(AO71,'БАЗА ЯНД'!E:W,2,FALSE)</f>
        <v>75</v>
      </c>
      <c r="AR71" s="424">
        <f>VLOOKUP(AO71,'БАЗА ЯНД'!E:W,5,FALSE)</f>
        <v>100</v>
      </c>
      <c r="AS71" s="424">
        <f>VLOOKUP(AO71,'БАЗА ЯНД'!E:W,3,FALSE)</f>
        <v>20</v>
      </c>
      <c r="AT71" s="339">
        <f t="shared" si="21"/>
        <v>0.26666666666666666</v>
      </c>
      <c r="AU71" s="424">
        <f t="shared" si="63"/>
        <v>60</v>
      </c>
      <c r="AV71" s="424">
        <f t="shared" si="64"/>
        <v>225</v>
      </c>
      <c r="AW71" s="428">
        <f>VLOOKUP(AO71,'БАЗА ЯНД'!E:W,19,FALSE)</f>
        <v>23</v>
      </c>
    </row>
    <row r="72" spans="1:49" s="429" customFormat="1" ht="22.15" customHeight="1" x14ac:dyDescent="0.25">
      <c r="A72" s="424" t="s">
        <v>168</v>
      </c>
      <c r="B72" s="424" t="s">
        <v>20</v>
      </c>
      <c r="C72" s="424"/>
      <c r="D72" s="424"/>
      <c r="E72" s="424" t="s">
        <v>171</v>
      </c>
      <c r="F72" s="425">
        <v>3</v>
      </c>
      <c r="G72" s="424">
        <f>VLOOKUP(E72,'БАЗА ЯНД'!E:R,2,FALSE)</f>
        <v>90</v>
      </c>
      <c r="H72" s="424">
        <f>VLOOKUP(E72,'БАЗА ЯНД'!E:R,5,FALSE)</f>
        <v>45</v>
      </c>
      <c r="I72" s="424">
        <f>VLOOKUP(E72,'БАЗА ЯНД'!E:R,3,FALSE)</f>
        <v>18</v>
      </c>
      <c r="J72" s="339">
        <f t="shared" si="54"/>
        <v>0.2</v>
      </c>
      <c r="K72" s="424">
        <f t="shared" si="55"/>
        <v>54</v>
      </c>
      <c r="L72" s="424">
        <f t="shared" si="56"/>
        <v>270</v>
      </c>
      <c r="M72" s="424">
        <f>VLOOKUP(E72,'БАЗА ЯНД'!E:W,19,FALSE)</f>
        <v>23</v>
      </c>
      <c r="N72" s="424" t="s">
        <v>171</v>
      </c>
      <c r="O72" s="425">
        <v>3</v>
      </c>
      <c r="P72" s="424">
        <f>VLOOKUP(N72,'БАЗА ЯНД'!E:R,2,FALSE)</f>
        <v>90</v>
      </c>
      <c r="Q72" s="424">
        <f>VLOOKUP(N72,'БАЗА ЯНД'!E:R,5,FALSE)</f>
        <v>45</v>
      </c>
      <c r="R72" s="424">
        <f>VLOOKUP(N72,'БАЗА ЯНД'!E:R,3,FALSE)</f>
        <v>18</v>
      </c>
      <c r="S72" s="167">
        <f t="shared" ref="S72:S104" si="136">R72/P72</f>
        <v>0.2</v>
      </c>
      <c r="T72" s="424">
        <f t="shared" si="57"/>
        <v>54</v>
      </c>
      <c r="U72" s="424">
        <f t="shared" si="58"/>
        <v>270</v>
      </c>
      <c r="V72" s="424">
        <f>VLOOKUP(N72,'БАЗА ЯНД'!E:W,19,FALSE)</f>
        <v>23</v>
      </c>
      <c r="W72" s="424" t="s">
        <v>171</v>
      </c>
      <c r="X72" s="425">
        <v>3</v>
      </c>
      <c r="Y72" s="426">
        <f>VLOOKUP(W72,'БАЗА ЯНД'!E:R,2,FALSE)</f>
        <v>90</v>
      </c>
      <c r="Z72" s="427">
        <f>VLOOKUP(W72,'БАЗА ЯНД'!E:R,5,FALSE)</f>
        <v>45</v>
      </c>
      <c r="AA72" s="424">
        <f>VLOOKUP(W72,'БАЗА ЯНД'!E:R,3,FALSE)</f>
        <v>18</v>
      </c>
      <c r="AB72" s="343">
        <f t="shared" si="15"/>
        <v>0.2</v>
      </c>
      <c r="AC72" s="424">
        <f t="shared" si="59"/>
        <v>54</v>
      </c>
      <c r="AD72" s="424">
        <f t="shared" si="60"/>
        <v>270</v>
      </c>
      <c r="AE72" s="428">
        <f>VLOOKUP(W72,'БАЗА ЯНД'!E:W,19,FALSE)</f>
        <v>23</v>
      </c>
      <c r="AF72" s="424" t="s">
        <v>171</v>
      </c>
      <c r="AG72" s="425">
        <v>3</v>
      </c>
      <c r="AH72" s="424">
        <f>VLOOKUP(AF72,'БАЗА ЯНД'!E:R,2,FALSE)</f>
        <v>90</v>
      </c>
      <c r="AI72" s="424">
        <f>VLOOKUP(AF72,'БАЗА ЯНД'!E:R,5,FALSE)</f>
        <v>45</v>
      </c>
      <c r="AJ72" s="424">
        <f>VLOOKUP(AF72,'БАЗА ЯНД'!E:R,3,FALSE)</f>
        <v>18</v>
      </c>
      <c r="AK72" s="339">
        <f t="shared" si="18"/>
        <v>0.2</v>
      </c>
      <c r="AL72" s="424">
        <f t="shared" si="61"/>
        <v>54</v>
      </c>
      <c r="AM72" s="424">
        <f t="shared" si="62"/>
        <v>270</v>
      </c>
      <c r="AN72" s="428">
        <f>VLOOKUP(AF72,'БАЗА ЯНД'!E:W,19,FALSE)</f>
        <v>23</v>
      </c>
      <c r="AO72" s="424" t="s">
        <v>171</v>
      </c>
      <c r="AP72" s="425">
        <v>3</v>
      </c>
      <c r="AQ72" s="424">
        <f>VLOOKUP(AO72,'БАЗА ЯНД'!E:W,2,FALSE)</f>
        <v>90</v>
      </c>
      <c r="AR72" s="424">
        <f>VLOOKUP(AO72,'БАЗА ЯНД'!E:W,5,FALSE)</f>
        <v>45</v>
      </c>
      <c r="AS72" s="424">
        <f>VLOOKUP(AO72,'БАЗА ЯНД'!E:W,3,FALSE)</f>
        <v>18</v>
      </c>
      <c r="AT72" s="339">
        <f t="shared" si="21"/>
        <v>0.2</v>
      </c>
      <c r="AU72" s="424">
        <f t="shared" si="63"/>
        <v>54</v>
      </c>
      <c r="AV72" s="424">
        <f t="shared" si="64"/>
        <v>270</v>
      </c>
      <c r="AW72" s="428">
        <f>VLOOKUP(AO72,'БАЗА ЯНД'!E:W,19,FALSE)</f>
        <v>23</v>
      </c>
    </row>
    <row r="73" spans="1:49" s="429" customFormat="1" ht="22.15" customHeight="1" x14ac:dyDescent="0.25">
      <c r="A73" s="424" t="s">
        <v>168</v>
      </c>
      <c r="B73" s="424" t="s">
        <v>20</v>
      </c>
      <c r="C73" s="424"/>
      <c r="D73" s="424"/>
      <c r="E73" s="424" t="s">
        <v>172</v>
      </c>
      <c r="F73" s="425">
        <v>3</v>
      </c>
      <c r="G73" s="424">
        <f>VLOOKUP(E73,'БАЗА ЯНД'!E:R,2,FALSE)</f>
        <v>110</v>
      </c>
      <c r="H73" s="424">
        <f>VLOOKUP(E73,'БАЗА ЯНД'!E:R,5,FALSE)</f>
        <v>100</v>
      </c>
      <c r="I73" s="424">
        <f>VLOOKUP(E73,'БАЗА ЯНД'!E:R,3,FALSE)</f>
        <v>4</v>
      </c>
      <c r="J73" s="339">
        <f t="shared" si="54"/>
        <v>3.6363636363636362E-2</v>
      </c>
      <c r="K73" s="424">
        <f t="shared" si="55"/>
        <v>12</v>
      </c>
      <c r="L73" s="424">
        <f t="shared" si="56"/>
        <v>330</v>
      </c>
      <c r="M73" s="424">
        <f>VLOOKUP(E73,'БАЗА ЯНД'!E:W,19,FALSE)</f>
        <v>23</v>
      </c>
      <c r="N73" s="424" t="s">
        <v>172</v>
      </c>
      <c r="O73" s="425">
        <v>3</v>
      </c>
      <c r="P73" s="424">
        <f>VLOOKUP(N73,'БАЗА ЯНД'!E:R,2,FALSE)</f>
        <v>110</v>
      </c>
      <c r="Q73" s="424">
        <f>VLOOKUP(N73,'БАЗА ЯНД'!E:R,5,FALSE)</f>
        <v>100</v>
      </c>
      <c r="R73" s="424">
        <f>VLOOKUP(N73,'БАЗА ЯНД'!E:R,3,FALSE)</f>
        <v>4</v>
      </c>
      <c r="S73" s="167">
        <f t="shared" si="136"/>
        <v>3.6363636363636362E-2</v>
      </c>
      <c r="T73" s="424">
        <f t="shared" si="57"/>
        <v>12</v>
      </c>
      <c r="U73" s="424">
        <f t="shared" si="58"/>
        <v>330</v>
      </c>
      <c r="V73" s="424">
        <f>VLOOKUP(N73,'БАЗА ЯНД'!E:W,19,FALSE)</f>
        <v>23</v>
      </c>
      <c r="W73" s="424" t="s">
        <v>172</v>
      </c>
      <c r="X73" s="425">
        <v>3</v>
      </c>
      <c r="Y73" s="426">
        <f>VLOOKUP(W73,'БАЗА ЯНД'!E:R,2,FALSE)</f>
        <v>110</v>
      </c>
      <c r="Z73" s="427">
        <f>VLOOKUP(W73,'БАЗА ЯНД'!E:R,5,FALSE)</f>
        <v>100</v>
      </c>
      <c r="AA73" s="424">
        <f>VLOOKUP(W73,'БАЗА ЯНД'!E:R,3,FALSE)</f>
        <v>4</v>
      </c>
      <c r="AB73" s="343">
        <f t="shared" si="15"/>
        <v>3.6363636363636362E-2</v>
      </c>
      <c r="AC73" s="424">
        <f t="shared" si="59"/>
        <v>12</v>
      </c>
      <c r="AD73" s="424">
        <f t="shared" si="60"/>
        <v>330</v>
      </c>
      <c r="AE73" s="428">
        <f>VLOOKUP(W73,'БАЗА ЯНД'!E:W,19,FALSE)</f>
        <v>23</v>
      </c>
      <c r="AF73" s="424" t="s">
        <v>172</v>
      </c>
      <c r="AG73" s="425">
        <v>3</v>
      </c>
      <c r="AH73" s="424">
        <f>VLOOKUP(AF73,'БАЗА ЯНД'!E:R,2,FALSE)</f>
        <v>110</v>
      </c>
      <c r="AI73" s="424">
        <f>VLOOKUP(AF73,'БАЗА ЯНД'!E:R,5,FALSE)</f>
        <v>100</v>
      </c>
      <c r="AJ73" s="424">
        <f>VLOOKUP(AF73,'БАЗА ЯНД'!E:R,3,FALSE)</f>
        <v>4</v>
      </c>
      <c r="AK73" s="339">
        <f t="shared" si="18"/>
        <v>3.6363636363636362E-2</v>
      </c>
      <c r="AL73" s="424">
        <f t="shared" si="61"/>
        <v>12</v>
      </c>
      <c r="AM73" s="424">
        <f t="shared" si="62"/>
        <v>330</v>
      </c>
      <c r="AN73" s="428">
        <f>VLOOKUP(AF73,'БАЗА ЯНД'!E:W,19,FALSE)</f>
        <v>23</v>
      </c>
      <c r="AO73" s="424" t="s">
        <v>172</v>
      </c>
      <c r="AP73" s="425">
        <v>3</v>
      </c>
      <c r="AQ73" s="424">
        <f>VLOOKUP(AO73,'БАЗА ЯНД'!E:W,2,FALSE)</f>
        <v>110</v>
      </c>
      <c r="AR73" s="424">
        <f>VLOOKUP(AO73,'БАЗА ЯНД'!E:W,5,FALSE)</f>
        <v>100</v>
      </c>
      <c r="AS73" s="424">
        <f>VLOOKUP(AO73,'БАЗА ЯНД'!E:W,3,FALSE)</f>
        <v>4</v>
      </c>
      <c r="AT73" s="339">
        <f t="shared" si="21"/>
        <v>3.6363636363636362E-2</v>
      </c>
      <c r="AU73" s="424">
        <f t="shared" si="63"/>
        <v>12</v>
      </c>
      <c r="AV73" s="424">
        <f t="shared" si="64"/>
        <v>330</v>
      </c>
      <c r="AW73" s="428">
        <f>VLOOKUP(AO73,'БАЗА ЯНД'!E:W,19,FALSE)</f>
        <v>23</v>
      </c>
    </row>
    <row r="74" spans="1:49" s="335" customFormat="1" ht="22.15" customHeight="1" x14ac:dyDescent="0.25">
      <c r="A74" s="334" t="s">
        <v>173</v>
      </c>
      <c r="B74" s="335" t="s">
        <v>20</v>
      </c>
      <c r="E74" s="335" t="s">
        <v>174</v>
      </c>
      <c r="F74" s="418">
        <v>20</v>
      </c>
      <c r="G74" s="336">
        <f>VLOOKUP(E74,'БАЗА ЯНД'!E:R,2,FALSE)</f>
        <v>180</v>
      </c>
      <c r="H74" s="337">
        <f>VLOOKUP(E74,'БАЗА ЯНД'!E:R,5,FALSE)</f>
        <v>200</v>
      </c>
      <c r="I74" s="338">
        <f>VLOOKUP(E74,'БАЗА ЯНД'!E:R,3,FALSE)</f>
        <v>72</v>
      </c>
      <c r="J74" s="339">
        <f t="shared" si="54"/>
        <v>0.4</v>
      </c>
      <c r="K74" s="338">
        <f t="shared" si="55"/>
        <v>1440</v>
      </c>
      <c r="L74" s="338">
        <f t="shared" si="56"/>
        <v>3600</v>
      </c>
      <c r="M74" s="338">
        <f>VLOOKUP(E74,'БАЗА ЯНД'!E:W,19,FALSE)</f>
        <v>23</v>
      </c>
      <c r="N74" s="335" t="s">
        <v>174</v>
      </c>
      <c r="O74" s="418">
        <v>20</v>
      </c>
      <c r="P74" s="336">
        <f>VLOOKUP(N74,'БАЗА ЯНД'!E:R,2,FALSE)</f>
        <v>180</v>
      </c>
      <c r="Q74" s="337">
        <f>VLOOKUP(N74,'БАЗА ЯНД'!E:R,5,FALSE)</f>
        <v>200</v>
      </c>
      <c r="R74" s="338">
        <f>VLOOKUP(N74,'БАЗА ЯНД'!E:R,3,FALSE)</f>
        <v>72</v>
      </c>
      <c r="S74" s="167">
        <f t="shared" si="136"/>
        <v>0.4</v>
      </c>
      <c r="T74" s="338">
        <f t="shared" si="57"/>
        <v>1440</v>
      </c>
      <c r="U74" s="338">
        <f t="shared" si="58"/>
        <v>3600</v>
      </c>
      <c r="V74" s="338">
        <f>VLOOKUP(N74,'БАЗА ЯНД'!E:W,19,FALSE)</f>
        <v>23</v>
      </c>
      <c r="W74" s="335" t="s">
        <v>174</v>
      </c>
      <c r="X74" s="418">
        <v>20</v>
      </c>
      <c r="Y74" s="340">
        <f>VLOOKUP(W74,'БАЗА ЯНД'!E:R,2,FALSE)</f>
        <v>180</v>
      </c>
      <c r="Z74" s="341">
        <f>VLOOKUP(W74,'БАЗА ЯНД'!E:R,5,FALSE)</f>
        <v>200</v>
      </c>
      <c r="AA74" s="342">
        <f>VLOOKUP(W74,'БАЗА ЯНД'!E:R,3,FALSE)</f>
        <v>72</v>
      </c>
      <c r="AB74" s="343">
        <f t="shared" si="15"/>
        <v>0.4</v>
      </c>
      <c r="AC74" s="342">
        <f t="shared" si="59"/>
        <v>1440</v>
      </c>
      <c r="AD74" s="342">
        <f t="shared" si="60"/>
        <v>3600</v>
      </c>
      <c r="AE74" s="342">
        <f>VLOOKUP(W74,'БАЗА ЯНД'!E:W,19,FALSE)</f>
        <v>23</v>
      </c>
      <c r="AF74" s="335" t="s">
        <v>174</v>
      </c>
      <c r="AG74" s="418">
        <v>20</v>
      </c>
      <c r="AH74" s="336">
        <f>VLOOKUP(AF74,'БАЗА ЯНД'!E:R,2,FALSE)</f>
        <v>180</v>
      </c>
      <c r="AI74" s="337">
        <f>VLOOKUP(AF74,'БАЗА ЯНД'!E:R,5,FALSE)</f>
        <v>200</v>
      </c>
      <c r="AJ74" s="338">
        <f>VLOOKUP(AF74,'БАЗА ЯНД'!E:R,3,FALSE)</f>
        <v>72</v>
      </c>
      <c r="AK74" s="339">
        <f t="shared" si="18"/>
        <v>0.4</v>
      </c>
      <c r="AL74" s="338">
        <f t="shared" si="61"/>
        <v>1440</v>
      </c>
      <c r="AM74" s="338">
        <f t="shared" si="62"/>
        <v>3600</v>
      </c>
      <c r="AN74" s="338">
        <f>VLOOKUP(AF74,'БАЗА ЯНД'!E:W,19,FALSE)</f>
        <v>23</v>
      </c>
      <c r="AO74" s="335" t="s">
        <v>174</v>
      </c>
      <c r="AP74" s="418">
        <v>20</v>
      </c>
      <c r="AQ74" s="336">
        <f>VLOOKUP(AO74,'БАЗА ЯНД'!E:W,2,FALSE)</f>
        <v>180</v>
      </c>
      <c r="AR74" s="337">
        <f>VLOOKUP(AO74,'БАЗА ЯНД'!E:W,5,FALSE)</f>
        <v>200</v>
      </c>
      <c r="AS74" s="338">
        <f>VLOOKUP(AO74,'БАЗА ЯНД'!E:W,3,FALSE)</f>
        <v>72</v>
      </c>
      <c r="AT74" s="339">
        <f t="shared" si="21"/>
        <v>0.4</v>
      </c>
      <c r="AU74" s="338">
        <f t="shared" si="63"/>
        <v>1440</v>
      </c>
      <c r="AV74" s="338">
        <f t="shared" si="64"/>
        <v>3600</v>
      </c>
      <c r="AW74" s="338">
        <f>VLOOKUP(AO74,'БАЗА ЯНД'!E:W,19,FALSE)</f>
        <v>23</v>
      </c>
    </row>
    <row r="75" spans="1:49" s="335" customFormat="1" ht="22.15" customHeight="1" x14ac:dyDescent="0.25">
      <c r="A75" s="334" t="s">
        <v>175</v>
      </c>
      <c r="B75" s="335" t="s">
        <v>29</v>
      </c>
      <c r="E75" s="335" t="s">
        <v>3089</v>
      </c>
      <c r="F75" s="418">
        <v>15</v>
      </c>
      <c r="G75" s="336">
        <f>VLOOKUP(E75,'БАЗА ЯНД'!E:R,2,FALSE)</f>
        <v>160</v>
      </c>
      <c r="H75" s="337">
        <f>VLOOKUP(E75,'БАЗА ЯНД'!E:R,5,FALSE)</f>
        <v>270</v>
      </c>
      <c r="I75" s="338">
        <f>VLOOKUP(E75,'БАЗА ЯНД'!E:R,3,FALSE)</f>
        <v>44</v>
      </c>
      <c r="J75" s="339">
        <f t="shared" si="54"/>
        <v>0.27500000000000002</v>
      </c>
      <c r="K75" s="338">
        <f t="shared" si="55"/>
        <v>660</v>
      </c>
      <c r="L75" s="338">
        <f t="shared" si="56"/>
        <v>2400</v>
      </c>
      <c r="M75" s="338">
        <f>VLOOKUP(E75,'БАЗА ЯНД'!E:W,19,FALSE)</f>
        <v>20</v>
      </c>
      <c r="N75" s="335" t="s">
        <v>3613</v>
      </c>
      <c r="O75" s="418">
        <v>15</v>
      </c>
      <c r="P75" s="336">
        <f>VLOOKUP(N75,'БАЗА ЯНД'!E:R,2,FALSE)</f>
        <v>0</v>
      </c>
      <c r="Q75" s="337">
        <f>VLOOKUP(N75,'БАЗА ЯНД'!E:R,5,FALSE)</f>
        <v>0</v>
      </c>
      <c r="R75" s="338">
        <f>VLOOKUP(N75,'БАЗА ЯНД'!E:R,3,FALSE)</f>
        <v>0</v>
      </c>
      <c r="S75" s="167" t="e">
        <f t="shared" si="136"/>
        <v>#DIV/0!</v>
      </c>
      <c r="T75" s="338">
        <f t="shared" si="57"/>
        <v>0</v>
      </c>
      <c r="U75" s="338">
        <f t="shared" si="58"/>
        <v>0</v>
      </c>
      <c r="V75" s="338">
        <f>VLOOKUP(N75,'БАЗА ЯНД'!E:W,19,FALSE)</f>
        <v>24</v>
      </c>
      <c r="W75" s="335" t="s">
        <v>489</v>
      </c>
      <c r="X75" s="418">
        <v>15</v>
      </c>
      <c r="Y75" s="340">
        <f>VLOOKUP(W75,'БАЗА ЯНД'!E:R,2,FALSE)</f>
        <v>160</v>
      </c>
      <c r="Z75" s="341">
        <f>VLOOKUP(W75,'БАЗА ЯНД'!E:R,5,FALSE)</f>
        <v>270</v>
      </c>
      <c r="AA75" s="342">
        <f>VLOOKUP(W75,'БАЗА ЯНД'!E:R,3,FALSE)</f>
        <v>39</v>
      </c>
      <c r="AB75" s="343">
        <f t="shared" ref="AB75:AB97" si="137">AA75/Y75</f>
        <v>0.24374999999999999</v>
      </c>
      <c r="AC75" s="342">
        <f t="shared" si="59"/>
        <v>585</v>
      </c>
      <c r="AD75" s="342">
        <f t="shared" si="60"/>
        <v>2400</v>
      </c>
      <c r="AE75" s="342">
        <f>VLOOKUP(W75,'БАЗА ЯНД'!E:W,19,FALSE)</f>
        <v>14</v>
      </c>
      <c r="AF75" s="335" t="s">
        <v>2797</v>
      </c>
      <c r="AG75" s="418">
        <v>15</v>
      </c>
      <c r="AH75" s="336">
        <f>VLOOKUP(AF75,'БАЗА ЯНД'!E:R,2,FALSE)</f>
        <v>160</v>
      </c>
      <c r="AI75" s="337">
        <f>VLOOKUP(AF75,'БАЗА ЯНД'!E:R,5,FALSE)</f>
        <v>270</v>
      </c>
      <c r="AJ75" s="338">
        <f>VLOOKUP(AF75,'БАЗА ЯНД'!E:R,3,FALSE)</f>
        <v>39</v>
      </c>
      <c r="AK75" s="339">
        <f t="shared" ref="AK75:AK97" si="138">AJ75/AH75</f>
        <v>0.24374999999999999</v>
      </c>
      <c r="AL75" s="338">
        <f t="shared" si="61"/>
        <v>585</v>
      </c>
      <c r="AM75" s="338">
        <f t="shared" si="62"/>
        <v>2400</v>
      </c>
      <c r="AN75" s="338">
        <f>VLOOKUP(AF75,'БАЗА ЯНД'!E:W,19,FALSE)</f>
        <v>23</v>
      </c>
      <c r="AO75" s="335" t="s">
        <v>178</v>
      </c>
      <c r="AP75" s="418">
        <v>15</v>
      </c>
      <c r="AQ75" s="336">
        <f>VLOOKUP(AO75,'БАЗА ЯНД'!E:W,2,FALSE)</f>
        <v>140</v>
      </c>
      <c r="AR75" s="337">
        <f>VLOOKUP(AO75,'БАЗА ЯНД'!E:W,5,FALSE)</f>
        <v>270</v>
      </c>
      <c r="AS75" s="338">
        <f>VLOOKUP(AO75,'БАЗА ЯНД'!E:W,3,FALSE)</f>
        <v>38</v>
      </c>
      <c r="AT75" s="339">
        <f t="shared" ref="AT75:AT97" si="139">AS75/AQ75</f>
        <v>0.27142857142857141</v>
      </c>
      <c r="AU75" s="338">
        <f t="shared" si="63"/>
        <v>570</v>
      </c>
      <c r="AV75" s="338">
        <f t="shared" si="64"/>
        <v>2100</v>
      </c>
      <c r="AW75" s="338">
        <f>VLOOKUP(AO75,'БАЗА ЯНД'!E:W,19,FALSE)</f>
        <v>20</v>
      </c>
    </row>
    <row r="76" spans="1:49" s="335" customFormat="1" ht="22.15" customHeight="1" x14ac:dyDescent="0.25">
      <c r="A76" s="334" t="s">
        <v>151</v>
      </c>
      <c r="B76" s="335" t="s">
        <v>20</v>
      </c>
      <c r="E76" s="335" t="s">
        <v>181</v>
      </c>
      <c r="F76" s="418">
        <v>10</v>
      </c>
      <c r="G76" s="336">
        <f>VLOOKUP(E76,'БАЗА ЯНД'!E:R,2,FALSE)</f>
        <v>160</v>
      </c>
      <c r="H76" s="337">
        <f>VLOOKUP(E76,'БАЗА ЯНД'!E:R,5,FALSE)</f>
        <v>160</v>
      </c>
      <c r="I76" s="338">
        <f>VLOOKUP(E76,'БАЗА ЯНД'!E:R,3,FALSE)</f>
        <v>47</v>
      </c>
      <c r="J76" s="339">
        <f t="shared" si="54"/>
        <v>0.29375000000000001</v>
      </c>
      <c r="K76" s="338">
        <f t="shared" si="55"/>
        <v>470</v>
      </c>
      <c r="L76" s="338">
        <f t="shared" si="56"/>
        <v>1600</v>
      </c>
      <c r="M76" s="338">
        <f>VLOOKUP(E76,'БАЗА ЯНД'!E:W,19,FALSE)</f>
        <v>23</v>
      </c>
      <c r="N76" s="335" t="s">
        <v>181</v>
      </c>
      <c r="O76" s="418">
        <v>10</v>
      </c>
      <c r="P76" s="336">
        <f>VLOOKUP(N76,'БАЗА ЯНД'!E:R,2,FALSE)</f>
        <v>160</v>
      </c>
      <c r="Q76" s="337">
        <f>VLOOKUP(N76,'БАЗА ЯНД'!E:R,5,FALSE)</f>
        <v>160</v>
      </c>
      <c r="R76" s="338">
        <f>VLOOKUP(N76,'БАЗА ЯНД'!E:R,3,FALSE)</f>
        <v>47</v>
      </c>
      <c r="S76" s="167">
        <f t="shared" si="136"/>
        <v>0.29375000000000001</v>
      </c>
      <c r="T76" s="338">
        <f t="shared" si="57"/>
        <v>470</v>
      </c>
      <c r="U76" s="338">
        <f t="shared" si="58"/>
        <v>1600</v>
      </c>
      <c r="V76" s="338">
        <f>VLOOKUP(N76,'БАЗА ЯНД'!E:W,19,FALSE)</f>
        <v>23</v>
      </c>
      <c r="W76" s="335" t="s">
        <v>181</v>
      </c>
      <c r="X76" s="418">
        <v>10</v>
      </c>
      <c r="Y76" s="340">
        <f>VLOOKUP(W76,'БАЗА ЯНД'!E:R,2,FALSE)</f>
        <v>160</v>
      </c>
      <c r="Z76" s="341">
        <f>VLOOKUP(W76,'БАЗА ЯНД'!E:R,5,FALSE)</f>
        <v>160</v>
      </c>
      <c r="AA76" s="342">
        <f>VLOOKUP(W76,'БАЗА ЯНД'!E:R,3,FALSE)</f>
        <v>47</v>
      </c>
      <c r="AB76" s="343">
        <f t="shared" si="137"/>
        <v>0.29375000000000001</v>
      </c>
      <c r="AC76" s="342">
        <f t="shared" si="59"/>
        <v>470</v>
      </c>
      <c r="AD76" s="342">
        <f t="shared" si="60"/>
        <v>1600</v>
      </c>
      <c r="AE76" s="342">
        <f>VLOOKUP(W76,'БАЗА ЯНД'!E:W,19,FALSE)</f>
        <v>23</v>
      </c>
      <c r="AF76" s="335" t="s">
        <v>181</v>
      </c>
      <c r="AG76" s="418">
        <v>10</v>
      </c>
      <c r="AH76" s="336">
        <f>VLOOKUP(AF76,'БАЗА ЯНД'!E:R,2,FALSE)</f>
        <v>160</v>
      </c>
      <c r="AI76" s="337">
        <f>VLOOKUP(AF76,'БАЗА ЯНД'!E:R,5,FALSE)</f>
        <v>160</v>
      </c>
      <c r="AJ76" s="338">
        <f>VLOOKUP(AF76,'БАЗА ЯНД'!E:R,3,FALSE)</f>
        <v>47</v>
      </c>
      <c r="AK76" s="339">
        <f t="shared" si="138"/>
        <v>0.29375000000000001</v>
      </c>
      <c r="AL76" s="338">
        <f t="shared" si="61"/>
        <v>470</v>
      </c>
      <c r="AM76" s="338">
        <f t="shared" si="62"/>
        <v>1600</v>
      </c>
      <c r="AN76" s="338">
        <f>VLOOKUP(AF76,'БАЗА ЯНД'!E:W,19,FALSE)</f>
        <v>23</v>
      </c>
      <c r="AO76" s="335" t="s">
        <v>181</v>
      </c>
      <c r="AP76" s="418">
        <v>10</v>
      </c>
      <c r="AQ76" s="336">
        <f>VLOOKUP(AO76,'БАЗА ЯНД'!E:W,2,FALSE)</f>
        <v>160</v>
      </c>
      <c r="AR76" s="337">
        <f>VLOOKUP(AO76,'БАЗА ЯНД'!E:W,5,FALSE)</f>
        <v>160</v>
      </c>
      <c r="AS76" s="338">
        <f>VLOOKUP(AO76,'БАЗА ЯНД'!E:W,3,FALSE)</f>
        <v>47</v>
      </c>
      <c r="AT76" s="339">
        <f t="shared" si="139"/>
        <v>0.29375000000000001</v>
      </c>
      <c r="AU76" s="338">
        <f t="shared" si="63"/>
        <v>470</v>
      </c>
      <c r="AV76" s="338">
        <f t="shared" si="64"/>
        <v>1600</v>
      </c>
      <c r="AW76" s="338">
        <f>VLOOKUP(AO76,'БАЗА ЯНД'!E:W,19,FALSE)</f>
        <v>23</v>
      </c>
    </row>
    <row r="77" spans="1:49" s="335" customFormat="1" ht="22.15" customHeight="1" x14ac:dyDescent="0.25">
      <c r="A77" s="334" t="s">
        <v>173</v>
      </c>
      <c r="B77" s="335" t="s">
        <v>20</v>
      </c>
      <c r="E77" s="335" t="s">
        <v>183</v>
      </c>
      <c r="F77" s="418">
        <v>8</v>
      </c>
      <c r="G77" s="336">
        <f>VLOOKUP(E77,'БАЗА ЯНД'!E:R,2,FALSE)</f>
        <v>180</v>
      </c>
      <c r="H77" s="337">
        <f>VLOOKUP(E77,'БАЗА ЯНД'!E:R,5,FALSE)</f>
        <v>220</v>
      </c>
      <c r="I77" s="338">
        <f>VLOOKUP(E77,'БАЗА ЯНД'!E:R,3,FALSE)</f>
        <v>72</v>
      </c>
      <c r="J77" s="339">
        <f t="shared" si="54"/>
        <v>0.4</v>
      </c>
      <c r="K77" s="338">
        <f t="shared" si="55"/>
        <v>576</v>
      </c>
      <c r="L77" s="338">
        <f t="shared" si="56"/>
        <v>1440</v>
      </c>
      <c r="M77" s="338">
        <f>VLOOKUP(E77,'БАЗА ЯНД'!E:W,19,FALSE)</f>
        <v>23</v>
      </c>
      <c r="N77" s="335" t="s">
        <v>183</v>
      </c>
      <c r="O77" s="418">
        <v>8</v>
      </c>
      <c r="P77" s="336">
        <f>VLOOKUP(N77,'БАЗА ЯНД'!E:R,2,FALSE)</f>
        <v>180</v>
      </c>
      <c r="Q77" s="337">
        <f>VLOOKUP(N77,'БАЗА ЯНД'!E:R,5,FALSE)</f>
        <v>220</v>
      </c>
      <c r="R77" s="338">
        <f>VLOOKUP(N77,'БАЗА ЯНД'!E:R,3,FALSE)</f>
        <v>72</v>
      </c>
      <c r="S77" s="167">
        <f t="shared" si="136"/>
        <v>0.4</v>
      </c>
      <c r="T77" s="338">
        <f t="shared" si="57"/>
        <v>576</v>
      </c>
      <c r="U77" s="338">
        <f t="shared" si="58"/>
        <v>1440</v>
      </c>
      <c r="V77" s="338">
        <f>VLOOKUP(N77,'БАЗА ЯНД'!E:W,19,FALSE)</f>
        <v>23</v>
      </c>
      <c r="W77" s="335" t="s">
        <v>183</v>
      </c>
      <c r="X77" s="418">
        <v>8</v>
      </c>
      <c r="Y77" s="340">
        <f>VLOOKUP(W77,'БАЗА ЯНД'!E:R,2,FALSE)</f>
        <v>180</v>
      </c>
      <c r="Z77" s="341">
        <f>VLOOKUP(W77,'БАЗА ЯНД'!E:R,5,FALSE)</f>
        <v>220</v>
      </c>
      <c r="AA77" s="342">
        <f>VLOOKUP(W77,'БАЗА ЯНД'!E:R,3,FALSE)</f>
        <v>72</v>
      </c>
      <c r="AB77" s="343">
        <f t="shared" si="137"/>
        <v>0.4</v>
      </c>
      <c r="AC77" s="342">
        <f t="shared" si="59"/>
        <v>576</v>
      </c>
      <c r="AD77" s="342">
        <f t="shared" si="60"/>
        <v>1440</v>
      </c>
      <c r="AE77" s="342">
        <f>VLOOKUP(W77,'БАЗА ЯНД'!E:W,19,FALSE)</f>
        <v>23</v>
      </c>
      <c r="AF77" s="335" t="s">
        <v>183</v>
      </c>
      <c r="AG77" s="418">
        <v>8</v>
      </c>
      <c r="AH77" s="336">
        <f>VLOOKUP(AF77,'БАЗА ЯНД'!E:R,2,FALSE)</f>
        <v>180</v>
      </c>
      <c r="AI77" s="337">
        <f>VLOOKUP(AF77,'БАЗА ЯНД'!E:R,5,FALSE)</f>
        <v>220</v>
      </c>
      <c r="AJ77" s="338">
        <f>VLOOKUP(AF77,'БАЗА ЯНД'!E:R,3,FALSE)</f>
        <v>72</v>
      </c>
      <c r="AK77" s="339">
        <f t="shared" si="138"/>
        <v>0.4</v>
      </c>
      <c r="AL77" s="338">
        <f t="shared" si="61"/>
        <v>576</v>
      </c>
      <c r="AM77" s="338">
        <f t="shared" si="62"/>
        <v>1440</v>
      </c>
      <c r="AN77" s="338">
        <f>VLOOKUP(AF77,'БАЗА ЯНД'!E:W,19,FALSE)</f>
        <v>23</v>
      </c>
      <c r="AO77" s="335" t="s">
        <v>183</v>
      </c>
      <c r="AP77" s="418">
        <v>8</v>
      </c>
      <c r="AQ77" s="336">
        <f>VLOOKUP(AO77,'БАЗА ЯНД'!E:W,2,FALSE)</f>
        <v>180</v>
      </c>
      <c r="AR77" s="337">
        <f>VLOOKUP(AO77,'БАЗА ЯНД'!E:W,5,FALSE)</f>
        <v>220</v>
      </c>
      <c r="AS77" s="338">
        <f>VLOOKUP(AO77,'БАЗА ЯНД'!E:W,3,FALSE)</f>
        <v>72</v>
      </c>
      <c r="AT77" s="339">
        <f t="shared" si="139"/>
        <v>0.4</v>
      </c>
      <c r="AU77" s="338">
        <f t="shared" si="63"/>
        <v>576</v>
      </c>
      <c r="AV77" s="338">
        <f t="shared" si="64"/>
        <v>1440</v>
      </c>
      <c r="AW77" s="338">
        <f>VLOOKUP(AO77,'БАЗА ЯНД'!E:W,19,FALSE)</f>
        <v>23</v>
      </c>
    </row>
    <row r="78" spans="1:49" s="271" customFormat="1" ht="22.15" customHeight="1" x14ac:dyDescent="0.25">
      <c r="A78" s="147" t="s">
        <v>1389</v>
      </c>
      <c r="B78" s="271" t="s">
        <v>20</v>
      </c>
      <c r="E78" s="271" t="s">
        <v>1966</v>
      </c>
      <c r="F78" s="272">
        <v>15</v>
      </c>
      <c r="G78" s="271">
        <f>VLOOKUP(E78,'БАЗА ЯНД'!E:R,2,FALSE)</f>
        <v>140</v>
      </c>
      <c r="H78" s="271">
        <f>VLOOKUP(E78,'БАЗА ЯНД'!E:R,5,FALSE)</f>
        <v>160</v>
      </c>
      <c r="I78" s="271">
        <f>VLOOKUP(E78,'БАЗА ЯНД'!E:R,3,FALSE)</f>
        <v>32</v>
      </c>
      <c r="J78" s="339">
        <f t="shared" si="54"/>
        <v>0.22857142857142856</v>
      </c>
      <c r="K78" s="271">
        <f t="shared" ref="K78" si="140">I78*F78</f>
        <v>480</v>
      </c>
      <c r="L78" s="271">
        <f t="shared" ref="L78" si="141">G78*F78</f>
        <v>2100</v>
      </c>
      <c r="M78" s="271">
        <f>VLOOKUP(E78,'БАЗА ЯНД'!E:W,19,FALSE)</f>
        <v>10</v>
      </c>
      <c r="N78" s="271" t="s">
        <v>1966</v>
      </c>
      <c r="O78" s="272">
        <v>15</v>
      </c>
      <c r="P78" s="271">
        <f>VLOOKUP(N78,'БАЗА ЯНД'!E:R,2,FALSE)</f>
        <v>140</v>
      </c>
      <c r="Q78" s="271">
        <f>VLOOKUP(N78,'БАЗА ЯНД'!E:R,5,FALSE)</f>
        <v>160</v>
      </c>
      <c r="R78" s="271">
        <f>VLOOKUP(N78,'БАЗА ЯНД'!E:R,3,FALSE)</f>
        <v>32</v>
      </c>
      <c r="S78" s="167">
        <f t="shared" si="136"/>
        <v>0.22857142857142856</v>
      </c>
      <c r="T78" s="271">
        <f t="shared" ref="T78" si="142">R78*O78</f>
        <v>480</v>
      </c>
      <c r="U78" s="271">
        <f t="shared" ref="U78" si="143">O78*P78</f>
        <v>2100</v>
      </c>
      <c r="V78" s="271">
        <f>VLOOKUP(N78,'БАЗА ЯНД'!E:W,19,FALSE)</f>
        <v>10</v>
      </c>
      <c r="W78" s="271" t="s">
        <v>1966</v>
      </c>
      <c r="X78" s="272">
        <v>15</v>
      </c>
      <c r="Y78" s="174">
        <f>VLOOKUP(W78,'БАЗА ЯНД'!E:R,2,FALSE)</f>
        <v>140</v>
      </c>
      <c r="Z78" s="175">
        <f>VLOOKUP(W78,'БАЗА ЯНД'!E:R,5,FALSE)</f>
        <v>160</v>
      </c>
      <c r="AA78" s="272">
        <f>VLOOKUP(W78,'БАЗА ЯНД'!E:R,3,FALSE)</f>
        <v>32</v>
      </c>
      <c r="AB78" s="266">
        <f t="shared" si="137"/>
        <v>0.22857142857142856</v>
      </c>
      <c r="AC78" s="272">
        <f t="shared" ref="AC78" si="144">AA78*X78</f>
        <v>480</v>
      </c>
      <c r="AD78" s="272">
        <f t="shared" ref="AD78" si="145">Y78*X78</f>
        <v>2100</v>
      </c>
      <c r="AE78" s="272">
        <f>VLOOKUP(W78,'БАЗА ЯНД'!E:W,19,FALSE)</f>
        <v>10</v>
      </c>
      <c r="AF78" s="271" t="s">
        <v>1966</v>
      </c>
      <c r="AG78" s="272">
        <v>15</v>
      </c>
      <c r="AH78" s="174">
        <f>VLOOKUP(AF78,'БАЗА ЯНД'!E:R,2,FALSE)</f>
        <v>140</v>
      </c>
      <c r="AI78" s="175">
        <f>VLOOKUP(AF78,'БАЗА ЯНД'!E:R,5,FALSE)</f>
        <v>160</v>
      </c>
      <c r="AJ78" s="272">
        <f>VLOOKUP(AF78,'БАЗА ЯНД'!E:R,3,FALSE)</f>
        <v>32</v>
      </c>
      <c r="AK78" s="269">
        <f t="shared" si="138"/>
        <v>0.22857142857142856</v>
      </c>
      <c r="AL78" s="272">
        <f t="shared" ref="AL78" si="146">AJ78*AG78</f>
        <v>480</v>
      </c>
      <c r="AM78" s="272">
        <f t="shared" ref="AM78" si="147">AG78*AH78</f>
        <v>2100</v>
      </c>
      <c r="AN78" s="272">
        <f>VLOOKUP(AF78,'БАЗА ЯНД'!E:W,19,FALSE)</f>
        <v>10</v>
      </c>
      <c r="AO78" s="271" t="s">
        <v>1966</v>
      </c>
      <c r="AP78" s="272">
        <v>15</v>
      </c>
      <c r="AQ78" s="174">
        <f>VLOOKUP(AO78,'БАЗА ЯНД'!E:W,2,FALSE)</f>
        <v>140</v>
      </c>
      <c r="AR78" s="175">
        <f>VLOOKUP(AO78,'БАЗА ЯНД'!E:W,5,FALSE)</f>
        <v>160</v>
      </c>
      <c r="AS78" s="272">
        <f>VLOOKUP(AO78,'БАЗА ЯНД'!E:W,3,FALSE)</f>
        <v>32</v>
      </c>
      <c r="AT78" s="269">
        <f t="shared" si="139"/>
        <v>0.22857142857142856</v>
      </c>
      <c r="AU78" s="272">
        <f t="shared" ref="AU78" si="148">AS78*AP78</f>
        <v>480</v>
      </c>
      <c r="AV78" s="272">
        <f t="shared" ref="AV78" si="149">AP78*AQ78</f>
        <v>2100</v>
      </c>
      <c r="AW78" s="272">
        <f>VLOOKUP(AO78,'БАЗА ЯНД'!E:W,19,FALSE)</f>
        <v>10</v>
      </c>
    </row>
    <row r="79" spans="1:49" s="261" customFormat="1" ht="22.15" customHeight="1" x14ac:dyDescent="0.25">
      <c r="A79" s="2" t="s">
        <v>19</v>
      </c>
      <c r="B79" s="261" t="s">
        <v>20</v>
      </c>
      <c r="E79" s="261" t="s">
        <v>184</v>
      </c>
      <c r="F79" s="270">
        <v>15</v>
      </c>
      <c r="G79" s="165">
        <f>VLOOKUP(E79,'БАЗА ЯНД'!E:R,2,FALSE)</f>
        <v>35</v>
      </c>
      <c r="H79" s="166">
        <f>VLOOKUP(E79,'БАЗА ЯНД'!E:R,5,FALSE)</f>
        <v>50</v>
      </c>
      <c r="I79" s="268">
        <f>VLOOKUP(E79,'БАЗА ЯНД'!E:R,3,FALSE)</f>
        <v>10</v>
      </c>
      <c r="J79" s="269">
        <f t="shared" si="54"/>
        <v>0.2857142857142857</v>
      </c>
      <c r="K79" s="268">
        <f t="shared" si="55"/>
        <v>150</v>
      </c>
      <c r="L79" s="268">
        <f t="shared" si="56"/>
        <v>525</v>
      </c>
      <c r="M79" s="268">
        <f>VLOOKUP(E79,'БАЗА ЯНД'!E:W,19,FALSE)</f>
        <v>23</v>
      </c>
      <c r="N79" s="261" t="s">
        <v>184</v>
      </c>
      <c r="O79" s="270">
        <v>15</v>
      </c>
      <c r="P79" s="165">
        <f>VLOOKUP(N79,'БАЗА ЯНД'!E:R,2,FALSE)</f>
        <v>35</v>
      </c>
      <c r="Q79" s="166">
        <f>VLOOKUP(N79,'БАЗА ЯНД'!E:R,5,FALSE)</f>
        <v>50</v>
      </c>
      <c r="R79" s="268">
        <f>VLOOKUP(N79,'БАЗА ЯНД'!E:R,3,FALSE)</f>
        <v>10</v>
      </c>
      <c r="S79" s="167">
        <f t="shared" si="136"/>
        <v>0.2857142857142857</v>
      </c>
      <c r="T79" s="268">
        <f t="shared" si="57"/>
        <v>150</v>
      </c>
      <c r="U79" s="268">
        <f t="shared" si="58"/>
        <v>525</v>
      </c>
      <c r="V79" s="268">
        <f>VLOOKUP(N79,'БАЗА ЯНД'!E:W,19,FALSE)</f>
        <v>23</v>
      </c>
      <c r="W79" s="261" t="s">
        <v>184</v>
      </c>
      <c r="X79" s="270">
        <v>15</v>
      </c>
      <c r="Y79" s="4">
        <f>VLOOKUP(W79,'БАЗА ЯНД'!E:R,2,FALSE)</f>
        <v>35</v>
      </c>
      <c r="Z79" s="5">
        <f>VLOOKUP(W79,'БАЗА ЯНД'!E:R,5,FALSE)</f>
        <v>50</v>
      </c>
      <c r="AA79" s="265">
        <f>VLOOKUP(W79,'БАЗА ЯНД'!E:R,3,FALSE)</f>
        <v>10</v>
      </c>
      <c r="AB79" s="266">
        <f t="shared" si="137"/>
        <v>0.2857142857142857</v>
      </c>
      <c r="AC79" s="265">
        <f t="shared" si="59"/>
        <v>150</v>
      </c>
      <c r="AD79" s="265">
        <f t="shared" si="60"/>
        <v>525</v>
      </c>
      <c r="AE79" s="265">
        <f>VLOOKUP(W79,'БАЗА ЯНД'!E:W,19,FALSE)</f>
        <v>23</v>
      </c>
      <c r="AF79" s="261" t="s">
        <v>184</v>
      </c>
      <c r="AG79" s="270">
        <v>15</v>
      </c>
      <c r="AH79" s="165">
        <f>VLOOKUP(AF79,'БАЗА ЯНД'!E:R,2,FALSE)</f>
        <v>35</v>
      </c>
      <c r="AI79" s="166">
        <f>VLOOKUP(AF79,'БАЗА ЯНД'!E:R,5,FALSE)</f>
        <v>50</v>
      </c>
      <c r="AJ79" s="268">
        <f>VLOOKUP(AF79,'БАЗА ЯНД'!E:R,3,FALSE)</f>
        <v>10</v>
      </c>
      <c r="AK79" s="269">
        <f t="shared" si="138"/>
        <v>0.2857142857142857</v>
      </c>
      <c r="AL79" s="268">
        <f t="shared" si="61"/>
        <v>150</v>
      </c>
      <c r="AM79" s="268">
        <f t="shared" si="62"/>
        <v>525</v>
      </c>
      <c r="AN79" s="268">
        <f>VLOOKUP(AF79,'БАЗА ЯНД'!E:W,19,FALSE)</f>
        <v>23</v>
      </c>
      <c r="AO79" s="261" t="s">
        <v>184</v>
      </c>
      <c r="AP79" s="270">
        <v>15</v>
      </c>
      <c r="AQ79" s="165">
        <f>VLOOKUP(AO79,'БАЗА ЯНД'!E:W,2,FALSE)</f>
        <v>35</v>
      </c>
      <c r="AR79" s="166">
        <f>VLOOKUP(AO79,'БАЗА ЯНД'!E:W,5,FALSE)</f>
        <v>50</v>
      </c>
      <c r="AS79" s="268">
        <f>VLOOKUP(AO79,'БАЗА ЯНД'!E:W,3,FALSE)</f>
        <v>10</v>
      </c>
      <c r="AT79" s="269">
        <f t="shared" si="139"/>
        <v>0.2857142857142857</v>
      </c>
      <c r="AU79" s="268">
        <f t="shared" si="63"/>
        <v>150</v>
      </c>
      <c r="AV79" s="268">
        <f t="shared" si="64"/>
        <v>525</v>
      </c>
      <c r="AW79" s="268">
        <f>VLOOKUP(AO79,'БАЗА ЯНД'!E:W,19,FALSE)</f>
        <v>23</v>
      </c>
    </row>
    <row r="80" spans="1:49" s="261" customFormat="1" ht="22.15" customHeight="1" x14ac:dyDescent="0.25">
      <c r="A80" s="2" t="s">
        <v>28</v>
      </c>
      <c r="E80" s="261" t="s">
        <v>31</v>
      </c>
      <c r="F80" s="270">
        <v>15</v>
      </c>
      <c r="G80" s="165">
        <f>VLOOKUP(E80,'БАЗА ЯНД'!E:R,2,FALSE)</f>
        <v>130</v>
      </c>
      <c r="H80" s="166">
        <f>VLOOKUP(E80,'БАЗА ЯНД'!E:R,5,FALSE)</f>
        <v>100</v>
      </c>
      <c r="I80" s="268">
        <f>VLOOKUP(E80,'БАЗА ЯНД'!E:R,3,FALSE)</f>
        <v>20</v>
      </c>
      <c r="J80" s="269">
        <f t="shared" si="54"/>
        <v>0.15384615384615385</v>
      </c>
      <c r="K80" s="268">
        <f t="shared" ref="K80" si="150">I80*F80</f>
        <v>300</v>
      </c>
      <c r="L80" s="268">
        <f t="shared" ref="L80" si="151">G80*F80</f>
        <v>1950</v>
      </c>
      <c r="M80" s="268">
        <f>VLOOKUP(E80,'БАЗА ЯНД'!E:W,19,FALSE)</f>
        <v>23</v>
      </c>
      <c r="N80" s="261" t="s">
        <v>1744</v>
      </c>
      <c r="O80" s="270">
        <v>15</v>
      </c>
      <c r="P80" s="165">
        <f>VLOOKUP(N80,'БАЗА ЯНД'!E:R,2,FALSE)</f>
        <v>100</v>
      </c>
      <c r="Q80" s="166">
        <f>VLOOKUP(N80,'БАЗА ЯНД'!E:R,5,FALSE)</f>
        <v>120</v>
      </c>
      <c r="R80" s="268">
        <f>VLOOKUP(N80,'БАЗА ЯНД'!E:R,3,FALSE)</f>
        <v>25</v>
      </c>
      <c r="S80" s="167">
        <f t="shared" si="136"/>
        <v>0.25</v>
      </c>
      <c r="T80" s="268">
        <f t="shared" ref="T80" si="152">R80*O80</f>
        <v>375</v>
      </c>
      <c r="U80" s="268">
        <f t="shared" ref="U80" si="153">O80*P80</f>
        <v>1500</v>
      </c>
      <c r="V80" s="268">
        <f>VLOOKUP(N80,'БАЗА ЯНД'!E:W,19,FALSE)</f>
        <v>23</v>
      </c>
      <c r="W80" s="261" t="s">
        <v>1556</v>
      </c>
      <c r="X80" s="270">
        <v>15</v>
      </c>
      <c r="Y80" s="4">
        <f>VLOOKUP(W80,'БАЗА ЯНД'!E:R,2,FALSE)</f>
        <v>130</v>
      </c>
      <c r="Z80" s="5">
        <f>VLOOKUP(W80,'БАЗА ЯНД'!E:R,5,FALSE)</f>
        <v>100</v>
      </c>
      <c r="AA80" s="265">
        <f>VLOOKUP(W80,'БАЗА ЯНД'!E:R,3,FALSE)</f>
        <v>32</v>
      </c>
      <c r="AB80" s="266">
        <f t="shared" si="137"/>
        <v>0.24615384615384617</v>
      </c>
      <c r="AC80" s="265">
        <f t="shared" ref="AC80" si="154">AA80*X80</f>
        <v>480</v>
      </c>
      <c r="AD80" s="265">
        <f t="shared" ref="AD80" si="155">Y80*X80</f>
        <v>1950</v>
      </c>
      <c r="AE80" s="265">
        <f>VLOOKUP(W80,'БАЗА ЯНД'!E:W,19,FALSE)</f>
        <v>20</v>
      </c>
      <c r="AF80" s="261" t="s">
        <v>33</v>
      </c>
      <c r="AG80" s="270">
        <v>15</v>
      </c>
      <c r="AH80" s="165">
        <f>VLOOKUP(AF80,'БАЗА ЯНД'!E:R,2,FALSE)</f>
        <v>130</v>
      </c>
      <c r="AI80" s="166">
        <f>VLOOKUP(AF80,'БАЗА ЯНД'!E:R,5,FALSE)</f>
        <v>100</v>
      </c>
      <c r="AJ80" s="268">
        <f>VLOOKUP(AF80,'БАЗА ЯНД'!E:R,3,FALSE)</f>
        <v>40</v>
      </c>
      <c r="AK80" s="269">
        <f t="shared" si="138"/>
        <v>0.30769230769230771</v>
      </c>
      <c r="AL80" s="268">
        <f t="shared" ref="AL80" si="156">AJ80*AG80</f>
        <v>600</v>
      </c>
      <c r="AM80" s="268">
        <f t="shared" ref="AM80" si="157">AG80*AH80</f>
        <v>1950</v>
      </c>
      <c r="AN80" s="268">
        <f>VLOOKUP(AF80,'БАЗА ЯНД'!E:W,19,FALSE)</f>
        <v>19</v>
      </c>
      <c r="AO80" s="261" t="s">
        <v>3086</v>
      </c>
      <c r="AP80" s="270">
        <v>15</v>
      </c>
      <c r="AQ80" s="165">
        <f>VLOOKUP(AO80,'БАЗА ЯНД'!E:W,2,FALSE)</f>
        <v>110</v>
      </c>
      <c r="AR80" s="166">
        <f>VLOOKUP(AO80,'БАЗА ЯНД'!E:W,5,FALSE)</f>
        <v>100</v>
      </c>
      <c r="AS80" s="268">
        <f>VLOOKUP(AO80,'БАЗА ЯНД'!E:W,3,FALSE)</f>
        <v>27</v>
      </c>
      <c r="AT80" s="269">
        <f t="shared" si="139"/>
        <v>0.24545454545454545</v>
      </c>
      <c r="AU80" s="268">
        <f t="shared" ref="AU80" si="158">AS80*AP80</f>
        <v>405</v>
      </c>
      <c r="AV80" s="268">
        <f t="shared" ref="AV80" si="159">AP80*AQ80</f>
        <v>1650</v>
      </c>
      <c r="AW80" s="268">
        <f>VLOOKUP(AO80,'БАЗА ЯНД'!E:W,19,FALSE)</f>
        <v>19</v>
      </c>
    </row>
    <row r="81" spans="1:53" s="261" customFormat="1" ht="22.15" customHeight="1" x14ac:dyDescent="0.25">
      <c r="A81" s="2" t="s">
        <v>187</v>
      </c>
      <c r="B81" s="261" t="s">
        <v>29</v>
      </c>
      <c r="E81" s="261" t="s">
        <v>1281</v>
      </c>
      <c r="F81" s="270">
        <v>10</v>
      </c>
      <c r="G81" s="165">
        <f>VLOOKUP(E81,'БАЗА ЯНД'!E:R,2,FALSE)</f>
        <v>260</v>
      </c>
      <c r="H81" s="166">
        <f>VLOOKUP(E81,'БАЗА ЯНД'!E:R,5,FALSE)</f>
        <v>140</v>
      </c>
      <c r="I81" s="268">
        <f>VLOOKUP(E81,'БАЗА ЯНД'!E:R,3,FALSE)</f>
        <v>88</v>
      </c>
      <c r="J81" s="269">
        <f t="shared" si="54"/>
        <v>0.33846153846153848</v>
      </c>
      <c r="K81" s="268">
        <f t="shared" si="55"/>
        <v>880</v>
      </c>
      <c r="L81" s="268">
        <f t="shared" si="56"/>
        <v>2600</v>
      </c>
      <c r="M81" s="268">
        <f>VLOOKUP(E81,'БАЗА ЯНД'!E:W,19,FALSE)</f>
        <v>23</v>
      </c>
      <c r="N81" s="261" t="s">
        <v>188</v>
      </c>
      <c r="O81" s="270">
        <v>10</v>
      </c>
      <c r="P81" s="165">
        <f>VLOOKUP(N81,'БАЗА ЯНД'!E:R,2,FALSE)</f>
        <v>220</v>
      </c>
      <c r="Q81" s="166">
        <f>VLOOKUP(N81,'БАЗА ЯНД'!E:R,5,FALSE)</f>
        <v>140</v>
      </c>
      <c r="R81" s="268">
        <f>VLOOKUP(N81,'БАЗА ЯНД'!E:R,3,FALSE)</f>
        <v>55</v>
      </c>
      <c r="S81" s="167">
        <f t="shared" si="136"/>
        <v>0.25</v>
      </c>
      <c r="T81" s="268">
        <f t="shared" si="57"/>
        <v>550</v>
      </c>
      <c r="U81" s="268">
        <f t="shared" si="58"/>
        <v>2200</v>
      </c>
      <c r="V81" s="268">
        <f>VLOOKUP(N81,'БАЗА ЯНД'!E:W,19,FALSE)</f>
        <v>23</v>
      </c>
      <c r="W81" s="261" t="s">
        <v>1281</v>
      </c>
      <c r="X81" s="270">
        <v>10</v>
      </c>
      <c r="Y81" s="4">
        <f>VLOOKUP(W81,'БАЗА ЯНД'!E:R,2,FALSE)</f>
        <v>260</v>
      </c>
      <c r="Z81" s="5">
        <f>VLOOKUP(W81,'БАЗА ЯНД'!E:R,5,FALSE)</f>
        <v>140</v>
      </c>
      <c r="AA81" s="265">
        <f>VLOOKUP(W81,'БАЗА ЯНД'!E:R,3,FALSE)</f>
        <v>88</v>
      </c>
      <c r="AB81" s="266">
        <f t="shared" si="137"/>
        <v>0.33846153846153848</v>
      </c>
      <c r="AC81" s="265">
        <f t="shared" si="59"/>
        <v>880</v>
      </c>
      <c r="AD81" s="265">
        <f t="shared" si="60"/>
        <v>2600</v>
      </c>
      <c r="AE81" s="265">
        <f>VLOOKUP(W81,'БАЗА ЯНД'!E:W,19,FALSE)</f>
        <v>23</v>
      </c>
      <c r="AF81" s="261" t="s">
        <v>188</v>
      </c>
      <c r="AG81" s="270">
        <v>10</v>
      </c>
      <c r="AH81" s="165">
        <f>VLOOKUP(AF81,'БАЗА ЯНД'!E:R,2,FALSE)</f>
        <v>220</v>
      </c>
      <c r="AI81" s="166">
        <f>VLOOKUP(AF81,'БАЗА ЯНД'!E:R,5,FALSE)</f>
        <v>140</v>
      </c>
      <c r="AJ81" s="268">
        <f>VLOOKUP(AF81,'БАЗА ЯНД'!E:R,3,FALSE)</f>
        <v>55</v>
      </c>
      <c r="AK81" s="269">
        <f t="shared" si="138"/>
        <v>0.25</v>
      </c>
      <c r="AL81" s="268">
        <f t="shared" si="61"/>
        <v>550</v>
      </c>
      <c r="AM81" s="268">
        <f t="shared" si="62"/>
        <v>2200</v>
      </c>
      <c r="AN81" s="268">
        <f>VLOOKUP(AF81,'БАЗА ЯНД'!E:W,19,FALSE)</f>
        <v>23</v>
      </c>
      <c r="AO81" s="261" t="s">
        <v>1281</v>
      </c>
      <c r="AP81" s="270">
        <v>10</v>
      </c>
      <c r="AQ81" s="165">
        <f>VLOOKUP(AO81,'БАЗА ЯНД'!E:W,2,FALSE)</f>
        <v>260</v>
      </c>
      <c r="AR81" s="166">
        <f>VLOOKUP(AO81,'БАЗА ЯНД'!E:W,5,FALSE)</f>
        <v>140</v>
      </c>
      <c r="AS81" s="268">
        <f>VLOOKUP(AO81,'БАЗА ЯНД'!E:W,3,FALSE)</f>
        <v>88</v>
      </c>
      <c r="AT81" s="269">
        <f t="shared" si="139"/>
        <v>0.33846153846153848</v>
      </c>
      <c r="AU81" s="268">
        <f t="shared" si="63"/>
        <v>880</v>
      </c>
      <c r="AV81" s="268">
        <f t="shared" si="64"/>
        <v>2600</v>
      </c>
      <c r="AW81" s="268">
        <f>VLOOKUP(AO81,'БАЗА ЯНД'!E:W,19,FALSE)</f>
        <v>23</v>
      </c>
    </row>
    <row r="82" spans="1:53" s="261" customFormat="1" ht="22.15" customHeight="1" x14ac:dyDescent="0.25">
      <c r="A82" s="2" t="s">
        <v>67</v>
      </c>
      <c r="E82" s="261" t="s">
        <v>643</v>
      </c>
      <c r="F82" s="270">
        <v>10</v>
      </c>
      <c r="G82" s="165">
        <f>VLOOKUP(E82,'БАЗА ЯНД'!E:R,2,FALSE)</f>
        <v>220</v>
      </c>
      <c r="H82" s="166">
        <f>VLOOKUP(E82,'БАЗА ЯНД'!E:R,5,FALSE)</f>
        <v>140</v>
      </c>
      <c r="I82" s="268">
        <f>VLOOKUP(E82,'БАЗА ЯНД'!E:R,3,FALSE)</f>
        <v>73</v>
      </c>
      <c r="J82" s="269">
        <f t="shared" si="54"/>
        <v>0.33181818181818185</v>
      </c>
      <c r="K82" s="268">
        <f t="shared" ref="K82" si="160">I82*F82</f>
        <v>730</v>
      </c>
      <c r="L82" s="268">
        <f t="shared" ref="L82" si="161">G82*F82</f>
        <v>2200</v>
      </c>
      <c r="M82" s="268">
        <f>VLOOKUP(E82,'БАЗА ЯНД'!E:W,19,FALSE)</f>
        <v>0</v>
      </c>
      <c r="N82" s="261" t="s">
        <v>643</v>
      </c>
      <c r="O82" s="270">
        <v>10</v>
      </c>
      <c r="P82" s="165">
        <f>VLOOKUP(N82,'БАЗА ЯНД'!E:R,2,FALSE)</f>
        <v>220</v>
      </c>
      <c r="Q82" s="166">
        <f>VLOOKUP(N82,'БАЗА ЯНД'!E:R,5,FALSE)</f>
        <v>140</v>
      </c>
      <c r="R82" s="268">
        <f>VLOOKUP(N82,'БАЗА ЯНД'!E:R,3,FALSE)</f>
        <v>73</v>
      </c>
      <c r="S82" s="167">
        <f t="shared" si="136"/>
        <v>0.33181818181818185</v>
      </c>
      <c r="T82" s="268">
        <f t="shared" ref="T82" si="162">R82*O82</f>
        <v>730</v>
      </c>
      <c r="U82" s="268">
        <f t="shared" ref="U82" si="163">O82*P82</f>
        <v>2200</v>
      </c>
      <c r="V82" s="268">
        <f>VLOOKUP(N82,'БАЗА ЯНД'!E:W,19,FALSE)</f>
        <v>0</v>
      </c>
      <c r="W82" s="261" t="s">
        <v>643</v>
      </c>
      <c r="X82" s="270">
        <v>10</v>
      </c>
      <c r="Y82" s="4">
        <f>VLOOKUP(W82,'БАЗА ЯНД'!E:R,2,FALSE)</f>
        <v>220</v>
      </c>
      <c r="Z82" s="5">
        <f>VLOOKUP(W82,'БАЗА ЯНД'!E:R,5,FALSE)</f>
        <v>140</v>
      </c>
      <c r="AA82" s="265">
        <f>VLOOKUP(W82,'БАЗА ЯНД'!E:R,3,FALSE)</f>
        <v>73</v>
      </c>
      <c r="AB82" s="266">
        <f t="shared" si="137"/>
        <v>0.33181818181818185</v>
      </c>
      <c r="AC82" s="265">
        <f t="shared" ref="AC82" si="164">AA82*X82</f>
        <v>730</v>
      </c>
      <c r="AD82" s="265">
        <f t="shared" ref="AD82" si="165">Y82*X82</f>
        <v>2200</v>
      </c>
      <c r="AE82" s="265">
        <f>VLOOKUP(W82,'БАЗА ЯНД'!E:W,19,FALSE)</f>
        <v>0</v>
      </c>
      <c r="AF82" s="261" t="s">
        <v>643</v>
      </c>
      <c r="AG82" s="270">
        <v>10</v>
      </c>
      <c r="AH82" s="165">
        <f>VLOOKUP(AF82,'БАЗА ЯНД'!E:R,2,FALSE)</f>
        <v>220</v>
      </c>
      <c r="AI82" s="166">
        <f>VLOOKUP(AF82,'БАЗА ЯНД'!E:R,5,FALSE)</f>
        <v>140</v>
      </c>
      <c r="AJ82" s="268">
        <f>VLOOKUP(AF82,'БАЗА ЯНД'!E:R,3,FALSE)</f>
        <v>73</v>
      </c>
      <c r="AK82" s="269">
        <f t="shared" si="138"/>
        <v>0.33181818181818185</v>
      </c>
      <c r="AL82" s="268">
        <f t="shared" ref="AL82" si="166">AJ82*AG82</f>
        <v>730</v>
      </c>
      <c r="AM82" s="268">
        <f t="shared" ref="AM82" si="167">AG82*AH82</f>
        <v>2200</v>
      </c>
      <c r="AN82" s="268">
        <f>VLOOKUP(AF82,'БАЗА ЯНД'!E:W,19,FALSE)</f>
        <v>0</v>
      </c>
      <c r="AO82" s="261" t="s">
        <v>643</v>
      </c>
      <c r="AP82" s="270">
        <v>10</v>
      </c>
      <c r="AQ82" s="165">
        <f>VLOOKUP(AO82,'БАЗА ЯНД'!E:W,2,FALSE)</f>
        <v>220</v>
      </c>
      <c r="AR82" s="166">
        <f>VLOOKUP(AO82,'БАЗА ЯНД'!E:W,5,FALSE)</f>
        <v>140</v>
      </c>
      <c r="AS82" s="268">
        <f>VLOOKUP(AO82,'БАЗА ЯНД'!E:W,3,FALSE)</f>
        <v>73</v>
      </c>
      <c r="AT82" s="269">
        <f t="shared" si="139"/>
        <v>0.33181818181818185</v>
      </c>
      <c r="AU82" s="268">
        <f t="shared" ref="AU82" si="168">AS82*AP82</f>
        <v>730</v>
      </c>
      <c r="AV82" s="268">
        <f t="shared" ref="AV82" si="169">AP82*AQ82</f>
        <v>2200</v>
      </c>
      <c r="AW82" s="268">
        <f>VLOOKUP(AO82,'БАЗА ЯНД'!E:W,19,FALSE)</f>
        <v>0</v>
      </c>
    </row>
    <row r="83" spans="1:53" s="261" customFormat="1" ht="22.15" customHeight="1" x14ac:dyDescent="0.25">
      <c r="A83" s="2" t="s">
        <v>189</v>
      </c>
      <c r="B83" s="261" t="s">
        <v>49</v>
      </c>
      <c r="E83" s="261" t="s">
        <v>2953</v>
      </c>
      <c r="F83" s="270">
        <v>10</v>
      </c>
      <c r="G83" s="165">
        <f>VLOOKUP(E83,'БАЗА ЯНД'!E:R,2,FALSE)</f>
        <v>220</v>
      </c>
      <c r="H83" s="166">
        <f>VLOOKUP(E83,'БАЗА ЯНД'!E:R,5,FALSE)</f>
        <v>180</v>
      </c>
      <c r="I83" s="268">
        <f>VLOOKUP(E83,'БАЗА ЯНД'!E:R,3,FALSE)</f>
        <v>62</v>
      </c>
      <c r="J83" s="269">
        <f t="shared" si="54"/>
        <v>0.2818181818181818</v>
      </c>
      <c r="K83" s="268">
        <f t="shared" ref="K83" si="170">I83*F83</f>
        <v>620</v>
      </c>
      <c r="L83" s="268">
        <f t="shared" ref="L83" si="171">G83*F83</f>
        <v>2200</v>
      </c>
      <c r="M83" s="268">
        <f>VLOOKUP(E83,'БАЗА ЯНД'!E:W,19,FALSE)</f>
        <v>19</v>
      </c>
      <c r="N83" s="261" t="s">
        <v>2953</v>
      </c>
      <c r="O83" s="270">
        <v>10</v>
      </c>
      <c r="P83" s="165">
        <f>VLOOKUP(N83,'БАЗА ЯНД'!E:R,2,FALSE)</f>
        <v>220</v>
      </c>
      <c r="Q83" s="166">
        <f>VLOOKUP(N83,'БАЗА ЯНД'!E:R,5,FALSE)</f>
        <v>180</v>
      </c>
      <c r="R83" s="268">
        <f>VLOOKUP(N83,'БАЗА ЯНД'!E:R,3,FALSE)</f>
        <v>62</v>
      </c>
      <c r="S83" s="167">
        <f t="shared" si="136"/>
        <v>0.2818181818181818</v>
      </c>
      <c r="T83" s="268">
        <f t="shared" ref="T83" si="172">R83*O83</f>
        <v>620</v>
      </c>
      <c r="U83" s="268">
        <f t="shared" ref="U83" si="173">O83*P83</f>
        <v>2200</v>
      </c>
      <c r="V83" s="268">
        <f>VLOOKUP(N83,'БАЗА ЯНД'!E:W,19,FALSE)</f>
        <v>19</v>
      </c>
      <c r="W83" s="261" t="s">
        <v>2953</v>
      </c>
      <c r="X83" s="270">
        <v>10</v>
      </c>
      <c r="Y83" s="4">
        <f>VLOOKUP(W83,'БАЗА ЯНД'!E:R,2,FALSE)</f>
        <v>220</v>
      </c>
      <c r="Z83" s="5">
        <f>VLOOKUP(W83,'БАЗА ЯНД'!E:R,5,FALSE)</f>
        <v>180</v>
      </c>
      <c r="AA83" s="265">
        <f>VLOOKUP(W83,'БАЗА ЯНД'!E:R,3,FALSE)</f>
        <v>62</v>
      </c>
      <c r="AB83" s="266">
        <f t="shared" si="137"/>
        <v>0.2818181818181818</v>
      </c>
      <c r="AC83" s="265">
        <f t="shared" ref="AC83" si="174">AA83*X83</f>
        <v>620</v>
      </c>
      <c r="AD83" s="265">
        <f t="shared" ref="AD83" si="175">Y83*X83</f>
        <v>2200</v>
      </c>
      <c r="AE83" s="265">
        <f>VLOOKUP(W83,'БАЗА ЯНД'!E:W,19,FALSE)</f>
        <v>19</v>
      </c>
      <c r="AF83" s="261" t="s">
        <v>2953</v>
      </c>
      <c r="AG83" s="270">
        <v>10</v>
      </c>
      <c r="AH83" s="165">
        <f>VLOOKUP(AF83,'БАЗА ЯНД'!E:R,2,FALSE)</f>
        <v>220</v>
      </c>
      <c r="AI83" s="166">
        <f>VLOOKUP(AF83,'БАЗА ЯНД'!E:R,5,FALSE)</f>
        <v>180</v>
      </c>
      <c r="AJ83" s="268">
        <f>VLOOKUP(AF83,'БАЗА ЯНД'!E:R,3,FALSE)</f>
        <v>62</v>
      </c>
      <c r="AK83" s="269">
        <f t="shared" si="138"/>
        <v>0.2818181818181818</v>
      </c>
      <c r="AL83" s="268">
        <f t="shared" ref="AL83" si="176">AJ83*AG83</f>
        <v>620</v>
      </c>
      <c r="AM83" s="268">
        <f t="shared" ref="AM83" si="177">AG83*AH83</f>
        <v>2200</v>
      </c>
      <c r="AN83" s="268">
        <f>VLOOKUP(AF83,'БАЗА ЯНД'!E:W,19,FALSE)</f>
        <v>19</v>
      </c>
      <c r="AO83" s="261" t="s">
        <v>2953</v>
      </c>
      <c r="AP83" s="270">
        <v>10</v>
      </c>
      <c r="AQ83" s="165">
        <f>VLOOKUP(AO83,'БАЗА ЯНД'!E:W,2,FALSE)</f>
        <v>220</v>
      </c>
      <c r="AR83" s="166">
        <f>VLOOKUP(AO83,'БАЗА ЯНД'!E:W,5,FALSE)</f>
        <v>180</v>
      </c>
      <c r="AS83" s="268">
        <f>VLOOKUP(AO83,'БАЗА ЯНД'!E:W,3,FALSE)</f>
        <v>62</v>
      </c>
      <c r="AT83" s="269">
        <f t="shared" si="139"/>
        <v>0.2818181818181818</v>
      </c>
      <c r="AU83" s="268">
        <f>AS83*AP83</f>
        <v>620</v>
      </c>
      <c r="AV83" s="268">
        <f>AP83*AQ83</f>
        <v>2200</v>
      </c>
      <c r="AW83" s="268">
        <f>VLOOKUP(AO83,'БАЗА ЯНД'!E:W,19,FALSE)</f>
        <v>19</v>
      </c>
    </row>
    <row r="84" spans="1:53" s="261" customFormat="1" ht="22.15" customHeight="1" x14ac:dyDescent="0.25">
      <c r="A84" s="2"/>
      <c r="B84" s="261" t="s">
        <v>29</v>
      </c>
      <c r="F84" s="270"/>
      <c r="G84" s="165"/>
      <c r="H84" s="166"/>
      <c r="I84" s="268"/>
      <c r="J84" s="269"/>
      <c r="K84" s="268"/>
      <c r="L84" s="268"/>
      <c r="M84" s="268"/>
      <c r="O84" s="270"/>
      <c r="P84" s="165"/>
      <c r="Q84" s="166"/>
      <c r="R84" s="268"/>
      <c r="S84" s="167"/>
      <c r="T84" s="268"/>
      <c r="U84" s="268"/>
      <c r="V84" s="268"/>
      <c r="X84" s="270"/>
      <c r="Y84" s="4"/>
      <c r="Z84" s="5"/>
      <c r="AA84" s="265"/>
      <c r="AB84" s="266"/>
      <c r="AC84" s="265"/>
      <c r="AD84" s="265"/>
      <c r="AE84" s="265"/>
      <c r="AG84" s="270"/>
      <c r="AH84" s="165"/>
      <c r="AI84" s="166"/>
      <c r="AJ84" s="268"/>
      <c r="AK84" s="269"/>
      <c r="AL84" s="268"/>
      <c r="AM84" s="268"/>
      <c r="AN84" s="268"/>
      <c r="AP84" s="270"/>
      <c r="AQ84" s="165"/>
      <c r="AR84" s="166"/>
      <c r="AS84" s="268"/>
      <c r="AT84" s="269"/>
      <c r="AU84" s="268"/>
      <c r="AV84" s="268"/>
      <c r="AW84" s="268"/>
    </row>
    <row r="85" spans="1:53" s="261" customFormat="1" ht="22.15" customHeight="1" x14ac:dyDescent="0.25">
      <c r="A85" s="2" t="s">
        <v>200</v>
      </c>
      <c r="B85" s="261" t="s">
        <v>29</v>
      </c>
      <c r="E85" s="261" t="s">
        <v>3391</v>
      </c>
      <c r="F85" s="270">
        <v>3</v>
      </c>
      <c r="G85" s="165">
        <f>VLOOKUP(E85,'БАЗА ЯНД'!E:R,2,FALSE)</f>
        <v>220</v>
      </c>
      <c r="H85" s="166">
        <f>VLOOKUP(E85,'БАЗА ЯНД'!E:R,5,FALSE)</f>
        <v>200</v>
      </c>
      <c r="I85" s="268">
        <f>VLOOKUP(E85,'БАЗА ЯНД'!E:R,3,FALSE)</f>
        <v>45</v>
      </c>
      <c r="J85" s="269">
        <f t="shared" si="54"/>
        <v>0.20454545454545456</v>
      </c>
      <c r="K85" s="268">
        <f t="shared" si="55"/>
        <v>135</v>
      </c>
      <c r="L85" s="268">
        <f t="shared" si="56"/>
        <v>660</v>
      </c>
      <c r="M85" s="268">
        <f>VLOOKUP(E85,'БАЗА ЯНД'!E:W,19,FALSE)</f>
        <v>19</v>
      </c>
      <c r="N85" s="261" t="s">
        <v>702</v>
      </c>
      <c r="O85" s="270">
        <v>3</v>
      </c>
      <c r="P85" s="165">
        <f>VLOOKUP(N85,'БАЗА ЯНД'!E:R,2,FALSE)</f>
        <v>210</v>
      </c>
      <c r="Q85" s="166">
        <f>VLOOKUP(N85,'БАЗА ЯНД'!E:R,5,FALSE)</f>
        <v>200</v>
      </c>
      <c r="R85" s="268">
        <f>VLOOKUP(N85,'БАЗА ЯНД'!E:R,3,FALSE)</f>
        <v>57</v>
      </c>
      <c r="S85" s="167">
        <f t="shared" si="136"/>
        <v>0.27142857142857141</v>
      </c>
      <c r="T85" s="268">
        <f t="shared" si="57"/>
        <v>171</v>
      </c>
      <c r="U85" s="268">
        <f t="shared" si="58"/>
        <v>630</v>
      </c>
      <c r="V85" s="268">
        <f>VLOOKUP(N85,'БАЗА ЯНД'!E:W,19,FALSE)</f>
        <v>20</v>
      </c>
      <c r="W85" s="261" t="s">
        <v>3391</v>
      </c>
      <c r="X85" s="270">
        <v>3</v>
      </c>
      <c r="Y85" s="4">
        <f>VLOOKUP(W85,'БАЗА ЯНД'!E:R,2,FALSE)</f>
        <v>220</v>
      </c>
      <c r="Z85" s="5">
        <f>VLOOKUP(W85,'БАЗА ЯНД'!E:R,5,FALSE)</f>
        <v>200</v>
      </c>
      <c r="AA85" s="265">
        <f>VLOOKUP(W85,'БАЗА ЯНД'!E:R,3,FALSE)</f>
        <v>45</v>
      </c>
      <c r="AB85" s="266">
        <f t="shared" si="137"/>
        <v>0.20454545454545456</v>
      </c>
      <c r="AC85" s="265">
        <f t="shared" si="59"/>
        <v>135</v>
      </c>
      <c r="AD85" s="265">
        <f t="shared" si="60"/>
        <v>660</v>
      </c>
      <c r="AE85" s="265">
        <f>VLOOKUP(W85,'БАЗА ЯНД'!E:W,19,FALSE)</f>
        <v>19</v>
      </c>
      <c r="AF85" s="261" t="s">
        <v>1256</v>
      </c>
      <c r="AG85" s="270">
        <v>15</v>
      </c>
      <c r="AH85" s="165">
        <f>VLOOKUP(AF85,'БАЗА ЯНД'!E:R,2,FALSE)</f>
        <v>200</v>
      </c>
      <c r="AI85" s="166">
        <f>VLOOKUP(AF85,'БАЗА ЯНД'!E:R,5,FALSE)</f>
        <v>200</v>
      </c>
      <c r="AJ85" s="268">
        <f>VLOOKUP(AF85,'БАЗА ЯНД'!E:R,3,FALSE)</f>
        <v>44</v>
      </c>
      <c r="AK85" s="269">
        <f t="shared" si="138"/>
        <v>0.22</v>
      </c>
      <c r="AL85" s="268">
        <f t="shared" si="61"/>
        <v>660</v>
      </c>
      <c r="AM85" s="268">
        <f t="shared" si="62"/>
        <v>3000</v>
      </c>
      <c r="AN85" s="268">
        <f>VLOOKUP(AF85,'БАЗА ЯНД'!E:W,19,FALSE)</f>
        <v>20</v>
      </c>
      <c r="AO85" s="261" t="s">
        <v>3391</v>
      </c>
      <c r="AP85" s="270">
        <v>3</v>
      </c>
      <c r="AQ85" s="165">
        <f>VLOOKUP(AO85,'БАЗА ЯНД'!E:W,2,FALSE)</f>
        <v>220</v>
      </c>
      <c r="AR85" s="166">
        <f>VLOOKUP(AO85,'БАЗА ЯНД'!E:W,5,FALSE)</f>
        <v>200</v>
      </c>
      <c r="AS85" s="268">
        <f>VLOOKUP(AO85,'БАЗА ЯНД'!E:W,3,FALSE)</f>
        <v>45</v>
      </c>
      <c r="AT85" s="269">
        <f t="shared" si="139"/>
        <v>0.20454545454545456</v>
      </c>
      <c r="AU85" s="268">
        <f t="shared" si="63"/>
        <v>135</v>
      </c>
      <c r="AV85" s="268">
        <f t="shared" si="64"/>
        <v>660</v>
      </c>
      <c r="AW85" s="268">
        <f>VLOOKUP(AO85,'БАЗА ЯНД'!E:W,19,FALSE)</f>
        <v>19</v>
      </c>
    </row>
    <row r="86" spans="1:53" s="261" customFormat="1" ht="22.15" customHeight="1" x14ac:dyDescent="0.25">
      <c r="A86" s="2" t="s">
        <v>206</v>
      </c>
      <c r="B86" s="261" t="s">
        <v>29</v>
      </c>
      <c r="E86" s="261" t="s">
        <v>1418</v>
      </c>
      <c r="F86" s="259">
        <v>10</v>
      </c>
      <c r="G86" s="165">
        <f>VLOOKUP(E86,'БАЗА ЯНД'!E:R,2,FALSE)</f>
        <v>160</v>
      </c>
      <c r="H86" s="166">
        <f>VLOOKUP(E86,'БАЗА ЯНД'!E:R,5,FALSE)</f>
        <v>90</v>
      </c>
      <c r="I86" s="268">
        <f>VLOOKUP(E86,'БАЗА ЯНД'!E:R,3,FALSE)</f>
        <v>49</v>
      </c>
      <c r="J86" s="269">
        <f t="shared" si="54"/>
        <v>0.30625000000000002</v>
      </c>
      <c r="K86" s="268">
        <f t="shared" ref="K86" si="178">I86*F86</f>
        <v>490</v>
      </c>
      <c r="L86" s="268">
        <f t="shared" ref="L86" si="179">G86*F86</f>
        <v>1600</v>
      </c>
      <c r="M86" s="268">
        <f>VLOOKUP(E86,'БАЗА ЯНД'!E:W,19,FALSE)</f>
        <v>23</v>
      </c>
      <c r="N86" s="261" t="s">
        <v>3312</v>
      </c>
      <c r="O86" s="259">
        <v>10</v>
      </c>
      <c r="P86" s="165">
        <f>VLOOKUP(N86,'БАЗА ЯНД'!E:R,2,FALSE)</f>
        <v>100</v>
      </c>
      <c r="Q86" s="166">
        <f>VLOOKUP(N86,'БАЗА ЯНД'!E:R,5,FALSE)</f>
        <v>100</v>
      </c>
      <c r="R86" s="268">
        <f>VLOOKUP(N86,'БАЗА ЯНД'!E:R,3,FALSE)</f>
        <v>20</v>
      </c>
      <c r="S86" s="167">
        <f t="shared" si="136"/>
        <v>0.2</v>
      </c>
      <c r="T86" s="268">
        <f t="shared" ref="T86" si="180">R86*O86</f>
        <v>200</v>
      </c>
      <c r="U86" s="268">
        <f t="shared" ref="U86" si="181">O86*P86</f>
        <v>1000</v>
      </c>
      <c r="V86" s="268">
        <f>VLOOKUP(N86,'БАЗА ЯНД'!E:W,19,FALSE)</f>
        <v>23</v>
      </c>
      <c r="W86" s="261" t="s">
        <v>1408</v>
      </c>
      <c r="X86" s="259">
        <v>10</v>
      </c>
      <c r="Y86" s="4">
        <f>VLOOKUP(W86,'БАЗА ЯНД'!E:R,2,FALSE)</f>
        <v>170</v>
      </c>
      <c r="Z86" s="5">
        <f>VLOOKUP(W86,'БАЗА ЯНД'!E:R,5,FALSE)</f>
        <v>100</v>
      </c>
      <c r="AA86" s="265">
        <f>VLOOKUP(W86,'БАЗА ЯНД'!E:R,3,FALSE)</f>
        <v>63</v>
      </c>
      <c r="AB86" s="266">
        <f t="shared" si="137"/>
        <v>0.37058823529411766</v>
      </c>
      <c r="AC86" s="265">
        <f t="shared" ref="AC86" si="182">AA86*X86</f>
        <v>630</v>
      </c>
      <c r="AD86" s="265">
        <f t="shared" ref="AD86" si="183">Y86*X86</f>
        <v>1700</v>
      </c>
      <c r="AE86" s="265">
        <f>VLOOKUP(W86,'БАЗА ЯНД'!E:W,19,FALSE)</f>
        <v>20</v>
      </c>
      <c r="AF86" s="261" t="s">
        <v>3024</v>
      </c>
      <c r="AG86" s="259">
        <v>10</v>
      </c>
      <c r="AH86" s="165">
        <f>VLOOKUP(AF86,'БАЗА ЯНД'!E:R,2,FALSE)</f>
        <v>120</v>
      </c>
      <c r="AI86" s="166">
        <f>VLOOKUP(AF86,'БАЗА ЯНД'!E:R,5,FALSE)</f>
        <v>100</v>
      </c>
      <c r="AJ86" s="268">
        <f>VLOOKUP(AF86,'БАЗА ЯНД'!E:R,3,FALSE)</f>
        <v>22</v>
      </c>
      <c r="AK86" s="269">
        <f t="shared" si="138"/>
        <v>0.18333333333333332</v>
      </c>
      <c r="AL86" s="268">
        <f t="shared" ref="AL86" si="184">AJ86*AG86</f>
        <v>220</v>
      </c>
      <c r="AM86" s="268">
        <f t="shared" ref="AM86" si="185">AG86*AH86</f>
        <v>1200</v>
      </c>
      <c r="AN86" s="268">
        <f>VLOOKUP(AF86,'БАЗА ЯНД'!E:W,19,FALSE)</f>
        <v>20</v>
      </c>
      <c r="AO86" s="22" t="s">
        <v>905</v>
      </c>
      <c r="AP86" s="259">
        <v>10</v>
      </c>
      <c r="AQ86" s="165">
        <f>VLOOKUP(AO86,'БАЗА ЯНД'!E:W,2,FALSE)</f>
        <v>110</v>
      </c>
      <c r="AR86" s="166">
        <f>VLOOKUP(AO86,'БАЗА ЯНД'!E:W,5,FALSE)</f>
        <v>100</v>
      </c>
      <c r="AS86" s="268">
        <f>VLOOKUP(AO86,'БАЗА ЯНД'!E:W,3,FALSE)</f>
        <v>24</v>
      </c>
      <c r="AT86" s="269">
        <f t="shared" si="139"/>
        <v>0.21818181818181817</v>
      </c>
      <c r="AU86" s="268">
        <f t="shared" ref="AU86" si="186">AS86*AP86</f>
        <v>240</v>
      </c>
      <c r="AV86" s="268">
        <f t="shared" ref="AV86" si="187">AP86*AQ86</f>
        <v>1100</v>
      </c>
      <c r="AW86" s="268">
        <f>VLOOKUP(AO86,'БАЗА ЯНД'!E:W,19,FALSE)</f>
        <v>0</v>
      </c>
    </row>
    <row r="87" spans="1:53" s="273" customFormat="1" ht="22.15" customHeight="1" x14ac:dyDescent="0.25">
      <c r="A87" s="264" t="s">
        <v>210</v>
      </c>
      <c r="B87" s="273" t="s">
        <v>29</v>
      </c>
      <c r="E87" s="273" t="s">
        <v>3337</v>
      </c>
      <c r="F87" s="274">
        <v>22</v>
      </c>
      <c r="G87" s="273">
        <f>VLOOKUP(E87,'БАЗА ЯНД'!E:R,2,FALSE)</f>
        <v>250</v>
      </c>
      <c r="H87" s="273">
        <f>VLOOKUP(E87,'БАЗА ЯНД'!E:R,5,FALSE)</f>
        <v>250</v>
      </c>
      <c r="I87" s="273">
        <f>VLOOKUP(E87,'БАЗА ЯНД'!E:R,3,FALSE)</f>
        <v>66</v>
      </c>
      <c r="J87" s="269">
        <f t="shared" si="54"/>
        <v>0.26400000000000001</v>
      </c>
      <c r="K87" s="273">
        <f t="shared" si="55"/>
        <v>1452</v>
      </c>
      <c r="L87" s="273">
        <f t="shared" si="56"/>
        <v>5500</v>
      </c>
      <c r="M87" s="273">
        <f>VLOOKUP(E87,'БАЗА ЯНД'!E:W,19,FALSE)</f>
        <v>20</v>
      </c>
      <c r="N87" s="515" t="s">
        <v>211</v>
      </c>
      <c r="O87" s="274">
        <v>22</v>
      </c>
      <c r="P87" s="273">
        <f>VLOOKUP(N87,'БАЗА ЯНД'!E:R,2,FALSE)</f>
        <v>190</v>
      </c>
      <c r="Q87" s="273">
        <f>VLOOKUP(N87,'БАЗА ЯНД'!E:R,5,FALSE)</f>
        <v>180</v>
      </c>
      <c r="R87" s="273">
        <f>VLOOKUP(N87,'БАЗА ЯНД'!E:R,3,FALSE)</f>
        <v>50</v>
      </c>
      <c r="S87" s="167">
        <f t="shared" si="136"/>
        <v>0.26315789473684209</v>
      </c>
      <c r="T87" s="273">
        <f t="shared" si="57"/>
        <v>1100</v>
      </c>
      <c r="U87" s="273">
        <f t="shared" si="58"/>
        <v>4180</v>
      </c>
      <c r="V87" s="273">
        <f>VLOOKUP(N87,'БАЗА ЯНД'!E:W,19,FALSE)</f>
        <v>23</v>
      </c>
      <c r="W87" s="273" t="s">
        <v>1421</v>
      </c>
      <c r="X87" s="274">
        <v>22</v>
      </c>
      <c r="Y87" s="232">
        <f>VLOOKUP(W87,'БАЗА ЯНД'!E:R,2,FALSE)</f>
        <v>220</v>
      </c>
      <c r="Z87" s="233">
        <f>VLOOKUP(W87,'БАЗА ЯНД'!E:R,5,FALSE)</f>
        <v>250</v>
      </c>
      <c r="AA87" s="275">
        <f>VLOOKUP(W87,'БАЗА ЯНД'!E:R,3,FALSE)</f>
        <v>53</v>
      </c>
      <c r="AB87" s="266">
        <f t="shared" si="137"/>
        <v>0.24090909090909091</v>
      </c>
      <c r="AC87" s="275">
        <f t="shared" si="59"/>
        <v>1166</v>
      </c>
      <c r="AD87" s="275">
        <f t="shared" si="60"/>
        <v>4840</v>
      </c>
      <c r="AE87" s="275">
        <f>VLOOKUP(W87,'БАЗА ЯНД'!E:W,19,FALSE)</f>
        <v>20</v>
      </c>
      <c r="AF87" s="273" t="s">
        <v>213</v>
      </c>
      <c r="AG87" s="274">
        <v>25</v>
      </c>
      <c r="AH87" s="232">
        <f>VLOOKUP(AF87,'БАЗА ЯНД'!E:R,2,FALSE)</f>
        <v>180</v>
      </c>
      <c r="AI87" s="233">
        <f>VLOOKUP(AF87,'БАЗА ЯНД'!E:R,5,FALSE)</f>
        <v>200</v>
      </c>
      <c r="AJ87" s="275">
        <f>VLOOKUP(AF87,'БАЗА ЯНД'!E:R,3,FALSE)</f>
        <v>44</v>
      </c>
      <c r="AK87" s="269">
        <f t="shared" si="138"/>
        <v>0.24444444444444444</v>
      </c>
      <c r="AL87" s="275">
        <f t="shared" si="61"/>
        <v>1100</v>
      </c>
      <c r="AM87" s="275">
        <f t="shared" si="62"/>
        <v>4500</v>
      </c>
      <c r="AN87" s="275">
        <f>VLOOKUP(AF87,'БАЗА ЯНД'!E:W,19,FALSE)</f>
        <v>19</v>
      </c>
      <c r="AO87" s="273" t="s">
        <v>220</v>
      </c>
      <c r="AP87" s="274">
        <v>20</v>
      </c>
      <c r="AQ87" s="232">
        <f>VLOOKUP(AO87,'БАЗА ЯНД'!E:W,2,FALSE)</f>
        <v>180</v>
      </c>
      <c r="AR87" s="233">
        <f>VLOOKUP(AO87,'БАЗА ЯНД'!E:W,5,FALSE)</f>
        <v>220</v>
      </c>
      <c r="AS87" s="275">
        <f>VLOOKUP(AO87,'БАЗА ЯНД'!E:W,3,FALSE)</f>
        <v>42</v>
      </c>
      <c r="AT87" s="269">
        <f t="shared" si="139"/>
        <v>0.23333333333333334</v>
      </c>
      <c r="AU87" s="275">
        <f t="shared" si="63"/>
        <v>840</v>
      </c>
      <c r="AV87" s="275">
        <f t="shared" si="64"/>
        <v>3600</v>
      </c>
      <c r="AW87" s="275">
        <f>VLOOKUP(AO87,'БАЗА ЯНД'!E:W,19,FALSE)</f>
        <v>12</v>
      </c>
    </row>
    <row r="88" spans="1:53" s="264" customFormat="1" ht="22.15" customHeight="1" x14ac:dyDescent="0.25">
      <c r="A88" s="264" t="s">
        <v>215</v>
      </c>
      <c r="B88" s="264" t="s">
        <v>29</v>
      </c>
      <c r="E88" s="264" t="s">
        <v>987</v>
      </c>
      <c r="F88" s="264">
        <v>25</v>
      </c>
      <c r="G88" s="264">
        <f>VLOOKUP(E88,'БАЗА ЯНД'!E:R,2,FALSE)</f>
        <v>130</v>
      </c>
      <c r="H88" s="264">
        <f>VLOOKUP(E88,'БАЗА ЯНД'!E:R,5,FALSE)</f>
        <v>180</v>
      </c>
      <c r="I88" s="264">
        <f>VLOOKUP(E88,'БАЗА ЯНД'!E:R,3,FALSE)</f>
        <v>21</v>
      </c>
      <c r="J88" s="269">
        <f t="shared" si="54"/>
        <v>0.16153846153846155</v>
      </c>
      <c r="K88" s="264">
        <f t="shared" si="55"/>
        <v>525</v>
      </c>
      <c r="L88" s="264">
        <f t="shared" si="56"/>
        <v>3250</v>
      </c>
      <c r="M88" s="264">
        <f>VLOOKUP(E88,'БАЗА ЯНД'!E:W,19,FALSE)</f>
        <v>19</v>
      </c>
      <c r="N88" s="264" t="s">
        <v>1231</v>
      </c>
      <c r="O88" s="264">
        <v>100</v>
      </c>
      <c r="P88" s="264">
        <f>VLOOKUP(N88,'БАЗА ЯНД'!E:R,2,FALSE)</f>
        <v>210</v>
      </c>
      <c r="Q88" s="264">
        <f>VLOOKUP(N88,'БАЗА ЯНД'!E:R,5,FALSE)</f>
        <v>180</v>
      </c>
      <c r="R88" s="264">
        <f>VLOOKUP(N88,'БАЗА ЯНД'!E:R,3,FALSE)</f>
        <v>49</v>
      </c>
      <c r="S88" s="167">
        <f t="shared" si="136"/>
        <v>0.23333333333333334</v>
      </c>
      <c r="T88" s="264">
        <f t="shared" si="57"/>
        <v>4900</v>
      </c>
      <c r="U88" s="264">
        <f t="shared" si="58"/>
        <v>21000</v>
      </c>
      <c r="V88" s="264">
        <f>VLOOKUP(N88,'БАЗА ЯНД'!E:W,19,FALSE)</f>
        <v>16</v>
      </c>
      <c r="W88" s="518" t="s">
        <v>1632</v>
      </c>
      <c r="X88" s="264">
        <v>25</v>
      </c>
      <c r="Y88" s="264">
        <f>VLOOKUP(W88,'БАЗА ЯНД'!E:R,2,FALSE)</f>
        <v>180</v>
      </c>
      <c r="Z88" s="264">
        <f>VLOOKUP(W88,'БАЗА ЯНД'!E:R,5,FALSE)</f>
        <v>240</v>
      </c>
      <c r="AA88" s="264">
        <f>VLOOKUP(W88,'БАЗА ЯНД'!E:R,3,FALSE)</f>
        <v>51</v>
      </c>
      <c r="AB88" s="266">
        <f t="shared" si="137"/>
        <v>0.28333333333333333</v>
      </c>
      <c r="AC88" s="264">
        <f>AA88*X88</f>
        <v>1275</v>
      </c>
      <c r="AD88" s="264">
        <f>Y88*X88</f>
        <v>4500</v>
      </c>
      <c r="AE88" s="276">
        <f>VLOOKUP(W88,'БАЗА ЯНД'!E:W,19,FALSE)</f>
        <v>20</v>
      </c>
      <c r="AF88" s="264" t="s">
        <v>219</v>
      </c>
      <c r="AG88" s="264">
        <v>20</v>
      </c>
      <c r="AH88" s="276">
        <f>VLOOKUP(AF88,'БАЗА ЯНД'!E:R,2,FALSE)</f>
        <v>100</v>
      </c>
      <c r="AI88" s="276">
        <f>VLOOKUP(AF88,'БАЗА ЯНД'!E:R,5,FALSE)</f>
        <v>180</v>
      </c>
      <c r="AJ88" s="276">
        <f>VLOOKUP(AF88,'БАЗА ЯНД'!E:R,3,FALSE)</f>
        <v>26</v>
      </c>
      <c r="AK88" s="269">
        <f t="shared" si="138"/>
        <v>0.26</v>
      </c>
      <c r="AL88" s="276">
        <f t="shared" ref="AL88" si="188">AJ88*AG88</f>
        <v>520</v>
      </c>
      <c r="AM88" s="276">
        <f t="shared" ref="AM88" si="189">AG88*AH88</f>
        <v>2000</v>
      </c>
      <c r="AN88" s="276">
        <f>VLOOKUP(AF88,'БАЗА ЯНД'!E:W,19,FALSE)</f>
        <v>23</v>
      </c>
      <c r="AO88" s="264" t="s">
        <v>3082</v>
      </c>
      <c r="AP88" s="264">
        <v>25</v>
      </c>
      <c r="AQ88" s="264">
        <f>VLOOKUP(AO88,'БАЗА ЯНД'!E:W,2,FALSE)</f>
        <v>180</v>
      </c>
      <c r="AR88" s="264">
        <f>VLOOKUP(AO88,'БАЗА ЯНД'!E:W,5,FALSE)</f>
        <v>180</v>
      </c>
      <c r="AS88" s="264">
        <f>VLOOKUP(AO88,'БАЗА ЯНД'!E:W,3,FALSE)</f>
        <v>42</v>
      </c>
      <c r="AT88" s="269">
        <f t="shared" si="139"/>
        <v>0.23333333333333334</v>
      </c>
      <c r="AU88" s="264">
        <f t="shared" si="63"/>
        <v>1050</v>
      </c>
      <c r="AV88" s="264">
        <f t="shared" si="64"/>
        <v>4500</v>
      </c>
      <c r="AW88" s="276">
        <f>VLOOKUP(AO88,'БАЗА ЯНД'!E:W,19,FALSE)</f>
        <v>19</v>
      </c>
    </row>
    <row r="89" spans="1:53" s="263" customFormat="1" ht="22.15" customHeight="1" x14ac:dyDescent="0.25">
      <c r="A89" s="263" t="s">
        <v>221</v>
      </c>
      <c r="B89" s="263" t="s">
        <v>29</v>
      </c>
      <c r="E89" s="263" t="s">
        <v>2804</v>
      </c>
      <c r="F89" s="263">
        <v>80</v>
      </c>
      <c r="G89" s="263">
        <f>VLOOKUP(E89,'БАЗА ЯНД'!E:R,2,FALSE)</f>
        <v>140</v>
      </c>
      <c r="H89" s="263">
        <f>VLOOKUP(E89,'БАЗА ЯНД'!E:R,5,FALSE)</f>
        <v>150</v>
      </c>
      <c r="I89" s="263">
        <f>VLOOKUP(E89,'БАЗА ЯНД'!E:R,3,FALSE)</f>
        <v>36</v>
      </c>
      <c r="J89" s="269">
        <f t="shared" si="54"/>
        <v>0.25714285714285712</v>
      </c>
      <c r="K89" s="263">
        <f t="shared" si="55"/>
        <v>2880</v>
      </c>
      <c r="L89" s="263">
        <f t="shared" si="56"/>
        <v>11200</v>
      </c>
      <c r="M89" s="263">
        <f>VLOOKUP(E89,'БАЗА ЯНД'!E:W,19,FALSE)</f>
        <v>23</v>
      </c>
      <c r="N89" s="263" t="s">
        <v>223</v>
      </c>
      <c r="O89" s="263">
        <v>80</v>
      </c>
      <c r="P89" s="263">
        <f>VLOOKUP(N89,'БАЗА ЯНД'!E:R,2,FALSE)</f>
        <v>150</v>
      </c>
      <c r="Q89" s="263">
        <f>VLOOKUP(N89,'БАЗА ЯНД'!E:R,5,FALSE)</f>
        <v>200</v>
      </c>
      <c r="R89" s="263">
        <f>VLOOKUP(N89,'БАЗА ЯНД'!E:R,3,FALSE)</f>
        <v>37</v>
      </c>
      <c r="S89" s="167">
        <f t="shared" si="136"/>
        <v>0.24666666666666667</v>
      </c>
      <c r="T89" s="263">
        <f t="shared" si="57"/>
        <v>2960</v>
      </c>
      <c r="U89" s="263">
        <f t="shared" si="58"/>
        <v>12000</v>
      </c>
      <c r="V89" s="263">
        <f>VLOOKUP(N89,'БАЗА ЯНД'!E:W,19,FALSE)</f>
        <v>23</v>
      </c>
      <c r="W89" s="263" t="s">
        <v>1147</v>
      </c>
      <c r="X89" s="263">
        <v>120</v>
      </c>
      <c r="Y89" s="263">
        <f>VLOOKUP(W89,'БАЗА ЯНД'!E:R,2,FALSE)</f>
        <v>160</v>
      </c>
      <c r="Z89" s="263">
        <f>VLOOKUP(W89,'БАЗА ЯНД'!E:R,5,FALSE)</f>
        <v>180</v>
      </c>
      <c r="AA89" s="263">
        <f>VLOOKUP(W89,'БАЗА ЯНД'!E:R,3,FALSE)</f>
        <v>46</v>
      </c>
      <c r="AB89" s="266">
        <f t="shared" si="137"/>
        <v>0.28749999999999998</v>
      </c>
      <c r="AC89" s="263">
        <f t="shared" si="59"/>
        <v>5520</v>
      </c>
      <c r="AD89" s="263">
        <f t="shared" si="60"/>
        <v>19200</v>
      </c>
      <c r="AE89" s="277">
        <f>VLOOKUP(W89,'БАЗА ЯНД'!E:W,19,FALSE)</f>
        <v>19</v>
      </c>
      <c r="AF89" s="517" t="s">
        <v>3022</v>
      </c>
      <c r="AG89" s="263">
        <v>80</v>
      </c>
      <c r="AH89" s="263">
        <f>VLOOKUP(AF89,'БАЗА ЯНД'!E:R,2,FALSE)</f>
        <v>170</v>
      </c>
      <c r="AI89" s="263">
        <f>VLOOKUP(AF89,'БАЗА ЯНД'!E:R,5,FALSE)</f>
        <v>200</v>
      </c>
      <c r="AJ89" s="263">
        <f>VLOOKUP(AF89,'БАЗА ЯНД'!E:R,3,FALSE)</f>
        <v>44</v>
      </c>
      <c r="AK89" s="269">
        <f t="shared" si="138"/>
        <v>0.25882352941176473</v>
      </c>
      <c r="AL89" s="263">
        <f t="shared" si="61"/>
        <v>3520</v>
      </c>
      <c r="AM89" s="263">
        <f t="shared" si="62"/>
        <v>13600</v>
      </c>
      <c r="AN89" s="277">
        <f>VLOOKUP(AF89,'БАЗА ЯНД'!E:W,19,FALSE)</f>
        <v>20</v>
      </c>
      <c r="AO89" s="517" t="s">
        <v>1468</v>
      </c>
      <c r="AP89" s="263">
        <v>80</v>
      </c>
      <c r="AQ89" s="263">
        <f>VLOOKUP(AO89,'БАЗА ЯНД'!E:W,2,FALSE)</f>
        <v>170</v>
      </c>
      <c r="AR89" s="263">
        <f>VLOOKUP(AO89,'БАЗА ЯНД'!E:W,5,FALSE)</f>
        <v>180</v>
      </c>
      <c r="AS89" s="263">
        <f>VLOOKUP(AO89,'БАЗА ЯНД'!E:W,3,FALSE)</f>
        <v>48</v>
      </c>
      <c r="AT89" s="269">
        <f t="shared" si="139"/>
        <v>0.28235294117647058</v>
      </c>
      <c r="AU89" s="263">
        <f t="shared" si="63"/>
        <v>3840</v>
      </c>
      <c r="AV89" s="263">
        <f t="shared" si="64"/>
        <v>13600</v>
      </c>
      <c r="AW89" s="277">
        <f>VLOOKUP(AO89,'БАЗА ЯНД'!E:W,19,FALSE)</f>
        <v>20</v>
      </c>
    </row>
    <row r="90" spans="1:53" s="264" customFormat="1" ht="22.15" customHeight="1" x14ac:dyDescent="0.25">
      <c r="A90" s="278" t="s">
        <v>226</v>
      </c>
      <c r="B90" s="278" t="s">
        <v>49</v>
      </c>
      <c r="C90" s="278"/>
      <c r="D90" s="278"/>
      <c r="E90" s="278" t="s">
        <v>231</v>
      </c>
      <c r="F90" s="278">
        <v>5</v>
      </c>
      <c r="G90" s="278">
        <f>VLOOKUP(E90,'БАЗА ЯНД'!E:R,2,FALSE)</f>
        <v>120</v>
      </c>
      <c r="H90" s="278">
        <f>VLOOKUP(E90,'БАЗА ЯНД'!E:R,5,FALSE)</f>
        <v>200</v>
      </c>
      <c r="I90" s="278">
        <f>VLOOKUP(E90,'БАЗА ЯНД'!E:R,3,FALSE)</f>
        <v>26</v>
      </c>
      <c r="J90" s="269">
        <f t="shared" si="54"/>
        <v>0.21666666666666667</v>
      </c>
      <c r="K90" s="278">
        <f t="shared" si="55"/>
        <v>130</v>
      </c>
      <c r="L90" s="278">
        <f t="shared" si="56"/>
        <v>600</v>
      </c>
      <c r="M90" s="278">
        <f>VLOOKUP(E90,'БАЗА ЯНД'!E:W,19,FALSE)</f>
        <v>23</v>
      </c>
      <c r="N90" s="278" t="s">
        <v>231</v>
      </c>
      <c r="O90" s="278">
        <v>5</v>
      </c>
      <c r="P90" s="278">
        <f>VLOOKUP(N90,'БАЗА ЯНД'!E:R,2,FALSE)</f>
        <v>120</v>
      </c>
      <c r="Q90" s="278">
        <f>VLOOKUP(N90,'БАЗА ЯНД'!E:R,5,FALSE)</f>
        <v>200</v>
      </c>
      <c r="R90" s="278">
        <f>VLOOKUP(N90,'БАЗА ЯНД'!E:R,3,FALSE)</f>
        <v>26</v>
      </c>
      <c r="S90" s="167">
        <f t="shared" si="136"/>
        <v>0.21666666666666667</v>
      </c>
      <c r="T90" s="278">
        <f t="shared" si="57"/>
        <v>130</v>
      </c>
      <c r="U90" s="278">
        <f t="shared" si="58"/>
        <v>600</v>
      </c>
      <c r="V90" s="278">
        <f>VLOOKUP(N90,'БАЗА ЯНД'!E:W,19,FALSE)</f>
        <v>23</v>
      </c>
      <c r="W90" s="278" t="s">
        <v>231</v>
      </c>
      <c r="X90" s="278">
        <v>5</v>
      </c>
      <c r="Y90" s="278">
        <f>VLOOKUP(W90,'БАЗА ЯНД'!E:R,2,FALSE)</f>
        <v>120</v>
      </c>
      <c r="Z90" s="278">
        <f>VLOOKUP(W90,'БАЗА ЯНД'!E:R,5,FALSE)</f>
        <v>200</v>
      </c>
      <c r="AA90" s="278">
        <f>VLOOKUP(W90,'БАЗА ЯНД'!E:R,3,FALSE)</f>
        <v>26</v>
      </c>
      <c r="AB90" s="266">
        <f t="shared" si="137"/>
        <v>0.21666666666666667</v>
      </c>
      <c r="AC90" s="278">
        <f t="shared" si="59"/>
        <v>130</v>
      </c>
      <c r="AD90" s="278">
        <f t="shared" si="60"/>
        <v>600</v>
      </c>
      <c r="AE90" s="279">
        <f>VLOOKUP(W90,'БАЗА ЯНД'!E:W,19,FALSE)</f>
        <v>23</v>
      </c>
      <c r="AF90" s="278" t="s">
        <v>231</v>
      </c>
      <c r="AG90" s="278">
        <v>5</v>
      </c>
      <c r="AH90" s="278">
        <f>VLOOKUP(AF90,'БАЗА ЯНД'!E:R,2,FALSE)</f>
        <v>120</v>
      </c>
      <c r="AI90" s="278">
        <f>VLOOKUP(AF90,'БАЗА ЯНД'!E:R,5,FALSE)</f>
        <v>200</v>
      </c>
      <c r="AJ90" s="278">
        <f>VLOOKUP(AF90,'БАЗА ЯНД'!E:R,3,FALSE)</f>
        <v>26</v>
      </c>
      <c r="AK90" s="269">
        <f t="shared" si="138"/>
        <v>0.21666666666666667</v>
      </c>
      <c r="AL90" s="278">
        <f t="shared" si="61"/>
        <v>130</v>
      </c>
      <c r="AM90" s="278">
        <f t="shared" si="62"/>
        <v>600</v>
      </c>
      <c r="AN90" s="279">
        <f>VLOOKUP(AF90,'БАЗА ЯНД'!E:W,19,FALSE)</f>
        <v>23</v>
      </c>
      <c r="AO90" s="278" t="s">
        <v>231</v>
      </c>
      <c r="AP90" s="278">
        <v>5</v>
      </c>
      <c r="AQ90" s="278">
        <f>VLOOKUP(AO90,'БАЗА ЯНД'!E:W,2,FALSE)</f>
        <v>120</v>
      </c>
      <c r="AR90" s="278">
        <f>VLOOKUP(AO90,'БАЗА ЯНД'!E:W,5,FALSE)</f>
        <v>200</v>
      </c>
      <c r="AS90" s="278">
        <f>VLOOKUP(AO90,'БАЗА ЯНД'!E:W,3,FALSE)</f>
        <v>26</v>
      </c>
      <c r="AT90" s="269">
        <f t="shared" si="139"/>
        <v>0.21666666666666667</v>
      </c>
      <c r="AU90" s="278">
        <f t="shared" si="63"/>
        <v>130</v>
      </c>
      <c r="AV90" s="278">
        <f t="shared" si="64"/>
        <v>600</v>
      </c>
      <c r="AW90" s="279">
        <f>VLOOKUP(AO90,'БАЗА ЯНД'!E:W,19,FALSE)</f>
        <v>23</v>
      </c>
      <c r="AX90" s="278"/>
      <c r="AY90" s="278"/>
      <c r="AZ90" s="278"/>
      <c r="BA90" s="278"/>
    </row>
    <row r="91" spans="1:53" s="264" customFormat="1" ht="22.15" customHeight="1" x14ac:dyDescent="0.25">
      <c r="A91" s="278" t="s">
        <v>226</v>
      </c>
      <c r="B91" s="278" t="s">
        <v>49</v>
      </c>
      <c r="C91" s="278"/>
      <c r="D91" s="278"/>
      <c r="E91" s="278" t="s">
        <v>3054</v>
      </c>
      <c r="F91" s="278">
        <v>5</v>
      </c>
      <c r="G91" s="278">
        <f>VLOOKUP(E91,'БАЗА ЯНД'!E:R,2,FALSE)</f>
        <v>150</v>
      </c>
      <c r="H91" s="278">
        <f>VLOOKUP(E91,'БАЗА ЯНД'!E:R,5,FALSE)</f>
        <v>120</v>
      </c>
      <c r="I91" s="278">
        <f>VLOOKUP(E91,'БАЗА ЯНД'!E:R,3,FALSE)</f>
        <v>37</v>
      </c>
      <c r="J91" s="269">
        <f t="shared" si="54"/>
        <v>0.24666666666666667</v>
      </c>
      <c r="K91" s="278">
        <f t="shared" ref="K91" si="190">I91*F91</f>
        <v>185</v>
      </c>
      <c r="L91" s="278">
        <f t="shared" ref="L91" si="191">G91*F91</f>
        <v>750</v>
      </c>
      <c r="M91" s="278">
        <f>VLOOKUP(E91,'БАЗА ЯНД'!E:W,19,FALSE)</f>
        <v>20</v>
      </c>
      <c r="N91" s="278" t="s">
        <v>3054</v>
      </c>
      <c r="O91" s="278">
        <v>5</v>
      </c>
      <c r="P91" s="278">
        <f>VLOOKUP(N91,'БАЗА ЯНД'!E:R,2,FALSE)</f>
        <v>150</v>
      </c>
      <c r="Q91" s="278">
        <f>VLOOKUP(N91,'БАЗА ЯНД'!E:R,5,FALSE)</f>
        <v>120</v>
      </c>
      <c r="R91" s="278">
        <f>VLOOKUP(N91,'БАЗА ЯНД'!E:R,3,FALSE)</f>
        <v>37</v>
      </c>
      <c r="S91" s="167">
        <f t="shared" si="136"/>
        <v>0.24666666666666667</v>
      </c>
      <c r="T91" s="278">
        <f t="shared" ref="T91" si="192">R91*O91</f>
        <v>185</v>
      </c>
      <c r="U91" s="278">
        <f t="shared" ref="U91" si="193">O91*P91</f>
        <v>750</v>
      </c>
      <c r="V91" s="278">
        <f>VLOOKUP(N91,'БАЗА ЯНД'!E:W,19,FALSE)</f>
        <v>20</v>
      </c>
      <c r="W91" s="278" t="s">
        <v>3054</v>
      </c>
      <c r="X91" s="278">
        <v>5</v>
      </c>
      <c r="Y91" s="278">
        <f>VLOOKUP(W91,'БАЗА ЯНД'!E:R,2,FALSE)</f>
        <v>150</v>
      </c>
      <c r="Z91" s="278">
        <f>VLOOKUP(W91,'БАЗА ЯНД'!E:R,5,FALSE)</f>
        <v>120</v>
      </c>
      <c r="AA91" s="278">
        <f>VLOOKUP(W91,'БАЗА ЯНД'!E:R,3,FALSE)</f>
        <v>37</v>
      </c>
      <c r="AB91" s="266">
        <f t="shared" si="137"/>
        <v>0.24666666666666667</v>
      </c>
      <c r="AC91" s="278">
        <f t="shared" ref="AC91" si="194">AA91*X91</f>
        <v>185</v>
      </c>
      <c r="AD91" s="278">
        <f t="shared" ref="AD91" si="195">Y91*X91</f>
        <v>750</v>
      </c>
      <c r="AE91" s="279">
        <f>VLOOKUP(W91,'БАЗА ЯНД'!E:W,19,FALSE)</f>
        <v>20</v>
      </c>
      <c r="AF91" s="278" t="s">
        <v>3054</v>
      </c>
      <c r="AG91" s="278">
        <v>5</v>
      </c>
      <c r="AH91" s="278">
        <f>VLOOKUP(AF91,'БАЗА ЯНД'!E:R,2,FALSE)</f>
        <v>150</v>
      </c>
      <c r="AI91" s="278">
        <f>VLOOKUP(AF91,'БАЗА ЯНД'!E:R,5,FALSE)</f>
        <v>120</v>
      </c>
      <c r="AJ91" s="278">
        <f>VLOOKUP(AF91,'БАЗА ЯНД'!E:R,3,FALSE)</f>
        <v>37</v>
      </c>
      <c r="AK91" s="269">
        <f t="shared" si="138"/>
        <v>0.24666666666666667</v>
      </c>
      <c r="AL91" s="278">
        <f t="shared" ref="AL91" si="196">AJ91*AG91</f>
        <v>185</v>
      </c>
      <c r="AM91" s="278">
        <f t="shared" ref="AM91" si="197">AG91*AH91</f>
        <v>750</v>
      </c>
      <c r="AN91" s="279">
        <f>VLOOKUP(AF91,'БАЗА ЯНД'!E:W,19,FALSE)</f>
        <v>20</v>
      </c>
      <c r="AO91" s="278" t="s">
        <v>3054</v>
      </c>
      <c r="AP91" s="278">
        <v>5</v>
      </c>
      <c r="AQ91" s="278">
        <f>VLOOKUP(AO91,'БАЗА ЯНД'!E:W,2,FALSE)</f>
        <v>150</v>
      </c>
      <c r="AR91" s="278">
        <f>VLOOKUP(AO91,'БАЗА ЯНД'!E:W,5,FALSE)</f>
        <v>120</v>
      </c>
      <c r="AS91" s="278">
        <f>VLOOKUP(AO91,'БАЗА ЯНД'!E:W,3,FALSE)</f>
        <v>37</v>
      </c>
      <c r="AT91" s="269">
        <f t="shared" si="139"/>
        <v>0.24666666666666667</v>
      </c>
      <c r="AU91" s="278">
        <f t="shared" ref="AU91" si="198">AS91*AP91</f>
        <v>185</v>
      </c>
      <c r="AV91" s="278">
        <f t="shared" ref="AV91" si="199">AP91*AQ91</f>
        <v>750</v>
      </c>
      <c r="AW91" s="279">
        <f>VLOOKUP(AO91,'БАЗА ЯНД'!E:W,19,FALSE)</f>
        <v>20</v>
      </c>
      <c r="AX91" s="278"/>
      <c r="AY91" s="278"/>
      <c r="AZ91" s="278"/>
      <c r="BA91" s="278"/>
    </row>
    <row r="92" spans="1:53" s="278" customFormat="1" ht="22.15" customHeight="1" x14ac:dyDescent="0.25">
      <c r="A92" s="278" t="s">
        <v>226</v>
      </c>
      <c r="B92" s="278" t="s">
        <v>49</v>
      </c>
      <c r="E92" s="278" t="s">
        <v>1345</v>
      </c>
      <c r="F92" s="278">
        <v>5</v>
      </c>
      <c r="G92" s="278">
        <f>VLOOKUP(E92,'БАЗА ЯНД'!E:R,2,FALSE)</f>
        <v>130</v>
      </c>
      <c r="H92" s="278">
        <f>VLOOKUP(E92,'БАЗА ЯНД'!E:R,5,FALSE)</f>
        <v>240</v>
      </c>
      <c r="I92" s="278">
        <f>VLOOKUP(E92,'БАЗА ЯНД'!E:R,3,FALSE)</f>
        <v>27</v>
      </c>
      <c r="J92" s="269">
        <f t="shared" si="54"/>
        <v>0.2076923076923077</v>
      </c>
      <c r="K92" s="278">
        <f t="shared" si="55"/>
        <v>135</v>
      </c>
      <c r="L92" s="278">
        <f t="shared" si="56"/>
        <v>650</v>
      </c>
      <c r="M92" s="278">
        <f>VLOOKUP(E92,'БАЗА ЯНД'!E:W,19,FALSE)</f>
        <v>19</v>
      </c>
      <c r="N92" s="278" t="s">
        <v>1345</v>
      </c>
      <c r="O92" s="278">
        <v>5</v>
      </c>
      <c r="P92" s="278">
        <f>VLOOKUP(N92,'БАЗА ЯНД'!E:R,2,FALSE)</f>
        <v>130</v>
      </c>
      <c r="Q92" s="278">
        <f>VLOOKUP(N92,'БАЗА ЯНД'!E:R,5,FALSE)</f>
        <v>240</v>
      </c>
      <c r="R92" s="278">
        <f>VLOOKUP(N92,'БАЗА ЯНД'!E:R,3,FALSE)</f>
        <v>27</v>
      </c>
      <c r="S92" s="167">
        <f t="shared" si="136"/>
        <v>0.2076923076923077</v>
      </c>
      <c r="T92" s="278">
        <f t="shared" si="57"/>
        <v>135</v>
      </c>
      <c r="U92" s="278">
        <f t="shared" si="58"/>
        <v>650</v>
      </c>
      <c r="V92" s="278">
        <f>VLOOKUP(N92,'БАЗА ЯНД'!E:W,19,FALSE)</f>
        <v>19</v>
      </c>
      <c r="W92" s="278" t="s">
        <v>1345</v>
      </c>
      <c r="X92" s="278">
        <v>5</v>
      </c>
      <c r="Y92" s="278">
        <f>VLOOKUP(W92,'БАЗА ЯНД'!E:R,2,FALSE)</f>
        <v>130</v>
      </c>
      <c r="Z92" s="278">
        <f>VLOOKUP(W92,'БАЗА ЯНД'!E:R,5,FALSE)</f>
        <v>240</v>
      </c>
      <c r="AA92" s="278">
        <f>VLOOKUP(W92,'БАЗА ЯНД'!E:R,3,FALSE)</f>
        <v>27</v>
      </c>
      <c r="AB92" s="266">
        <f t="shared" si="137"/>
        <v>0.2076923076923077</v>
      </c>
      <c r="AC92" s="278">
        <f t="shared" si="59"/>
        <v>135</v>
      </c>
      <c r="AD92" s="278">
        <f t="shared" si="60"/>
        <v>650</v>
      </c>
      <c r="AE92" s="279">
        <f>VLOOKUP(W92,'БАЗА ЯНД'!E:W,19,FALSE)</f>
        <v>19</v>
      </c>
      <c r="AF92" s="278" t="s">
        <v>1345</v>
      </c>
      <c r="AG92" s="278">
        <v>5</v>
      </c>
      <c r="AH92" s="278">
        <f>VLOOKUP(AF92,'БАЗА ЯНД'!E:R,2,FALSE)</f>
        <v>130</v>
      </c>
      <c r="AI92" s="278">
        <f>VLOOKUP(AF92,'БАЗА ЯНД'!E:R,5,FALSE)</f>
        <v>240</v>
      </c>
      <c r="AJ92" s="278">
        <f>VLOOKUP(AF92,'БАЗА ЯНД'!E:R,3,FALSE)</f>
        <v>27</v>
      </c>
      <c r="AK92" s="269">
        <f t="shared" si="138"/>
        <v>0.2076923076923077</v>
      </c>
      <c r="AL92" s="278">
        <f t="shared" si="61"/>
        <v>135</v>
      </c>
      <c r="AM92" s="278">
        <f t="shared" si="62"/>
        <v>650</v>
      </c>
      <c r="AN92" s="279">
        <f>VLOOKUP(AF92,'БАЗА ЯНД'!E:W,19,FALSE)</f>
        <v>19</v>
      </c>
      <c r="AO92" s="278" t="s">
        <v>1345</v>
      </c>
      <c r="AP92" s="278">
        <v>5</v>
      </c>
      <c r="AQ92" s="278">
        <f>VLOOKUP(AO92,'БАЗА ЯНД'!E:W,2,FALSE)</f>
        <v>130</v>
      </c>
      <c r="AR92" s="278">
        <f>VLOOKUP(AO92,'БАЗА ЯНД'!E:W,5,FALSE)</f>
        <v>240</v>
      </c>
      <c r="AS92" s="278">
        <f>VLOOKUP(AO92,'БАЗА ЯНД'!E:W,3,FALSE)</f>
        <v>27</v>
      </c>
      <c r="AT92" s="269">
        <f t="shared" si="139"/>
        <v>0.2076923076923077</v>
      </c>
      <c r="AU92" s="278">
        <f t="shared" si="63"/>
        <v>135</v>
      </c>
      <c r="AV92" s="278">
        <f t="shared" si="64"/>
        <v>650</v>
      </c>
      <c r="AW92" s="279">
        <f>VLOOKUP(AO92,'БАЗА ЯНД'!E:W,19,FALSE)</f>
        <v>19</v>
      </c>
    </row>
    <row r="93" spans="1:53" s="278" customFormat="1" ht="22.15" customHeight="1" x14ac:dyDescent="0.25">
      <c r="A93" s="278" t="s">
        <v>226</v>
      </c>
      <c r="B93" s="278" t="s">
        <v>49</v>
      </c>
      <c r="E93" s="278" t="s">
        <v>3614</v>
      </c>
      <c r="F93" s="278">
        <v>5</v>
      </c>
      <c r="G93" s="278">
        <f>VLOOKUP(E93,'БАЗА ЯНД'!E:R,2,FALSE)</f>
        <v>0</v>
      </c>
      <c r="H93" s="278">
        <f>VLOOKUP(E93,'БАЗА ЯНД'!E:R,5,FALSE)</f>
        <v>0</v>
      </c>
      <c r="I93" s="278">
        <f>VLOOKUP(E93,'БАЗА ЯНД'!E:R,3,FALSE)</f>
        <v>0</v>
      </c>
      <c r="J93" s="269" t="e">
        <f t="shared" si="54"/>
        <v>#DIV/0!</v>
      </c>
      <c r="K93" s="278">
        <f t="shared" si="55"/>
        <v>0</v>
      </c>
      <c r="L93" s="278">
        <f t="shared" si="56"/>
        <v>0</v>
      </c>
      <c r="M93" s="278">
        <f>VLOOKUP(E93,'БАЗА ЯНД'!E:W,19,FALSE)</f>
        <v>24</v>
      </c>
      <c r="N93" s="278" t="s">
        <v>3614</v>
      </c>
      <c r="O93" s="278">
        <v>5</v>
      </c>
      <c r="P93" s="278">
        <f>VLOOKUP(N93,'БАЗА ЯНД'!E:R,2,FALSE)</f>
        <v>0</v>
      </c>
      <c r="Q93" s="278">
        <f>VLOOKUP(N93,'БАЗА ЯНД'!E:R,5,FALSE)</f>
        <v>0</v>
      </c>
      <c r="R93" s="278">
        <f>VLOOKUP(N93,'БАЗА ЯНД'!E:R,3,FALSE)</f>
        <v>0</v>
      </c>
      <c r="S93" s="167" t="e">
        <f t="shared" si="136"/>
        <v>#DIV/0!</v>
      </c>
      <c r="T93" s="278">
        <f t="shared" si="57"/>
        <v>0</v>
      </c>
      <c r="U93" s="278">
        <f t="shared" si="58"/>
        <v>0</v>
      </c>
      <c r="V93" s="278">
        <f>VLOOKUP(N93,'БАЗА ЯНД'!E:W,19,FALSE)</f>
        <v>24</v>
      </c>
      <c r="W93" s="278" t="s">
        <v>3614</v>
      </c>
      <c r="X93" s="278">
        <v>5</v>
      </c>
      <c r="Y93" s="278">
        <f>VLOOKUP(W93,'БАЗА ЯНД'!E:R,2,FALSE)</f>
        <v>0</v>
      </c>
      <c r="Z93" s="278">
        <f>VLOOKUP(W93,'БАЗА ЯНД'!E:R,5,FALSE)</f>
        <v>0</v>
      </c>
      <c r="AA93" s="278">
        <f>VLOOKUP(W93,'БАЗА ЯНД'!E:R,3,FALSE)</f>
        <v>0</v>
      </c>
      <c r="AB93" s="266" t="e">
        <f t="shared" si="137"/>
        <v>#DIV/0!</v>
      </c>
      <c r="AC93" s="278">
        <f t="shared" si="59"/>
        <v>0</v>
      </c>
      <c r="AD93" s="278">
        <f t="shared" si="60"/>
        <v>0</v>
      </c>
      <c r="AE93" s="279">
        <f>VLOOKUP(W93,'БАЗА ЯНД'!E:W,19,FALSE)</f>
        <v>24</v>
      </c>
      <c r="AF93" s="278" t="s">
        <v>3614</v>
      </c>
      <c r="AG93" s="278">
        <v>5</v>
      </c>
      <c r="AH93" s="278">
        <f>VLOOKUP(AF93,'БАЗА ЯНД'!E:R,2,FALSE)</f>
        <v>0</v>
      </c>
      <c r="AI93" s="278">
        <f>VLOOKUP(AF93,'БАЗА ЯНД'!E:R,5,FALSE)</f>
        <v>0</v>
      </c>
      <c r="AJ93" s="278">
        <f>VLOOKUP(AF93,'БАЗА ЯНД'!E:R,3,FALSE)</f>
        <v>0</v>
      </c>
      <c r="AK93" s="269" t="e">
        <f t="shared" si="138"/>
        <v>#DIV/0!</v>
      </c>
      <c r="AL93" s="278">
        <f t="shared" si="61"/>
        <v>0</v>
      </c>
      <c r="AM93" s="278">
        <f t="shared" si="62"/>
        <v>0</v>
      </c>
      <c r="AN93" s="279">
        <f>VLOOKUP(AF93,'БАЗА ЯНД'!E:W,19,FALSE)</f>
        <v>24</v>
      </c>
      <c r="AO93" s="278" t="s">
        <v>3614</v>
      </c>
      <c r="AP93" s="278">
        <v>5</v>
      </c>
      <c r="AQ93" s="278">
        <f>VLOOKUP(AO93,'БАЗА ЯНД'!E:W,2,FALSE)</f>
        <v>0</v>
      </c>
      <c r="AR93" s="278">
        <f>VLOOKUP(AO93,'БАЗА ЯНД'!E:W,5,FALSE)</f>
        <v>0</v>
      </c>
      <c r="AS93" s="278">
        <f>VLOOKUP(AO93,'БАЗА ЯНД'!E:W,3,FALSE)</f>
        <v>0</v>
      </c>
      <c r="AT93" s="269" t="e">
        <f t="shared" si="139"/>
        <v>#DIV/0!</v>
      </c>
      <c r="AU93" s="278">
        <f t="shared" si="63"/>
        <v>0</v>
      </c>
      <c r="AV93" s="278">
        <f t="shared" si="64"/>
        <v>0</v>
      </c>
      <c r="AW93" s="279">
        <f>VLOOKUP(AO93,'БАЗА ЯНД'!E:W,19,FALSE)</f>
        <v>24</v>
      </c>
    </row>
    <row r="94" spans="1:53" s="278" customFormat="1" ht="22.15" customHeight="1" x14ac:dyDescent="0.25">
      <c r="A94" s="278" t="s">
        <v>232</v>
      </c>
      <c r="B94" s="278" t="s">
        <v>49</v>
      </c>
      <c r="E94" s="278" t="s">
        <v>233</v>
      </c>
      <c r="F94" s="278">
        <v>20</v>
      </c>
      <c r="G94" s="278">
        <f>VLOOKUP(E94,'БАЗА ЯНД'!E:R,2,FALSE)</f>
        <v>160</v>
      </c>
      <c r="H94" s="278">
        <f>VLOOKUP(E94,'БАЗА ЯНД'!E:R,5,FALSE)</f>
        <v>180</v>
      </c>
      <c r="I94" s="278">
        <f>VLOOKUP(E94,'БАЗА ЯНД'!E:R,3,FALSE)</f>
        <v>35</v>
      </c>
      <c r="J94" s="269">
        <f t="shared" si="54"/>
        <v>0.21875</v>
      </c>
      <c r="K94" s="278">
        <f t="shared" si="55"/>
        <v>700</v>
      </c>
      <c r="L94" s="278">
        <f t="shared" si="56"/>
        <v>3200</v>
      </c>
      <c r="M94" s="278">
        <f>VLOOKUP(E94,'БАЗА ЯНД'!E:W,19,FALSE)</f>
        <v>23</v>
      </c>
      <c r="N94" s="278" t="s">
        <v>234</v>
      </c>
      <c r="O94" s="278">
        <v>20</v>
      </c>
      <c r="P94" s="278">
        <f>VLOOKUP(N94,'БАЗА ЯНД'!E:R,2,FALSE)</f>
        <v>180</v>
      </c>
      <c r="Q94" s="278">
        <f>VLOOKUP(N94,'БАЗА ЯНД'!E:R,5,FALSE)</f>
        <v>150</v>
      </c>
      <c r="R94" s="278">
        <f>VLOOKUP(N94,'БАЗА ЯНД'!E:R,3,FALSE)</f>
        <v>43</v>
      </c>
      <c r="S94" s="167">
        <f t="shared" si="136"/>
        <v>0.2388888888888889</v>
      </c>
      <c r="T94" s="278">
        <f t="shared" si="57"/>
        <v>860</v>
      </c>
      <c r="U94" s="278">
        <f t="shared" si="58"/>
        <v>3600</v>
      </c>
      <c r="V94" s="278">
        <f>VLOOKUP(N94,'БАЗА ЯНД'!E:W,19,FALSE)</f>
        <v>23</v>
      </c>
      <c r="W94" s="278" t="s">
        <v>233</v>
      </c>
      <c r="X94" s="278">
        <v>20</v>
      </c>
      <c r="Y94" s="278">
        <f>VLOOKUP(W94,'БАЗА ЯНД'!E:R,2,FALSE)</f>
        <v>160</v>
      </c>
      <c r="Z94" s="278">
        <f>VLOOKUP(W94,'БАЗА ЯНД'!E:R,5,FALSE)</f>
        <v>180</v>
      </c>
      <c r="AA94" s="278">
        <f>VLOOKUP(W94,'БАЗА ЯНД'!E:R,3,FALSE)</f>
        <v>35</v>
      </c>
      <c r="AB94" s="266">
        <f t="shared" si="137"/>
        <v>0.21875</v>
      </c>
      <c r="AC94" s="278">
        <f t="shared" si="59"/>
        <v>700</v>
      </c>
      <c r="AD94" s="278">
        <f t="shared" si="60"/>
        <v>3200</v>
      </c>
      <c r="AE94" s="279">
        <f>VLOOKUP(W94,'БАЗА ЯНД'!E:W,19,FALSE)</f>
        <v>23</v>
      </c>
      <c r="AF94" s="278" t="s">
        <v>234</v>
      </c>
      <c r="AG94" s="278">
        <v>20</v>
      </c>
      <c r="AH94" s="278">
        <f>VLOOKUP(AF94,'БАЗА ЯНД'!E:R,2,FALSE)</f>
        <v>180</v>
      </c>
      <c r="AI94" s="278">
        <f>VLOOKUP(AF94,'БАЗА ЯНД'!E:R,5,FALSE)</f>
        <v>150</v>
      </c>
      <c r="AJ94" s="278">
        <f>VLOOKUP(AF94,'БАЗА ЯНД'!E:R,3,FALSE)</f>
        <v>43</v>
      </c>
      <c r="AK94" s="269">
        <f t="shared" si="138"/>
        <v>0.2388888888888889</v>
      </c>
      <c r="AL94" s="278">
        <f t="shared" si="61"/>
        <v>860</v>
      </c>
      <c r="AM94" s="278">
        <f t="shared" si="62"/>
        <v>3600</v>
      </c>
      <c r="AN94" s="279">
        <f>VLOOKUP(AF94,'БАЗА ЯНД'!E:W,19,FALSE)</f>
        <v>23</v>
      </c>
      <c r="AO94" s="278" t="s">
        <v>233</v>
      </c>
      <c r="AP94" s="278">
        <v>20</v>
      </c>
      <c r="AQ94" s="278">
        <f>VLOOKUP(AO94,'БАЗА ЯНД'!E:W,2,FALSE)</f>
        <v>160</v>
      </c>
      <c r="AR94" s="278">
        <f>VLOOKUP(AO94,'БАЗА ЯНД'!E:W,5,FALSE)</f>
        <v>180</v>
      </c>
      <c r="AS94" s="278">
        <f>VLOOKUP(AO94,'БАЗА ЯНД'!E:W,3,FALSE)</f>
        <v>35</v>
      </c>
      <c r="AT94" s="269">
        <f t="shared" si="139"/>
        <v>0.21875</v>
      </c>
      <c r="AU94" s="278">
        <f t="shared" si="63"/>
        <v>700</v>
      </c>
      <c r="AV94" s="278">
        <f t="shared" si="64"/>
        <v>3200</v>
      </c>
      <c r="AW94" s="279">
        <f>VLOOKUP(AO94,'БАЗА ЯНД'!E:W,19,FALSE)</f>
        <v>23</v>
      </c>
    </row>
    <row r="95" spans="1:53" s="261" customFormat="1" ht="22.15" customHeight="1" x14ac:dyDescent="0.25">
      <c r="A95" s="259" t="s">
        <v>235</v>
      </c>
      <c r="B95" s="259" t="s">
        <v>49</v>
      </c>
      <c r="C95" s="259"/>
      <c r="D95" s="259"/>
      <c r="E95" s="259" t="s">
        <v>672</v>
      </c>
      <c r="F95" s="259">
        <v>20</v>
      </c>
      <c r="G95" s="262">
        <f>VLOOKUP(E95,'БАЗА ЯНД'!E:R,2,FALSE)</f>
        <v>250</v>
      </c>
      <c r="H95" s="262">
        <f>VLOOKUP(E95,'БАЗА ЯНД'!E:R,5,FALSE)</f>
        <v>250</v>
      </c>
      <c r="I95" s="262">
        <f>VLOOKUP(E95,'БАЗА ЯНД'!E:R,3,FALSE)</f>
        <v>69</v>
      </c>
      <c r="J95" s="269">
        <f t="shared" si="54"/>
        <v>0.27600000000000002</v>
      </c>
      <c r="K95" s="262">
        <f t="shared" si="55"/>
        <v>1380</v>
      </c>
      <c r="L95" s="262">
        <f t="shared" si="56"/>
        <v>5000</v>
      </c>
      <c r="M95" s="331">
        <f>VLOOKUP(E95,'БАЗА ЯНД'!E:W,19,FALSE)</f>
        <v>19</v>
      </c>
      <c r="N95" s="259" t="s">
        <v>672</v>
      </c>
      <c r="O95" s="259">
        <v>20</v>
      </c>
      <c r="P95" s="262">
        <f>VLOOKUP(N95,'БАЗА ЯНД'!E:R,2,FALSE)</f>
        <v>250</v>
      </c>
      <c r="Q95" s="262">
        <f>VLOOKUP(N95,'БАЗА ЯНД'!E:R,5,FALSE)</f>
        <v>250</v>
      </c>
      <c r="R95" s="262">
        <f>VLOOKUP(N95,'БАЗА ЯНД'!E:R,3,FALSE)</f>
        <v>69</v>
      </c>
      <c r="S95" s="167">
        <f t="shared" si="136"/>
        <v>0.27600000000000002</v>
      </c>
      <c r="T95" s="262">
        <f t="shared" si="57"/>
        <v>1380</v>
      </c>
      <c r="U95" s="262">
        <f t="shared" si="58"/>
        <v>5000</v>
      </c>
      <c r="V95" s="331">
        <f>VLOOKUP(N95,'БАЗА ЯНД'!E:W,19,FALSE)</f>
        <v>19</v>
      </c>
      <c r="W95" s="259" t="s">
        <v>672</v>
      </c>
      <c r="X95" s="259">
        <v>20</v>
      </c>
      <c r="Y95" s="259">
        <f>VLOOKUP(W95,'БАЗА ЯНД'!E:R,2,FALSE)</f>
        <v>250</v>
      </c>
      <c r="Z95" s="259">
        <f>VLOOKUP(W95,'БАЗА ЯНД'!E:R,5,FALSE)</f>
        <v>250</v>
      </c>
      <c r="AA95" s="259">
        <f>VLOOKUP(W95,'БАЗА ЯНД'!E:R,3,FALSE)</f>
        <v>69</v>
      </c>
      <c r="AB95" s="266">
        <f t="shared" si="137"/>
        <v>0.27600000000000002</v>
      </c>
      <c r="AC95" s="259">
        <f t="shared" si="59"/>
        <v>1380</v>
      </c>
      <c r="AD95" s="259">
        <f t="shared" si="60"/>
        <v>5000</v>
      </c>
      <c r="AE95" s="280">
        <f>VLOOKUP(W95,'БАЗА ЯНД'!E:W,19,FALSE)</f>
        <v>19</v>
      </c>
      <c r="AF95" s="259" t="s">
        <v>672</v>
      </c>
      <c r="AG95" s="259">
        <v>20</v>
      </c>
      <c r="AH95" s="262">
        <f>VLOOKUP(AF95,'БАЗА ЯНД'!E:R,2,FALSE)</f>
        <v>250</v>
      </c>
      <c r="AI95" s="262">
        <f>VLOOKUP(AF95,'БАЗА ЯНД'!E:R,5,FALSE)</f>
        <v>250</v>
      </c>
      <c r="AJ95" s="262">
        <f>VLOOKUP(AF95,'БАЗА ЯНД'!E:R,3,FALSE)</f>
        <v>69</v>
      </c>
      <c r="AK95" s="269">
        <f t="shared" si="138"/>
        <v>0.27600000000000002</v>
      </c>
      <c r="AL95" s="268">
        <f t="shared" si="61"/>
        <v>1380</v>
      </c>
      <c r="AM95" s="268">
        <f t="shared" si="62"/>
        <v>5000</v>
      </c>
      <c r="AN95" s="268">
        <f>VLOOKUP(AF95,'БАЗА ЯНД'!E:W,19,FALSE)</f>
        <v>19</v>
      </c>
      <c r="AO95" s="259" t="s">
        <v>672</v>
      </c>
      <c r="AP95" s="259">
        <v>20</v>
      </c>
      <c r="AQ95" s="165">
        <f>VLOOKUP(AO95,'БАЗА ЯНД'!E:W,2,FALSE)</f>
        <v>250</v>
      </c>
      <c r="AR95" s="166">
        <f>VLOOKUP(AO95,'БАЗА ЯНД'!E:W,5,FALSE)</f>
        <v>250</v>
      </c>
      <c r="AS95" s="268">
        <f>VLOOKUP(AO95,'БАЗА ЯНД'!E:W,3,FALSE)</f>
        <v>69</v>
      </c>
      <c r="AT95" s="269">
        <f t="shared" si="139"/>
        <v>0.27600000000000002</v>
      </c>
      <c r="AU95" s="268">
        <f t="shared" si="63"/>
        <v>1380</v>
      </c>
      <c r="AV95" s="268">
        <f t="shared" si="64"/>
        <v>5000</v>
      </c>
      <c r="AW95" s="268">
        <f>VLOOKUP(AO95,'БАЗА ЯНД'!E:W,19,FALSE)</f>
        <v>19</v>
      </c>
      <c r="AX95" s="265"/>
    </row>
    <row r="96" spans="1:53" s="261" customFormat="1" ht="22.15" customHeight="1" x14ac:dyDescent="0.25">
      <c r="A96" s="2" t="s">
        <v>238</v>
      </c>
      <c r="B96" s="261" t="s">
        <v>49</v>
      </c>
      <c r="C96" s="259"/>
      <c r="D96" s="259"/>
      <c r="E96" s="259" t="s">
        <v>3032</v>
      </c>
      <c r="F96" s="259">
        <v>22</v>
      </c>
      <c r="G96" s="262">
        <f>VLOOKUP(E96,'БАЗА ЯНД'!E:R,2,FALSE)</f>
        <v>250</v>
      </c>
      <c r="H96" s="262">
        <f>VLOOKUP(E96,'БАЗА ЯНД'!E:R,5,FALSE)</f>
        <v>230</v>
      </c>
      <c r="I96" s="262">
        <f>VLOOKUP(E96,'БАЗА ЯНД'!E:R,3,FALSE)</f>
        <v>79</v>
      </c>
      <c r="J96" s="269">
        <f t="shared" si="54"/>
        <v>0.316</v>
      </c>
      <c r="K96" s="262">
        <f t="shared" si="55"/>
        <v>1738</v>
      </c>
      <c r="L96" s="262">
        <f t="shared" si="56"/>
        <v>5500</v>
      </c>
      <c r="M96" s="331">
        <f>VLOOKUP(E96,'БАЗА ЯНД'!E:W,19,FALSE)</f>
        <v>19</v>
      </c>
      <c r="N96" s="259" t="s">
        <v>3032</v>
      </c>
      <c r="O96" s="259">
        <v>22</v>
      </c>
      <c r="P96" s="262">
        <f>VLOOKUP(N96,'БАЗА ЯНД'!E:R,2,FALSE)</f>
        <v>250</v>
      </c>
      <c r="Q96" s="262">
        <f>VLOOKUP(N96,'БАЗА ЯНД'!E:R,5,FALSE)</f>
        <v>230</v>
      </c>
      <c r="R96" s="262">
        <f>VLOOKUP(N96,'БАЗА ЯНД'!E:R,3,FALSE)</f>
        <v>79</v>
      </c>
      <c r="S96" s="167">
        <f t="shared" si="136"/>
        <v>0.316</v>
      </c>
      <c r="T96" s="262">
        <f t="shared" si="57"/>
        <v>1738</v>
      </c>
      <c r="U96" s="262">
        <f t="shared" si="58"/>
        <v>5500</v>
      </c>
      <c r="V96" s="331">
        <f>VLOOKUP(N96,'БАЗА ЯНД'!E:W,19,FALSE)</f>
        <v>19</v>
      </c>
      <c r="W96" s="259" t="s">
        <v>3032</v>
      </c>
      <c r="X96" s="259">
        <v>22</v>
      </c>
      <c r="Y96" s="259">
        <f>VLOOKUP(W96,'БАЗА ЯНД'!E:R,2,FALSE)</f>
        <v>250</v>
      </c>
      <c r="Z96" s="259">
        <f>VLOOKUP(W96,'БАЗА ЯНД'!E:R,5,FALSE)</f>
        <v>230</v>
      </c>
      <c r="AA96" s="259">
        <f>VLOOKUP(W96,'БАЗА ЯНД'!E:R,3,FALSE)</f>
        <v>79</v>
      </c>
      <c r="AB96" s="266">
        <f t="shared" si="137"/>
        <v>0.316</v>
      </c>
      <c r="AC96" s="259">
        <f t="shared" si="59"/>
        <v>1738</v>
      </c>
      <c r="AD96" s="259">
        <f t="shared" si="60"/>
        <v>5500</v>
      </c>
      <c r="AE96" s="280">
        <f>VLOOKUP(W96,'БАЗА ЯНД'!E:W,19,FALSE)</f>
        <v>19</v>
      </c>
      <c r="AF96" s="259" t="s">
        <v>3032</v>
      </c>
      <c r="AG96" s="259">
        <v>22</v>
      </c>
      <c r="AH96" s="262">
        <f>VLOOKUP(AF96,'БАЗА ЯНД'!E:R,2,FALSE)</f>
        <v>250</v>
      </c>
      <c r="AI96" s="262">
        <f>VLOOKUP(AF96,'БАЗА ЯНД'!E:R,5,FALSE)</f>
        <v>230</v>
      </c>
      <c r="AJ96" s="262">
        <f>VLOOKUP(AF96,'БАЗА ЯНД'!E:R,3,FALSE)</f>
        <v>79</v>
      </c>
      <c r="AK96" s="269">
        <f t="shared" si="138"/>
        <v>0.316</v>
      </c>
      <c r="AL96" s="268">
        <f t="shared" si="61"/>
        <v>1738</v>
      </c>
      <c r="AM96" s="268">
        <f t="shared" si="62"/>
        <v>5500</v>
      </c>
      <c r="AN96" s="268">
        <f>VLOOKUP(AF96,'БАЗА ЯНД'!E:W,19,FALSE)</f>
        <v>19</v>
      </c>
      <c r="AO96" s="259" t="s">
        <v>3032</v>
      </c>
      <c r="AP96" s="259">
        <v>22</v>
      </c>
      <c r="AQ96" s="165">
        <f>VLOOKUP(AO96,'БАЗА ЯНД'!E:W,2,FALSE)</f>
        <v>250</v>
      </c>
      <c r="AR96" s="166">
        <f>VLOOKUP(AO96,'БАЗА ЯНД'!E:W,5,FALSE)</f>
        <v>230</v>
      </c>
      <c r="AS96" s="268">
        <f>VLOOKUP(AO96,'БАЗА ЯНД'!E:W,3,FALSE)</f>
        <v>79</v>
      </c>
      <c r="AT96" s="269">
        <f t="shared" si="139"/>
        <v>0.316</v>
      </c>
      <c r="AU96" s="268">
        <f t="shared" si="63"/>
        <v>1738</v>
      </c>
      <c r="AV96" s="268">
        <f t="shared" si="64"/>
        <v>5500</v>
      </c>
      <c r="AW96" s="268">
        <f>VLOOKUP(AO96,'БАЗА ЯНД'!E:W,19,FALSE)</f>
        <v>19</v>
      </c>
    </row>
    <row r="97" spans="1:49" s="261" customFormat="1" ht="22.15" customHeight="1" x14ac:dyDescent="0.25">
      <c r="A97" s="2" t="s">
        <v>238</v>
      </c>
      <c r="B97" s="261" t="s">
        <v>49</v>
      </c>
      <c r="E97" s="261" t="s">
        <v>241</v>
      </c>
      <c r="F97" s="270">
        <v>10</v>
      </c>
      <c r="G97" s="165">
        <f>VLOOKUP(E97,'БАЗА ЯНД'!E:R,2,FALSE)</f>
        <v>230</v>
      </c>
      <c r="H97" s="166">
        <f>VLOOKUP(E97,'БАЗА ЯНД'!E:R,5,FALSE)</f>
        <v>220</v>
      </c>
      <c r="I97" s="268">
        <f>VLOOKUP(E97,'БАЗА ЯНД'!E:R,3,FALSE)</f>
        <v>51</v>
      </c>
      <c r="J97" s="269">
        <f t="shared" si="54"/>
        <v>0.22173913043478261</v>
      </c>
      <c r="K97" s="268">
        <f t="shared" si="55"/>
        <v>510</v>
      </c>
      <c r="L97" s="268">
        <f t="shared" si="56"/>
        <v>2300</v>
      </c>
      <c r="M97" s="268">
        <f>VLOOKUP(E97,'БАЗА ЯНД'!E:W,19,FALSE)</f>
        <v>20</v>
      </c>
      <c r="N97" s="261" t="s">
        <v>1943</v>
      </c>
      <c r="O97" s="270">
        <v>10</v>
      </c>
      <c r="P97" s="165">
        <f>VLOOKUP(N97,'БАЗА ЯНД'!E:R,2,FALSE)</f>
        <v>220</v>
      </c>
      <c r="Q97" s="166">
        <f>VLOOKUP(N97,'БАЗА ЯНД'!E:R,5,FALSE)</f>
        <v>200</v>
      </c>
      <c r="R97" s="268">
        <f>VLOOKUP(N97,'БАЗА ЯНД'!E:R,3,FALSE)</f>
        <v>55</v>
      </c>
      <c r="S97" s="167">
        <f t="shared" si="136"/>
        <v>0.25</v>
      </c>
      <c r="T97" s="268">
        <f t="shared" si="57"/>
        <v>550</v>
      </c>
      <c r="U97" s="268">
        <f t="shared" si="58"/>
        <v>2200</v>
      </c>
      <c r="V97" s="268">
        <f>VLOOKUP(N97,'БАЗА ЯНД'!E:W,19,FALSE)</f>
        <v>19</v>
      </c>
      <c r="W97" s="261" t="s">
        <v>241</v>
      </c>
      <c r="X97" s="270">
        <v>10</v>
      </c>
      <c r="Y97" s="4">
        <f>VLOOKUP(W97,'БАЗА ЯНД'!E:R,2,FALSE)</f>
        <v>230</v>
      </c>
      <c r="Z97" s="5">
        <f>VLOOKUP(W97,'БАЗА ЯНД'!E:R,5,FALSE)</f>
        <v>220</v>
      </c>
      <c r="AA97" s="265">
        <f>VLOOKUP(W97,'БАЗА ЯНД'!E:R,3,FALSE)</f>
        <v>51</v>
      </c>
      <c r="AB97" s="266">
        <f t="shared" si="137"/>
        <v>0.22173913043478261</v>
      </c>
      <c r="AC97" s="265">
        <f t="shared" si="59"/>
        <v>510</v>
      </c>
      <c r="AD97" s="265">
        <f t="shared" si="60"/>
        <v>2300</v>
      </c>
      <c r="AE97" s="265">
        <f>VLOOKUP(W97,'БАЗА ЯНД'!E:W,19,FALSE)</f>
        <v>20</v>
      </c>
      <c r="AF97" s="261" t="s">
        <v>1943</v>
      </c>
      <c r="AG97" s="270">
        <v>10</v>
      </c>
      <c r="AH97" s="165">
        <f>VLOOKUP(AF97,'БАЗА ЯНД'!E:R,2,FALSE)</f>
        <v>220</v>
      </c>
      <c r="AI97" s="166">
        <f>VLOOKUP(AF97,'БАЗА ЯНД'!E:R,5,FALSE)</f>
        <v>200</v>
      </c>
      <c r="AJ97" s="268">
        <f>VLOOKUP(AF97,'БАЗА ЯНД'!E:R,3,FALSE)</f>
        <v>55</v>
      </c>
      <c r="AK97" s="269">
        <f t="shared" si="138"/>
        <v>0.25</v>
      </c>
      <c r="AL97" s="268">
        <f t="shared" si="61"/>
        <v>550</v>
      </c>
      <c r="AM97" s="268">
        <f t="shared" si="62"/>
        <v>2200</v>
      </c>
      <c r="AN97" s="268">
        <f>VLOOKUP(AF97,'БАЗА ЯНД'!E:W,19,FALSE)</f>
        <v>19</v>
      </c>
      <c r="AO97" s="261" t="s">
        <v>241</v>
      </c>
      <c r="AP97" s="270">
        <v>10</v>
      </c>
      <c r="AQ97" s="165">
        <f>VLOOKUP(AO97,'БАЗА ЯНД'!E:W,2,FALSE)</f>
        <v>230</v>
      </c>
      <c r="AR97" s="166">
        <f>VLOOKUP(AO97,'БАЗА ЯНД'!E:W,5,FALSE)</f>
        <v>220</v>
      </c>
      <c r="AS97" s="268">
        <f>VLOOKUP(AO97,'БАЗА ЯНД'!E:W,3,FALSE)</f>
        <v>51</v>
      </c>
      <c r="AT97" s="269">
        <f t="shared" si="139"/>
        <v>0.22173913043478261</v>
      </c>
      <c r="AU97" s="268">
        <f t="shared" si="63"/>
        <v>510</v>
      </c>
      <c r="AV97" s="268">
        <f t="shared" si="64"/>
        <v>2300</v>
      </c>
      <c r="AW97" s="268">
        <f>VLOOKUP(AO97,'БАЗА ЯНД'!E:W,19,FALSE)</f>
        <v>20</v>
      </c>
    </row>
    <row r="98" spans="1:49" s="261" customFormat="1" ht="22.15" customHeight="1" x14ac:dyDescent="0.25">
      <c r="A98" s="2"/>
      <c r="E98" s="261" t="s">
        <v>3615</v>
      </c>
      <c r="F98" s="330"/>
      <c r="G98" s="165"/>
      <c r="H98" s="166"/>
      <c r="I98" s="268"/>
      <c r="J98" s="269"/>
      <c r="K98" s="268"/>
      <c r="L98" s="268"/>
      <c r="M98" s="268"/>
      <c r="N98" s="261" t="s">
        <v>3615</v>
      </c>
      <c r="O98" s="330"/>
      <c r="P98" s="165"/>
      <c r="Q98" s="166"/>
      <c r="R98" s="268"/>
      <c r="S98" s="167"/>
      <c r="T98" s="268"/>
      <c r="U98" s="268"/>
      <c r="V98" s="268"/>
      <c r="W98" s="261" t="s">
        <v>3615</v>
      </c>
      <c r="X98" s="270"/>
      <c r="Y98" s="4"/>
      <c r="Z98" s="5"/>
      <c r="AA98" s="265"/>
      <c r="AB98" s="266"/>
      <c r="AC98" s="265"/>
      <c r="AD98" s="265"/>
      <c r="AE98" s="265"/>
      <c r="AF98" s="261" t="s">
        <v>3615</v>
      </c>
      <c r="AG98" s="270"/>
      <c r="AH98" s="165"/>
      <c r="AI98" s="166"/>
      <c r="AJ98" s="268"/>
      <c r="AK98" s="269"/>
      <c r="AL98" s="268"/>
      <c r="AM98" s="268"/>
      <c r="AN98" s="268"/>
      <c r="AO98" s="261" t="s">
        <v>3615</v>
      </c>
      <c r="AP98" s="270"/>
      <c r="AQ98" s="165"/>
      <c r="AR98" s="166"/>
      <c r="AS98" s="268"/>
      <c r="AT98" s="269"/>
      <c r="AU98" s="268"/>
      <c r="AV98" s="268"/>
      <c r="AW98" s="268"/>
    </row>
    <row r="99" spans="1:49" s="49" customFormat="1" ht="22.15" customHeight="1" x14ac:dyDescent="0.25">
      <c r="A99" s="49" t="s">
        <v>243</v>
      </c>
      <c r="E99" s="49" t="s">
        <v>3628</v>
      </c>
      <c r="N99" s="49" t="s">
        <v>3628</v>
      </c>
      <c r="S99" s="167" t="e">
        <f t="shared" si="136"/>
        <v>#DIV/0!</v>
      </c>
      <c r="W99" s="281" t="s">
        <v>3628</v>
      </c>
      <c r="X99" s="50"/>
      <c r="Y99" s="50"/>
      <c r="Z99" s="51"/>
      <c r="AA99" s="50"/>
      <c r="AB99" s="282"/>
      <c r="AC99" s="50"/>
      <c r="AD99" s="50"/>
      <c r="AE99" s="50"/>
      <c r="AF99" s="281" t="s">
        <v>3628</v>
      </c>
      <c r="AG99" s="50"/>
      <c r="AH99" s="50"/>
      <c r="AI99" s="51"/>
      <c r="AJ99" s="50"/>
      <c r="AK99" s="282"/>
      <c r="AL99" s="50"/>
      <c r="AM99" s="50"/>
      <c r="AN99" s="50"/>
      <c r="AO99" s="281" t="s">
        <v>3628</v>
      </c>
      <c r="AP99" s="50"/>
      <c r="AQ99" s="50"/>
      <c r="AR99" s="51"/>
      <c r="AS99" s="50"/>
      <c r="AT99" s="282"/>
      <c r="AU99" s="50"/>
      <c r="AV99" s="50"/>
      <c r="AW99" s="50"/>
    </row>
    <row r="100" spans="1:49" s="261" customFormat="1" ht="22.15" customHeight="1" x14ac:dyDescent="0.25">
      <c r="A100" s="2" t="s">
        <v>244</v>
      </c>
      <c r="B100" s="261" t="s">
        <v>20</v>
      </c>
      <c r="E100" s="261" t="s">
        <v>245</v>
      </c>
      <c r="F100" s="265">
        <v>30</v>
      </c>
      <c r="G100" s="268">
        <f>VLOOKUP(E100,'БАЗА ЯНД'!E:R,2,FALSE)</f>
        <v>90</v>
      </c>
      <c r="H100" s="166">
        <f>VLOOKUP(E100,'БАЗА ЯНД'!E:R,5,FALSE)</f>
        <v>150</v>
      </c>
      <c r="I100" s="268">
        <f>VLOOKUP(E100,'БАЗА ЯНД'!E:R,3,FALSE)</f>
        <v>20</v>
      </c>
      <c r="J100" s="269">
        <f t="shared" si="54"/>
        <v>0.22222222222222221</v>
      </c>
      <c r="K100" s="268">
        <f t="shared" si="55"/>
        <v>600</v>
      </c>
      <c r="L100" s="268">
        <f t="shared" si="56"/>
        <v>2700</v>
      </c>
      <c r="M100" s="268">
        <f>VLOOKUP(E100,'БАЗА ЯНД'!E:W,19,FALSE)</f>
        <v>23</v>
      </c>
      <c r="N100" s="261" t="s">
        <v>245</v>
      </c>
      <c r="O100" s="265">
        <v>30</v>
      </c>
      <c r="P100" s="165">
        <f>VLOOKUP(N100,'БАЗА ЯНД'!E:R,2,FALSE)</f>
        <v>90</v>
      </c>
      <c r="Q100" s="166">
        <f>VLOOKUP(N100,'БАЗА ЯНД'!E:R,5,FALSE)</f>
        <v>150</v>
      </c>
      <c r="R100" s="268">
        <f>VLOOKUP(N100,'БАЗА ЯНД'!E:R,3,FALSE)</f>
        <v>20</v>
      </c>
      <c r="S100" s="167">
        <f t="shared" si="136"/>
        <v>0.22222222222222221</v>
      </c>
      <c r="T100" s="268">
        <f t="shared" si="57"/>
        <v>600</v>
      </c>
      <c r="U100" s="268">
        <f t="shared" si="58"/>
        <v>2700</v>
      </c>
      <c r="V100" s="268">
        <f>VLOOKUP(N100,'БАЗА ЯНД'!E:W,19,FALSE)</f>
        <v>23</v>
      </c>
      <c r="W100" s="261" t="s">
        <v>245</v>
      </c>
      <c r="X100" s="265">
        <v>30</v>
      </c>
      <c r="Y100" s="4">
        <f>VLOOKUP(W100,'БАЗА ЯНД'!E:R,2,FALSE)</f>
        <v>90</v>
      </c>
      <c r="Z100" s="5">
        <f>VLOOKUP(W100,'БАЗА ЯНД'!E:R,5,FALSE)</f>
        <v>150</v>
      </c>
      <c r="AA100" s="265">
        <f>VLOOKUP(W100,'БАЗА ЯНД'!E:R,3,FALSE)</f>
        <v>20</v>
      </c>
      <c r="AB100" s="266">
        <f t="shared" ref="AB100:AB104" si="200">AA100/Y100</f>
        <v>0.22222222222222221</v>
      </c>
      <c r="AC100" s="265">
        <f t="shared" si="59"/>
        <v>600</v>
      </c>
      <c r="AD100" s="265">
        <f t="shared" si="60"/>
        <v>2700</v>
      </c>
      <c r="AE100" s="265">
        <f>VLOOKUP(W100,'БАЗА ЯНД'!E:W,19,FALSE)</f>
        <v>23</v>
      </c>
      <c r="AF100" s="261" t="s">
        <v>245</v>
      </c>
      <c r="AG100" s="265">
        <v>30</v>
      </c>
      <c r="AH100" s="165">
        <f>VLOOKUP(AF100,'БАЗА ЯНД'!E:R,2,FALSE)</f>
        <v>90</v>
      </c>
      <c r="AI100" s="166">
        <f>VLOOKUP(AF100,'БАЗА ЯНД'!E:R,5,FALSE)</f>
        <v>150</v>
      </c>
      <c r="AJ100" s="268">
        <f>VLOOKUP(AF100,'БАЗА ЯНД'!E:R,3,FALSE)</f>
        <v>20</v>
      </c>
      <c r="AK100" s="269">
        <f t="shared" ref="AK100:AK104" si="201">AJ100/AH100</f>
        <v>0.22222222222222221</v>
      </c>
      <c r="AL100" s="268">
        <f t="shared" si="61"/>
        <v>600</v>
      </c>
      <c r="AM100" s="268">
        <f t="shared" si="62"/>
        <v>2700</v>
      </c>
      <c r="AN100" s="268">
        <f>VLOOKUP(AF100,'БАЗА ЯНД'!E:W,19,FALSE)</f>
        <v>23</v>
      </c>
      <c r="AO100" s="261" t="s">
        <v>245</v>
      </c>
      <c r="AP100" s="265">
        <v>30</v>
      </c>
      <c r="AQ100" s="268">
        <f>VLOOKUP(AO100,'БАЗА ЯНД'!E:W,2,FALSE)</f>
        <v>90</v>
      </c>
      <c r="AR100" s="166">
        <f>VLOOKUP(AO100,'БАЗА ЯНД'!E:W,5,FALSE)</f>
        <v>150</v>
      </c>
      <c r="AS100" s="268">
        <f>VLOOKUP(AO100,'БАЗА ЯНД'!E:W,3,FALSE)</f>
        <v>20</v>
      </c>
      <c r="AT100" s="269">
        <f t="shared" ref="AT100:AT104" si="202">AS100/AQ100</f>
        <v>0.22222222222222221</v>
      </c>
      <c r="AU100" s="268">
        <f t="shared" si="63"/>
        <v>600</v>
      </c>
      <c r="AV100" s="268">
        <f t="shared" si="64"/>
        <v>2700</v>
      </c>
      <c r="AW100" s="268">
        <f>VLOOKUP(AO100,'БАЗА ЯНД'!E:W,19,FALSE)</f>
        <v>23</v>
      </c>
    </row>
    <row r="101" spans="1:49" s="261" customFormat="1" ht="22.15" customHeight="1" x14ac:dyDescent="0.25">
      <c r="A101" s="2" t="s">
        <v>244</v>
      </c>
      <c r="B101" s="261" t="s">
        <v>20</v>
      </c>
      <c r="E101" s="261" t="s">
        <v>246</v>
      </c>
      <c r="F101" s="265">
        <v>25</v>
      </c>
      <c r="G101" s="268">
        <f>VLOOKUP(E101,'БАЗА ЯНД'!E:R,2,FALSE)</f>
        <v>70</v>
      </c>
      <c r="H101" s="166">
        <f>VLOOKUP(E101,'БАЗА ЯНД'!E:R,5,FALSE)</f>
        <v>100</v>
      </c>
      <c r="I101" s="268">
        <f>VLOOKUP(E101,'БАЗА ЯНД'!E:R,3,FALSE)</f>
        <v>15</v>
      </c>
      <c r="J101" s="269">
        <f t="shared" si="54"/>
        <v>0.21428571428571427</v>
      </c>
      <c r="K101" s="268">
        <f t="shared" si="55"/>
        <v>375</v>
      </c>
      <c r="L101" s="268">
        <f t="shared" si="56"/>
        <v>1750</v>
      </c>
      <c r="M101" s="268">
        <f>VLOOKUP(E101,'БАЗА ЯНД'!E:W,19,FALSE)</f>
        <v>23</v>
      </c>
      <c r="N101" s="261" t="s">
        <v>246</v>
      </c>
      <c r="O101" s="265">
        <v>25</v>
      </c>
      <c r="P101" s="165">
        <f>VLOOKUP(N101,'БАЗА ЯНД'!E:R,2,FALSE)</f>
        <v>70</v>
      </c>
      <c r="Q101" s="166">
        <f>VLOOKUP(N101,'БАЗА ЯНД'!E:R,5,FALSE)</f>
        <v>100</v>
      </c>
      <c r="R101" s="268">
        <f>VLOOKUP(N101,'БАЗА ЯНД'!E:R,3,FALSE)</f>
        <v>15</v>
      </c>
      <c r="S101" s="167">
        <f t="shared" si="136"/>
        <v>0.21428571428571427</v>
      </c>
      <c r="T101" s="268">
        <f t="shared" si="57"/>
        <v>375</v>
      </c>
      <c r="U101" s="268">
        <f t="shared" si="58"/>
        <v>1750</v>
      </c>
      <c r="V101" s="268">
        <f>VLOOKUP(N101,'БАЗА ЯНД'!E:W,19,FALSE)</f>
        <v>23</v>
      </c>
      <c r="W101" s="261" t="s">
        <v>246</v>
      </c>
      <c r="X101" s="265">
        <v>25</v>
      </c>
      <c r="Y101" s="4">
        <f>VLOOKUP(W101,'БАЗА ЯНД'!E:R,2,FALSE)</f>
        <v>70</v>
      </c>
      <c r="Z101" s="5">
        <f>VLOOKUP(W101,'БАЗА ЯНД'!E:R,5,FALSE)</f>
        <v>100</v>
      </c>
      <c r="AA101" s="265">
        <f>VLOOKUP(W101,'БАЗА ЯНД'!E:R,3,FALSE)</f>
        <v>15</v>
      </c>
      <c r="AB101" s="266">
        <f t="shared" si="200"/>
        <v>0.21428571428571427</v>
      </c>
      <c r="AC101" s="265">
        <f t="shared" si="59"/>
        <v>375</v>
      </c>
      <c r="AD101" s="265">
        <f t="shared" si="60"/>
        <v>1750</v>
      </c>
      <c r="AE101" s="265">
        <f>VLOOKUP(W101,'БАЗА ЯНД'!E:W,19,FALSE)</f>
        <v>23</v>
      </c>
      <c r="AF101" s="261" t="s">
        <v>246</v>
      </c>
      <c r="AG101" s="265">
        <v>25</v>
      </c>
      <c r="AH101" s="165">
        <f>VLOOKUP(AF101,'БАЗА ЯНД'!E:R,2,FALSE)</f>
        <v>70</v>
      </c>
      <c r="AI101" s="166">
        <f>VLOOKUP(AF101,'БАЗА ЯНД'!E:R,5,FALSE)</f>
        <v>100</v>
      </c>
      <c r="AJ101" s="268">
        <f>VLOOKUP(AF101,'БАЗА ЯНД'!E:R,3,FALSE)</f>
        <v>15</v>
      </c>
      <c r="AK101" s="269">
        <f t="shared" si="201"/>
        <v>0.21428571428571427</v>
      </c>
      <c r="AL101" s="268">
        <f t="shared" si="61"/>
        <v>375</v>
      </c>
      <c r="AM101" s="268">
        <f t="shared" si="62"/>
        <v>1750</v>
      </c>
      <c r="AN101" s="268">
        <f>VLOOKUP(AF101,'БАЗА ЯНД'!E:W,19,FALSE)</f>
        <v>23</v>
      </c>
      <c r="AO101" s="261" t="s">
        <v>246</v>
      </c>
      <c r="AP101" s="265">
        <v>25</v>
      </c>
      <c r="AQ101" s="268">
        <f>VLOOKUP(AO101,'БАЗА ЯНД'!E:W,2,FALSE)</f>
        <v>70</v>
      </c>
      <c r="AR101" s="166">
        <f>VLOOKUP(AO101,'БАЗА ЯНД'!E:W,5,FALSE)</f>
        <v>100</v>
      </c>
      <c r="AS101" s="268">
        <f>VLOOKUP(AO101,'БАЗА ЯНД'!E:W,3,FALSE)</f>
        <v>15</v>
      </c>
      <c r="AT101" s="269">
        <f t="shared" si="202"/>
        <v>0.21428571428571427</v>
      </c>
      <c r="AU101" s="268">
        <f t="shared" si="63"/>
        <v>375</v>
      </c>
      <c r="AV101" s="268">
        <f t="shared" si="64"/>
        <v>1750</v>
      </c>
      <c r="AW101" s="268">
        <f>VLOOKUP(AO101,'БАЗА ЯНД'!E:W,19,FALSE)</f>
        <v>23</v>
      </c>
    </row>
    <row r="102" spans="1:49" s="261" customFormat="1" ht="22.15" customHeight="1" x14ac:dyDescent="0.25">
      <c r="A102" s="2" t="s">
        <v>244</v>
      </c>
      <c r="B102" s="261" t="s">
        <v>29</v>
      </c>
      <c r="E102" s="261" t="s">
        <v>251</v>
      </c>
      <c r="F102" s="265">
        <v>25</v>
      </c>
      <c r="G102" s="268">
        <f>VLOOKUP(E102,'БАЗА ЯНД'!E:R,2,FALSE)</f>
        <v>80</v>
      </c>
      <c r="H102" s="262">
        <f>VLOOKUP(E102,'БАЗА ЯНД'!E:R,5,FALSE)</f>
        <v>140</v>
      </c>
      <c r="I102" s="262">
        <f>VLOOKUP(E102,'БАЗА ЯНД'!E:R,3,FALSE)</f>
        <v>18</v>
      </c>
      <c r="J102" s="269">
        <f t="shared" si="54"/>
        <v>0.22500000000000001</v>
      </c>
      <c r="K102" s="331">
        <f t="shared" si="55"/>
        <v>450</v>
      </c>
      <c r="L102" s="262">
        <f t="shared" si="56"/>
        <v>2000</v>
      </c>
      <c r="M102" s="331">
        <f>VLOOKUP(E102,'БАЗА ЯНД'!E:W,19,FALSE)</f>
        <v>23</v>
      </c>
      <c r="N102" s="261" t="s">
        <v>247</v>
      </c>
      <c r="O102" s="265">
        <v>25</v>
      </c>
      <c r="P102" s="262">
        <f>VLOOKUP(N102,'БАЗА ЯНД'!E:R,2,FALSE)</f>
        <v>90</v>
      </c>
      <c r="Q102" s="262">
        <f>VLOOKUP(N102,'БАЗА ЯНД'!E:R,5,FALSE)</f>
        <v>150</v>
      </c>
      <c r="R102" s="262">
        <f>VLOOKUP(N102,'БАЗА ЯНД'!E:R,3,FALSE)</f>
        <v>20</v>
      </c>
      <c r="S102" s="167">
        <f t="shared" si="136"/>
        <v>0.22222222222222221</v>
      </c>
      <c r="T102" s="331">
        <f t="shared" si="57"/>
        <v>500</v>
      </c>
      <c r="U102" s="262">
        <f t="shared" si="58"/>
        <v>2250</v>
      </c>
      <c r="V102" s="331">
        <f>VLOOKUP(N102,'БАЗА ЯНД'!E:W,19,FALSE)</f>
        <v>23</v>
      </c>
      <c r="W102" s="516" t="s">
        <v>3392</v>
      </c>
      <c r="X102" s="265">
        <v>25</v>
      </c>
      <c r="Y102" s="259">
        <f>VLOOKUP(W102,'БАЗА ЯНД'!E:R,2,FALSE)</f>
        <v>80</v>
      </c>
      <c r="Z102" s="259">
        <f>VLOOKUP(W102,'БАЗА ЯНД'!E:R,5,FALSE)</f>
        <v>150</v>
      </c>
      <c r="AA102" s="259">
        <f>VLOOKUP(W102,'БАЗА ЯНД'!E:R,3,FALSE)</f>
        <v>18</v>
      </c>
      <c r="AB102" s="266">
        <f t="shared" si="200"/>
        <v>0.22500000000000001</v>
      </c>
      <c r="AC102" s="280">
        <f t="shared" si="59"/>
        <v>450</v>
      </c>
      <c r="AD102" s="259">
        <f t="shared" si="60"/>
        <v>2000</v>
      </c>
      <c r="AE102" s="280">
        <f>VLOOKUP(W102,'БАЗА ЯНД'!E:W,19,FALSE)</f>
        <v>23</v>
      </c>
      <c r="AF102" s="516" t="s">
        <v>3350</v>
      </c>
      <c r="AG102" s="265">
        <v>25</v>
      </c>
      <c r="AH102" s="262">
        <f>VLOOKUP(AF102,'БАЗА ЯНД'!E:R,2,FALSE)</f>
        <v>80</v>
      </c>
      <c r="AI102" s="262">
        <f>VLOOKUP(AF102,'БАЗА ЯНД'!E:R,5,FALSE)</f>
        <v>150</v>
      </c>
      <c r="AJ102" s="262">
        <f>VLOOKUP(AF102,'БАЗА ЯНД'!E:R,3,FALSE)</f>
        <v>22</v>
      </c>
      <c r="AK102" s="269">
        <f t="shared" si="201"/>
        <v>0.27500000000000002</v>
      </c>
      <c r="AL102" s="331">
        <f t="shared" si="61"/>
        <v>550</v>
      </c>
      <c r="AM102" s="262">
        <f t="shared" si="62"/>
        <v>2000</v>
      </c>
      <c r="AN102" s="268">
        <f>VLOOKUP(AF102,'БАЗА ЯНД'!E:W,19,FALSE)</f>
        <v>23</v>
      </c>
      <c r="AO102" s="261" t="s">
        <v>248</v>
      </c>
      <c r="AP102" s="265">
        <v>25</v>
      </c>
      <c r="AQ102" s="268">
        <f>VLOOKUP(AO102,'БАЗА ЯНД'!E:W,2,FALSE)</f>
        <v>80</v>
      </c>
      <c r="AR102" s="166">
        <f>VLOOKUP(AO102,'БАЗА ЯНД'!E:W,5,FALSE)</f>
        <v>150</v>
      </c>
      <c r="AS102" s="268">
        <f>VLOOKUP(AO102,'БАЗА ЯНД'!E:W,3,FALSE)</f>
        <v>20</v>
      </c>
      <c r="AT102" s="269">
        <f t="shared" si="202"/>
        <v>0.25</v>
      </c>
      <c r="AU102" s="268">
        <f t="shared" si="63"/>
        <v>500</v>
      </c>
      <c r="AV102" s="268">
        <f t="shared" si="64"/>
        <v>2000</v>
      </c>
      <c r="AW102" s="268">
        <f>VLOOKUP(AO102,'БАЗА ЯНД'!E:W,19,FALSE)</f>
        <v>20</v>
      </c>
    </row>
    <row r="103" spans="1:49" s="261" customFormat="1" ht="22.15" customHeight="1" x14ac:dyDescent="0.25">
      <c r="A103" s="2" t="s">
        <v>252</v>
      </c>
      <c r="B103" s="261" t="s">
        <v>29</v>
      </c>
      <c r="E103" s="261" t="s">
        <v>253</v>
      </c>
      <c r="F103" s="265">
        <v>20</v>
      </c>
      <c r="G103" s="268">
        <f>VLOOKUP(E103,'БАЗА ЯНД'!E:R,2,FALSE)</f>
        <v>120</v>
      </c>
      <c r="H103" s="262">
        <f>VLOOKUP(E103,'БАЗА ЯНД'!E:R,5,FALSE)</f>
        <v>180</v>
      </c>
      <c r="I103" s="262">
        <f>VLOOKUP(E103,'БАЗА ЯНД'!E:R,3,FALSE)</f>
        <v>26</v>
      </c>
      <c r="J103" s="269">
        <f t="shared" si="54"/>
        <v>0.21666666666666667</v>
      </c>
      <c r="K103" s="331">
        <f t="shared" si="55"/>
        <v>520</v>
      </c>
      <c r="L103" s="262">
        <f t="shared" si="56"/>
        <v>2400</v>
      </c>
      <c r="M103" s="331">
        <f>VLOOKUP(E103,'БАЗА ЯНД'!E:W,19,FALSE)</f>
        <v>23</v>
      </c>
      <c r="N103" s="261" t="s">
        <v>1348</v>
      </c>
      <c r="O103" s="265">
        <v>20</v>
      </c>
      <c r="P103" s="262">
        <f>VLOOKUP(N103,'БАЗА ЯНД'!E:R,2,FALSE)</f>
        <v>160</v>
      </c>
      <c r="Q103" s="262">
        <f>VLOOKUP(N103,'БАЗА ЯНД'!E:R,5,FALSE)</f>
        <v>150</v>
      </c>
      <c r="R103" s="262">
        <f>VLOOKUP(N103,'БАЗА ЯНД'!E:R,3,FALSE)</f>
        <v>37</v>
      </c>
      <c r="S103" s="167">
        <f t="shared" si="136"/>
        <v>0.23125000000000001</v>
      </c>
      <c r="T103" s="331">
        <f t="shared" si="57"/>
        <v>740</v>
      </c>
      <c r="U103" s="262">
        <f t="shared" si="58"/>
        <v>3200</v>
      </c>
      <c r="V103" s="331">
        <f>VLOOKUP(N103,'БАЗА ЯНД'!E:W,19,FALSE)</f>
        <v>23</v>
      </c>
      <c r="W103" s="261" t="s">
        <v>1557</v>
      </c>
      <c r="X103" s="265">
        <v>20</v>
      </c>
      <c r="Y103" s="259">
        <f>VLOOKUP(W103,'БАЗА ЯНД'!E:R,2,FALSE)</f>
        <v>140</v>
      </c>
      <c r="Z103" s="259">
        <f>VLOOKUP(W103,'БАЗА ЯНД'!E:R,5,FALSE)</f>
        <v>150</v>
      </c>
      <c r="AA103" s="259">
        <f>VLOOKUP(W103,'БАЗА ЯНД'!E:R,3,FALSE)</f>
        <v>32</v>
      </c>
      <c r="AB103" s="266">
        <f t="shared" si="200"/>
        <v>0.22857142857142856</v>
      </c>
      <c r="AC103" s="280">
        <f t="shared" si="59"/>
        <v>640</v>
      </c>
      <c r="AD103" s="259">
        <f t="shared" si="60"/>
        <v>2800</v>
      </c>
      <c r="AE103" s="280">
        <f>VLOOKUP(W103,'БАЗА ЯНД'!E:W,19,FALSE)</f>
        <v>23</v>
      </c>
      <c r="AF103" s="261" t="s">
        <v>256</v>
      </c>
      <c r="AG103" s="265">
        <v>20</v>
      </c>
      <c r="AH103" s="262">
        <f>VLOOKUP(AF103,'БАЗА ЯНД'!E:R,2,FALSE)</f>
        <v>100</v>
      </c>
      <c r="AI103" s="262">
        <f>VLOOKUP(AF103,'БАЗА ЯНД'!E:R,5,FALSE)</f>
        <v>140</v>
      </c>
      <c r="AJ103" s="262">
        <f>VLOOKUP(AF103,'БАЗА ЯНД'!E:R,3,FALSE)</f>
        <v>19</v>
      </c>
      <c r="AK103" s="269">
        <f t="shared" si="201"/>
        <v>0.19</v>
      </c>
      <c r="AL103" s="331">
        <f t="shared" si="61"/>
        <v>380</v>
      </c>
      <c r="AM103" s="262">
        <f t="shared" si="62"/>
        <v>2000</v>
      </c>
      <c r="AN103" s="268">
        <f>VLOOKUP(AF103,'БАЗА ЯНД'!E:W,19,FALSE)</f>
        <v>23</v>
      </c>
      <c r="AO103" s="261" t="s">
        <v>2897</v>
      </c>
      <c r="AP103" s="265">
        <v>20</v>
      </c>
      <c r="AQ103" s="268">
        <f>VLOOKUP(AO103,'БАЗА ЯНД'!E:W,2,FALSE)</f>
        <v>90</v>
      </c>
      <c r="AR103" s="166">
        <f>VLOOKUP(AO103,'БАЗА ЯНД'!E:W,5,FALSE)</f>
        <v>140</v>
      </c>
      <c r="AS103" s="268">
        <f>VLOOKUP(AO103,'БАЗА ЯНД'!E:W,3,FALSE)</f>
        <v>18</v>
      </c>
      <c r="AT103" s="269">
        <f t="shared" si="202"/>
        <v>0.2</v>
      </c>
      <c r="AU103" s="268">
        <f t="shared" si="63"/>
        <v>360</v>
      </c>
      <c r="AV103" s="268">
        <f t="shared" si="64"/>
        <v>1800</v>
      </c>
      <c r="AW103" s="268">
        <f>VLOOKUP(AO103,'БАЗА ЯНД'!E:W,19,FALSE)</f>
        <v>20</v>
      </c>
    </row>
    <row r="104" spans="1:49" s="261" customFormat="1" ht="22.15" customHeight="1" x14ac:dyDescent="0.25">
      <c r="A104" s="2" t="s">
        <v>258</v>
      </c>
      <c r="B104" s="261" t="s">
        <v>29</v>
      </c>
      <c r="E104" s="261" t="s">
        <v>2819</v>
      </c>
      <c r="F104" s="265">
        <v>5</v>
      </c>
      <c r="G104" s="268">
        <f>VLOOKUP(E104,'БАЗА ЯНД'!E:R,2,FALSE)</f>
        <v>180</v>
      </c>
      <c r="H104" s="166">
        <f>VLOOKUP(E104,'БАЗА ЯНД'!E:R,5,FALSE)</f>
        <v>160</v>
      </c>
      <c r="I104" s="268">
        <f>VLOOKUP(E104,'БАЗА ЯНД'!E:R,3,FALSE)</f>
        <v>47</v>
      </c>
      <c r="J104" s="269">
        <f t="shared" si="54"/>
        <v>0.26111111111111113</v>
      </c>
      <c r="K104" s="268">
        <f t="shared" si="55"/>
        <v>235</v>
      </c>
      <c r="L104" s="268">
        <f t="shared" si="56"/>
        <v>900</v>
      </c>
      <c r="M104" s="268">
        <f>VLOOKUP(E104,'БАЗА ЯНД'!E:W,19,FALSE)</f>
        <v>20</v>
      </c>
      <c r="N104" s="466" t="s">
        <v>3567</v>
      </c>
      <c r="O104" s="265">
        <v>5</v>
      </c>
      <c r="P104" s="165">
        <f>VLOOKUP(N104,'БАЗА ЯНД'!E:R,2,FALSE)</f>
        <v>190</v>
      </c>
      <c r="Q104" s="166">
        <f>VLOOKUP(N104,'БАЗА ЯНД'!E:R,5,FALSE)</f>
        <v>200</v>
      </c>
      <c r="R104" s="268">
        <f>VLOOKUP(N104,'БАЗА ЯНД'!E:R,3,FALSE)</f>
        <v>49</v>
      </c>
      <c r="S104" s="167">
        <f t="shared" si="136"/>
        <v>0.25789473684210529</v>
      </c>
      <c r="T104" s="268">
        <f t="shared" si="57"/>
        <v>245</v>
      </c>
      <c r="U104" s="268">
        <f t="shared" si="58"/>
        <v>950</v>
      </c>
      <c r="V104" s="268">
        <f>VLOOKUP(N104,'БАЗА ЯНД'!E:W,19,FALSE)</f>
        <v>21</v>
      </c>
      <c r="W104" s="261" t="s">
        <v>2819</v>
      </c>
      <c r="X104" s="265">
        <v>5</v>
      </c>
      <c r="Y104" s="4">
        <f>VLOOKUP(W104,'БАЗА ЯНД'!E:R,2,FALSE)</f>
        <v>180</v>
      </c>
      <c r="Z104" s="5">
        <f>VLOOKUP(W104,'БАЗА ЯНД'!E:R,5,FALSE)</f>
        <v>160</v>
      </c>
      <c r="AA104" s="265">
        <f>VLOOKUP(W104,'БАЗА ЯНД'!E:R,3,FALSE)</f>
        <v>47</v>
      </c>
      <c r="AB104" s="266">
        <f t="shared" si="200"/>
        <v>0.26111111111111113</v>
      </c>
      <c r="AC104" s="265">
        <f t="shared" si="59"/>
        <v>235</v>
      </c>
      <c r="AD104" s="265">
        <f t="shared" si="60"/>
        <v>900</v>
      </c>
      <c r="AE104" s="265">
        <f>VLOOKUP(W104,'БАЗА ЯНД'!E:W,19,FALSE)</f>
        <v>20</v>
      </c>
      <c r="AF104" s="466" t="s">
        <v>3567</v>
      </c>
      <c r="AG104" s="265">
        <v>5</v>
      </c>
      <c r="AH104" s="165">
        <f>VLOOKUP(AF104,'БАЗА ЯНД'!E:R,2,FALSE)</f>
        <v>190</v>
      </c>
      <c r="AI104" s="166">
        <f>VLOOKUP(AF104,'БАЗА ЯНД'!E:R,5,FALSE)</f>
        <v>200</v>
      </c>
      <c r="AJ104" s="268">
        <f>VLOOKUP(AF104,'БАЗА ЯНД'!E:R,3,FALSE)</f>
        <v>49</v>
      </c>
      <c r="AK104" s="269">
        <f t="shared" si="201"/>
        <v>0.25789473684210529</v>
      </c>
      <c r="AL104" s="268">
        <f t="shared" si="61"/>
        <v>245</v>
      </c>
      <c r="AM104" s="268">
        <f t="shared" si="62"/>
        <v>950</v>
      </c>
      <c r="AN104" s="268">
        <f>VLOOKUP(AF104,'БАЗА ЯНД'!E:W,19,FALSE)</f>
        <v>21</v>
      </c>
      <c r="AO104" s="261" t="s">
        <v>2819</v>
      </c>
      <c r="AP104" s="265">
        <v>5</v>
      </c>
      <c r="AQ104" s="268">
        <f>VLOOKUP(AO104,'БАЗА ЯНД'!E:W,2,FALSE)</f>
        <v>180</v>
      </c>
      <c r="AR104" s="166">
        <f>VLOOKUP(AO104,'БАЗА ЯНД'!E:W,5,FALSE)</f>
        <v>160</v>
      </c>
      <c r="AS104" s="268">
        <f>VLOOKUP(AO104,'БАЗА ЯНД'!E:W,3,FALSE)</f>
        <v>47</v>
      </c>
      <c r="AT104" s="269">
        <f t="shared" si="202"/>
        <v>0.26111111111111113</v>
      </c>
      <c r="AU104" s="268">
        <f t="shared" si="63"/>
        <v>235</v>
      </c>
      <c r="AV104" s="268">
        <f t="shared" si="64"/>
        <v>900</v>
      </c>
      <c r="AW104" s="268">
        <f>VLOOKUP(AO104,'БАЗА ЯНД'!E:W,19,FALSE)</f>
        <v>20</v>
      </c>
    </row>
    <row r="105" spans="1:49" s="283" customFormat="1" ht="22.15" customHeight="1" x14ac:dyDescent="0.25">
      <c r="K105" s="283">
        <f>SUM(K4:K104)</f>
        <v>125145</v>
      </c>
      <c r="L105" s="283">
        <f>SUM(L4:L104)</f>
        <v>466690</v>
      </c>
      <c r="M105" s="287">
        <f>K105/L105</f>
        <v>0.26815444942038613</v>
      </c>
      <c r="T105" s="283">
        <f>SUM(T4:T104)</f>
        <v>132423</v>
      </c>
      <c r="U105" s="283">
        <f>SUM(U4:U104)</f>
        <v>490120</v>
      </c>
      <c r="V105" s="287">
        <f>T105/U105</f>
        <v>0.27018485268913733</v>
      </c>
      <c r="W105" s="284"/>
      <c r="Z105" s="285"/>
      <c r="AB105" s="286"/>
      <c r="AC105" s="283">
        <f>SUM(AC4:AC104)</f>
        <v>130272</v>
      </c>
      <c r="AD105" s="283">
        <f>SUM(AD4:AD104)</f>
        <v>475380</v>
      </c>
      <c r="AE105" s="287">
        <f>AC105/AD105</f>
        <v>0.27403761201565063</v>
      </c>
      <c r="AF105" s="284"/>
      <c r="AI105" s="285"/>
      <c r="AK105" s="286"/>
      <c r="AL105" s="283">
        <f>SUM(AL4:AL104)</f>
        <v>116603</v>
      </c>
      <c r="AM105" s="283">
        <f>SUM(AM4:AM104)</f>
        <v>432030</v>
      </c>
      <c r="AN105" s="287">
        <f>AL105/AM105</f>
        <v>0.26989560910121985</v>
      </c>
      <c r="AO105" s="284"/>
      <c r="AR105" s="285"/>
      <c r="AT105" s="286"/>
      <c r="AU105" s="283">
        <f>SUM(AU4:AU104)</f>
        <v>115228</v>
      </c>
      <c r="AV105" s="283">
        <f>SUM(AV4:AV104)</f>
        <v>435000</v>
      </c>
      <c r="AW105" s="287">
        <f>AU105/AV105</f>
        <v>0.26489195402298849</v>
      </c>
    </row>
    <row r="106" spans="1:49" ht="18" customHeight="1" x14ac:dyDescent="0.25">
      <c r="D106" s="107"/>
      <c r="E106" s="66"/>
      <c r="I106" s="168"/>
      <c r="J106" s="169"/>
      <c r="K106" s="168"/>
      <c r="L106" s="168"/>
      <c r="M106" s="168"/>
      <c r="N106" s="164"/>
      <c r="R106" s="168"/>
      <c r="S106" s="169"/>
      <c r="T106" s="168"/>
      <c r="U106" s="168"/>
      <c r="V106" s="168"/>
      <c r="W106" s="22"/>
      <c r="AA106" s="108"/>
      <c r="AB106" s="109"/>
      <c r="AC106" s="108"/>
      <c r="AD106" s="108"/>
      <c r="AE106" s="108"/>
      <c r="AF106" s="22"/>
      <c r="AG106" s="3"/>
      <c r="AJ106" s="168"/>
      <c r="AK106" s="169"/>
      <c r="AL106" s="168"/>
      <c r="AM106" s="168"/>
      <c r="AO106" s="22"/>
      <c r="AP106" s="3"/>
      <c r="AQ106" s="168"/>
      <c r="AS106" s="168"/>
      <c r="AT106" s="169"/>
      <c r="AU106" s="168"/>
      <c r="AV106" s="168"/>
      <c r="AW106" s="168"/>
    </row>
    <row r="107" spans="1:49" s="18" customFormat="1" ht="15.75" x14ac:dyDescent="0.25">
      <c r="A107" s="18" t="s">
        <v>260</v>
      </c>
      <c r="E107" s="18" t="s">
        <v>260</v>
      </c>
      <c r="G107" s="18" t="s">
        <v>7</v>
      </c>
      <c r="H107" s="18" t="s">
        <v>261</v>
      </c>
      <c r="I107" s="18" t="s">
        <v>262</v>
      </c>
      <c r="J107" s="18" t="s">
        <v>263</v>
      </c>
      <c r="N107" s="18" t="s">
        <v>260</v>
      </c>
      <c r="W107" s="18" t="s">
        <v>260</v>
      </c>
      <c r="X107" s="19"/>
      <c r="Y107" s="19"/>
      <c r="Z107" s="20"/>
      <c r="AA107" s="19"/>
      <c r="AB107" s="21"/>
      <c r="AC107" s="19"/>
      <c r="AD107" s="19"/>
      <c r="AE107" s="19"/>
      <c r="AF107" s="18" t="s">
        <v>260</v>
      </c>
      <c r="AG107" s="19"/>
      <c r="AH107" s="19"/>
      <c r="AI107" s="20"/>
      <c r="AJ107" s="19"/>
      <c r="AK107" s="21"/>
      <c r="AL107" s="19"/>
      <c r="AM107" s="19"/>
      <c r="AN107" s="19"/>
      <c r="AO107" s="18" t="s">
        <v>260</v>
      </c>
      <c r="AP107" s="19"/>
      <c r="AQ107" s="19"/>
      <c r="AR107" s="20"/>
      <c r="AS107" s="19"/>
      <c r="AT107" s="21"/>
      <c r="AU107" s="19"/>
      <c r="AV107" s="19"/>
      <c r="AW107" s="19"/>
    </row>
    <row r="108" spans="1:49" x14ac:dyDescent="0.25">
      <c r="A108" s="2" t="s">
        <v>260</v>
      </c>
      <c r="B108" s="1" t="s">
        <v>264</v>
      </c>
      <c r="E108" s="70" t="s">
        <v>265</v>
      </c>
      <c r="F108" s="3"/>
      <c r="G108" s="165">
        <f>VLOOKUP(E108,'БАЗА ЯНД'!E:R,2,FALSE)</f>
        <v>260</v>
      </c>
      <c r="H108" s="166">
        <f>VLOOKUP(E108,'БАЗА ЯНД'!E:R,5,FALSE)</f>
        <v>150</v>
      </c>
      <c r="I108" s="164">
        <f>VLOOKUP(E108,'БАЗА ЯНД'!E:R,3,FALSE)</f>
        <v>68</v>
      </c>
      <c r="J108" s="167">
        <f t="shared" ref="J108:J148" si="203">I108/G108</f>
        <v>0.26153846153846155</v>
      </c>
      <c r="K108" s="164">
        <f t="shared" ref="K108:K148" si="204">I108*F108</f>
        <v>0</v>
      </c>
      <c r="L108" s="164">
        <f t="shared" ref="L108:L148" si="205">G108*F108</f>
        <v>0</v>
      </c>
      <c r="M108" s="164">
        <f>VLOOKUP(E108,'БАЗА ЯНД'!E:W,19,FALSE)</f>
        <v>23</v>
      </c>
      <c r="N108" s="209" t="s">
        <v>265</v>
      </c>
      <c r="O108" s="3"/>
      <c r="P108" s="165">
        <f>VLOOKUP(N108,'БАЗА ЯНД'!E:R,2,FALSE)</f>
        <v>260</v>
      </c>
      <c r="Q108" s="166">
        <f>VLOOKUP(N108,'БАЗА ЯНД'!E:R,5,FALSE)</f>
        <v>150</v>
      </c>
      <c r="R108" s="164">
        <f>VLOOKUP(N108,'БАЗА ЯНД'!E:R,3,FALSE)</f>
        <v>68</v>
      </c>
      <c r="S108" s="167">
        <f t="shared" ref="S108:S148" si="206">R108/P108</f>
        <v>0.26153846153846155</v>
      </c>
      <c r="T108" s="164">
        <f t="shared" ref="T108:T148" si="207">R108*O108</f>
        <v>0</v>
      </c>
      <c r="U108" s="164">
        <f t="shared" ref="U108:U148" si="208">O108*P108</f>
        <v>0</v>
      </c>
      <c r="V108" s="164">
        <f>VLOOKUP(N108,'БАЗА ЯНД'!E:W,19,FALSE)</f>
        <v>23</v>
      </c>
      <c r="W108" s="1" t="s">
        <v>265</v>
      </c>
      <c r="X108" s="3">
        <v>2</v>
      </c>
      <c r="Y108" s="4">
        <f>VLOOKUP(W108,'БАЗА ЯНД'!E:R,2,FALSE)</f>
        <v>260</v>
      </c>
      <c r="Z108" s="5">
        <f>VLOOKUP(W108,'БАЗА ЯНД'!E:R,5,FALSE)</f>
        <v>150</v>
      </c>
      <c r="AA108" s="3">
        <f>VLOOKUP(W108,'БАЗА ЯНД'!E:R,3,FALSE)</f>
        <v>68</v>
      </c>
      <c r="AB108" s="6">
        <f t="shared" ref="AB108:AB148" si="209">AA108/Y108</f>
        <v>0.26153846153846155</v>
      </c>
      <c r="AC108" s="3">
        <f t="shared" ref="AC108:AC148" si="210">AA108*X108</f>
        <v>136</v>
      </c>
      <c r="AD108" s="3">
        <f t="shared" ref="AD108:AD148" si="211">Y108*X108</f>
        <v>520</v>
      </c>
      <c r="AF108" s="70" t="s">
        <v>265</v>
      </c>
      <c r="AH108" s="165">
        <f>VLOOKUP(AF108,'БАЗА ЯНД'!E:R,2,FALSE)</f>
        <v>260</v>
      </c>
      <c r="AI108" s="166">
        <f>VLOOKUP(AF108,'БАЗА ЯНД'!E:R,5,FALSE)</f>
        <v>150</v>
      </c>
      <c r="AJ108" s="164">
        <f>VLOOKUP(AF108,'БАЗА ЯНД'!E:R,3,FALSE)</f>
        <v>68</v>
      </c>
      <c r="AK108" s="167">
        <f t="shared" ref="AK108:AK148" si="212">AJ108/AH108</f>
        <v>0.26153846153846155</v>
      </c>
      <c r="AL108" s="164">
        <f t="shared" ref="AL108:AL148" si="213">AJ108*AG108</f>
        <v>0</v>
      </c>
      <c r="AM108" s="164">
        <f t="shared" ref="AM108:AM148" si="214">AG108*AH108</f>
        <v>0</v>
      </c>
      <c r="AO108" s="70" t="s">
        <v>265</v>
      </c>
      <c r="AQ108" s="165">
        <f>VLOOKUP(AO108,'БАЗА ЯНД'!E:W,2,FALSE)</f>
        <v>260</v>
      </c>
      <c r="AR108" s="166">
        <f>VLOOKUP(AO108,'БАЗА ЯНД'!E:W,5,FALSE)</f>
        <v>150</v>
      </c>
      <c r="AS108" s="164">
        <f>VLOOKUP(AO108,'БАЗА ЯНД'!E:W,3,FALSE)</f>
        <v>68</v>
      </c>
      <c r="AT108" s="167">
        <f t="shared" ref="AT108:AT148" si="215">AS108/AQ108</f>
        <v>0.26153846153846155</v>
      </c>
      <c r="AU108" s="164">
        <f t="shared" ref="AU108:AU148" si="216">AS108*AP108</f>
        <v>0</v>
      </c>
      <c r="AV108" s="164">
        <f t="shared" ref="AV108:AV148" si="217">AP108*AQ108</f>
        <v>0</v>
      </c>
      <c r="AW108" s="164">
        <f>VLOOKUP(AO108,'БАЗА ЯНД'!E:W,19,FALSE)</f>
        <v>23</v>
      </c>
    </row>
    <row r="109" spans="1:49" x14ac:dyDescent="0.25">
      <c r="A109" s="2" t="s">
        <v>260</v>
      </c>
      <c r="B109" s="1" t="s">
        <v>264</v>
      </c>
      <c r="E109" s="70" t="s">
        <v>266</v>
      </c>
      <c r="F109" s="3"/>
      <c r="G109" s="165">
        <f>VLOOKUP(E109,'БАЗА ЯНД'!E:R,2,FALSE)</f>
        <v>220</v>
      </c>
      <c r="H109" s="166">
        <f>VLOOKUP(E109,'БАЗА ЯНД'!E:R,5,FALSE)</f>
        <v>120</v>
      </c>
      <c r="I109" s="164">
        <f>VLOOKUP(E109,'БАЗА ЯНД'!E:R,3,FALSE)</f>
        <v>68</v>
      </c>
      <c r="J109" s="167">
        <f t="shared" si="203"/>
        <v>0.30909090909090908</v>
      </c>
      <c r="K109" s="164">
        <f t="shared" si="204"/>
        <v>0</v>
      </c>
      <c r="L109" s="164">
        <f t="shared" si="205"/>
        <v>0</v>
      </c>
      <c r="M109" s="164">
        <f>VLOOKUP(E109,'БАЗА ЯНД'!E:W,19,FALSE)</f>
        <v>23</v>
      </c>
      <c r="N109" s="209" t="s">
        <v>266</v>
      </c>
      <c r="O109" s="3"/>
      <c r="P109" s="165">
        <f>VLOOKUP(N109,'БАЗА ЯНД'!E:R,2,FALSE)</f>
        <v>220</v>
      </c>
      <c r="Q109" s="166">
        <f>VLOOKUP(N109,'БАЗА ЯНД'!E:R,5,FALSE)</f>
        <v>120</v>
      </c>
      <c r="R109" s="164">
        <f>VLOOKUP(N109,'БАЗА ЯНД'!E:R,3,FALSE)</f>
        <v>68</v>
      </c>
      <c r="S109" s="167">
        <f t="shared" si="206"/>
        <v>0.30909090909090908</v>
      </c>
      <c r="T109" s="164">
        <f t="shared" si="207"/>
        <v>0</v>
      </c>
      <c r="U109" s="164">
        <f t="shared" si="208"/>
        <v>0</v>
      </c>
      <c r="V109" s="164">
        <f>VLOOKUP(N109,'БАЗА ЯНД'!E:W,19,FALSE)</f>
        <v>23</v>
      </c>
      <c r="W109" s="1" t="s">
        <v>266</v>
      </c>
      <c r="X109" s="3">
        <v>2</v>
      </c>
      <c r="Y109" s="4">
        <f>VLOOKUP(W109,'БАЗА ЯНД'!E:R,2,FALSE)</f>
        <v>220</v>
      </c>
      <c r="Z109" s="5">
        <f>VLOOKUP(W109,'БАЗА ЯНД'!E:R,5,FALSE)</f>
        <v>120</v>
      </c>
      <c r="AA109" s="3">
        <f>VLOOKUP(W109,'БАЗА ЯНД'!E:R,3,FALSE)</f>
        <v>68</v>
      </c>
      <c r="AB109" s="6">
        <f t="shared" si="209"/>
        <v>0.30909090909090908</v>
      </c>
      <c r="AC109" s="3">
        <f t="shared" si="210"/>
        <v>136</v>
      </c>
      <c r="AD109" s="3">
        <f t="shared" si="211"/>
        <v>440</v>
      </c>
      <c r="AF109" s="70" t="s">
        <v>266</v>
      </c>
      <c r="AH109" s="165">
        <f>VLOOKUP(AF109,'БАЗА ЯНД'!E:R,2,FALSE)</f>
        <v>220</v>
      </c>
      <c r="AI109" s="166">
        <f>VLOOKUP(AF109,'БАЗА ЯНД'!E:R,5,FALSE)</f>
        <v>120</v>
      </c>
      <c r="AJ109" s="164">
        <f>VLOOKUP(AF109,'БАЗА ЯНД'!E:R,3,FALSE)</f>
        <v>68</v>
      </c>
      <c r="AK109" s="167">
        <f t="shared" si="212"/>
        <v>0.30909090909090908</v>
      </c>
      <c r="AL109" s="164">
        <f t="shared" si="213"/>
        <v>0</v>
      </c>
      <c r="AM109" s="164">
        <f t="shared" si="214"/>
        <v>0</v>
      </c>
      <c r="AO109" s="70" t="s">
        <v>266</v>
      </c>
      <c r="AQ109" s="165">
        <f>VLOOKUP(AO109,'БАЗА ЯНД'!E:W,2,FALSE)</f>
        <v>220</v>
      </c>
      <c r="AR109" s="166">
        <f>VLOOKUP(AO109,'БАЗА ЯНД'!E:W,5,FALSE)</f>
        <v>120</v>
      </c>
      <c r="AS109" s="164">
        <f>VLOOKUP(AO109,'БАЗА ЯНД'!E:W,3,FALSE)</f>
        <v>68</v>
      </c>
      <c r="AT109" s="167">
        <f t="shared" si="215"/>
        <v>0.30909090909090908</v>
      </c>
      <c r="AU109" s="164">
        <f t="shared" si="216"/>
        <v>0</v>
      </c>
      <c r="AV109" s="164">
        <f t="shared" si="217"/>
        <v>0</v>
      </c>
      <c r="AW109" s="164">
        <f>VLOOKUP(AO109,'БАЗА ЯНД'!E:W,19,FALSE)</f>
        <v>23</v>
      </c>
    </row>
    <row r="110" spans="1:49" x14ac:dyDescent="0.25">
      <c r="A110" s="2" t="s">
        <v>260</v>
      </c>
      <c r="B110" s="1" t="s">
        <v>264</v>
      </c>
      <c r="E110" s="70" t="s">
        <v>3493</v>
      </c>
      <c r="F110" s="3"/>
      <c r="G110" s="165">
        <f>VLOOKUP(E110,'БАЗА ЯНД'!E:R,2,FALSE)</f>
        <v>490</v>
      </c>
      <c r="H110" s="166">
        <f>VLOOKUP(E110,'БАЗА ЯНД'!E:R,5,FALSE)</f>
        <v>100</v>
      </c>
      <c r="I110" s="164">
        <f>VLOOKUP(E110,'БАЗА ЯНД'!E:R,3,FALSE)</f>
        <v>380</v>
      </c>
      <c r="J110" s="167">
        <f t="shared" si="203"/>
        <v>0.77551020408163263</v>
      </c>
      <c r="K110" s="164">
        <f t="shared" si="204"/>
        <v>0</v>
      </c>
      <c r="L110" s="164">
        <f t="shared" si="205"/>
        <v>0</v>
      </c>
      <c r="M110" s="164">
        <f>VLOOKUP(E110,'БАЗА ЯНД'!E:W,19,FALSE)</f>
        <v>23</v>
      </c>
      <c r="N110" s="307" t="s">
        <v>3493</v>
      </c>
      <c r="O110" s="3"/>
      <c r="P110" s="165">
        <f>VLOOKUP(N110,'БАЗА ЯНД'!E:R,2,FALSE)</f>
        <v>490</v>
      </c>
      <c r="Q110" s="166">
        <f>VLOOKUP(N110,'БАЗА ЯНД'!E:R,5,FALSE)</f>
        <v>100</v>
      </c>
      <c r="R110" s="164">
        <f>VLOOKUP(N110,'БАЗА ЯНД'!E:R,3,FALSE)</f>
        <v>380</v>
      </c>
      <c r="S110" s="167">
        <f t="shared" si="206"/>
        <v>0.77551020408163263</v>
      </c>
      <c r="T110" s="164">
        <f t="shared" si="207"/>
        <v>0</v>
      </c>
      <c r="U110" s="164">
        <f t="shared" si="208"/>
        <v>0</v>
      </c>
      <c r="V110" s="164">
        <f>VLOOKUP(N110,'БАЗА ЯНД'!E:W,19,FALSE)</f>
        <v>23</v>
      </c>
      <c r="W110" s="307" t="s">
        <v>3493</v>
      </c>
      <c r="Y110" s="4">
        <f>VLOOKUP(W110,'БАЗА ЯНД'!E:R,2,FALSE)</f>
        <v>490</v>
      </c>
      <c r="Z110" s="5">
        <f>VLOOKUP(W110,'БАЗА ЯНД'!E:R,5,FALSE)</f>
        <v>100</v>
      </c>
      <c r="AA110" s="3">
        <f>VLOOKUP(W110,'БАЗА ЯНД'!E:R,3,FALSE)</f>
        <v>380</v>
      </c>
      <c r="AB110" s="6">
        <f t="shared" si="209"/>
        <v>0.77551020408163263</v>
      </c>
      <c r="AC110" s="3">
        <f t="shared" si="210"/>
        <v>0</v>
      </c>
      <c r="AD110" s="3">
        <f t="shared" si="211"/>
        <v>0</v>
      </c>
      <c r="AF110" s="307" t="s">
        <v>3493</v>
      </c>
      <c r="AH110" s="165">
        <f>VLOOKUP(AF110,'БАЗА ЯНД'!E:R,2,FALSE)</f>
        <v>490</v>
      </c>
      <c r="AI110" s="166">
        <f>VLOOKUP(AF110,'БАЗА ЯНД'!E:R,5,FALSE)</f>
        <v>100</v>
      </c>
      <c r="AJ110" s="164">
        <f>VLOOKUP(AF110,'БАЗА ЯНД'!E:R,3,FALSE)</f>
        <v>380</v>
      </c>
      <c r="AK110" s="167">
        <f t="shared" si="212"/>
        <v>0.77551020408163263</v>
      </c>
      <c r="AL110" s="164">
        <f t="shared" si="213"/>
        <v>0</v>
      </c>
      <c r="AM110" s="164">
        <f t="shared" si="214"/>
        <v>0</v>
      </c>
      <c r="AO110" s="307" t="s">
        <v>3493</v>
      </c>
      <c r="AQ110" s="165">
        <f>VLOOKUP(AO110,'БАЗА ЯНД'!E:W,2,FALSE)</f>
        <v>490</v>
      </c>
      <c r="AR110" s="166">
        <f>VLOOKUP(AO110,'БАЗА ЯНД'!E:W,5,FALSE)</f>
        <v>100</v>
      </c>
      <c r="AS110" s="164">
        <f>VLOOKUP(AO110,'БАЗА ЯНД'!E:W,3,FALSE)</f>
        <v>380</v>
      </c>
      <c r="AT110" s="167">
        <f t="shared" si="215"/>
        <v>0.77551020408163263</v>
      </c>
      <c r="AU110" s="164">
        <f t="shared" si="216"/>
        <v>0</v>
      </c>
      <c r="AV110" s="164">
        <f t="shared" si="217"/>
        <v>0</v>
      </c>
      <c r="AW110" s="164">
        <f>VLOOKUP(AO110,'БАЗА ЯНД'!E:W,19,FALSE)</f>
        <v>23</v>
      </c>
    </row>
    <row r="111" spans="1:49" x14ac:dyDescent="0.25">
      <c r="A111" s="2" t="s">
        <v>260</v>
      </c>
      <c r="B111" s="1" t="s">
        <v>264</v>
      </c>
      <c r="E111" s="70" t="s">
        <v>267</v>
      </c>
      <c r="F111" s="3"/>
      <c r="G111" s="165">
        <f>VLOOKUP(E111,'БАЗА ЯНД'!E:R,2,FALSE)</f>
        <v>340</v>
      </c>
      <c r="H111" s="166">
        <f>VLOOKUP(E111,'БАЗА ЯНД'!E:R,5,FALSE)</f>
        <v>250</v>
      </c>
      <c r="I111" s="164">
        <f>VLOOKUP(E111,'БАЗА ЯНД'!E:R,3,FALSE)</f>
        <v>110</v>
      </c>
      <c r="J111" s="167">
        <f t="shared" si="203"/>
        <v>0.3235294117647059</v>
      </c>
      <c r="K111" s="164">
        <f t="shared" si="204"/>
        <v>0</v>
      </c>
      <c r="L111" s="164">
        <f t="shared" si="205"/>
        <v>0</v>
      </c>
      <c r="M111" s="164">
        <f>VLOOKUP(E111,'БАЗА ЯНД'!E:W,19,FALSE)</f>
        <v>23</v>
      </c>
      <c r="N111" s="209" t="s">
        <v>267</v>
      </c>
      <c r="O111" s="3"/>
      <c r="P111" s="165">
        <f>VLOOKUP(N111,'БАЗА ЯНД'!E:R,2,FALSE)</f>
        <v>340</v>
      </c>
      <c r="Q111" s="166">
        <f>VLOOKUP(N111,'БАЗА ЯНД'!E:R,5,FALSE)</f>
        <v>250</v>
      </c>
      <c r="R111" s="164">
        <f>VLOOKUP(N111,'БАЗА ЯНД'!E:R,3,FALSE)</f>
        <v>110</v>
      </c>
      <c r="S111" s="167">
        <f t="shared" si="206"/>
        <v>0.3235294117647059</v>
      </c>
      <c r="T111" s="164">
        <f t="shared" si="207"/>
        <v>0</v>
      </c>
      <c r="U111" s="164">
        <f t="shared" si="208"/>
        <v>0</v>
      </c>
      <c r="V111" s="164">
        <f>VLOOKUP(N111,'БАЗА ЯНД'!E:W,19,FALSE)</f>
        <v>23</v>
      </c>
      <c r="W111" s="1" t="s">
        <v>267</v>
      </c>
      <c r="X111" s="3">
        <v>15</v>
      </c>
      <c r="Y111" s="4">
        <f>VLOOKUP(W111,'БАЗА ЯНД'!E:R,2,FALSE)</f>
        <v>340</v>
      </c>
      <c r="Z111" s="5">
        <f>VLOOKUP(W111,'БАЗА ЯНД'!E:R,5,FALSE)</f>
        <v>250</v>
      </c>
      <c r="AA111" s="3">
        <f>VLOOKUP(W111,'БАЗА ЯНД'!E:R,3,FALSE)</f>
        <v>110</v>
      </c>
      <c r="AB111" s="6">
        <f t="shared" si="209"/>
        <v>0.3235294117647059</v>
      </c>
      <c r="AC111" s="3">
        <f t="shared" si="210"/>
        <v>1650</v>
      </c>
      <c r="AD111" s="3">
        <f t="shared" si="211"/>
        <v>5100</v>
      </c>
      <c r="AF111" s="70" t="s">
        <v>267</v>
      </c>
      <c r="AH111" s="165">
        <f>VLOOKUP(AF111,'БАЗА ЯНД'!E:R,2,FALSE)</f>
        <v>340</v>
      </c>
      <c r="AI111" s="166">
        <f>VLOOKUP(AF111,'БАЗА ЯНД'!E:R,5,FALSE)</f>
        <v>250</v>
      </c>
      <c r="AJ111" s="164">
        <f>VLOOKUP(AF111,'БАЗА ЯНД'!E:R,3,FALSE)</f>
        <v>110</v>
      </c>
      <c r="AK111" s="167">
        <f t="shared" si="212"/>
        <v>0.3235294117647059</v>
      </c>
      <c r="AL111" s="164">
        <f t="shared" si="213"/>
        <v>0</v>
      </c>
      <c r="AM111" s="164">
        <f t="shared" si="214"/>
        <v>0</v>
      </c>
      <c r="AO111" s="70" t="s">
        <v>267</v>
      </c>
      <c r="AQ111" s="165">
        <f>VLOOKUP(AO111,'БАЗА ЯНД'!E:W,2,FALSE)</f>
        <v>340</v>
      </c>
      <c r="AR111" s="166">
        <f>VLOOKUP(AO111,'БАЗА ЯНД'!E:W,5,FALSE)</f>
        <v>250</v>
      </c>
      <c r="AS111" s="164">
        <f>VLOOKUP(AO111,'БАЗА ЯНД'!E:W,3,FALSE)</f>
        <v>110</v>
      </c>
      <c r="AT111" s="167">
        <f t="shared" si="215"/>
        <v>0.3235294117647059</v>
      </c>
      <c r="AU111" s="164">
        <f t="shared" si="216"/>
        <v>0</v>
      </c>
      <c r="AV111" s="164">
        <f t="shared" si="217"/>
        <v>0</v>
      </c>
      <c r="AW111" s="164">
        <f>VLOOKUP(AO111,'БАЗА ЯНД'!E:W,19,FALSE)</f>
        <v>23</v>
      </c>
    </row>
    <row r="112" spans="1:49" x14ac:dyDescent="0.25">
      <c r="A112" s="2" t="s">
        <v>260</v>
      </c>
      <c r="B112" s="1" t="s">
        <v>264</v>
      </c>
      <c r="E112" s="70" t="s">
        <v>268</v>
      </c>
      <c r="F112" s="3"/>
      <c r="G112" s="165">
        <f>VLOOKUP(E112,'БАЗА ЯНД'!E:R,2,FALSE)</f>
        <v>260</v>
      </c>
      <c r="H112" s="166">
        <f>VLOOKUP(E112,'БАЗА ЯНД'!E:R,5,FALSE)</f>
        <v>250</v>
      </c>
      <c r="I112" s="164">
        <f>VLOOKUP(E112,'БАЗА ЯНД'!E:R,3,FALSE)</f>
        <v>66</v>
      </c>
      <c r="J112" s="167">
        <f t="shared" si="203"/>
        <v>0.25384615384615383</v>
      </c>
      <c r="K112" s="164">
        <f t="shared" si="204"/>
        <v>0</v>
      </c>
      <c r="L112" s="164">
        <f t="shared" si="205"/>
        <v>0</v>
      </c>
      <c r="M112" s="164">
        <f>VLOOKUP(E112,'БАЗА ЯНД'!E:W,19,FALSE)</f>
        <v>23</v>
      </c>
      <c r="N112" s="209" t="s">
        <v>268</v>
      </c>
      <c r="O112" s="3"/>
      <c r="P112" s="165">
        <f>VLOOKUP(N112,'БАЗА ЯНД'!E:R,2,FALSE)</f>
        <v>260</v>
      </c>
      <c r="Q112" s="166">
        <f>VLOOKUP(N112,'БАЗА ЯНД'!E:R,5,FALSE)</f>
        <v>250</v>
      </c>
      <c r="R112" s="164">
        <f>VLOOKUP(N112,'БАЗА ЯНД'!E:R,3,FALSE)</f>
        <v>66</v>
      </c>
      <c r="S112" s="167">
        <f t="shared" si="206"/>
        <v>0.25384615384615383</v>
      </c>
      <c r="T112" s="164">
        <f t="shared" si="207"/>
        <v>0</v>
      </c>
      <c r="U112" s="164">
        <f t="shared" si="208"/>
        <v>0</v>
      </c>
      <c r="V112" s="164">
        <f>VLOOKUP(N112,'БАЗА ЯНД'!E:W,19,FALSE)</f>
        <v>23</v>
      </c>
      <c r="W112" s="1" t="s">
        <v>268</v>
      </c>
      <c r="X112" s="3">
        <v>4</v>
      </c>
      <c r="Y112" s="4">
        <f>VLOOKUP(W112,'БАЗА ЯНД'!E:R,2,FALSE)</f>
        <v>260</v>
      </c>
      <c r="Z112" s="5">
        <f>VLOOKUP(W112,'БАЗА ЯНД'!E:R,5,FALSE)</f>
        <v>250</v>
      </c>
      <c r="AA112" s="3">
        <f>VLOOKUP(W112,'БАЗА ЯНД'!E:R,3,FALSE)</f>
        <v>66</v>
      </c>
      <c r="AB112" s="6">
        <f t="shared" si="209"/>
        <v>0.25384615384615383</v>
      </c>
      <c r="AC112" s="3">
        <f t="shared" si="210"/>
        <v>264</v>
      </c>
      <c r="AD112" s="3">
        <f t="shared" si="211"/>
        <v>1040</v>
      </c>
      <c r="AF112" s="70" t="s">
        <v>268</v>
      </c>
      <c r="AH112" s="165">
        <f>VLOOKUP(AF112,'БАЗА ЯНД'!E:R,2,FALSE)</f>
        <v>260</v>
      </c>
      <c r="AI112" s="166">
        <f>VLOOKUP(AF112,'БАЗА ЯНД'!E:R,5,FALSE)</f>
        <v>250</v>
      </c>
      <c r="AJ112" s="164">
        <f>VLOOKUP(AF112,'БАЗА ЯНД'!E:R,3,FALSE)</f>
        <v>66</v>
      </c>
      <c r="AK112" s="167">
        <f t="shared" si="212"/>
        <v>0.25384615384615383</v>
      </c>
      <c r="AL112" s="164">
        <f t="shared" si="213"/>
        <v>0</v>
      </c>
      <c r="AM112" s="164">
        <f t="shared" si="214"/>
        <v>0</v>
      </c>
      <c r="AO112" s="70" t="s">
        <v>268</v>
      </c>
      <c r="AQ112" s="165">
        <f>VLOOKUP(AO112,'БАЗА ЯНД'!E:W,2,FALSE)</f>
        <v>260</v>
      </c>
      <c r="AR112" s="166">
        <f>VLOOKUP(AO112,'БАЗА ЯНД'!E:W,5,FALSE)</f>
        <v>250</v>
      </c>
      <c r="AS112" s="164">
        <f>VLOOKUP(AO112,'БАЗА ЯНД'!E:W,3,FALSE)</f>
        <v>66</v>
      </c>
      <c r="AT112" s="167">
        <f t="shared" si="215"/>
        <v>0.25384615384615383</v>
      </c>
      <c r="AU112" s="164">
        <f t="shared" si="216"/>
        <v>0</v>
      </c>
      <c r="AV112" s="164">
        <f t="shared" si="217"/>
        <v>0</v>
      </c>
      <c r="AW112" s="164">
        <f>VLOOKUP(AO112,'БАЗА ЯНД'!E:W,19,FALSE)</f>
        <v>23</v>
      </c>
    </row>
    <row r="113" spans="1:50" x14ac:dyDescent="0.25">
      <c r="A113" s="2" t="s">
        <v>260</v>
      </c>
      <c r="B113" s="1" t="s">
        <v>264</v>
      </c>
      <c r="E113" s="66" t="s">
        <v>269</v>
      </c>
      <c r="F113" s="3"/>
      <c r="G113" s="165">
        <f>VLOOKUP(E113,'БАЗА ЯНД'!E:R,2,FALSE)</f>
        <v>190</v>
      </c>
      <c r="H113" s="166">
        <f>VLOOKUP(E113,'БАЗА ЯНД'!E:R,5,FALSE)</f>
        <v>250</v>
      </c>
      <c r="I113" s="164">
        <f>VLOOKUP(E113,'БАЗА ЯНД'!E:R,3,FALSE)</f>
        <v>42</v>
      </c>
      <c r="J113" s="167">
        <f t="shared" si="203"/>
        <v>0.22105263157894736</v>
      </c>
      <c r="K113" s="164">
        <f t="shared" si="204"/>
        <v>0</v>
      </c>
      <c r="L113" s="164">
        <f t="shared" si="205"/>
        <v>0</v>
      </c>
      <c r="M113" s="164">
        <f>VLOOKUP(E113,'БАЗА ЯНД'!E:W,19,FALSE)</f>
        <v>23</v>
      </c>
      <c r="N113" s="209" t="s">
        <v>269</v>
      </c>
      <c r="O113" s="3"/>
      <c r="P113" s="165">
        <f>VLOOKUP(N113,'БАЗА ЯНД'!E:R,2,FALSE)</f>
        <v>190</v>
      </c>
      <c r="Q113" s="166">
        <f>VLOOKUP(N113,'БАЗА ЯНД'!E:R,5,FALSE)</f>
        <v>250</v>
      </c>
      <c r="R113" s="164">
        <f>VLOOKUP(N113,'БАЗА ЯНД'!E:R,3,FALSE)</f>
        <v>42</v>
      </c>
      <c r="S113" s="167">
        <f t="shared" si="206"/>
        <v>0.22105263157894736</v>
      </c>
      <c r="T113" s="164">
        <f t="shared" si="207"/>
        <v>0</v>
      </c>
      <c r="U113" s="164">
        <f t="shared" si="208"/>
        <v>0</v>
      </c>
      <c r="V113" s="164">
        <f>VLOOKUP(N113,'БАЗА ЯНД'!E:W,19,FALSE)</f>
        <v>23</v>
      </c>
      <c r="W113" s="22" t="s">
        <v>269</v>
      </c>
      <c r="X113" s="3">
        <v>5</v>
      </c>
      <c r="Y113" s="4">
        <f>VLOOKUP(W113,'БАЗА ЯНД'!E:R,2,FALSE)</f>
        <v>190</v>
      </c>
      <c r="Z113" s="5">
        <f>VLOOKUP(W113,'БАЗА ЯНД'!E:R,5,FALSE)</f>
        <v>250</v>
      </c>
      <c r="AA113" s="3">
        <f>VLOOKUP(W113,'БАЗА ЯНД'!E:R,3,FALSE)</f>
        <v>42</v>
      </c>
      <c r="AB113" s="6">
        <f t="shared" si="209"/>
        <v>0.22105263157894736</v>
      </c>
      <c r="AC113" s="3">
        <f t="shared" si="210"/>
        <v>210</v>
      </c>
      <c r="AD113" s="3">
        <f t="shared" si="211"/>
        <v>950</v>
      </c>
      <c r="AF113" s="66" t="s">
        <v>269</v>
      </c>
      <c r="AH113" s="165">
        <f>VLOOKUP(AF113,'БАЗА ЯНД'!E:R,2,FALSE)</f>
        <v>190</v>
      </c>
      <c r="AI113" s="166">
        <f>VLOOKUP(AF113,'БАЗА ЯНД'!E:R,5,FALSE)</f>
        <v>250</v>
      </c>
      <c r="AJ113" s="164">
        <f>VLOOKUP(AF113,'БАЗА ЯНД'!E:R,3,FALSE)</f>
        <v>42</v>
      </c>
      <c r="AK113" s="167">
        <f t="shared" si="212"/>
        <v>0.22105263157894736</v>
      </c>
      <c r="AL113" s="164">
        <f t="shared" si="213"/>
        <v>0</v>
      </c>
      <c r="AM113" s="164">
        <f t="shared" si="214"/>
        <v>0</v>
      </c>
      <c r="AO113" s="66" t="s">
        <v>269</v>
      </c>
      <c r="AQ113" s="165">
        <f>VLOOKUP(AO113,'БАЗА ЯНД'!E:W,2,FALSE)</f>
        <v>190</v>
      </c>
      <c r="AR113" s="166">
        <f>VLOOKUP(AO113,'БАЗА ЯНД'!E:W,5,FALSE)</f>
        <v>250</v>
      </c>
      <c r="AS113" s="164">
        <f>VLOOKUP(AO113,'БАЗА ЯНД'!E:W,3,FALSE)</f>
        <v>42</v>
      </c>
      <c r="AT113" s="167">
        <f t="shared" si="215"/>
        <v>0.22105263157894736</v>
      </c>
      <c r="AU113" s="164">
        <f t="shared" si="216"/>
        <v>0</v>
      </c>
      <c r="AV113" s="164">
        <f t="shared" si="217"/>
        <v>0</v>
      </c>
      <c r="AW113" s="164">
        <f>VLOOKUP(AO113,'БАЗА ЯНД'!E:W,19,FALSE)</f>
        <v>23</v>
      </c>
    </row>
    <row r="114" spans="1:50" x14ac:dyDescent="0.25">
      <c r="A114" s="2" t="s">
        <v>260</v>
      </c>
      <c r="B114" s="1" t="s">
        <v>264</v>
      </c>
      <c r="E114" s="70" t="s">
        <v>270</v>
      </c>
      <c r="F114" s="3"/>
      <c r="G114" s="165">
        <f>VLOOKUP(E114,'БАЗА ЯНД'!E:R,2,FALSE)</f>
        <v>250</v>
      </c>
      <c r="H114" s="166">
        <f>VLOOKUP(E114,'БАЗА ЯНД'!E:R,5,FALSE)</f>
        <v>150</v>
      </c>
      <c r="I114" s="164">
        <f>VLOOKUP(E114,'БАЗА ЯНД'!E:R,3,FALSE)</f>
        <v>68</v>
      </c>
      <c r="J114" s="167">
        <f t="shared" si="203"/>
        <v>0.27200000000000002</v>
      </c>
      <c r="K114" s="164">
        <f t="shared" si="204"/>
        <v>0</v>
      </c>
      <c r="L114" s="164">
        <f t="shared" si="205"/>
        <v>0</v>
      </c>
      <c r="M114" s="164">
        <f>VLOOKUP(E114,'БАЗА ЯНД'!E:W,19,FALSE)</f>
        <v>23</v>
      </c>
      <c r="N114" s="209" t="s">
        <v>270</v>
      </c>
      <c r="O114" s="3"/>
      <c r="P114" s="165">
        <f>VLOOKUP(N114,'БАЗА ЯНД'!E:R,2,FALSE)</f>
        <v>250</v>
      </c>
      <c r="Q114" s="166">
        <f>VLOOKUP(N114,'БАЗА ЯНД'!E:R,5,FALSE)</f>
        <v>150</v>
      </c>
      <c r="R114" s="164">
        <f>VLOOKUP(N114,'БАЗА ЯНД'!E:R,3,FALSE)</f>
        <v>68</v>
      </c>
      <c r="S114" s="167">
        <f t="shared" si="206"/>
        <v>0.27200000000000002</v>
      </c>
      <c r="T114" s="164">
        <f t="shared" si="207"/>
        <v>0</v>
      </c>
      <c r="U114" s="164">
        <f t="shared" si="208"/>
        <v>0</v>
      </c>
      <c r="V114" s="164">
        <f>VLOOKUP(N114,'БАЗА ЯНД'!E:W,19,FALSE)</f>
        <v>23</v>
      </c>
      <c r="W114" s="1" t="s">
        <v>270</v>
      </c>
      <c r="X114" s="3">
        <v>5</v>
      </c>
      <c r="Y114" s="4">
        <f>VLOOKUP(W114,'БАЗА ЯНД'!E:R,2,FALSE)</f>
        <v>250</v>
      </c>
      <c r="Z114" s="5">
        <f>VLOOKUP(W114,'БАЗА ЯНД'!E:R,5,FALSE)</f>
        <v>150</v>
      </c>
      <c r="AA114" s="3">
        <f>VLOOKUP(W114,'БАЗА ЯНД'!E:R,3,FALSE)</f>
        <v>68</v>
      </c>
      <c r="AB114" s="6">
        <f t="shared" si="209"/>
        <v>0.27200000000000002</v>
      </c>
      <c r="AC114" s="3">
        <f t="shared" si="210"/>
        <v>340</v>
      </c>
      <c r="AD114" s="3">
        <f t="shared" si="211"/>
        <v>1250</v>
      </c>
      <c r="AF114" s="70" t="s">
        <v>270</v>
      </c>
      <c r="AH114" s="165">
        <f>VLOOKUP(AF114,'БАЗА ЯНД'!E:R,2,FALSE)</f>
        <v>250</v>
      </c>
      <c r="AI114" s="166">
        <f>VLOOKUP(AF114,'БАЗА ЯНД'!E:R,5,FALSE)</f>
        <v>150</v>
      </c>
      <c r="AJ114" s="164">
        <f>VLOOKUP(AF114,'БАЗА ЯНД'!E:R,3,FALSE)</f>
        <v>68</v>
      </c>
      <c r="AK114" s="167">
        <f t="shared" si="212"/>
        <v>0.27200000000000002</v>
      </c>
      <c r="AL114" s="164">
        <f t="shared" si="213"/>
        <v>0</v>
      </c>
      <c r="AM114" s="164">
        <f t="shared" si="214"/>
        <v>0</v>
      </c>
      <c r="AO114" s="70" t="s">
        <v>270</v>
      </c>
      <c r="AQ114" s="165">
        <f>VLOOKUP(AO114,'БАЗА ЯНД'!E:W,2,FALSE)</f>
        <v>250</v>
      </c>
      <c r="AR114" s="166">
        <f>VLOOKUP(AO114,'БАЗА ЯНД'!E:W,5,FALSE)</f>
        <v>150</v>
      </c>
      <c r="AS114" s="164">
        <f>VLOOKUP(AO114,'БАЗА ЯНД'!E:W,3,FALSE)</f>
        <v>68</v>
      </c>
      <c r="AT114" s="167">
        <f t="shared" si="215"/>
        <v>0.27200000000000002</v>
      </c>
      <c r="AU114" s="164">
        <f t="shared" si="216"/>
        <v>0</v>
      </c>
      <c r="AV114" s="164">
        <f t="shared" si="217"/>
        <v>0</v>
      </c>
      <c r="AW114" s="164">
        <f>VLOOKUP(AO114,'БАЗА ЯНД'!E:W,19,FALSE)</f>
        <v>23</v>
      </c>
    </row>
    <row r="115" spans="1:50" x14ac:dyDescent="0.25">
      <c r="A115" s="2" t="s">
        <v>260</v>
      </c>
      <c r="B115" s="1" t="s">
        <v>264</v>
      </c>
      <c r="E115" s="70" t="s">
        <v>271</v>
      </c>
      <c r="F115" s="3"/>
      <c r="G115" s="165">
        <f>VLOOKUP(E115,'БАЗА ЯНД'!E:R,2,FALSE)</f>
        <v>190</v>
      </c>
      <c r="H115" s="166">
        <f>VLOOKUP(E115,'БАЗА ЯНД'!E:R,5,FALSE)</f>
        <v>150</v>
      </c>
      <c r="I115" s="164">
        <f>VLOOKUP(E115,'БАЗА ЯНД'!E:R,3,FALSE)</f>
        <v>41</v>
      </c>
      <c r="J115" s="167">
        <f t="shared" si="203"/>
        <v>0.21578947368421053</v>
      </c>
      <c r="K115" s="164">
        <f t="shared" si="204"/>
        <v>0</v>
      </c>
      <c r="L115" s="164">
        <f t="shared" si="205"/>
        <v>0</v>
      </c>
      <c r="M115" s="164">
        <f>VLOOKUP(E115,'БАЗА ЯНД'!E:W,19,FALSE)</f>
        <v>23</v>
      </c>
      <c r="N115" s="70" t="s">
        <v>271</v>
      </c>
      <c r="O115" s="3"/>
      <c r="P115" s="165">
        <f>VLOOKUP(N115,'БАЗА ЯНД'!E:R,2,FALSE)</f>
        <v>190</v>
      </c>
      <c r="Q115" s="166">
        <f>VLOOKUP(N115,'БАЗА ЯНД'!E:R,5,FALSE)</f>
        <v>150</v>
      </c>
      <c r="R115" s="164">
        <f>VLOOKUP(N115,'БАЗА ЯНД'!E:R,3,FALSE)</f>
        <v>41</v>
      </c>
      <c r="S115" s="167">
        <f t="shared" si="206"/>
        <v>0.21578947368421053</v>
      </c>
      <c r="T115" s="164">
        <f t="shared" si="207"/>
        <v>0</v>
      </c>
      <c r="U115" s="164">
        <f t="shared" si="208"/>
        <v>0</v>
      </c>
      <c r="V115" s="164">
        <f>VLOOKUP(N115,'БАЗА ЯНД'!E:W,19,FALSE)</f>
        <v>23</v>
      </c>
      <c r="W115" s="1" t="s">
        <v>271</v>
      </c>
      <c r="Y115" s="4">
        <f>VLOOKUP(W115,'БАЗА ЯНД'!E:R,2,FALSE)</f>
        <v>190</v>
      </c>
      <c r="Z115" s="5">
        <f>VLOOKUP(W115,'БАЗА ЯНД'!E:R,5,FALSE)</f>
        <v>150</v>
      </c>
      <c r="AA115" s="3">
        <f>VLOOKUP(W115,'БАЗА ЯНД'!E:R,3,FALSE)</f>
        <v>41</v>
      </c>
      <c r="AB115" s="6">
        <f t="shared" si="209"/>
        <v>0.21578947368421053</v>
      </c>
      <c r="AC115" s="3">
        <f t="shared" si="210"/>
        <v>0</v>
      </c>
      <c r="AD115" s="3">
        <f t="shared" si="211"/>
        <v>0</v>
      </c>
      <c r="AF115" s="70" t="s">
        <v>271</v>
      </c>
      <c r="AH115" s="165">
        <f>VLOOKUP(AF115,'БАЗА ЯНД'!E:R,2,FALSE)</f>
        <v>190</v>
      </c>
      <c r="AI115" s="166">
        <f>VLOOKUP(AF115,'БАЗА ЯНД'!E:R,5,FALSE)</f>
        <v>150</v>
      </c>
      <c r="AJ115" s="164">
        <f>VLOOKUP(AF115,'БАЗА ЯНД'!E:R,3,FALSE)</f>
        <v>41</v>
      </c>
      <c r="AK115" s="167">
        <f t="shared" si="212"/>
        <v>0.21578947368421053</v>
      </c>
      <c r="AL115" s="164">
        <f t="shared" si="213"/>
        <v>0</v>
      </c>
      <c r="AM115" s="164">
        <f t="shared" si="214"/>
        <v>0</v>
      </c>
      <c r="AO115" s="70" t="s">
        <v>271</v>
      </c>
      <c r="AQ115" s="165">
        <f>VLOOKUP(AO115,'БАЗА ЯНД'!E:W,2,FALSE)</f>
        <v>190</v>
      </c>
      <c r="AR115" s="166">
        <f>VLOOKUP(AO115,'БАЗА ЯНД'!E:W,5,FALSE)</f>
        <v>150</v>
      </c>
      <c r="AS115" s="164">
        <f>VLOOKUP(AO115,'БАЗА ЯНД'!E:W,3,FALSE)</f>
        <v>41</v>
      </c>
      <c r="AT115" s="167">
        <f t="shared" si="215"/>
        <v>0.21578947368421053</v>
      </c>
      <c r="AU115" s="164">
        <f t="shared" si="216"/>
        <v>0</v>
      </c>
      <c r="AV115" s="164">
        <f t="shared" si="217"/>
        <v>0</v>
      </c>
      <c r="AW115" s="164">
        <f>VLOOKUP(AO115,'БАЗА ЯНД'!E:W,19,FALSE)</f>
        <v>23</v>
      </c>
    </row>
    <row r="116" spans="1:50" x14ac:dyDescent="0.25">
      <c r="A116" s="2" t="s">
        <v>260</v>
      </c>
      <c r="B116" s="1" t="s">
        <v>264</v>
      </c>
      <c r="E116" s="66" t="s">
        <v>272</v>
      </c>
      <c r="F116" s="3"/>
      <c r="G116" s="165">
        <f>VLOOKUP(E116,'БАЗА ЯНД'!E:R,2,FALSE)</f>
        <v>200</v>
      </c>
      <c r="H116" s="166">
        <f>VLOOKUP(E116,'БАЗА ЯНД'!E:R,5,FALSE)</f>
        <v>140</v>
      </c>
      <c r="I116" s="164">
        <f>VLOOKUP(E116,'БАЗА ЯНД'!E:R,3,FALSE)</f>
        <v>62</v>
      </c>
      <c r="J116" s="167">
        <f t="shared" si="203"/>
        <v>0.31</v>
      </c>
      <c r="K116" s="164">
        <f t="shared" si="204"/>
        <v>0</v>
      </c>
      <c r="L116" s="164">
        <f t="shared" si="205"/>
        <v>0</v>
      </c>
      <c r="M116" s="164">
        <f>VLOOKUP(E116,'БАЗА ЯНД'!E:W,19,FALSE)</f>
        <v>23</v>
      </c>
      <c r="N116" s="66" t="s">
        <v>272</v>
      </c>
      <c r="O116" s="3"/>
      <c r="P116" s="165">
        <f>VLOOKUP(N116,'БАЗА ЯНД'!E:R,2,FALSE)</f>
        <v>200</v>
      </c>
      <c r="Q116" s="166">
        <f>VLOOKUP(N116,'БАЗА ЯНД'!E:R,5,FALSE)</f>
        <v>140</v>
      </c>
      <c r="R116" s="164">
        <f>VLOOKUP(N116,'БАЗА ЯНД'!E:R,3,FALSE)</f>
        <v>62</v>
      </c>
      <c r="S116" s="167">
        <f t="shared" si="206"/>
        <v>0.31</v>
      </c>
      <c r="T116" s="164">
        <f t="shared" si="207"/>
        <v>0</v>
      </c>
      <c r="U116" s="164">
        <f t="shared" si="208"/>
        <v>0</v>
      </c>
      <c r="V116" s="164">
        <f>VLOOKUP(N116,'БАЗА ЯНД'!E:W,19,FALSE)</f>
        <v>23</v>
      </c>
      <c r="W116" s="22" t="s">
        <v>272</v>
      </c>
      <c r="X116" s="3">
        <v>5</v>
      </c>
      <c r="Y116" s="4">
        <f>VLOOKUP(W116,'БАЗА ЯНД'!E:R,2,FALSE)</f>
        <v>200</v>
      </c>
      <c r="Z116" s="5">
        <f>VLOOKUP(W116,'БАЗА ЯНД'!E:R,5,FALSE)</f>
        <v>140</v>
      </c>
      <c r="AA116" s="3">
        <f>VLOOKUP(W116,'БАЗА ЯНД'!E:R,3,FALSE)</f>
        <v>62</v>
      </c>
      <c r="AB116" s="6">
        <f t="shared" si="209"/>
        <v>0.31</v>
      </c>
      <c r="AC116" s="3">
        <f t="shared" si="210"/>
        <v>310</v>
      </c>
      <c r="AD116" s="3">
        <f t="shared" si="211"/>
        <v>1000</v>
      </c>
      <c r="AF116" s="66" t="s">
        <v>272</v>
      </c>
      <c r="AH116" s="165">
        <f>VLOOKUP(AF116,'БАЗА ЯНД'!E:R,2,FALSE)</f>
        <v>200</v>
      </c>
      <c r="AI116" s="166">
        <f>VLOOKUP(AF116,'БАЗА ЯНД'!E:R,5,FALSE)</f>
        <v>140</v>
      </c>
      <c r="AJ116" s="164">
        <f>VLOOKUP(AF116,'БАЗА ЯНД'!E:R,3,FALSE)</f>
        <v>62</v>
      </c>
      <c r="AK116" s="167">
        <f t="shared" si="212"/>
        <v>0.31</v>
      </c>
      <c r="AL116" s="164">
        <f t="shared" si="213"/>
        <v>0</v>
      </c>
      <c r="AM116" s="164">
        <f t="shared" si="214"/>
        <v>0</v>
      </c>
      <c r="AO116" s="66" t="s">
        <v>272</v>
      </c>
      <c r="AQ116" s="165">
        <f>VLOOKUP(AO116,'БАЗА ЯНД'!E:W,2,FALSE)</f>
        <v>200</v>
      </c>
      <c r="AR116" s="166">
        <f>VLOOKUP(AO116,'БАЗА ЯНД'!E:W,5,FALSE)</f>
        <v>140</v>
      </c>
      <c r="AS116" s="164">
        <f>VLOOKUP(AO116,'БАЗА ЯНД'!E:W,3,FALSE)</f>
        <v>62</v>
      </c>
      <c r="AT116" s="167">
        <f t="shared" si="215"/>
        <v>0.31</v>
      </c>
      <c r="AU116" s="164">
        <f t="shared" si="216"/>
        <v>0</v>
      </c>
      <c r="AV116" s="164">
        <f t="shared" si="217"/>
        <v>0</v>
      </c>
      <c r="AW116" s="164">
        <f>VLOOKUP(AO116,'БАЗА ЯНД'!E:W,19,FALSE)</f>
        <v>23</v>
      </c>
    </row>
    <row r="117" spans="1:50" x14ac:dyDescent="0.25">
      <c r="A117" s="2" t="s">
        <v>260</v>
      </c>
      <c r="B117" s="1" t="s">
        <v>264</v>
      </c>
      <c r="E117" s="66" t="s">
        <v>273</v>
      </c>
      <c r="F117" s="3"/>
      <c r="G117" s="165">
        <f>VLOOKUP(E117,'БАЗА ЯНД'!E:R,2,FALSE)</f>
        <v>270</v>
      </c>
      <c r="H117" s="166">
        <f>VLOOKUP(E117,'БАЗА ЯНД'!E:R,5,FALSE)</f>
        <v>180</v>
      </c>
      <c r="I117" s="164">
        <f>VLOOKUP(E117,'БАЗА ЯНД'!E:R,3,FALSE)</f>
        <v>83</v>
      </c>
      <c r="J117" s="167">
        <f t="shared" si="203"/>
        <v>0.30740740740740741</v>
      </c>
      <c r="K117" s="164">
        <f t="shared" si="204"/>
        <v>0</v>
      </c>
      <c r="L117" s="164">
        <f t="shared" si="205"/>
        <v>0</v>
      </c>
      <c r="M117" s="164">
        <f>VLOOKUP(E117,'БАЗА ЯНД'!E:W,19,FALSE)</f>
        <v>23</v>
      </c>
      <c r="N117" s="66" t="s">
        <v>273</v>
      </c>
      <c r="O117" s="3"/>
      <c r="P117" s="165">
        <f>VLOOKUP(N117,'БАЗА ЯНД'!E:R,2,FALSE)</f>
        <v>270</v>
      </c>
      <c r="Q117" s="166">
        <f>VLOOKUP(N117,'БАЗА ЯНД'!E:R,5,FALSE)</f>
        <v>180</v>
      </c>
      <c r="R117" s="164">
        <f>VLOOKUP(N117,'БАЗА ЯНД'!E:R,3,FALSE)</f>
        <v>83</v>
      </c>
      <c r="S117" s="167">
        <f t="shared" si="206"/>
        <v>0.30740740740740741</v>
      </c>
      <c r="T117" s="164">
        <f t="shared" si="207"/>
        <v>0</v>
      </c>
      <c r="U117" s="164">
        <f t="shared" si="208"/>
        <v>0</v>
      </c>
      <c r="V117" s="164">
        <f>VLOOKUP(N117,'БАЗА ЯНД'!E:W,19,FALSE)</f>
        <v>23</v>
      </c>
      <c r="W117" s="22" t="s">
        <v>273</v>
      </c>
      <c r="X117" s="3">
        <v>9</v>
      </c>
      <c r="Y117" s="4">
        <f>VLOOKUP(W117,'БАЗА ЯНД'!E:R,2,FALSE)</f>
        <v>270</v>
      </c>
      <c r="Z117" s="5">
        <f>VLOOKUP(W117,'БАЗА ЯНД'!E:R,5,FALSE)</f>
        <v>180</v>
      </c>
      <c r="AA117" s="3">
        <f>VLOOKUP(W117,'БАЗА ЯНД'!E:R,3,FALSE)</f>
        <v>83</v>
      </c>
      <c r="AB117" s="6">
        <f t="shared" si="209"/>
        <v>0.30740740740740741</v>
      </c>
      <c r="AC117" s="3">
        <f t="shared" si="210"/>
        <v>747</v>
      </c>
      <c r="AD117" s="3">
        <f t="shared" si="211"/>
        <v>2430</v>
      </c>
      <c r="AF117" s="66" t="s">
        <v>273</v>
      </c>
      <c r="AH117" s="165">
        <f>VLOOKUP(AF117,'БАЗА ЯНД'!E:R,2,FALSE)</f>
        <v>270</v>
      </c>
      <c r="AI117" s="166">
        <f>VLOOKUP(AF117,'БАЗА ЯНД'!E:R,5,FALSE)</f>
        <v>180</v>
      </c>
      <c r="AJ117" s="164">
        <f>VLOOKUP(AF117,'БАЗА ЯНД'!E:R,3,FALSE)</f>
        <v>83</v>
      </c>
      <c r="AK117" s="167">
        <f t="shared" si="212"/>
        <v>0.30740740740740741</v>
      </c>
      <c r="AL117" s="164">
        <f t="shared" si="213"/>
        <v>0</v>
      </c>
      <c r="AM117" s="164">
        <f t="shared" si="214"/>
        <v>0</v>
      </c>
      <c r="AO117" s="66" t="s">
        <v>273</v>
      </c>
      <c r="AQ117" s="165">
        <f>VLOOKUP(AO117,'БАЗА ЯНД'!E:W,2,FALSE)</f>
        <v>270</v>
      </c>
      <c r="AR117" s="166">
        <f>VLOOKUP(AO117,'БАЗА ЯНД'!E:W,5,FALSE)</f>
        <v>180</v>
      </c>
      <c r="AS117" s="164">
        <f>VLOOKUP(AO117,'БАЗА ЯНД'!E:W,3,FALSE)</f>
        <v>83</v>
      </c>
      <c r="AT117" s="167">
        <f t="shared" si="215"/>
        <v>0.30740740740740741</v>
      </c>
      <c r="AU117" s="164">
        <f t="shared" si="216"/>
        <v>0</v>
      </c>
      <c r="AV117" s="164">
        <f t="shared" si="217"/>
        <v>0</v>
      </c>
      <c r="AW117" s="164">
        <f>VLOOKUP(AO117,'БАЗА ЯНД'!E:W,19,FALSE)</f>
        <v>23</v>
      </c>
    </row>
    <row r="118" spans="1:50" x14ac:dyDescent="0.25">
      <c r="A118" s="2" t="s">
        <v>260</v>
      </c>
      <c r="B118" s="1" t="s">
        <v>264</v>
      </c>
      <c r="E118" s="66" t="s">
        <v>274</v>
      </c>
      <c r="F118" s="3"/>
      <c r="G118" s="165">
        <f>VLOOKUP(E118,'БАЗА ЯНД'!E:R,2,FALSE)</f>
        <v>270</v>
      </c>
      <c r="H118" s="166">
        <f>VLOOKUP(E118,'БАЗА ЯНД'!E:R,5,FALSE)</f>
        <v>200</v>
      </c>
      <c r="I118" s="164">
        <f>VLOOKUP(E118,'БАЗА ЯНД'!E:R,3,FALSE)</f>
        <v>83</v>
      </c>
      <c r="J118" s="167">
        <f t="shared" si="203"/>
        <v>0.30740740740740741</v>
      </c>
      <c r="K118" s="164">
        <f t="shared" si="204"/>
        <v>0</v>
      </c>
      <c r="L118" s="164">
        <f t="shared" si="205"/>
        <v>0</v>
      </c>
      <c r="M118" s="164">
        <f>VLOOKUP(E118,'БАЗА ЯНД'!E:W,19,FALSE)</f>
        <v>23</v>
      </c>
      <c r="N118" s="66" t="s">
        <v>274</v>
      </c>
      <c r="O118" s="3"/>
      <c r="P118" s="165">
        <f>VLOOKUP(N118,'БАЗА ЯНД'!E:R,2,FALSE)</f>
        <v>270</v>
      </c>
      <c r="Q118" s="166">
        <f>VLOOKUP(N118,'БАЗА ЯНД'!E:R,5,FALSE)</f>
        <v>200</v>
      </c>
      <c r="R118" s="164">
        <f>VLOOKUP(N118,'БАЗА ЯНД'!E:R,3,FALSE)</f>
        <v>83</v>
      </c>
      <c r="S118" s="167">
        <f t="shared" si="206"/>
        <v>0.30740740740740741</v>
      </c>
      <c r="T118" s="164">
        <f t="shared" si="207"/>
        <v>0</v>
      </c>
      <c r="U118" s="164">
        <f t="shared" si="208"/>
        <v>0</v>
      </c>
      <c r="V118" s="164">
        <f>VLOOKUP(N118,'БАЗА ЯНД'!E:W,19,FALSE)</f>
        <v>23</v>
      </c>
      <c r="W118" s="22" t="s">
        <v>274</v>
      </c>
      <c r="X118" s="3">
        <v>4</v>
      </c>
      <c r="Y118" s="4">
        <f>VLOOKUP(W118,'БАЗА ЯНД'!E:R,2,FALSE)</f>
        <v>270</v>
      </c>
      <c r="Z118" s="5">
        <f>VLOOKUP(W118,'БАЗА ЯНД'!E:R,5,FALSE)</f>
        <v>200</v>
      </c>
      <c r="AA118" s="3">
        <f>VLOOKUP(W118,'БАЗА ЯНД'!E:R,3,FALSE)</f>
        <v>83</v>
      </c>
      <c r="AB118" s="6">
        <f t="shared" si="209"/>
        <v>0.30740740740740741</v>
      </c>
      <c r="AC118" s="3">
        <f t="shared" si="210"/>
        <v>332</v>
      </c>
      <c r="AD118" s="3">
        <f t="shared" si="211"/>
        <v>1080</v>
      </c>
      <c r="AF118" s="66" t="s">
        <v>274</v>
      </c>
      <c r="AH118" s="165">
        <f>VLOOKUP(AF118,'БАЗА ЯНД'!E:R,2,FALSE)</f>
        <v>270</v>
      </c>
      <c r="AI118" s="166">
        <f>VLOOKUP(AF118,'БАЗА ЯНД'!E:R,5,FALSE)</f>
        <v>200</v>
      </c>
      <c r="AJ118" s="164">
        <f>VLOOKUP(AF118,'БАЗА ЯНД'!E:R,3,FALSE)</f>
        <v>83</v>
      </c>
      <c r="AK118" s="167">
        <f t="shared" si="212"/>
        <v>0.30740740740740741</v>
      </c>
      <c r="AL118" s="164">
        <f t="shared" si="213"/>
        <v>0</v>
      </c>
      <c r="AM118" s="164">
        <f t="shared" si="214"/>
        <v>0</v>
      </c>
      <c r="AO118" s="66" t="s">
        <v>274</v>
      </c>
      <c r="AQ118" s="165">
        <f>VLOOKUP(AO118,'БАЗА ЯНД'!E:W,2,FALSE)</f>
        <v>270</v>
      </c>
      <c r="AR118" s="166">
        <f>VLOOKUP(AO118,'БАЗА ЯНД'!E:W,5,FALSE)</f>
        <v>200</v>
      </c>
      <c r="AS118" s="164">
        <f>VLOOKUP(AO118,'БАЗА ЯНД'!E:W,3,FALSE)</f>
        <v>83</v>
      </c>
      <c r="AT118" s="167">
        <f t="shared" si="215"/>
        <v>0.30740740740740741</v>
      </c>
      <c r="AU118" s="164">
        <f t="shared" si="216"/>
        <v>0</v>
      </c>
      <c r="AV118" s="164">
        <f t="shared" si="217"/>
        <v>0</v>
      </c>
      <c r="AW118" s="164">
        <f>VLOOKUP(AO118,'БАЗА ЯНД'!E:W,19,FALSE)</f>
        <v>23</v>
      </c>
    </row>
    <row r="119" spans="1:50" x14ac:dyDescent="0.25">
      <c r="A119" s="2" t="s">
        <v>260</v>
      </c>
      <c r="B119" s="1" t="s">
        <v>264</v>
      </c>
      <c r="E119" s="332" t="s">
        <v>275</v>
      </c>
      <c r="F119" s="3"/>
      <c r="G119" s="165">
        <f>VLOOKUP(E119,'БАЗА ЯНД'!E:R,2,FALSE)</f>
        <v>460</v>
      </c>
      <c r="H119" s="166">
        <f>VLOOKUP(E119,'БАЗА ЯНД'!E:R,5,FALSE)</f>
        <v>100</v>
      </c>
      <c r="I119" s="164">
        <f>VLOOKUP(E119,'БАЗА ЯНД'!E:R,3,FALSE)</f>
        <v>135</v>
      </c>
      <c r="J119" s="167">
        <f t="shared" si="203"/>
        <v>0.29347826086956524</v>
      </c>
      <c r="K119" s="164">
        <f t="shared" si="204"/>
        <v>0</v>
      </c>
      <c r="L119" s="164">
        <f t="shared" si="205"/>
        <v>0</v>
      </c>
      <c r="M119" s="164">
        <f>VLOOKUP(E119,'БАЗА ЯНД'!E:W,19,FALSE)</f>
        <v>23</v>
      </c>
      <c r="N119" s="70" t="s">
        <v>275</v>
      </c>
      <c r="O119" s="3"/>
      <c r="P119" s="165">
        <f>VLOOKUP(N119,'БАЗА ЯНД'!E:R,2,FALSE)</f>
        <v>460</v>
      </c>
      <c r="Q119" s="166">
        <f>VLOOKUP(N119,'БАЗА ЯНД'!E:R,5,FALSE)</f>
        <v>100</v>
      </c>
      <c r="R119" s="164">
        <f>VLOOKUP(N119,'БАЗА ЯНД'!E:R,3,FALSE)</f>
        <v>135</v>
      </c>
      <c r="S119" s="167">
        <f t="shared" si="206"/>
        <v>0.29347826086956524</v>
      </c>
      <c r="T119" s="164">
        <f t="shared" si="207"/>
        <v>0</v>
      </c>
      <c r="U119" s="164">
        <f t="shared" si="208"/>
        <v>0</v>
      </c>
      <c r="V119" s="164">
        <f>VLOOKUP(N119,'БАЗА ЯНД'!E:W,19,FALSE)</f>
        <v>23</v>
      </c>
      <c r="W119" s="1" t="s">
        <v>275</v>
      </c>
      <c r="Y119" s="4">
        <f>VLOOKUP(W119,'БАЗА ЯНД'!E:R,2,FALSE)</f>
        <v>460</v>
      </c>
      <c r="Z119" s="5">
        <f>VLOOKUP(W119,'БАЗА ЯНД'!E:R,5,FALSE)</f>
        <v>100</v>
      </c>
      <c r="AA119" s="3">
        <f>VLOOKUP(W119,'БАЗА ЯНД'!E:R,3,FALSE)</f>
        <v>135</v>
      </c>
      <c r="AB119" s="6">
        <f t="shared" si="209"/>
        <v>0.29347826086956524</v>
      </c>
      <c r="AC119" s="3">
        <f t="shared" si="210"/>
        <v>0</v>
      </c>
      <c r="AD119" s="3">
        <f t="shared" si="211"/>
        <v>0</v>
      </c>
      <c r="AF119" s="70" t="s">
        <v>275</v>
      </c>
      <c r="AH119" s="165">
        <f>VLOOKUP(AF119,'БАЗА ЯНД'!E:R,2,FALSE)</f>
        <v>460</v>
      </c>
      <c r="AI119" s="166">
        <f>VLOOKUP(AF119,'БАЗА ЯНД'!E:R,5,FALSE)</f>
        <v>100</v>
      </c>
      <c r="AJ119" s="164">
        <f>VLOOKUP(AF119,'БАЗА ЯНД'!E:R,3,FALSE)</f>
        <v>135</v>
      </c>
      <c r="AK119" s="167">
        <f t="shared" si="212"/>
        <v>0.29347826086956524</v>
      </c>
      <c r="AL119" s="164">
        <f t="shared" si="213"/>
        <v>0</v>
      </c>
      <c r="AM119" s="164">
        <f t="shared" si="214"/>
        <v>0</v>
      </c>
      <c r="AO119" s="70" t="s">
        <v>275</v>
      </c>
      <c r="AQ119" s="165">
        <f>VLOOKUP(AO119,'БАЗА ЯНД'!E:W,2,FALSE)</f>
        <v>460</v>
      </c>
      <c r="AR119" s="166">
        <f>VLOOKUP(AO119,'БАЗА ЯНД'!E:W,5,FALSE)</f>
        <v>100</v>
      </c>
      <c r="AS119" s="164">
        <f>VLOOKUP(AO119,'БАЗА ЯНД'!E:W,3,FALSE)</f>
        <v>135</v>
      </c>
      <c r="AT119" s="167">
        <f t="shared" si="215"/>
        <v>0.29347826086956524</v>
      </c>
      <c r="AU119" s="164">
        <f t="shared" si="216"/>
        <v>0</v>
      </c>
      <c r="AV119" s="164">
        <f t="shared" si="217"/>
        <v>0</v>
      </c>
      <c r="AW119" s="164">
        <f>VLOOKUP(AO119,'БАЗА ЯНД'!E:W,19,FALSE)</f>
        <v>23</v>
      </c>
    </row>
    <row r="120" spans="1:50" x14ac:dyDescent="0.25">
      <c r="A120" s="2" t="s">
        <v>260</v>
      </c>
      <c r="B120" s="1" t="s">
        <v>264</v>
      </c>
      <c r="E120" s="66" t="s">
        <v>276</v>
      </c>
      <c r="F120" s="3"/>
      <c r="G120" s="165">
        <f>VLOOKUP(E120,'БАЗА ЯНД'!E:R,2,FALSE)</f>
        <v>420</v>
      </c>
      <c r="H120" s="166">
        <f>VLOOKUP(E120,'БАЗА ЯНД'!E:R,5,FALSE)</f>
        <v>160</v>
      </c>
      <c r="I120" s="164">
        <f>VLOOKUP(E120,'БАЗА ЯНД'!E:R,3,FALSE)</f>
        <v>292</v>
      </c>
      <c r="J120" s="167">
        <f t="shared" si="203"/>
        <v>0.69523809523809521</v>
      </c>
      <c r="K120" s="164">
        <f t="shared" si="204"/>
        <v>0</v>
      </c>
      <c r="L120" s="164">
        <f t="shared" si="205"/>
        <v>0</v>
      </c>
      <c r="M120" s="164">
        <f>VLOOKUP(E120,'БАЗА ЯНД'!E:W,19,FALSE)</f>
        <v>23</v>
      </c>
      <c r="N120" s="66" t="s">
        <v>276</v>
      </c>
      <c r="O120" s="3"/>
      <c r="P120" s="165">
        <f>VLOOKUP(N120,'БАЗА ЯНД'!E:R,2,FALSE)</f>
        <v>420</v>
      </c>
      <c r="Q120" s="166">
        <f>VLOOKUP(N120,'БАЗА ЯНД'!E:R,5,FALSE)</f>
        <v>160</v>
      </c>
      <c r="R120" s="164">
        <f>VLOOKUP(N120,'БАЗА ЯНД'!E:R,3,FALSE)</f>
        <v>292</v>
      </c>
      <c r="S120" s="167">
        <f t="shared" si="206"/>
        <v>0.69523809523809521</v>
      </c>
      <c r="T120" s="164">
        <f t="shared" si="207"/>
        <v>0</v>
      </c>
      <c r="U120" s="164">
        <f t="shared" si="208"/>
        <v>0</v>
      </c>
      <c r="V120" s="164">
        <f>VLOOKUP(N120,'БАЗА ЯНД'!E:W,19,FALSE)</f>
        <v>23</v>
      </c>
      <c r="W120" s="22" t="s">
        <v>276</v>
      </c>
      <c r="X120" s="3">
        <v>5</v>
      </c>
      <c r="Y120" s="4">
        <f>VLOOKUP(W120,'БАЗА ЯНД'!E:R,2,FALSE)</f>
        <v>420</v>
      </c>
      <c r="Z120" s="5">
        <f>VLOOKUP(W120,'БАЗА ЯНД'!E:R,5,FALSE)</f>
        <v>160</v>
      </c>
      <c r="AA120" s="3">
        <f>VLOOKUP(W120,'БАЗА ЯНД'!E:R,3,FALSE)</f>
        <v>292</v>
      </c>
      <c r="AB120" s="6">
        <f t="shared" si="209"/>
        <v>0.69523809523809521</v>
      </c>
      <c r="AC120" s="3">
        <f t="shared" si="210"/>
        <v>1460</v>
      </c>
      <c r="AD120" s="3">
        <f t="shared" si="211"/>
        <v>2100</v>
      </c>
      <c r="AF120" s="66" t="s">
        <v>276</v>
      </c>
      <c r="AH120" s="165">
        <f>VLOOKUP(AF120,'БАЗА ЯНД'!E:R,2,FALSE)</f>
        <v>420</v>
      </c>
      <c r="AI120" s="166">
        <f>VLOOKUP(AF120,'БАЗА ЯНД'!E:R,5,FALSE)</f>
        <v>160</v>
      </c>
      <c r="AJ120" s="164">
        <f>VLOOKUP(AF120,'БАЗА ЯНД'!E:R,3,FALSE)</f>
        <v>292</v>
      </c>
      <c r="AK120" s="167">
        <f t="shared" si="212"/>
        <v>0.69523809523809521</v>
      </c>
      <c r="AL120" s="164">
        <f t="shared" si="213"/>
        <v>0</v>
      </c>
      <c r="AM120" s="164">
        <f t="shared" si="214"/>
        <v>0</v>
      </c>
      <c r="AO120" s="66" t="s">
        <v>276</v>
      </c>
      <c r="AQ120" s="165">
        <f>VLOOKUP(AO120,'БАЗА ЯНД'!E:W,2,FALSE)</f>
        <v>420</v>
      </c>
      <c r="AR120" s="166">
        <f>VLOOKUP(AO120,'БАЗА ЯНД'!E:W,5,FALSE)</f>
        <v>160</v>
      </c>
      <c r="AS120" s="164">
        <f>VLOOKUP(AO120,'БАЗА ЯНД'!E:W,3,FALSE)</f>
        <v>292</v>
      </c>
      <c r="AT120" s="167">
        <f t="shared" si="215"/>
        <v>0.69523809523809521</v>
      </c>
      <c r="AU120" s="164">
        <f t="shared" si="216"/>
        <v>0</v>
      </c>
      <c r="AV120" s="164">
        <f t="shared" si="217"/>
        <v>0</v>
      </c>
      <c r="AW120" s="164">
        <f>VLOOKUP(AO120,'БАЗА ЯНД'!E:W,19,FALSE)</f>
        <v>23</v>
      </c>
    </row>
    <row r="121" spans="1:50" s="18" customFormat="1" ht="15.75" x14ac:dyDescent="0.25">
      <c r="A121" s="18" t="s">
        <v>277</v>
      </c>
      <c r="E121" s="18" t="s">
        <v>277</v>
      </c>
      <c r="G121" s="18" t="s">
        <v>7</v>
      </c>
      <c r="H121" s="18" t="s">
        <v>261</v>
      </c>
      <c r="I121" s="18" t="s">
        <v>262</v>
      </c>
      <c r="J121" s="18" t="s">
        <v>263</v>
      </c>
      <c r="N121" s="18" t="s">
        <v>277</v>
      </c>
      <c r="W121" s="18" t="s">
        <v>277</v>
      </c>
      <c r="X121" s="19"/>
      <c r="Y121" s="19"/>
      <c r="Z121" s="20"/>
      <c r="AA121" s="19"/>
      <c r="AB121" s="21"/>
      <c r="AC121" s="19"/>
      <c r="AD121" s="19"/>
      <c r="AE121" s="19"/>
      <c r="AF121" s="19" t="s">
        <v>277</v>
      </c>
      <c r="AG121" s="19"/>
      <c r="AH121" s="19"/>
      <c r="AI121" s="19"/>
      <c r="AJ121" s="19"/>
      <c r="AK121" s="19"/>
      <c r="AL121" s="19"/>
      <c r="AM121" s="19"/>
      <c r="AN121" s="19"/>
      <c r="AO121" s="19" t="s">
        <v>277</v>
      </c>
      <c r="AP121" s="19"/>
      <c r="AQ121" s="19"/>
      <c r="AR121" s="19"/>
      <c r="AS121" s="19"/>
      <c r="AT121" s="19"/>
      <c r="AU121" s="19"/>
      <c r="AV121" s="19"/>
      <c r="AW121" s="19"/>
      <c r="AX121" s="19"/>
    </row>
    <row r="122" spans="1:50" x14ac:dyDescent="0.25">
      <c r="A122" s="2" t="s">
        <v>260</v>
      </c>
      <c r="B122" s="1" t="s">
        <v>264</v>
      </c>
      <c r="E122" s="70" t="s">
        <v>278</v>
      </c>
      <c r="G122" s="165">
        <f>VLOOKUP(E122,'БАЗА ЯНД'!E:R,2,FALSE)</f>
        <v>180</v>
      </c>
      <c r="H122" s="166">
        <f>VLOOKUP(E122,'БАЗА ЯНД'!E:R,5,FALSE)</f>
        <v>180</v>
      </c>
      <c r="I122" s="164">
        <f>VLOOKUP(E122,'БАЗА ЯНД'!E:R,3,FALSE)</f>
        <v>42</v>
      </c>
      <c r="J122" s="167">
        <f t="shared" si="203"/>
        <v>0.23333333333333334</v>
      </c>
      <c r="K122" s="164">
        <f t="shared" si="204"/>
        <v>0</v>
      </c>
      <c r="L122" s="164">
        <f t="shared" si="205"/>
        <v>0</v>
      </c>
      <c r="M122" s="164">
        <f>VLOOKUP(E122,'БАЗА ЯНД'!E:W,19,FALSE)</f>
        <v>23</v>
      </c>
      <c r="N122" s="70" t="s">
        <v>278</v>
      </c>
      <c r="P122" s="165">
        <f>VLOOKUP(N122,'БАЗА ЯНД'!E:R,2,FALSE)</f>
        <v>180</v>
      </c>
      <c r="Q122" s="166">
        <f>VLOOKUP(N122,'БАЗА ЯНД'!E:R,5,FALSE)</f>
        <v>180</v>
      </c>
      <c r="R122" s="164">
        <f>VLOOKUP(N122,'БАЗА ЯНД'!E:R,3,FALSE)</f>
        <v>42</v>
      </c>
      <c r="S122" s="167">
        <f t="shared" si="206"/>
        <v>0.23333333333333334</v>
      </c>
      <c r="T122" s="164">
        <f t="shared" si="207"/>
        <v>0</v>
      </c>
      <c r="U122" s="164">
        <f t="shared" si="208"/>
        <v>0</v>
      </c>
      <c r="V122" s="164">
        <f>VLOOKUP(N122,'БАЗА ЯНД'!E:W,19,FALSE)</f>
        <v>23</v>
      </c>
      <c r="W122" s="1" t="s">
        <v>278</v>
      </c>
      <c r="Y122" s="4">
        <f>VLOOKUP(W122,'БАЗА ЯНД'!E:R,2,FALSE)</f>
        <v>180</v>
      </c>
      <c r="Z122" s="5">
        <f>VLOOKUP(W122,'БАЗА ЯНД'!E:R,5,FALSE)</f>
        <v>180</v>
      </c>
      <c r="AA122" s="3">
        <f>VLOOKUP(W122,'БАЗА ЯНД'!E:R,3,FALSE)</f>
        <v>42</v>
      </c>
      <c r="AB122" s="6">
        <f t="shared" si="209"/>
        <v>0.23333333333333334</v>
      </c>
      <c r="AC122" s="3">
        <f t="shared" si="210"/>
        <v>0</v>
      </c>
      <c r="AD122" s="3">
        <f t="shared" si="211"/>
        <v>0</v>
      </c>
      <c r="AF122" s="70" t="s">
        <v>278</v>
      </c>
      <c r="AH122" s="165">
        <f>VLOOKUP(AF122,'БАЗА ЯНД'!E:R,2,FALSE)</f>
        <v>180</v>
      </c>
      <c r="AI122" s="166">
        <f>VLOOKUP(AF122,'БАЗА ЯНД'!E:R,5,FALSE)</f>
        <v>180</v>
      </c>
      <c r="AJ122" s="164">
        <f>VLOOKUP(AF122,'БАЗА ЯНД'!E:R,3,FALSE)</f>
        <v>42</v>
      </c>
      <c r="AK122" s="167">
        <f t="shared" si="212"/>
        <v>0.23333333333333334</v>
      </c>
      <c r="AL122" s="164">
        <f t="shared" si="213"/>
        <v>0</v>
      </c>
      <c r="AM122" s="164">
        <f t="shared" si="214"/>
        <v>0</v>
      </c>
      <c r="AO122" s="70" t="s">
        <v>278</v>
      </c>
      <c r="AQ122" s="165">
        <f>VLOOKUP(AO122,'БАЗА ЯНД'!E:W,2,FALSE)</f>
        <v>180</v>
      </c>
      <c r="AR122" s="166">
        <f>VLOOKUP(AO122,'БАЗА ЯНД'!E:W,5,FALSE)</f>
        <v>180</v>
      </c>
      <c r="AS122" s="164">
        <f>VLOOKUP(AO122,'БАЗА ЯНД'!E:W,3,FALSE)</f>
        <v>42</v>
      </c>
      <c r="AT122" s="167">
        <f t="shared" si="215"/>
        <v>0.23333333333333334</v>
      </c>
      <c r="AU122" s="164">
        <f t="shared" si="216"/>
        <v>0</v>
      </c>
      <c r="AV122" s="164">
        <f t="shared" si="217"/>
        <v>0</v>
      </c>
      <c r="AW122" s="164">
        <f>VLOOKUP(AO122,'БАЗА ЯНД'!E:W,19,FALSE)</f>
        <v>23</v>
      </c>
    </row>
    <row r="123" spans="1:50" x14ac:dyDescent="0.25">
      <c r="A123" s="2" t="s">
        <v>260</v>
      </c>
      <c r="B123" s="1" t="s">
        <v>264</v>
      </c>
      <c r="E123" s="162" t="s">
        <v>3131</v>
      </c>
      <c r="G123" s="165">
        <f>VLOOKUP(E123,'БАЗА ЯНД'!E:R,2,FALSE)</f>
        <v>220</v>
      </c>
      <c r="H123" s="166">
        <f>VLOOKUP(E123,'БАЗА ЯНД'!E:R,5,FALSE)</f>
        <v>160</v>
      </c>
      <c r="I123" s="164">
        <f>VLOOKUP(E123,'БАЗА ЯНД'!E:R,3,FALSE)</f>
        <v>51</v>
      </c>
      <c r="J123" s="167">
        <f t="shared" si="203"/>
        <v>0.23181818181818181</v>
      </c>
      <c r="K123" s="164">
        <f t="shared" si="204"/>
        <v>0</v>
      </c>
      <c r="L123" s="164">
        <f t="shared" si="205"/>
        <v>0</v>
      </c>
      <c r="M123" s="164">
        <f>VLOOKUP(E123,'БАЗА ЯНД'!E:W,19,FALSE)</f>
        <v>23</v>
      </c>
      <c r="N123" s="162" t="s">
        <v>3131</v>
      </c>
      <c r="P123" s="165">
        <f>VLOOKUP(N123,'БАЗА ЯНД'!E:R,2,FALSE)</f>
        <v>220</v>
      </c>
      <c r="Q123" s="166">
        <f>VLOOKUP(N123,'БАЗА ЯНД'!E:R,5,FALSE)</f>
        <v>160</v>
      </c>
      <c r="R123" s="164">
        <f>VLOOKUP(N123,'БАЗА ЯНД'!E:R,3,FALSE)</f>
        <v>51</v>
      </c>
      <c r="S123" s="167">
        <f t="shared" si="206"/>
        <v>0.23181818181818181</v>
      </c>
      <c r="T123" s="164">
        <f t="shared" si="207"/>
        <v>0</v>
      </c>
      <c r="U123" s="164">
        <f t="shared" si="208"/>
        <v>0</v>
      </c>
      <c r="V123" s="164">
        <f>VLOOKUP(N123,'БАЗА ЯНД'!E:W,19,FALSE)</f>
        <v>23</v>
      </c>
      <c r="W123" s="131" t="s">
        <v>3131</v>
      </c>
      <c r="X123" s="3">
        <v>2</v>
      </c>
      <c r="Y123" s="4">
        <f>VLOOKUP(W123,'БАЗА ЯНД'!E:R,2,FALSE)</f>
        <v>220</v>
      </c>
      <c r="Z123" s="5">
        <f>VLOOKUP(W123,'БАЗА ЯНД'!E:R,5,FALSE)</f>
        <v>160</v>
      </c>
      <c r="AA123" s="3">
        <f>VLOOKUP(W123,'БАЗА ЯНД'!E:R,3,FALSE)</f>
        <v>51</v>
      </c>
      <c r="AB123" s="6">
        <f t="shared" si="209"/>
        <v>0.23181818181818181</v>
      </c>
      <c r="AC123" s="3">
        <f t="shared" si="210"/>
        <v>102</v>
      </c>
      <c r="AD123" s="3">
        <f t="shared" si="211"/>
        <v>440</v>
      </c>
      <c r="AF123" s="162" t="s">
        <v>3131</v>
      </c>
      <c r="AH123" s="165">
        <f>VLOOKUP(AF123,'БАЗА ЯНД'!E:R,2,FALSE)</f>
        <v>220</v>
      </c>
      <c r="AI123" s="166">
        <f>VLOOKUP(AF123,'БАЗА ЯНД'!E:R,5,FALSE)</f>
        <v>160</v>
      </c>
      <c r="AJ123" s="164">
        <f>VLOOKUP(AF123,'БАЗА ЯНД'!E:R,3,FALSE)</f>
        <v>51</v>
      </c>
      <c r="AK123" s="167">
        <f t="shared" si="212"/>
        <v>0.23181818181818181</v>
      </c>
      <c r="AL123" s="164">
        <f t="shared" si="213"/>
        <v>0</v>
      </c>
      <c r="AM123" s="164">
        <f t="shared" si="214"/>
        <v>0</v>
      </c>
      <c r="AO123" s="162" t="s">
        <v>3131</v>
      </c>
      <c r="AQ123" s="165">
        <f>VLOOKUP(AO123,'БАЗА ЯНД'!E:W,2,FALSE)</f>
        <v>220</v>
      </c>
      <c r="AR123" s="166">
        <f>VLOOKUP(AO123,'БАЗА ЯНД'!E:W,5,FALSE)</f>
        <v>160</v>
      </c>
      <c r="AS123" s="164">
        <f>VLOOKUP(AO123,'БАЗА ЯНД'!E:W,3,FALSE)</f>
        <v>51</v>
      </c>
      <c r="AT123" s="167">
        <f t="shared" si="215"/>
        <v>0.23181818181818181</v>
      </c>
      <c r="AU123" s="164">
        <f t="shared" si="216"/>
        <v>0</v>
      </c>
      <c r="AV123" s="164">
        <f t="shared" si="217"/>
        <v>0</v>
      </c>
      <c r="AW123" s="164">
        <f>VLOOKUP(AO123,'БАЗА ЯНД'!E:W,19,FALSE)</f>
        <v>23</v>
      </c>
    </row>
    <row r="124" spans="1:50" x14ac:dyDescent="0.25">
      <c r="A124" s="2" t="s">
        <v>260</v>
      </c>
      <c r="B124" s="1" t="s">
        <v>264</v>
      </c>
      <c r="E124" s="70" t="s">
        <v>279</v>
      </c>
      <c r="G124" s="165">
        <f>VLOOKUP(E124,'БАЗА ЯНД'!E:R,2,FALSE)</f>
        <v>120</v>
      </c>
      <c r="H124" s="166">
        <f>VLOOKUP(E124,'БАЗА ЯНД'!E:R,5,FALSE)</f>
        <v>160</v>
      </c>
      <c r="I124" s="164">
        <f>VLOOKUP(E124,'БАЗА ЯНД'!E:R,3,FALSE)</f>
        <v>28</v>
      </c>
      <c r="J124" s="167">
        <f t="shared" si="203"/>
        <v>0.23333333333333334</v>
      </c>
      <c r="K124" s="164">
        <f t="shared" si="204"/>
        <v>0</v>
      </c>
      <c r="L124" s="164">
        <f t="shared" si="205"/>
        <v>0</v>
      </c>
      <c r="M124" s="164">
        <f>VLOOKUP(E124,'БАЗА ЯНД'!E:W,19,FALSE)</f>
        <v>23</v>
      </c>
      <c r="N124" s="70" t="s">
        <v>279</v>
      </c>
      <c r="P124" s="165">
        <f>VLOOKUP(N124,'БАЗА ЯНД'!E:R,2,FALSE)</f>
        <v>120</v>
      </c>
      <c r="Q124" s="166">
        <f>VLOOKUP(N124,'БАЗА ЯНД'!E:R,5,FALSE)</f>
        <v>160</v>
      </c>
      <c r="R124" s="164">
        <f>VLOOKUP(N124,'БАЗА ЯНД'!E:R,3,FALSE)</f>
        <v>28</v>
      </c>
      <c r="S124" s="167">
        <f t="shared" si="206"/>
        <v>0.23333333333333334</v>
      </c>
      <c r="T124" s="164">
        <f t="shared" si="207"/>
        <v>0</v>
      </c>
      <c r="U124" s="164">
        <f t="shared" si="208"/>
        <v>0</v>
      </c>
      <c r="V124" s="164">
        <f>VLOOKUP(N124,'БАЗА ЯНД'!E:W,19,FALSE)</f>
        <v>23</v>
      </c>
      <c r="W124" s="1" t="s">
        <v>279</v>
      </c>
      <c r="Y124" s="4">
        <f>VLOOKUP(W124,'БАЗА ЯНД'!E:R,2,FALSE)</f>
        <v>120</v>
      </c>
      <c r="Z124" s="5">
        <f>VLOOKUP(W124,'БАЗА ЯНД'!E:R,5,FALSE)</f>
        <v>160</v>
      </c>
      <c r="AA124" s="3">
        <f>VLOOKUP(W124,'БАЗА ЯНД'!E:R,3,FALSE)</f>
        <v>28</v>
      </c>
      <c r="AB124" s="6">
        <f t="shared" si="209"/>
        <v>0.23333333333333334</v>
      </c>
      <c r="AC124" s="3">
        <f t="shared" si="210"/>
        <v>0</v>
      </c>
      <c r="AD124" s="3">
        <f t="shared" si="211"/>
        <v>0</v>
      </c>
      <c r="AF124" s="70" t="s">
        <v>279</v>
      </c>
      <c r="AH124" s="165">
        <f>VLOOKUP(AF124,'БАЗА ЯНД'!E:R,2,FALSE)</f>
        <v>120</v>
      </c>
      <c r="AI124" s="166">
        <f>VLOOKUP(AF124,'БАЗА ЯНД'!E:R,5,FALSE)</f>
        <v>160</v>
      </c>
      <c r="AJ124" s="164">
        <f>VLOOKUP(AF124,'БАЗА ЯНД'!E:R,3,FALSE)</f>
        <v>28</v>
      </c>
      <c r="AK124" s="167">
        <f t="shared" si="212"/>
        <v>0.23333333333333334</v>
      </c>
      <c r="AL124" s="164">
        <f t="shared" si="213"/>
        <v>0</v>
      </c>
      <c r="AM124" s="164">
        <f t="shared" si="214"/>
        <v>0</v>
      </c>
      <c r="AO124" s="70" t="s">
        <v>279</v>
      </c>
      <c r="AQ124" s="165">
        <f>VLOOKUP(AO124,'БАЗА ЯНД'!E:W,2,FALSE)</f>
        <v>120</v>
      </c>
      <c r="AR124" s="166">
        <f>VLOOKUP(AO124,'БАЗА ЯНД'!E:W,5,FALSE)</f>
        <v>160</v>
      </c>
      <c r="AS124" s="164">
        <f>VLOOKUP(AO124,'БАЗА ЯНД'!E:W,3,FALSE)</f>
        <v>28</v>
      </c>
      <c r="AT124" s="167">
        <f t="shared" si="215"/>
        <v>0.23333333333333334</v>
      </c>
      <c r="AU124" s="164">
        <f t="shared" si="216"/>
        <v>0</v>
      </c>
      <c r="AV124" s="164">
        <f t="shared" si="217"/>
        <v>0</v>
      </c>
      <c r="AW124" s="164">
        <f>VLOOKUP(AO124,'БАЗА ЯНД'!E:W,19,FALSE)</f>
        <v>23</v>
      </c>
    </row>
    <row r="125" spans="1:50" x14ac:dyDescent="0.25">
      <c r="A125" s="2" t="s">
        <v>260</v>
      </c>
      <c r="B125" s="1" t="s">
        <v>264</v>
      </c>
      <c r="E125" s="70" t="s">
        <v>27</v>
      </c>
      <c r="G125" s="165">
        <f>VLOOKUP(E125,'БАЗА ЯНД'!E:R,2,FALSE)</f>
        <v>45</v>
      </c>
      <c r="H125" s="166">
        <f>VLOOKUP(E125,'БАЗА ЯНД'!E:R,5,FALSE)</f>
        <v>40</v>
      </c>
      <c r="I125" s="164">
        <f>VLOOKUP(E125,'БАЗА ЯНД'!E:R,3,FALSE)</f>
        <v>12</v>
      </c>
      <c r="J125" s="167">
        <f t="shared" si="203"/>
        <v>0.26666666666666666</v>
      </c>
      <c r="K125" s="164">
        <f t="shared" si="204"/>
        <v>0</v>
      </c>
      <c r="L125" s="164">
        <f t="shared" si="205"/>
        <v>0</v>
      </c>
      <c r="M125" s="164">
        <f>VLOOKUP(E125,'БАЗА ЯНД'!E:W,19,FALSE)</f>
        <v>23</v>
      </c>
      <c r="N125" s="70" t="s">
        <v>27</v>
      </c>
      <c r="P125" s="165">
        <f>VLOOKUP(N125,'БАЗА ЯНД'!E:R,2,FALSE)</f>
        <v>45</v>
      </c>
      <c r="Q125" s="166">
        <f>VLOOKUP(N125,'БАЗА ЯНД'!E:R,5,FALSE)</f>
        <v>40</v>
      </c>
      <c r="R125" s="164">
        <f>VLOOKUP(N125,'БАЗА ЯНД'!E:R,3,FALSE)</f>
        <v>12</v>
      </c>
      <c r="S125" s="167">
        <f t="shared" si="206"/>
        <v>0.26666666666666666</v>
      </c>
      <c r="T125" s="164">
        <f t="shared" si="207"/>
        <v>0</v>
      </c>
      <c r="U125" s="164">
        <f t="shared" si="208"/>
        <v>0</v>
      </c>
      <c r="V125" s="164">
        <f>VLOOKUP(N125,'БАЗА ЯНД'!E:W,19,FALSE)</f>
        <v>23</v>
      </c>
      <c r="W125" s="1" t="s">
        <v>27</v>
      </c>
      <c r="X125" s="3">
        <v>5</v>
      </c>
      <c r="Y125" s="4">
        <f>VLOOKUP(W125,'БАЗА ЯНД'!E:R,2,FALSE)</f>
        <v>45</v>
      </c>
      <c r="Z125" s="5">
        <f>VLOOKUP(W125,'БАЗА ЯНД'!E:R,5,FALSE)</f>
        <v>40</v>
      </c>
      <c r="AA125" s="3">
        <f>VLOOKUP(W125,'БАЗА ЯНД'!E:R,3,FALSE)</f>
        <v>12</v>
      </c>
      <c r="AB125" s="6">
        <f t="shared" si="209"/>
        <v>0.26666666666666666</v>
      </c>
      <c r="AC125" s="3">
        <f t="shared" si="210"/>
        <v>60</v>
      </c>
      <c r="AD125" s="3">
        <f t="shared" si="211"/>
        <v>225</v>
      </c>
      <c r="AF125" s="70" t="s">
        <v>27</v>
      </c>
      <c r="AH125" s="165">
        <f>VLOOKUP(AF125,'БАЗА ЯНД'!E:R,2,FALSE)</f>
        <v>45</v>
      </c>
      <c r="AI125" s="166">
        <f>VLOOKUP(AF125,'БАЗА ЯНД'!E:R,5,FALSE)</f>
        <v>40</v>
      </c>
      <c r="AJ125" s="164">
        <f>VLOOKUP(AF125,'БАЗА ЯНД'!E:R,3,FALSE)</f>
        <v>12</v>
      </c>
      <c r="AK125" s="167">
        <f t="shared" si="212"/>
        <v>0.26666666666666666</v>
      </c>
      <c r="AL125" s="164">
        <f t="shared" si="213"/>
        <v>0</v>
      </c>
      <c r="AM125" s="164">
        <f t="shared" si="214"/>
        <v>0</v>
      </c>
      <c r="AO125" s="70" t="s">
        <v>27</v>
      </c>
      <c r="AQ125" s="165">
        <f>VLOOKUP(AO125,'БАЗА ЯНД'!E:W,2,FALSE)</f>
        <v>45</v>
      </c>
      <c r="AR125" s="166">
        <f>VLOOKUP(AO125,'БАЗА ЯНД'!E:W,5,FALSE)</f>
        <v>40</v>
      </c>
      <c r="AS125" s="164">
        <f>VLOOKUP(AO125,'БАЗА ЯНД'!E:W,3,FALSE)</f>
        <v>12</v>
      </c>
      <c r="AT125" s="167">
        <f t="shared" si="215"/>
        <v>0.26666666666666666</v>
      </c>
      <c r="AU125" s="164">
        <f t="shared" si="216"/>
        <v>0</v>
      </c>
      <c r="AV125" s="164">
        <f t="shared" si="217"/>
        <v>0</v>
      </c>
      <c r="AW125" s="164">
        <f>VLOOKUP(AO125,'БАЗА ЯНД'!E:W,19,FALSE)</f>
        <v>23</v>
      </c>
    </row>
    <row r="126" spans="1:50" x14ac:dyDescent="0.25">
      <c r="A126" s="2" t="s">
        <v>260</v>
      </c>
      <c r="B126" s="1" t="s">
        <v>264</v>
      </c>
      <c r="E126" s="162" t="s">
        <v>3127</v>
      </c>
      <c r="G126" s="165">
        <f>VLOOKUP(E126,'БАЗА ЯНД'!E:R,2,FALSE)</f>
        <v>320</v>
      </c>
      <c r="H126" s="166">
        <f>VLOOKUP(E126,'БАЗА ЯНД'!E:R,5,FALSE)</f>
        <v>250</v>
      </c>
      <c r="I126" s="164">
        <f>VLOOKUP(E126,'БАЗА ЯНД'!E:R,3,FALSE)</f>
        <v>92</v>
      </c>
      <c r="J126" s="167">
        <f t="shared" si="203"/>
        <v>0.28749999999999998</v>
      </c>
      <c r="K126" s="164">
        <f t="shared" si="204"/>
        <v>0</v>
      </c>
      <c r="L126" s="164">
        <f t="shared" si="205"/>
        <v>0</v>
      </c>
      <c r="M126" s="164">
        <f>VLOOKUP(E126,'БАЗА ЯНД'!E:W,19,FALSE)</f>
        <v>23</v>
      </c>
      <c r="N126" s="162" t="s">
        <v>3127</v>
      </c>
      <c r="P126" s="165">
        <f>VLOOKUP(N126,'БАЗА ЯНД'!E:R,2,FALSE)</f>
        <v>320</v>
      </c>
      <c r="Q126" s="166">
        <f>VLOOKUP(N126,'БАЗА ЯНД'!E:R,5,FALSE)</f>
        <v>250</v>
      </c>
      <c r="R126" s="164">
        <f>VLOOKUP(N126,'БАЗА ЯНД'!E:R,3,FALSE)</f>
        <v>92</v>
      </c>
      <c r="S126" s="167">
        <f t="shared" si="206"/>
        <v>0.28749999999999998</v>
      </c>
      <c r="T126" s="164">
        <f t="shared" si="207"/>
        <v>0</v>
      </c>
      <c r="U126" s="164">
        <f t="shared" si="208"/>
        <v>0</v>
      </c>
      <c r="V126" s="164">
        <f>VLOOKUP(N126,'БАЗА ЯНД'!E:W,19,FALSE)</f>
        <v>23</v>
      </c>
      <c r="W126" s="131" t="s">
        <v>3127</v>
      </c>
      <c r="X126" s="3">
        <v>5</v>
      </c>
      <c r="Y126" s="4">
        <f>VLOOKUP(W126,'БАЗА ЯНД'!E:R,2,FALSE)</f>
        <v>320</v>
      </c>
      <c r="Z126" s="5">
        <f>VLOOKUP(W126,'БАЗА ЯНД'!E:R,5,FALSE)</f>
        <v>250</v>
      </c>
      <c r="AA126" s="3">
        <f>VLOOKUP(W126,'БАЗА ЯНД'!E:R,3,FALSE)</f>
        <v>92</v>
      </c>
      <c r="AB126" s="6">
        <f t="shared" si="209"/>
        <v>0.28749999999999998</v>
      </c>
      <c r="AC126" s="3">
        <f t="shared" si="210"/>
        <v>460</v>
      </c>
      <c r="AD126" s="3">
        <f t="shared" si="211"/>
        <v>1600</v>
      </c>
      <c r="AF126" s="162" t="s">
        <v>3127</v>
      </c>
      <c r="AH126" s="165">
        <f>VLOOKUP(AF126,'БАЗА ЯНД'!E:R,2,FALSE)</f>
        <v>320</v>
      </c>
      <c r="AI126" s="166">
        <f>VLOOKUP(AF126,'БАЗА ЯНД'!E:R,5,FALSE)</f>
        <v>250</v>
      </c>
      <c r="AJ126" s="164">
        <f>VLOOKUP(AF126,'БАЗА ЯНД'!E:R,3,FALSE)</f>
        <v>92</v>
      </c>
      <c r="AK126" s="167">
        <f t="shared" si="212"/>
        <v>0.28749999999999998</v>
      </c>
      <c r="AL126" s="164">
        <f t="shared" si="213"/>
        <v>0</v>
      </c>
      <c r="AM126" s="164">
        <f t="shared" si="214"/>
        <v>0</v>
      </c>
      <c r="AO126" s="162" t="s">
        <v>3127</v>
      </c>
      <c r="AQ126" s="165">
        <f>VLOOKUP(AO126,'БАЗА ЯНД'!E:W,2,FALSE)</f>
        <v>320</v>
      </c>
      <c r="AR126" s="166">
        <f>VLOOKUP(AO126,'БАЗА ЯНД'!E:W,5,FALSE)</f>
        <v>250</v>
      </c>
      <c r="AS126" s="164">
        <f>VLOOKUP(AO126,'БАЗА ЯНД'!E:W,3,FALSE)</f>
        <v>92</v>
      </c>
      <c r="AT126" s="167">
        <f t="shared" si="215"/>
        <v>0.28749999999999998</v>
      </c>
      <c r="AU126" s="164">
        <f t="shared" si="216"/>
        <v>0</v>
      </c>
      <c r="AV126" s="164">
        <f t="shared" si="217"/>
        <v>0</v>
      </c>
      <c r="AW126" s="164">
        <f>VLOOKUP(AO126,'БАЗА ЯНД'!E:W,19,FALSE)</f>
        <v>23</v>
      </c>
    </row>
    <row r="127" spans="1:50" x14ac:dyDescent="0.25">
      <c r="A127" s="2" t="s">
        <v>260</v>
      </c>
      <c r="B127" s="1" t="s">
        <v>264</v>
      </c>
      <c r="E127" s="70" t="s">
        <v>281</v>
      </c>
      <c r="G127" s="165">
        <f>VLOOKUP(E127,'БАЗА ЯНД'!E:R,2,FALSE)</f>
        <v>190</v>
      </c>
      <c r="H127" s="166">
        <f>VLOOKUP(E127,'БАЗА ЯНД'!E:R,5,FALSE)</f>
        <v>150</v>
      </c>
      <c r="I127" s="164">
        <f>VLOOKUP(E127,'БАЗА ЯНД'!E:R,3,FALSE)</f>
        <v>47</v>
      </c>
      <c r="J127" s="167">
        <f t="shared" si="203"/>
        <v>0.24736842105263157</v>
      </c>
      <c r="K127" s="164">
        <f t="shared" si="204"/>
        <v>0</v>
      </c>
      <c r="L127" s="164">
        <f t="shared" si="205"/>
        <v>0</v>
      </c>
      <c r="M127" s="164">
        <f>VLOOKUP(E127,'БАЗА ЯНД'!E:W,19,FALSE)</f>
        <v>23</v>
      </c>
      <c r="N127" s="70" t="s">
        <v>281</v>
      </c>
      <c r="P127" s="165">
        <f>VLOOKUP(N127,'БАЗА ЯНД'!E:R,2,FALSE)</f>
        <v>190</v>
      </c>
      <c r="Q127" s="166">
        <f>VLOOKUP(N127,'БАЗА ЯНД'!E:R,5,FALSE)</f>
        <v>150</v>
      </c>
      <c r="R127" s="164">
        <f>VLOOKUP(N127,'БАЗА ЯНД'!E:R,3,FALSE)</f>
        <v>47</v>
      </c>
      <c r="S127" s="167">
        <f t="shared" si="206"/>
        <v>0.24736842105263157</v>
      </c>
      <c r="T127" s="164">
        <f t="shared" si="207"/>
        <v>0</v>
      </c>
      <c r="U127" s="164">
        <f t="shared" si="208"/>
        <v>0</v>
      </c>
      <c r="V127" s="164">
        <f>VLOOKUP(N127,'БАЗА ЯНД'!E:W,19,FALSE)</f>
        <v>23</v>
      </c>
      <c r="W127" s="1" t="s">
        <v>281</v>
      </c>
      <c r="Y127" s="4">
        <f>VLOOKUP(W127,'БАЗА ЯНД'!E:R,2,FALSE)</f>
        <v>190</v>
      </c>
      <c r="Z127" s="5">
        <f>VLOOKUP(W127,'БАЗА ЯНД'!E:R,5,FALSE)</f>
        <v>150</v>
      </c>
      <c r="AA127" s="3">
        <f>VLOOKUP(W127,'БАЗА ЯНД'!E:R,3,FALSE)</f>
        <v>47</v>
      </c>
      <c r="AB127" s="6">
        <f t="shared" si="209"/>
        <v>0.24736842105263157</v>
      </c>
      <c r="AC127" s="3">
        <f t="shared" si="210"/>
        <v>0</v>
      </c>
      <c r="AD127" s="3">
        <f t="shared" si="211"/>
        <v>0</v>
      </c>
      <c r="AF127" s="70" t="s">
        <v>281</v>
      </c>
      <c r="AH127" s="165">
        <f>VLOOKUP(AF127,'БАЗА ЯНД'!E:R,2,FALSE)</f>
        <v>190</v>
      </c>
      <c r="AI127" s="166">
        <f>VLOOKUP(AF127,'БАЗА ЯНД'!E:R,5,FALSE)</f>
        <v>150</v>
      </c>
      <c r="AJ127" s="164">
        <f>VLOOKUP(AF127,'БАЗА ЯНД'!E:R,3,FALSE)</f>
        <v>47</v>
      </c>
      <c r="AK127" s="167">
        <f t="shared" si="212"/>
        <v>0.24736842105263157</v>
      </c>
      <c r="AL127" s="164">
        <f t="shared" si="213"/>
        <v>0</v>
      </c>
      <c r="AM127" s="164">
        <f t="shared" si="214"/>
        <v>0</v>
      </c>
      <c r="AO127" s="70" t="s">
        <v>281</v>
      </c>
      <c r="AQ127" s="165">
        <f>VLOOKUP(AO127,'БАЗА ЯНД'!E:W,2,FALSE)</f>
        <v>190</v>
      </c>
      <c r="AR127" s="166">
        <f>VLOOKUP(AO127,'БАЗА ЯНД'!E:W,5,FALSE)</f>
        <v>150</v>
      </c>
      <c r="AS127" s="164">
        <f>VLOOKUP(AO127,'БАЗА ЯНД'!E:W,3,FALSE)</f>
        <v>47</v>
      </c>
      <c r="AT127" s="167">
        <f t="shared" si="215"/>
        <v>0.24736842105263157</v>
      </c>
      <c r="AU127" s="164">
        <f t="shared" si="216"/>
        <v>0</v>
      </c>
      <c r="AV127" s="164">
        <f t="shared" si="217"/>
        <v>0</v>
      </c>
      <c r="AW127" s="164">
        <f>VLOOKUP(AO127,'БАЗА ЯНД'!E:W,19,FALSE)</f>
        <v>23</v>
      </c>
    </row>
    <row r="128" spans="1:50" x14ac:dyDescent="0.25">
      <c r="A128" s="2" t="s">
        <v>260</v>
      </c>
      <c r="B128" s="1" t="s">
        <v>264</v>
      </c>
      <c r="E128" s="70" t="s">
        <v>282</v>
      </c>
      <c r="G128" s="165">
        <f>VLOOKUP(E128,'БАЗА ЯНД'!E:R,2,FALSE)</f>
        <v>40</v>
      </c>
      <c r="H128" s="166">
        <f>VLOOKUP(E128,'БАЗА ЯНД'!E:R,5,FALSE)</f>
        <v>20</v>
      </c>
      <c r="I128" s="164">
        <f>VLOOKUP(E128,'БАЗА ЯНД'!E:R,3,FALSE)</f>
        <v>9</v>
      </c>
      <c r="J128" s="167">
        <f t="shared" si="203"/>
        <v>0.22500000000000001</v>
      </c>
      <c r="K128" s="164">
        <f t="shared" si="204"/>
        <v>0</v>
      </c>
      <c r="L128" s="164">
        <f t="shared" si="205"/>
        <v>0</v>
      </c>
      <c r="M128" s="164">
        <f>VLOOKUP(E128,'БАЗА ЯНД'!E:W,19,FALSE)</f>
        <v>23</v>
      </c>
      <c r="N128" s="70" t="s">
        <v>282</v>
      </c>
      <c r="P128" s="165">
        <f>VLOOKUP(N128,'БАЗА ЯНД'!E:R,2,FALSE)</f>
        <v>40</v>
      </c>
      <c r="Q128" s="166">
        <f>VLOOKUP(N128,'БАЗА ЯНД'!E:R,5,FALSE)</f>
        <v>20</v>
      </c>
      <c r="R128" s="164">
        <f>VLOOKUP(N128,'БАЗА ЯНД'!E:R,3,FALSE)</f>
        <v>9</v>
      </c>
      <c r="S128" s="167">
        <f t="shared" si="206"/>
        <v>0.22500000000000001</v>
      </c>
      <c r="T128" s="164">
        <f t="shared" si="207"/>
        <v>0</v>
      </c>
      <c r="U128" s="164">
        <f t="shared" si="208"/>
        <v>0</v>
      </c>
      <c r="V128" s="164">
        <f>VLOOKUP(N128,'БАЗА ЯНД'!E:W,19,FALSE)</f>
        <v>23</v>
      </c>
      <c r="W128" s="1" t="s">
        <v>282</v>
      </c>
      <c r="Y128" s="4">
        <f>VLOOKUP(W128,'БАЗА ЯНД'!E:R,2,FALSE)</f>
        <v>40</v>
      </c>
      <c r="Z128" s="5">
        <f>VLOOKUP(W128,'БАЗА ЯНД'!E:R,5,FALSE)</f>
        <v>20</v>
      </c>
      <c r="AA128" s="3">
        <f>VLOOKUP(W128,'БАЗА ЯНД'!E:R,3,FALSE)</f>
        <v>9</v>
      </c>
      <c r="AB128" s="6">
        <f t="shared" si="209"/>
        <v>0.22500000000000001</v>
      </c>
      <c r="AC128" s="3">
        <f t="shared" si="210"/>
        <v>0</v>
      </c>
      <c r="AD128" s="3">
        <f t="shared" si="211"/>
        <v>0</v>
      </c>
      <c r="AF128" s="70" t="s">
        <v>282</v>
      </c>
      <c r="AH128" s="165">
        <f>VLOOKUP(AF128,'БАЗА ЯНД'!E:R,2,FALSE)</f>
        <v>40</v>
      </c>
      <c r="AI128" s="166">
        <f>VLOOKUP(AF128,'БАЗА ЯНД'!E:R,5,FALSE)</f>
        <v>20</v>
      </c>
      <c r="AJ128" s="164">
        <f>VLOOKUP(AF128,'БАЗА ЯНД'!E:R,3,FALSE)</f>
        <v>9</v>
      </c>
      <c r="AK128" s="167">
        <f t="shared" si="212"/>
        <v>0.22500000000000001</v>
      </c>
      <c r="AL128" s="164">
        <f t="shared" si="213"/>
        <v>0</v>
      </c>
      <c r="AM128" s="164">
        <f t="shared" si="214"/>
        <v>0</v>
      </c>
      <c r="AO128" s="70" t="s">
        <v>282</v>
      </c>
      <c r="AQ128" s="165">
        <f>VLOOKUP(AO128,'БАЗА ЯНД'!E:W,2,FALSE)</f>
        <v>40</v>
      </c>
      <c r="AR128" s="166">
        <f>VLOOKUP(AO128,'БАЗА ЯНД'!E:W,5,FALSE)</f>
        <v>20</v>
      </c>
      <c r="AS128" s="164">
        <f>VLOOKUP(AO128,'БАЗА ЯНД'!E:W,3,FALSE)</f>
        <v>9</v>
      </c>
      <c r="AT128" s="167">
        <f t="shared" si="215"/>
        <v>0.22500000000000001</v>
      </c>
      <c r="AU128" s="164">
        <f t="shared" si="216"/>
        <v>0</v>
      </c>
      <c r="AV128" s="164">
        <f t="shared" si="217"/>
        <v>0</v>
      </c>
      <c r="AW128" s="164">
        <f>VLOOKUP(AO128,'БАЗА ЯНД'!E:W,19,FALSE)</f>
        <v>23</v>
      </c>
    </row>
    <row r="129" spans="1:49" x14ac:dyDescent="0.25">
      <c r="A129" s="2" t="s">
        <v>260</v>
      </c>
      <c r="B129" s="1" t="s">
        <v>264</v>
      </c>
      <c r="E129" s="70" t="s">
        <v>283</v>
      </c>
      <c r="G129" s="165">
        <f>VLOOKUP(E129,'БАЗА ЯНД'!E:R,2,FALSE)</f>
        <v>80</v>
      </c>
      <c r="H129" s="166">
        <f>VLOOKUP(E129,'БАЗА ЯНД'!E:R,5,FALSE)</f>
        <v>50</v>
      </c>
      <c r="I129" s="164">
        <f>VLOOKUP(E129,'БАЗА ЯНД'!E:R,3,FALSE)</f>
        <v>20</v>
      </c>
      <c r="J129" s="167">
        <f t="shared" si="203"/>
        <v>0.25</v>
      </c>
      <c r="K129" s="164">
        <f t="shared" si="204"/>
        <v>0</v>
      </c>
      <c r="L129" s="164">
        <f t="shared" si="205"/>
        <v>0</v>
      </c>
      <c r="M129" s="164">
        <f>VLOOKUP(E129,'БАЗА ЯНД'!E:W,19,FALSE)</f>
        <v>23</v>
      </c>
      <c r="N129" s="70" t="s">
        <v>283</v>
      </c>
      <c r="P129" s="165">
        <f>VLOOKUP(N129,'БАЗА ЯНД'!E:R,2,FALSE)</f>
        <v>80</v>
      </c>
      <c r="Q129" s="166">
        <f>VLOOKUP(N129,'БАЗА ЯНД'!E:R,5,FALSE)</f>
        <v>50</v>
      </c>
      <c r="R129" s="164">
        <f>VLOOKUP(N129,'БАЗА ЯНД'!E:R,3,FALSE)</f>
        <v>20</v>
      </c>
      <c r="S129" s="167">
        <f t="shared" si="206"/>
        <v>0.25</v>
      </c>
      <c r="T129" s="164">
        <f t="shared" si="207"/>
        <v>0</v>
      </c>
      <c r="U129" s="164">
        <f t="shared" si="208"/>
        <v>0</v>
      </c>
      <c r="V129" s="164">
        <f>VLOOKUP(N129,'БАЗА ЯНД'!E:W,19,FALSE)</f>
        <v>23</v>
      </c>
      <c r="W129" s="1" t="s">
        <v>283</v>
      </c>
      <c r="Y129" s="4">
        <f>VLOOKUP(W129,'БАЗА ЯНД'!E:R,2,FALSE)</f>
        <v>80</v>
      </c>
      <c r="Z129" s="5">
        <f>VLOOKUP(W129,'БАЗА ЯНД'!E:R,5,FALSE)</f>
        <v>50</v>
      </c>
      <c r="AA129" s="3">
        <f>VLOOKUP(W129,'БАЗА ЯНД'!E:R,3,FALSE)</f>
        <v>20</v>
      </c>
      <c r="AB129" s="6">
        <f t="shared" si="209"/>
        <v>0.25</v>
      </c>
      <c r="AC129" s="3">
        <f t="shared" si="210"/>
        <v>0</v>
      </c>
      <c r="AD129" s="3">
        <f t="shared" si="211"/>
        <v>0</v>
      </c>
      <c r="AF129" s="70" t="s">
        <v>283</v>
      </c>
      <c r="AH129" s="165">
        <f>VLOOKUP(AF129,'БАЗА ЯНД'!E:R,2,FALSE)</f>
        <v>80</v>
      </c>
      <c r="AI129" s="166">
        <f>VLOOKUP(AF129,'БАЗА ЯНД'!E:R,5,FALSE)</f>
        <v>50</v>
      </c>
      <c r="AJ129" s="164">
        <f>VLOOKUP(AF129,'БАЗА ЯНД'!E:R,3,FALSE)</f>
        <v>20</v>
      </c>
      <c r="AK129" s="167">
        <f t="shared" si="212"/>
        <v>0.25</v>
      </c>
      <c r="AL129" s="164">
        <f t="shared" si="213"/>
        <v>0</v>
      </c>
      <c r="AM129" s="164">
        <f t="shared" si="214"/>
        <v>0</v>
      </c>
      <c r="AO129" s="70" t="s">
        <v>283</v>
      </c>
      <c r="AQ129" s="165">
        <f>VLOOKUP(AO129,'БАЗА ЯНД'!E:W,2,FALSE)</f>
        <v>80</v>
      </c>
      <c r="AR129" s="166">
        <f>VLOOKUP(AO129,'БАЗА ЯНД'!E:W,5,FALSE)</f>
        <v>50</v>
      </c>
      <c r="AS129" s="164">
        <f>VLOOKUP(AO129,'БАЗА ЯНД'!E:W,3,FALSE)</f>
        <v>20</v>
      </c>
      <c r="AT129" s="167">
        <f t="shared" si="215"/>
        <v>0.25</v>
      </c>
      <c r="AU129" s="164">
        <f t="shared" si="216"/>
        <v>0</v>
      </c>
      <c r="AV129" s="164">
        <f t="shared" si="217"/>
        <v>0</v>
      </c>
      <c r="AW129" s="164">
        <f>VLOOKUP(AO129,'БАЗА ЯНД'!E:W,19,FALSE)</f>
        <v>23</v>
      </c>
    </row>
    <row r="130" spans="1:49" x14ac:dyDescent="0.25">
      <c r="A130" s="2" t="s">
        <v>260</v>
      </c>
      <c r="B130" s="1" t="s">
        <v>264</v>
      </c>
      <c r="E130" s="70" t="s">
        <v>284</v>
      </c>
      <c r="G130" s="165">
        <f>VLOOKUP(E130,'БАЗА ЯНД'!E:R,2,FALSE)</f>
        <v>50</v>
      </c>
      <c r="H130" s="166">
        <f>VLOOKUP(E130,'БАЗА ЯНД'!E:R,5,FALSE)</f>
        <v>20</v>
      </c>
      <c r="I130" s="164">
        <f>VLOOKUP(E130,'БАЗА ЯНД'!E:R,3,FALSE)</f>
        <v>14</v>
      </c>
      <c r="J130" s="167">
        <f t="shared" si="203"/>
        <v>0.28000000000000003</v>
      </c>
      <c r="K130" s="164">
        <f t="shared" si="204"/>
        <v>0</v>
      </c>
      <c r="L130" s="164">
        <f t="shared" si="205"/>
        <v>0</v>
      </c>
      <c r="M130" s="164">
        <f>VLOOKUP(E130,'БАЗА ЯНД'!E:W,19,FALSE)</f>
        <v>23</v>
      </c>
      <c r="N130" s="70" t="s">
        <v>284</v>
      </c>
      <c r="P130" s="165">
        <f>VLOOKUP(N130,'БАЗА ЯНД'!E:R,2,FALSE)</f>
        <v>50</v>
      </c>
      <c r="Q130" s="166">
        <f>VLOOKUP(N130,'БАЗА ЯНД'!E:R,5,FALSE)</f>
        <v>20</v>
      </c>
      <c r="R130" s="164">
        <f>VLOOKUP(N130,'БАЗА ЯНД'!E:R,3,FALSE)</f>
        <v>14</v>
      </c>
      <c r="S130" s="167">
        <f t="shared" si="206"/>
        <v>0.28000000000000003</v>
      </c>
      <c r="T130" s="164">
        <f t="shared" si="207"/>
        <v>0</v>
      </c>
      <c r="U130" s="164">
        <f t="shared" si="208"/>
        <v>0</v>
      </c>
      <c r="V130" s="164">
        <f>VLOOKUP(N130,'БАЗА ЯНД'!E:W,19,FALSE)</f>
        <v>23</v>
      </c>
      <c r="W130" s="1" t="s">
        <v>284</v>
      </c>
      <c r="Y130" s="4">
        <f>VLOOKUP(W130,'БАЗА ЯНД'!E:R,2,FALSE)</f>
        <v>50</v>
      </c>
      <c r="Z130" s="5">
        <f>VLOOKUP(W130,'БАЗА ЯНД'!E:R,5,FALSE)</f>
        <v>20</v>
      </c>
      <c r="AA130" s="3">
        <f>VLOOKUP(W130,'БАЗА ЯНД'!E:R,3,FALSE)</f>
        <v>14</v>
      </c>
      <c r="AB130" s="6">
        <f t="shared" si="209"/>
        <v>0.28000000000000003</v>
      </c>
      <c r="AC130" s="3">
        <f t="shared" si="210"/>
        <v>0</v>
      </c>
      <c r="AD130" s="3">
        <f t="shared" si="211"/>
        <v>0</v>
      </c>
      <c r="AF130" s="70" t="s">
        <v>284</v>
      </c>
      <c r="AH130" s="165">
        <f>VLOOKUP(AF130,'БАЗА ЯНД'!E:R,2,FALSE)</f>
        <v>50</v>
      </c>
      <c r="AI130" s="166">
        <f>VLOOKUP(AF130,'БАЗА ЯНД'!E:R,5,FALSE)</f>
        <v>20</v>
      </c>
      <c r="AJ130" s="164">
        <f>VLOOKUP(AF130,'БАЗА ЯНД'!E:R,3,FALSE)</f>
        <v>14</v>
      </c>
      <c r="AK130" s="167">
        <f t="shared" si="212"/>
        <v>0.28000000000000003</v>
      </c>
      <c r="AL130" s="164">
        <f t="shared" si="213"/>
        <v>0</v>
      </c>
      <c r="AM130" s="164">
        <f t="shared" si="214"/>
        <v>0</v>
      </c>
      <c r="AO130" s="70" t="s">
        <v>284</v>
      </c>
      <c r="AQ130" s="165">
        <f>VLOOKUP(AO130,'БАЗА ЯНД'!E:W,2,FALSE)</f>
        <v>50</v>
      </c>
      <c r="AR130" s="166">
        <f>VLOOKUP(AO130,'БАЗА ЯНД'!E:W,5,FALSE)</f>
        <v>20</v>
      </c>
      <c r="AS130" s="164">
        <f>VLOOKUP(AO130,'БАЗА ЯНД'!E:W,3,FALSE)</f>
        <v>14</v>
      </c>
      <c r="AT130" s="167">
        <f t="shared" si="215"/>
        <v>0.28000000000000003</v>
      </c>
      <c r="AU130" s="164">
        <f t="shared" si="216"/>
        <v>0</v>
      </c>
      <c r="AV130" s="164">
        <f t="shared" si="217"/>
        <v>0</v>
      </c>
      <c r="AW130" s="164">
        <f>VLOOKUP(AO130,'БАЗА ЯНД'!E:W,19,FALSE)</f>
        <v>23</v>
      </c>
    </row>
    <row r="131" spans="1:49" x14ac:dyDescent="0.25">
      <c r="A131" s="2" t="s">
        <v>260</v>
      </c>
      <c r="B131" s="1" t="s">
        <v>264</v>
      </c>
      <c r="E131" s="70" t="s">
        <v>285</v>
      </c>
      <c r="G131" s="165">
        <f>VLOOKUP(E131,'БАЗА ЯНД'!E:R,2,FALSE)</f>
        <v>50</v>
      </c>
      <c r="H131" s="166">
        <f>VLOOKUP(E131,'БАЗА ЯНД'!E:R,5,FALSE)</f>
        <v>30</v>
      </c>
      <c r="I131" s="164">
        <f>VLOOKUP(E131,'БАЗА ЯНД'!E:R,3,FALSE)</f>
        <v>12</v>
      </c>
      <c r="J131" s="167">
        <f t="shared" si="203"/>
        <v>0.24</v>
      </c>
      <c r="K131" s="164">
        <f t="shared" si="204"/>
        <v>0</v>
      </c>
      <c r="L131" s="164">
        <f t="shared" si="205"/>
        <v>0</v>
      </c>
      <c r="M131" s="164">
        <f>VLOOKUP(E131,'БАЗА ЯНД'!E:W,19,FALSE)</f>
        <v>23</v>
      </c>
      <c r="N131" s="70" t="s">
        <v>285</v>
      </c>
      <c r="P131" s="165">
        <f>VLOOKUP(N131,'БАЗА ЯНД'!E:R,2,FALSE)</f>
        <v>50</v>
      </c>
      <c r="Q131" s="166">
        <f>VLOOKUP(N131,'БАЗА ЯНД'!E:R,5,FALSE)</f>
        <v>30</v>
      </c>
      <c r="R131" s="164">
        <f>VLOOKUP(N131,'БАЗА ЯНД'!E:R,3,FALSE)</f>
        <v>12</v>
      </c>
      <c r="S131" s="167">
        <f t="shared" si="206"/>
        <v>0.24</v>
      </c>
      <c r="T131" s="164">
        <f t="shared" si="207"/>
        <v>0</v>
      </c>
      <c r="U131" s="164">
        <f t="shared" si="208"/>
        <v>0</v>
      </c>
      <c r="V131" s="164">
        <f>VLOOKUP(N131,'БАЗА ЯНД'!E:W,19,FALSE)</f>
        <v>23</v>
      </c>
      <c r="W131" s="1" t="s">
        <v>285</v>
      </c>
      <c r="Y131" s="4">
        <f>VLOOKUP(W131,'БАЗА ЯНД'!E:R,2,FALSE)</f>
        <v>50</v>
      </c>
      <c r="Z131" s="5">
        <f>VLOOKUP(W131,'БАЗА ЯНД'!E:R,5,FALSE)</f>
        <v>30</v>
      </c>
      <c r="AA131" s="3">
        <f>VLOOKUP(W131,'БАЗА ЯНД'!E:R,3,FALSE)</f>
        <v>12</v>
      </c>
      <c r="AB131" s="6">
        <f t="shared" si="209"/>
        <v>0.24</v>
      </c>
      <c r="AC131" s="3">
        <f t="shared" si="210"/>
        <v>0</v>
      </c>
      <c r="AD131" s="3">
        <f t="shared" si="211"/>
        <v>0</v>
      </c>
      <c r="AF131" s="70" t="s">
        <v>285</v>
      </c>
      <c r="AH131" s="165">
        <f>VLOOKUP(AF131,'БАЗА ЯНД'!E:R,2,FALSE)</f>
        <v>50</v>
      </c>
      <c r="AI131" s="166">
        <f>VLOOKUP(AF131,'БАЗА ЯНД'!E:R,5,FALSE)</f>
        <v>30</v>
      </c>
      <c r="AJ131" s="164">
        <f>VLOOKUP(AF131,'БАЗА ЯНД'!E:R,3,FALSE)</f>
        <v>12</v>
      </c>
      <c r="AK131" s="167">
        <f t="shared" si="212"/>
        <v>0.24</v>
      </c>
      <c r="AL131" s="164">
        <f t="shared" si="213"/>
        <v>0</v>
      </c>
      <c r="AM131" s="164">
        <f t="shared" si="214"/>
        <v>0</v>
      </c>
      <c r="AO131" s="70" t="s">
        <v>285</v>
      </c>
      <c r="AQ131" s="165">
        <f>VLOOKUP(AO131,'БАЗА ЯНД'!E:W,2,FALSE)</f>
        <v>50</v>
      </c>
      <c r="AR131" s="166">
        <f>VLOOKUP(AO131,'БАЗА ЯНД'!E:W,5,FALSE)</f>
        <v>30</v>
      </c>
      <c r="AS131" s="164">
        <f>VLOOKUP(AO131,'БАЗА ЯНД'!E:W,3,FALSE)</f>
        <v>12</v>
      </c>
      <c r="AT131" s="167">
        <f t="shared" si="215"/>
        <v>0.24</v>
      </c>
      <c r="AU131" s="164">
        <f t="shared" si="216"/>
        <v>0</v>
      </c>
      <c r="AV131" s="164">
        <f t="shared" si="217"/>
        <v>0</v>
      </c>
      <c r="AW131" s="164">
        <f>VLOOKUP(AO131,'БАЗА ЯНД'!E:W,19,FALSE)</f>
        <v>23</v>
      </c>
    </row>
    <row r="132" spans="1:49" x14ac:dyDescent="0.25">
      <c r="A132" s="2" t="s">
        <v>260</v>
      </c>
      <c r="B132" s="1" t="s">
        <v>264</v>
      </c>
      <c r="E132" s="70" t="s">
        <v>286</v>
      </c>
      <c r="G132" s="165">
        <f>VLOOKUP(E132,'БАЗА ЯНД'!E:R,2,FALSE)</f>
        <v>55</v>
      </c>
      <c r="H132" s="166">
        <f>VLOOKUP(E132,'БАЗА ЯНД'!E:R,5,FALSE)</f>
        <v>20</v>
      </c>
      <c r="I132" s="164">
        <f>VLOOKUP(E132,'БАЗА ЯНД'!E:R,3,FALSE)</f>
        <v>9</v>
      </c>
      <c r="J132" s="167">
        <f t="shared" si="203"/>
        <v>0.16363636363636364</v>
      </c>
      <c r="K132" s="164">
        <f t="shared" si="204"/>
        <v>0</v>
      </c>
      <c r="L132" s="164">
        <f t="shared" si="205"/>
        <v>0</v>
      </c>
      <c r="M132" s="164">
        <f>VLOOKUP(E132,'БАЗА ЯНД'!E:W,19,FALSE)</f>
        <v>23</v>
      </c>
      <c r="N132" s="70" t="s">
        <v>286</v>
      </c>
      <c r="P132" s="165">
        <f>VLOOKUP(N132,'БАЗА ЯНД'!E:R,2,FALSE)</f>
        <v>55</v>
      </c>
      <c r="Q132" s="166">
        <f>VLOOKUP(N132,'БАЗА ЯНД'!E:R,5,FALSE)</f>
        <v>20</v>
      </c>
      <c r="R132" s="164">
        <f>VLOOKUP(N132,'БАЗА ЯНД'!E:R,3,FALSE)</f>
        <v>9</v>
      </c>
      <c r="S132" s="167">
        <f t="shared" si="206"/>
        <v>0.16363636363636364</v>
      </c>
      <c r="T132" s="164">
        <f t="shared" si="207"/>
        <v>0</v>
      </c>
      <c r="U132" s="164">
        <f t="shared" si="208"/>
        <v>0</v>
      </c>
      <c r="V132" s="164">
        <f>VLOOKUP(N132,'БАЗА ЯНД'!E:W,19,FALSE)</f>
        <v>23</v>
      </c>
      <c r="W132" s="1" t="s">
        <v>286</v>
      </c>
      <c r="Y132" s="4">
        <f>VLOOKUP(W132,'БАЗА ЯНД'!E:R,2,FALSE)</f>
        <v>55</v>
      </c>
      <c r="Z132" s="5">
        <f>VLOOKUP(W132,'БАЗА ЯНД'!E:R,5,FALSE)</f>
        <v>20</v>
      </c>
      <c r="AA132" s="3">
        <f>VLOOKUP(W132,'БАЗА ЯНД'!E:R,3,FALSE)</f>
        <v>9</v>
      </c>
      <c r="AB132" s="6">
        <f t="shared" si="209"/>
        <v>0.16363636363636364</v>
      </c>
      <c r="AC132" s="3">
        <f t="shared" si="210"/>
        <v>0</v>
      </c>
      <c r="AD132" s="3">
        <f t="shared" si="211"/>
        <v>0</v>
      </c>
      <c r="AF132" s="70" t="s">
        <v>286</v>
      </c>
      <c r="AH132" s="165">
        <f>VLOOKUP(AF132,'БАЗА ЯНД'!E:R,2,FALSE)</f>
        <v>55</v>
      </c>
      <c r="AI132" s="166">
        <f>VLOOKUP(AF132,'БАЗА ЯНД'!E:R,5,FALSE)</f>
        <v>20</v>
      </c>
      <c r="AJ132" s="164">
        <f>VLOOKUP(AF132,'БАЗА ЯНД'!E:R,3,FALSE)</f>
        <v>9</v>
      </c>
      <c r="AK132" s="167">
        <f t="shared" si="212"/>
        <v>0.16363636363636364</v>
      </c>
      <c r="AL132" s="164">
        <f t="shared" si="213"/>
        <v>0</v>
      </c>
      <c r="AM132" s="164">
        <f t="shared" si="214"/>
        <v>0</v>
      </c>
      <c r="AO132" s="70" t="s">
        <v>286</v>
      </c>
      <c r="AQ132" s="165">
        <f>VLOOKUP(AO132,'БАЗА ЯНД'!E:W,2,FALSE)</f>
        <v>55</v>
      </c>
      <c r="AR132" s="166">
        <f>VLOOKUP(AO132,'БАЗА ЯНД'!E:W,5,FALSE)</f>
        <v>20</v>
      </c>
      <c r="AS132" s="164">
        <f>VLOOKUP(AO132,'БАЗА ЯНД'!E:W,3,FALSE)</f>
        <v>9</v>
      </c>
      <c r="AT132" s="167">
        <f t="shared" si="215"/>
        <v>0.16363636363636364</v>
      </c>
      <c r="AU132" s="164">
        <f t="shared" si="216"/>
        <v>0</v>
      </c>
      <c r="AV132" s="164">
        <f t="shared" si="217"/>
        <v>0</v>
      </c>
      <c r="AW132" s="164">
        <f>VLOOKUP(AO132,'БАЗА ЯНД'!E:W,19,FALSE)</f>
        <v>23</v>
      </c>
    </row>
    <row r="133" spans="1:49" x14ac:dyDescent="0.25">
      <c r="A133" s="2" t="s">
        <v>260</v>
      </c>
      <c r="B133" s="1" t="s">
        <v>264</v>
      </c>
      <c r="E133" s="70" t="s">
        <v>287</v>
      </c>
      <c r="G133" s="165">
        <f>VLOOKUP(E133,'БАЗА ЯНД'!E:R,2,FALSE)</f>
        <v>60</v>
      </c>
      <c r="H133" s="166">
        <f>VLOOKUP(E133,'БАЗА ЯНД'!E:R,5,FALSE)</f>
        <v>20</v>
      </c>
      <c r="I133" s="164">
        <f>VLOOKUP(E133,'БАЗА ЯНД'!E:R,3,FALSE)</f>
        <v>19</v>
      </c>
      <c r="J133" s="167">
        <f t="shared" si="203"/>
        <v>0.31666666666666665</v>
      </c>
      <c r="K133" s="164">
        <f t="shared" si="204"/>
        <v>0</v>
      </c>
      <c r="L133" s="164">
        <f t="shared" si="205"/>
        <v>0</v>
      </c>
      <c r="M133" s="164">
        <f>VLOOKUP(E133,'БАЗА ЯНД'!E:W,19,FALSE)</f>
        <v>23</v>
      </c>
      <c r="N133" s="70" t="s">
        <v>287</v>
      </c>
      <c r="P133" s="165">
        <f>VLOOKUP(N133,'БАЗА ЯНД'!E:R,2,FALSE)</f>
        <v>60</v>
      </c>
      <c r="Q133" s="166">
        <f>VLOOKUP(N133,'БАЗА ЯНД'!E:R,5,FALSE)</f>
        <v>20</v>
      </c>
      <c r="R133" s="164">
        <f>VLOOKUP(N133,'БАЗА ЯНД'!E:R,3,FALSE)</f>
        <v>19</v>
      </c>
      <c r="S133" s="167">
        <f t="shared" si="206"/>
        <v>0.31666666666666665</v>
      </c>
      <c r="T133" s="164">
        <f t="shared" si="207"/>
        <v>0</v>
      </c>
      <c r="U133" s="164">
        <f t="shared" si="208"/>
        <v>0</v>
      </c>
      <c r="V133" s="164">
        <f>VLOOKUP(N133,'БАЗА ЯНД'!E:W,19,FALSE)</f>
        <v>23</v>
      </c>
      <c r="W133" s="1" t="s">
        <v>287</v>
      </c>
      <c r="Y133" s="4">
        <f>VLOOKUP(W133,'БАЗА ЯНД'!E:R,2,FALSE)</f>
        <v>60</v>
      </c>
      <c r="Z133" s="5">
        <f>VLOOKUP(W133,'БАЗА ЯНД'!E:R,5,FALSE)</f>
        <v>20</v>
      </c>
      <c r="AA133" s="3">
        <f>VLOOKUP(W133,'БАЗА ЯНД'!E:R,3,FALSE)</f>
        <v>19</v>
      </c>
      <c r="AB133" s="6">
        <f t="shared" si="209"/>
        <v>0.31666666666666665</v>
      </c>
      <c r="AC133" s="3">
        <f t="shared" si="210"/>
        <v>0</v>
      </c>
      <c r="AD133" s="3">
        <f t="shared" si="211"/>
        <v>0</v>
      </c>
      <c r="AF133" s="70" t="s">
        <v>287</v>
      </c>
      <c r="AH133" s="165">
        <f>VLOOKUP(AF133,'БАЗА ЯНД'!E:R,2,FALSE)</f>
        <v>60</v>
      </c>
      <c r="AI133" s="166">
        <f>VLOOKUP(AF133,'БАЗА ЯНД'!E:R,5,FALSE)</f>
        <v>20</v>
      </c>
      <c r="AJ133" s="164">
        <f>VLOOKUP(AF133,'БАЗА ЯНД'!E:R,3,FALSE)</f>
        <v>19</v>
      </c>
      <c r="AK133" s="167">
        <f t="shared" si="212"/>
        <v>0.31666666666666665</v>
      </c>
      <c r="AL133" s="164">
        <f t="shared" si="213"/>
        <v>0</v>
      </c>
      <c r="AM133" s="164">
        <f t="shared" si="214"/>
        <v>0</v>
      </c>
      <c r="AO133" s="70" t="s">
        <v>287</v>
      </c>
      <c r="AQ133" s="165">
        <f>VLOOKUP(AO133,'БАЗА ЯНД'!E:W,2,FALSE)</f>
        <v>60</v>
      </c>
      <c r="AR133" s="166">
        <f>VLOOKUP(AO133,'БАЗА ЯНД'!E:W,5,FALSE)</f>
        <v>20</v>
      </c>
      <c r="AS133" s="164">
        <f>VLOOKUP(AO133,'БАЗА ЯНД'!E:W,3,FALSE)</f>
        <v>19</v>
      </c>
      <c r="AT133" s="167">
        <f t="shared" si="215"/>
        <v>0.31666666666666665</v>
      </c>
      <c r="AU133" s="164">
        <f t="shared" si="216"/>
        <v>0</v>
      </c>
      <c r="AV133" s="164">
        <f t="shared" si="217"/>
        <v>0</v>
      </c>
      <c r="AW133" s="164">
        <f>VLOOKUP(AO133,'БАЗА ЯНД'!E:W,19,FALSE)</f>
        <v>23</v>
      </c>
    </row>
    <row r="134" spans="1:49" x14ac:dyDescent="0.25">
      <c r="A134" s="2" t="s">
        <v>260</v>
      </c>
      <c r="B134" s="1" t="s">
        <v>264</v>
      </c>
      <c r="E134" s="70" t="s">
        <v>288</v>
      </c>
      <c r="G134" s="165">
        <f>VLOOKUP(E134,'БАЗА ЯНД'!E:R,2,FALSE)</f>
        <v>10</v>
      </c>
      <c r="H134" s="166">
        <f>VLOOKUP(E134,'БАЗА ЯНД'!E:R,5,FALSE)</f>
        <v>10</v>
      </c>
      <c r="I134" s="164">
        <f>VLOOKUP(E134,'БАЗА ЯНД'!E:R,3,FALSE)</f>
        <v>3</v>
      </c>
      <c r="J134" s="167">
        <f t="shared" si="203"/>
        <v>0.3</v>
      </c>
      <c r="K134" s="164">
        <f t="shared" si="204"/>
        <v>0</v>
      </c>
      <c r="L134" s="164">
        <f t="shared" si="205"/>
        <v>0</v>
      </c>
      <c r="M134" s="164">
        <f>VLOOKUP(E134,'БАЗА ЯНД'!E:W,19,FALSE)</f>
        <v>23</v>
      </c>
      <c r="N134" s="70" t="s">
        <v>288</v>
      </c>
      <c r="P134" s="165">
        <f>VLOOKUP(N134,'БАЗА ЯНД'!E:R,2,FALSE)</f>
        <v>10</v>
      </c>
      <c r="Q134" s="166">
        <f>VLOOKUP(N134,'БАЗА ЯНД'!E:R,5,FALSE)</f>
        <v>10</v>
      </c>
      <c r="R134" s="164">
        <f>VLOOKUP(N134,'БАЗА ЯНД'!E:R,3,FALSE)</f>
        <v>3</v>
      </c>
      <c r="S134" s="167">
        <f t="shared" si="206"/>
        <v>0.3</v>
      </c>
      <c r="T134" s="164">
        <f t="shared" si="207"/>
        <v>0</v>
      </c>
      <c r="U134" s="164">
        <f t="shared" si="208"/>
        <v>0</v>
      </c>
      <c r="V134" s="164">
        <f>VLOOKUP(N134,'БАЗА ЯНД'!E:W,19,FALSE)</f>
        <v>23</v>
      </c>
      <c r="W134" s="1" t="s">
        <v>288</v>
      </c>
      <c r="Y134" s="4">
        <f>VLOOKUP(W134,'БАЗА ЯНД'!E:R,2,FALSE)</f>
        <v>10</v>
      </c>
      <c r="Z134" s="5">
        <f>VLOOKUP(W134,'БАЗА ЯНД'!E:R,5,FALSE)</f>
        <v>10</v>
      </c>
      <c r="AA134" s="3">
        <f>VLOOKUP(W134,'БАЗА ЯНД'!E:R,3,FALSE)</f>
        <v>3</v>
      </c>
      <c r="AB134" s="6">
        <f t="shared" si="209"/>
        <v>0.3</v>
      </c>
      <c r="AC134" s="3">
        <f t="shared" si="210"/>
        <v>0</v>
      </c>
      <c r="AD134" s="3">
        <f t="shared" si="211"/>
        <v>0</v>
      </c>
      <c r="AF134" s="70" t="s">
        <v>288</v>
      </c>
      <c r="AH134" s="165">
        <f>VLOOKUP(AF134,'БАЗА ЯНД'!E:R,2,FALSE)</f>
        <v>10</v>
      </c>
      <c r="AI134" s="166">
        <f>VLOOKUP(AF134,'БАЗА ЯНД'!E:R,5,FALSE)</f>
        <v>10</v>
      </c>
      <c r="AJ134" s="164">
        <f>VLOOKUP(AF134,'БАЗА ЯНД'!E:R,3,FALSE)</f>
        <v>3</v>
      </c>
      <c r="AK134" s="167">
        <f t="shared" si="212"/>
        <v>0.3</v>
      </c>
      <c r="AL134" s="164">
        <f t="shared" si="213"/>
        <v>0</v>
      </c>
      <c r="AM134" s="164">
        <f t="shared" si="214"/>
        <v>0</v>
      </c>
      <c r="AO134" s="70" t="s">
        <v>288</v>
      </c>
      <c r="AQ134" s="165">
        <f>VLOOKUP(AO134,'БАЗА ЯНД'!E:W,2,FALSE)</f>
        <v>10</v>
      </c>
      <c r="AR134" s="166">
        <f>VLOOKUP(AO134,'БАЗА ЯНД'!E:W,5,FALSE)</f>
        <v>10</v>
      </c>
      <c r="AS134" s="164">
        <f>VLOOKUP(AO134,'БАЗА ЯНД'!E:W,3,FALSE)</f>
        <v>3</v>
      </c>
      <c r="AT134" s="167">
        <f t="shared" si="215"/>
        <v>0.3</v>
      </c>
      <c r="AU134" s="164">
        <f t="shared" si="216"/>
        <v>0</v>
      </c>
      <c r="AV134" s="164">
        <f t="shared" si="217"/>
        <v>0</v>
      </c>
      <c r="AW134" s="164">
        <f>VLOOKUP(AO134,'БАЗА ЯНД'!E:W,19,FALSE)</f>
        <v>23</v>
      </c>
    </row>
    <row r="135" spans="1:49" x14ac:dyDescent="0.25">
      <c r="A135" s="2" t="s">
        <v>260</v>
      </c>
      <c r="B135" s="1" t="s">
        <v>264</v>
      </c>
      <c r="E135" s="70" t="s">
        <v>289</v>
      </c>
      <c r="G135" s="165">
        <f>VLOOKUP(E135,'БАЗА ЯНД'!E:R,2,FALSE)</f>
        <v>60</v>
      </c>
      <c r="H135" s="166">
        <f>VLOOKUP(E135,'БАЗА ЯНД'!E:R,5,FALSE)</f>
        <v>20</v>
      </c>
      <c r="I135" s="164">
        <f>VLOOKUP(E135,'БАЗА ЯНД'!E:R,3,FALSE)</f>
        <v>21</v>
      </c>
      <c r="J135" s="167">
        <f t="shared" si="203"/>
        <v>0.35</v>
      </c>
      <c r="K135" s="164">
        <f t="shared" si="204"/>
        <v>0</v>
      </c>
      <c r="L135" s="164">
        <f t="shared" si="205"/>
        <v>0</v>
      </c>
      <c r="M135" s="164">
        <f>VLOOKUP(E135,'БАЗА ЯНД'!E:W,19,FALSE)</f>
        <v>23</v>
      </c>
      <c r="N135" s="70" t="s">
        <v>289</v>
      </c>
      <c r="P135" s="165">
        <f>VLOOKUP(N135,'БАЗА ЯНД'!E:R,2,FALSE)</f>
        <v>60</v>
      </c>
      <c r="Q135" s="166">
        <f>VLOOKUP(N135,'БАЗА ЯНД'!E:R,5,FALSE)</f>
        <v>20</v>
      </c>
      <c r="R135" s="164">
        <f>VLOOKUP(N135,'БАЗА ЯНД'!E:R,3,FALSE)</f>
        <v>21</v>
      </c>
      <c r="S135" s="167">
        <f t="shared" si="206"/>
        <v>0.35</v>
      </c>
      <c r="T135" s="164">
        <f t="shared" si="207"/>
        <v>0</v>
      </c>
      <c r="U135" s="164">
        <f t="shared" si="208"/>
        <v>0</v>
      </c>
      <c r="V135" s="164">
        <f>VLOOKUP(N135,'БАЗА ЯНД'!E:W,19,FALSE)</f>
        <v>23</v>
      </c>
      <c r="W135" s="1" t="s">
        <v>289</v>
      </c>
      <c r="Y135" s="4">
        <f>VLOOKUP(W135,'БАЗА ЯНД'!E:R,2,FALSE)</f>
        <v>60</v>
      </c>
      <c r="Z135" s="5">
        <f>VLOOKUP(W135,'БАЗА ЯНД'!E:R,5,FALSE)</f>
        <v>20</v>
      </c>
      <c r="AA135" s="3">
        <f>VLOOKUP(W135,'БАЗА ЯНД'!E:R,3,FALSE)</f>
        <v>21</v>
      </c>
      <c r="AB135" s="6">
        <f t="shared" si="209"/>
        <v>0.35</v>
      </c>
      <c r="AC135" s="3">
        <f t="shared" si="210"/>
        <v>0</v>
      </c>
      <c r="AD135" s="3">
        <f t="shared" si="211"/>
        <v>0</v>
      </c>
      <c r="AF135" s="70" t="s">
        <v>289</v>
      </c>
      <c r="AH135" s="165">
        <f>VLOOKUP(AF135,'БАЗА ЯНД'!E:R,2,FALSE)</f>
        <v>60</v>
      </c>
      <c r="AI135" s="166">
        <f>VLOOKUP(AF135,'БАЗА ЯНД'!E:R,5,FALSE)</f>
        <v>20</v>
      </c>
      <c r="AJ135" s="164">
        <f>VLOOKUP(AF135,'БАЗА ЯНД'!E:R,3,FALSE)</f>
        <v>21</v>
      </c>
      <c r="AK135" s="167">
        <f t="shared" si="212"/>
        <v>0.35</v>
      </c>
      <c r="AL135" s="164">
        <f t="shared" si="213"/>
        <v>0</v>
      </c>
      <c r="AM135" s="164">
        <f t="shared" si="214"/>
        <v>0</v>
      </c>
      <c r="AO135" s="70" t="s">
        <v>289</v>
      </c>
      <c r="AQ135" s="165">
        <f>VLOOKUP(AO135,'БАЗА ЯНД'!E:W,2,FALSE)</f>
        <v>60</v>
      </c>
      <c r="AR135" s="166">
        <f>VLOOKUP(AO135,'БАЗА ЯНД'!E:W,5,FALSE)</f>
        <v>20</v>
      </c>
      <c r="AS135" s="164">
        <f>VLOOKUP(AO135,'БАЗА ЯНД'!E:W,3,FALSE)</f>
        <v>21</v>
      </c>
      <c r="AT135" s="167">
        <f t="shared" si="215"/>
        <v>0.35</v>
      </c>
      <c r="AU135" s="164">
        <f t="shared" si="216"/>
        <v>0</v>
      </c>
      <c r="AV135" s="164">
        <f t="shared" si="217"/>
        <v>0</v>
      </c>
      <c r="AW135" s="164">
        <f>VLOOKUP(AO135,'БАЗА ЯНД'!E:W,19,FALSE)</f>
        <v>23</v>
      </c>
    </row>
    <row r="136" spans="1:49" x14ac:dyDescent="0.25">
      <c r="A136" s="2" t="s">
        <v>260</v>
      </c>
      <c r="B136" s="1" t="s">
        <v>264</v>
      </c>
      <c r="E136" s="163"/>
      <c r="G136" s="165" t="e">
        <f>VLOOKUP(E136,'БАЗА ЯНД'!E:R,2,FALSE)</f>
        <v>#N/A</v>
      </c>
      <c r="H136" s="166" t="e">
        <f>VLOOKUP(E136,'БАЗА ЯНД'!E:R,5,FALSE)</f>
        <v>#N/A</v>
      </c>
      <c r="I136" s="164" t="e">
        <f>VLOOKUP(E136,'БАЗА ЯНД'!E:R,3,FALSE)</f>
        <v>#N/A</v>
      </c>
      <c r="J136" s="167" t="e">
        <f t="shared" si="203"/>
        <v>#N/A</v>
      </c>
      <c r="K136" s="164" t="e">
        <f t="shared" si="204"/>
        <v>#N/A</v>
      </c>
      <c r="L136" s="164" t="e">
        <f t="shared" si="205"/>
        <v>#N/A</v>
      </c>
      <c r="M136" s="164" t="e">
        <f>VLOOKUP(E136,'БАЗА ЯНД'!E:W,19,FALSE)</f>
        <v>#N/A</v>
      </c>
      <c r="N136" s="163"/>
      <c r="P136" s="165" t="e">
        <f>VLOOKUP(N136,'БАЗА ЯНД'!E:R,2,FALSE)</f>
        <v>#N/A</v>
      </c>
      <c r="Q136" s="166" t="e">
        <f>VLOOKUP(N136,'БАЗА ЯНД'!E:R,5,FALSE)</f>
        <v>#N/A</v>
      </c>
      <c r="R136" s="164" t="e">
        <f>VLOOKUP(N136,'БАЗА ЯНД'!E:R,3,FALSE)</f>
        <v>#N/A</v>
      </c>
      <c r="S136" s="167" t="e">
        <f t="shared" si="206"/>
        <v>#N/A</v>
      </c>
      <c r="T136" s="164" t="e">
        <f t="shared" si="207"/>
        <v>#N/A</v>
      </c>
      <c r="U136" s="164" t="e">
        <f t="shared" si="208"/>
        <v>#N/A</v>
      </c>
      <c r="V136" s="164" t="e">
        <f>VLOOKUP(N136,'БАЗА ЯНД'!E:W,19,FALSE)</f>
        <v>#N/A</v>
      </c>
      <c r="W136" s="134"/>
      <c r="Y136" s="4" t="e">
        <f>VLOOKUP(W136,'БАЗА ЯНД'!E:R,2,FALSE)</f>
        <v>#N/A</v>
      </c>
      <c r="Z136" s="5" t="e">
        <f>VLOOKUP(W136,'БАЗА ЯНД'!E:R,5,FALSE)</f>
        <v>#N/A</v>
      </c>
      <c r="AA136" s="3" t="e">
        <f>VLOOKUP(W136,'БАЗА ЯНД'!E:R,3,FALSE)</f>
        <v>#N/A</v>
      </c>
      <c r="AB136" s="6" t="e">
        <f t="shared" si="209"/>
        <v>#N/A</v>
      </c>
      <c r="AC136" s="3" t="e">
        <f t="shared" si="210"/>
        <v>#N/A</v>
      </c>
      <c r="AD136" s="3" t="e">
        <f t="shared" si="211"/>
        <v>#N/A</v>
      </c>
      <c r="AF136" s="163"/>
      <c r="AH136" s="165" t="e">
        <f>VLOOKUP(AF136,'БАЗА ЯНД'!E:R,2,FALSE)</f>
        <v>#N/A</v>
      </c>
      <c r="AI136" s="166" t="e">
        <f>VLOOKUP(AF136,'БАЗА ЯНД'!E:R,5,FALSE)</f>
        <v>#N/A</v>
      </c>
      <c r="AJ136" s="164" t="e">
        <f>VLOOKUP(AF136,'БАЗА ЯНД'!E:R,3,FALSE)</f>
        <v>#N/A</v>
      </c>
      <c r="AK136" s="167" t="e">
        <f t="shared" si="212"/>
        <v>#N/A</v>
      </c>
      <c r="AL136" s="164" t="e">
        <f t="shared" si="213"/>
        <v>#N/A</v>
      </c>
      <c r="AM136" s="164" t="e">
        <f t="shared" si="214"/>
        <v>#N/A</v>
      </c>
      <c r="AO136" s="163"/>
      <c r="AQ136" s="165" t="e">
        <f>VLOOKUP(AO136,'БАЗА ЯНД'!E:W,2,FALSE)</f>
        <v>#N/A</v>
      </c>
      <c r="AR136" s="166" t="e">
        <f>VLOOKUP(AO136,'БАЗА ЯНД'!E:W,5,FALSE)</f>
        <v>#N/A</v>
      </c>
      <c r="AS136" s="164" t="e">
        <f>VLOOKUP(AO136,'БАЗА ЯНД'!E:W,3,FALSE)</f>
        <v>#N/A</v>
      </c>
      <c r="AT136" s="167" t="e">
        <f t="shared" si="215"/>
        <v>#N/A</v>
      </c>
      <c r="AU136" s="164" t="e">
        <f t="shared" si="216"/>
        <v>#N/A</v>
      </c>
      <c r="AV136" s="164" t="e">
        <f t="shared" si="217"/>
        <v>#N/A</v>
      </c>
      <c r="AW136" s="164" t="e">
        <f>VLOOKUP(AO136,'БАЗА ЯНД'!E:W,19,FALSE)</f>
        <v>#N/A</v>
      </c>
    </row>
    <row r="137" spans="1:49" x14ac:dyDescent="0.25">
      <c r="A137" s="2" t="s">
        <v>260</v>
      </c>
      <c r="B137" s="1" t="s">
        <v>264</v>
      </c>
      <c r="D137" s="1" t="s">
        <v>78</v>
      </c>
      <c r="E137" s="70" t="s">
        <v>290</v>
      </c>
      <c r="G137" s="165">
        <f>VLOOKUP(E137,'БАЗА ЯНД'!E:R,2,FALSE)</f>
        <v>90</v>
      </c>
      <c r="H137" s="166">
        <f>VLOOKUP(E137,'БАЗА ЯНД'!E:R,5,FALSE)</f>
        <v>160</v>
      </c>
      <c r="I137" s="164">
        <f>VLOOKUP(E137,'БАЗА ЯНД'!E:R,3,FALSE)</f>
        <v>20</v>
      </c>
      <c r="J137" s="167">
        <f t="shared" si="203"/>
        <v>0.22222222222222221</v>
      </c>
      <c r="K137" s="164">
        <f t="shared" si="204"/>
        <v>0</v>
      </c>
      <c r="L137" s="164">
        <f t="shared" si="205"/>
        <v>0</v>
      </c>
      <c r="M137" s="164">
        <f>VLOOKUP(E137,'БАЗА ЯНД'!E:W,19,FALSE)</f>
        <v>23</v>
      </c>
      <c r="N137" s="70" t="s">
        <v>290</v>
      </c>
      <c r="P137" s="165">
        <f>VLOOKUP(N137,'БАЗА ЯНД'!E:R,2,FALSE)</f>
        <v>90</v>
      </c>
      <c r="Q137" s="166">
        <f>VLOOKUP(N137,'БАЗА ЯНД'!E:R,5,FALSE)</f>
        <v>160</v>
      </c>
      <c r="R137" s="164">
        <f>VLOOKUP(N137,'БАЗА ЯНД'!E:R,3,FALSE)</f>
        <v>20</v>
      </c>
      <c r="S137" s="167">
        <f t="shared" si="206"/>
        <v>0.22222222222222221</v>
      </c>
      <c r="T137" s="164">
        <f t="shared" si="207"/>
        <v>0</v>
      </c>
      <c r="U137" s="164">
        <f t="shared" si="208"/>
        <v>0</v>
      </c>
      <c r="V137" s="164">
        <f>VLOOKUP(N137,'БАЗА ЯНД'!E:W,19,FALSE)</f>
        <v>23</v>
      </c>
      <c r="W137" s="1" t="s">
        <v>290</v>
      </c>
      <c r="Y137" s="4">
        <f>VLOOKUP(W137,'БАЗА ЯНД'!E:R,2,FALSE)</f>
        <v>90</v>
      </c>
      <c r="Z137" s="5">
        <f>VLOOKUP(W137,'БАЗА ЯНД'!E:R,5,FALSE)</f>
        <v>160</v>
      </c>
      <c r="AA137" s="3">
        <f>VLOOKUP(W137,'БАЗА ЯНД'!E:R,3,FALSE)</f>
        <v>20</v>
      </c>
      <c r="AB137" s="6">
        <f t="shared" si="209"/>
        <v>0.22222222222222221</v>
      </c>
      <c r="AC137" s="3">
        <f t="shared" si="210"/>
        <v>0</v>
      </c>
      <c r="AD137" s="3">
        <f t="shared" si="211"/>
        <v>0</v>
      </c>
      <c r="AF137" s="70" t="s">
        <v>290</v>
      </c>
      <c r="AH137" s="165">
        <f>VLOOKUP(AF137,'БАЗА ЯНД'!E:R,2,FALSE)</f>
        <v>90</v>
      </c>
      <c r="AI137" s="166">
        <f>VLOOKUP(AF137,'БАЗА ЯНД'!E:R,5,FALSE)</f>
        <v>160</v>
      </c>
      <c r="AJ137" s="164">
        <f>VLOOKUP(AF137,'БАЗА ЯНД'!E:R,3,FALSE)</f>
        <v>20</v>
      </c>
      <c r="AK137" s="167">
        <f t="shared" si="212"/>
        <v>0.22222222222222221</v>
      </c>
      <c r="AL137" s="164">
        <f t="shared" si="213"/>
        <v>0</v>
      </c>
      <c r="AM137" s="164">
        <f t="shared" si="214"/>
        <v>0</v>
      </c>
      <c r="AO137" s="70" t="s">
        <v>290</v>
      </c>
      <c r="AQ137" s="165">
        <f>VLOOKUP(AO137,'БАЗА ЯНД'!E:W,2,FALSE)</f>
        <v>90</v>
      </c>
      <c r="AR137" s="166">
        <f>VLOOKUP(AO137,'БАЗА ЯНД'!E:W,5,FALSE)</f>
        <v>160</v>
      </c>
      <c r="AS137" s="164">
        <f>VLOOKUP(AO137,'БАЗА ЯНД'!E:W,3,FALSE)</f>
        <v>20</v>
      </c>
      <c r="AT137" s="167">
        <f t="shared" si="215"/>
        <v>0.22222222222222221</v>
      </c>
      <c r="AU137" s="164">
        <f t="shared" si="216"/>
        <v>0</v>
      </c>
      <c r="AV137" s="164">
        <f t="shared" si="217"/>
        <v>0</v>
      </c>
      <c r="AW137" s="164">
        <f>VLOOKUP(AO137,'БАЗА ЯНД'!E:W,19,FALSE)</f>
        <v>23</v>
      </c>
    </row>
    <row r="138" spans="1:49" x14ac:dyDescent="0.25">
      <c r="A138" s="2" t="s">
        <v>260</v>
      </c>
      <c r="B138" s="1" t="s">
        <v>264</v>
      </c>
      <c r="D138" s="1" t="s">
        <v>78</v>
      </c>
      <c r="E138" s="70" t="s">
        <v>291</v>
      </c>
      <c r="G138" s="165">
        <f>VLOOKUP(E138,'БАЗА ЯНД'!E:R,2,FALSE)</f>
        <v>70</v>
      </c>
      <c r="H138" s="166">
        <f>VLOOKUP(E138,'БАЗА ЯНД'!E:R,5,FALSE)</f>
        <v>180</v>
      </c>
      <c r="I138" s="164">
        <f>VLOOKUP(E138,'БАЗА ЯНД'!E:R,3,FALSE)</f>
        <v>13</v>
      </c>
      <c r="J138" s="167">
        <f t="shared" si="203"/>
        <v>0.18571428571428572</v>
      </c>
      <c r="K138" s="164">
        <f t="shared" si="204"/>
        <v>0</v>
      </c>
      <c r="L138" s="164">
        <f t="shared" si="205"/>
        <v>0</v>
      </c>
      <c r="M138" s="164">
        <f>VLOOKUP(E138,'БАЗА ЯНД'!E:W,19,FALSE)</f>
        <v>23</v>
      </c>
      <c r="N138" s="70" t="s">
        <v>291</v>
      </c>
      <c r="P138" s="165">
        <f>VLOOKUP(N138,'БАЗА ЯНД'!E:R,2,FALSE)</f>
        <v>70</v>
      </c>
      <c r="Q138" s="166">
        <f>VLOOKUP(N138,'БАЗА ЯНД'!E:R,5,FALSE)</f>
        <v>180</v>
      </c>
      <c r="R138" s="164">
        <f>VLOOKUP(N138,'БАЗА ЯНД'!E:R,3,FALSE)</f>
        <v>13</v>
      </c>
      <c r="S138" s="167">
        <f t="shared" si="206"/>
        <v>0.18571428571428572</v>
      </c>
      <c r="T138" s="164">
        <f t="shared" si="207"/>
        <v>0</v>
      </c>
      <c r="U138" s="164">
        <f t="shared" si="208"/>
        <v>0</v>
      </c>
      <c r="V138" s="164">
        <f>VLOOKUP(N138,'БАЗА ЯНД'!E:W,19,FALSE)</f>
        <v>23</v>
      </c>
      <c r="W138" s="1" t="s">
        <v>291</v>
      </c>
      <c r="Y138" s="4">
        <f>VLOOKUP(W138,'БАЗА ЯНД'!E:R,2,FALSE)</f>
        <v>70</v>
      </c>
      <c r="Z138" s="5">
        <f>VLOOKUP(W138,'БАЗА ЯНД'!E:R,5,FALSE)</f>
        <v>180</v>
      </c>
      <c r="AA138" s="3">
        <f>VLOOKUP(W138,'БАЗА ЯНД'!E:R,3,FALSE)</f>
        <v>13</v>
      </c>
      <c r="AB138" s="6">
        <f t="shared" si="209"/>
        <v>0.18571428571428572</v>
      </c>
      <c r="AC138" s="3">
        <f t="shared" si="210"/>
        <v>0</v>
      </c>
      <c r="AD138" s="3">
        <f t="shared" si="211"/>
        <v>0</v>
      </c>
      <c r="AF138" s="70" t="s">
        <v>291</v>
      </c>
      <c r="AH138" s="165">
        <f>VLOOKUP(AF138,'БАЗА ЯНД'!E:R,2,FALSE)</f>
        <v>70</v>
      </c>
      <c r="AI138" s="166">
        <f>VLOOKUP(AF138,'БАЗА ЯНД'!E:R,5,FALSE)</f>
        <v>180</v>
      </c>
      <c r="AJ138" s="164">
        <f>VLOOKUP(AF138,'БАЗА ЯНД'!E:R,3,FALSE)</f>
        <v>13</v>
      </c>
      <c r="AK138" s="167">
        <f t="shared" si="212"/>
        <v>0.18571428571428572</v>
      </c>
      <c r="AL138" s="164">
        <f t="shared" si="213"/>
        <v>0</v>
      </c>
      <c r="AM138" s="164">
        <f t="shared" si="214"/>
        <v>0</v>
      </c>
      <c r="AO138" s="70" t="s">
        <v>291</v>
      </c>
      <c r="AQ138" s="165">
        <f>VLOOKUP(AO138,'БАЗА ЯНД'!E:W,2,FALSE)</f>
        <v>70</v>
      </c>
      <c r="AR138" s="166">
        <f>VLOOKUP(AO138,'БАЗА ЯНД'!E:W,5,FALSE)</f>
        <v>180</v>
      </c>
      <c r="AS138" s="164">
        <f>VLOOKUP(AO138,'БАЗА ЯНД'!E:W,3,FALSE)</f>
        <v>13</v>
      </c>
      <c r="AT138" s="167">
        <f t="shared" si="215"/>
        <v>0.18571428571428572</v>
      </c>
      <c r="AU138" s="164">
        <f t="shared" si="216"/>
        <v>0</v>
      </c>
      <c r="AV138" s="164">
        <f t="shared" si="217"/>
        <v>0</v>
      </c>
      <c r="AW138" s="164">
        <f>VLOOKUP(AO138,'БАЗА ЯНД'!E:W,19,FALSE)</f>
        <v>23</v>
      </c>
    </row>
    <row r="139" spans="1:49" x14ac:dyDescent="0.25">
      <c r="A139" s="2" t="s">
        <v>260</v>
      </c>
      <c r="B139" s="1" t="s">
        <v>264</v>
      </c>
      <c r="D139" s="1" t="s">
        <v>78</v>
      </c>
      <c r="E139" s="70" t="s">
        <v>292</v>
      </c>
      <c r="G139" s="165">
        <f>VLOOKUP(E139,'БАЗА ЯНД'!E:R,2,FALSE)</f>
        <v>90</v>
      </c>
      <c r="H139" s="166">
        <f>VLOOKUP(E139,'БАЗА ЯНД'!E:R,5,FALSE)</f>
        <v>150</v>
      </c>
      <c r="I139" s="164">
        <f>VLOOKUP(E139,'БАЗА ЯНД'!E:R,3,FALSE)</f>
        <v>19</v>
      </c>
      <c r="J139" s="167">
        <f t="shared" si="203"/>
        <v>0.21111111111111111</v>
      </c>
      <c r="K139" s="164">
        <f t="shared" si="204"/>
        <v>0</v>
      </c>
      <c r="L139" s="164">
        <f t="shared" si="205"/>
        <v>0</v>
      </c>
      <c r="M139" s="164">
        <f>VLOOKUP(E139,'БАЗА ЯНД'!E:W,19,FALSE)</f>
        <v>23</v>
      </c>
      <c r="N139" s="70" t="s">
        <v>292</v>
      </c>
      <c r="P139" s="165">
        <f>VLOOKUP(N139,'БАЗА ЯНД'!E:R,2,FALSE)</f>
        <v>90</v>
      </c>
      <c r="Q139" s="166">
        <f>VLOOKUP(N139,'БАЗА ЯНД'!E:R,5,FALSE)</f>
        <v>150</v>
      </c>
      <c r="R139" s="164">
        <f>VLOOKUP(N139,'БАЗА ЯНД'!E:R,3,FALSE)</f>
        <v>19</v>
      </c>
      <c r="S139" s="167">
        <f t="shared" si="206"/>
        <v>0.21111111111111111</v>
      </c>
      <c r="T139" s="164">
        <f t="shared" si="207"/>
        <v>0</v>
      </c>
      <c r="U139" s="164">
        <f t="shared" si="208"/>
        <v>0</v>
      </c>
      <c r="V139" s="164">
        <f>VLOOKUP(N139,'БАЗА ЯНД'!E:W,19,FALSE)</f>
        <v>23</v>
      </c>
      <c r="W139" s="1" t="s">
        <v>292</v>
      </c>
      <c r="Y139" s="4">
        <f>VLOOKUP(W139,'БАЗА ЯНД'!E:R,2,FALSE)</f>
        <v>90</v>
      </c>
      <c r="Z139" s="5">
        <f>VLOOKUP(W139,'БАЗА ЯНД'!E:R,5,FALSE)</f>
        <v>150</v>
      </c>
      <c r="AA139" s="3">
        <f>VLOOKUP(W139,'БАЗА ЯНД'!E:R,3,FALSE)</f>
        <v>19</v>
      </c>
      <c r="AB139" s="6">
        <f t="shared" si="209"/>
        <v>0.21111111111111111</v>
      </c>
      <c r="AC139" s="3">
        <f t="shared" si="210"/>
        <v>0</v>
      </c>
      <c r="AD139" s="3">
        <f t="shared" si="211"/>
        <v>0</v>
      </c>
      <c r="AF139" s="70" t="s">
        <v>292</v>
      </c>
      <c r="AH139" s="165">
        <f>VLOOKUP(AF139,'БАЗА ЯНД'!E:R,2,FALSE)</f>
        <v>90</v>
      </c>
      <c r="AI139" s="166">
        <f>VLOOKUP(AF139,'БАЗА ЯНД'!E:R,5,FALSE)</f>
        <v>150</v>
      </c>
      <c r="AJ139" s="164">
        <f>VLOOKUP(AF139,'БАЗА ЯНД'!E:R,3,FALSE)</f>
        <v>19</v>
      </c>
      <c r="AK139" s="167">
        <f t="shared" si="212"/>
        <v>0.21111111111111111</v>
      </c>
      <c r="AL139" s="164">
        <f t="shared" si="213"/>
        <v>0</v>
      </c>
      <c r="AM139" s="164">
        <f t="shared" si="214"/>
        <v>0</v>
      </c>
      <c r="AO139" s="70" t="s">
        <v>292</v>
      </c>
      <c r="AQ139" s="165">
        <f>VLOOKUP(AO139,'БАЗА ЯНД'!E:W,2,FALSE)</f>
        <v>90</v>
      </c>
      <c r="AR139" s="166">
        <f>VLOOKUP(AO139,'БАЗА ЯНД'!E:W,5,FALSE)</f>
        <v>150</v>
      </c>
      <c r="AS139" s="164">
        <f>VLOOKUP(AO139,'БАЗА ЯНД'!E:W,3,FALSE)</f>
        <v>19</v>
      </c>
      <c r="AT139" s="167">
        <f t="shared" si="215"/>
        <v>0.21111111111111111</v>
      </c>
      <c r="AU139" s="164">
        <f t="shared" si="216"/>
        <v>0</v>
      </c>
      <c r="AV139" s="164">
        <f t="shared" si="217"/>
        <v>0</v>
      </c>
      <c r="AW139" s="164">
        <f>VLOOKUP(AO139,'БАЗА ЯНД'!E:W,19,FALSE)</f>
        <v>23</v>
      </c>
    </row>
    <row r="140" spans="1:49" x14ac:dyDescent="0.25">
      <c r="A140" s="2" t="s">
        <v>260</v>
      </c>
      <c r="B140" s="1" t="s">
        <v>264</v>
      </c>
      <c r="D140" s="1" t="s">
        <v>78</v>
      </c>
      <c r="E140" s="66" t="s">
        <v>2859</v>
      </c>
      <c r="G140" s="165">
        <f>VLOOKUP(E140,'БАЗА ЯНД'!E:R,2,FALSE)</f>
        <v>70</v>
      </c>
      <c r="H140" s="166">
        <f>VLOOKUP(E140,'БАЗА ЯНД'!E:R,5,FALSE)</f>
        <v>180</v>
      </c>
      <c r="I140" s="164">
        <f>VLOOKUP(E140,'БАЗА ЯНД'!E:R,3,FALSE)</f>
        <v>15</v>
      </c>
      <c r="J140" s="167">
        <f t="shared" si="203"/>
        <v>0.21428571428571427</v>
      </c>
      <c r="K140" s="164">
        <f t="shared" si="204"/>
        <v>0</v>
      </c>
      <c r="L140" s="164">
        <f t="shared" si="205"/>
        <v>0</v>
      </c>
      <c r="M140" s="164">
        <f>VLOOKUP(E140,'БАЗА ЯНД'!E:W,19,FALSE)</f>
        <v>23</v>
      </c>
      <c r="N140" s="66" t="s">
        <v>2859</v>
      </c>
      <c r="P140" s="165">
        <f>VLOOKUP(N140,'БАЗА ЯНД'!E:R,2,FALSE)</f>
        <v>70</v>
      </c>
      <c r="Q140" s="166">
        <f>VLOOKUP(N140,'БАЗА ЯНД'!E:R,5,FALSE)</f>
        <v>180</v>
      </c>
      <c r="R140" s="164">
        <f>VLOOKUP(N140,'БАЗА ЯНД'!E:R,3,FALSE)</f>
        <v>15</v>
      </c>
      <c r="S140" s="167">
        <f t="shared" si="206"/>
        <v>0.21428571428571427</v>
      </c>
      <c r="T140" s="164">
        <f t="shared" si="207"/>
        <v>0</v>
      </c>
      <c r="U140" s="164">
        <f t="shared" si="208"/>
        <v>0</v>
      </c>
      <c r="V140" s="164">
        <f>VLOOKUP(N140,'БАЗА ЯНД'!E:W,19,FALSE)</f>
        <v>23</v>
      </c>
      <c r="W140" s="22" t="s">
        <v>2859</v>
      </c>
      <c r="Y140" s="4">
        <f>VLOOKUP(W140,'БАЗА ЯНД'!E:R,2,FALSE)</f>
        <v>70</v>
      </c>
      <c r="Z140" s="5">
        <f>VLOOKUP(W140,'БАЗА ЯНД'!E:R,5,FALSE)</f>
        <v>180</v>
      </c>
      <c r="AA140" s="3">
        <f>VLOOKUP(W140,'БАЗА ЯНД'!E:R,3,FALSE)</f>
        <v>15</v>
      </c>
      <c r="AB140" s="6">
        <f t="shared" si="209"/>
        <v>0.21428571428571427</v>
      </c>
      <c r="AC140" s="3">
        <f t="shared" si="210"/>
        <v>0</v>
      </c>
      <c r="AD140" s="3">
        <f t="shared" si="211"/>
        <v>0</v>
      </c>
      <c r="AF140" s="66" t="s">
        <v>2859</v>
      </c>
      <c r="AH140" s="165">
        <f>VLOOKUP(AF140,'БАЗА ЯНД'!E:R,2,FALSE)</f>
        <v>70</v>
      </c>
      <c r="AI140" s="166">
        <f>VLOOKUP(AF140,'БАЗА ЯНД'!E:R,5,FALSE)</f>
        <v>180</v>
      </c>
      <c r="AJ140" s="164">
        <f>VLOOKUP(AF140,'БАЗА ЯНД'!E:R,3,FALSE)</f>
        <v>15</v>
      </c>
      <c r="AK140" s="167">
        <f t="shared" si="212"/>
        <v>0.21428571428571427</v>
      </c>
      <c r="AL140" s="164">
        <f t="shared" si="213"/>
        <v>0</v>
      </c>
      <c r="AM140" s="164">
        <f t="shared" si="214"/>
        <v>0</v>
      </c>
      <c r="AO140" s="66" t="s">
        <v>2859</v>
      </c>
      <c r="AQ140" s="165">
        <f>VLOOKUP(AO140,'БАЗА ЯНД'!E:W,2,FALSE)</f>
        <v>70</v>
      </c>
      <c r="AR140" s="166">
        <f>VLOOKUP(AO140,'БАЗА ЯНД'!E:W,5,FALSE)</f>
        <v>180</v>
      </c>
      <c r="AS140" s="164">
        <f>VLOOKUP(AO140,'БАЗА ЯНД'!E:W,3,FALSE)</f>
        <v>15</v>
      </c>
      <c r="AT140" s="167">
        <f t="shared" si="215"/>
        <v>0.21428571428571427</v>
      </c>
      <c r="AU140" s="164">
        <f t="shared" si="216"/>
        <v>0</v>
      </c>
      <c r="AV140" s="164">
        <f t="shared" si="217"/>
        <v>0</v>
      </c>
      <c r="AW140" s="164">
        <f>VLOOKUP(AO140,'БАЗА ЯНД'!E:W,19,FALSE)</f>
        <v>23</v>
      </c>
    </row>
    <row r="141" spans="1:49" x14ac:dyDescent="0.25">
      <c r="A141" s="2" t="s">
        <v>260</v>
      </c>
      <c r="B141" s="1" t="s">
        <v>264</v>
      </c>
      <c r="D141" s="1" t="s">
        <v>78</v>
      </c>
      <c r="E141" s="70" t="s">
        <v>293</v>
      </c>
      <c r="G141" s="165">
        <f>VLOOKUP(E141,'БАЗА ЯНД'!E:R,2,FALSE)</f>
        <v>100</v>
      </c>
      <c r="H141" s="166">
        <f>VLOOKUP(E141,'БАЗА ЯНД'!E:R,5,FALSE)</f>
        <v>180</v>
      </c>
      <c r="I141" s="164">
        <f>VLOOKUP(E141,'БАЗА ЯНД'!E:R,3,FALSE)</f>
        <v>27</v>
      </c>
      <c r="J141" s="167">
        <f t="shared" si="203"/>
        <v>0.27</v>
      </c>
      <c r="K141" s="164">
        <f t="shared" si="204"/>
        <v>0</v>
      </c>
      <c r="L141" s="164">
        <f t="shared" si="205"/>
        <v>0</v>
      </c>
      <c r="M141" s="164">
        <f>VLOOKUP(E141,'БАЗА ЯНД'!E:W,19,FALSE)</f>
        <v>23</v>
      </c>
      <c r="N141" s="70" t="s">
        <v>293</v>
      </c>
      <c r="P141" s="165">
        <f>VLOOKUP(N141,'БАЗА ЯНД'!E:R,2,FALSE)</f>
        <v>100</v>
      </c>
      <c r="Q141" s="166">
        <f>VLOOKUP(N141,'БАЗА ЯНД'!E:R,5,FALSE)</f>
        <v>180</v>
      </c>
      <c r="R141" s="164">
        <f>VLOOKUP(N141,'БАЗА ЯНД'!E:R,3,FALSE)</f>
        <v>27</v>
      </c>
      <c r="S141" s="167">
        <f t="shared" si="206"/>
        <v>0.27</v>
      </c>
      <c r="T141" s="164">
        <f t="shared" si="207"/>
        <v>0</v>
      </c>
      <c r="U141" s="164">
        <f t="shared" si="208"/>
        <v>0</v>
      </c>
      <c r="V141" s="164">
        <f>VLOOKUP(N141,'БАЗА ЯНД'!E:W,19,FALSE)</f>
        <v>23</v>
      </c>
      <c r="W141" s="1" t="s">
        <v>293</v>
      </c>
      <c r="Y141" s="4">
        <f>VLOOKUP(W141,'БАЗА ЯНД'!E:R,2,FALSE)</f>
        <v>100</v>
      </c>
      <c r="Z141" s="5">
        <f>VLOOKUP(W141,'БАЗА ЯНД'!E:R,5,FALSE)</f>
        <v>180</v>
      </c>
      <c r="AA141" s="3">
        <f>VLOOKUP(W141,'БАЗА ЯНД'!E:R,3,FALSE)</f>
        <v>27</v>
      </c>
      <c r="AB141" s="6">
        <f t="shared" si="209"/>
        <v>0.27</v>
      </c>
      <c r="AC141" s="3">
        <f t="shared" si="210"/>
        <v>0</v>
      </c>
      <c r="AD141" s="3">
        <f t="shared" si="211"/>
        <v>0</v>
      </c>
      <c r="AF141" s="70" t="s">
        <v>293</v>
      </c>
      <c r="AH141" s="165">
        <f>VLOOKUP(AF141,'БАЗА ЯНД'!E:R,2,FALSE)</f>
        <v>100</v>
      </c>
      <c r="AI141" s="166">
        <f>VLOOKUP(AF141,'БАЗА ЯНД'!E:R,5,FALSE)</f>
        <v>180</v>
      </c>
      <c r="AJ141" s="164">
        <f>VLOOKUP(AF141,'БАЗА ЯНД'!E:R,3,FALSE)</f>
        <v>27</v>
      </c>
      <c r="AK141" s="167">
        <f t="shared" si="212"/>
        <v>0.27</v>
      </c>
      <c r="AL141" s="164">
        <f t="shared" si="213"/>
        <v>0</v>
      </c>
      <c r="AM141" s="164">
        <f t="shared" si="214"/>
        <v>0</v>
      </c>
      <c r="AO141" s="70" t="s">
        <v>293</v>
      </c>
      <c r="AQ141" s="165">
        <f>VLOOKUP(AO141,'БАЗА ЯНД'!E:W,2,FALSE)</f>
        <v>100</v>
      </c>
      <c r="AR141" s="166">
        <f>VLOOKUP(AO141,'БАЗА ЯНД'!E:W,5,FALSE)</f>
        <v>180</v>
      </c>
      <c r="AS141" s="164">
        <f>VLOOKUP(AO141,'БАЗА ЯНД'!E:W,3,FALSE)</f>
        <v>27</v>
      </c>
      <c r="AT141" s="167">
        <f t="shared" si="215"/>
        <v>0.27</v>
      </c>
      <c r="AU141" s="164">
        <f t="shared" si="216"/>
        <v>0</v>
      </c>
      <c r="AV141" s="164">
        <f t="shared" si="217"/>
        <v>0</v>
      </c>
      <c r="AW141" s="164">
        <f>VLOOKUP(AO141,'БАЗА ЯНД'!E:W,19,FALSE)</f>
        <v>23</v>
      </c>
    </row>
    <row r="142" spans="1:49" x14ac:dyDescent="0.25">
      <c r="A142" s="2" t="s">
        <v>260</v>
      </c>
      <c r="B142" s="1" t="s">
        <v>264</v>
      </c>
      <c r="D142" s="1" t="s">
        <v>78</v>
      </c>
      <c r="E142" s="70" t="s">
        <v>294</v>
      </c>
      <c r="G142" s="165">
        <f>VLOOKUP(E142,'БАЗА ЯНД'!E:R,2,FALSE)</f>
        <v>100</v>
      </c>
      <c r="H142" s="166">
        <f>VLOOKUP(E142,'БАЗА ЯНД'!E:R,5,FALSE)</f>
        <v>140</v>
      </c>
      <c r="I142" s="164">
        <f>VLOOKUP(E142,'БАЗА ЯНД'!E:R,3,FALSE)</f>
        <v>48</v>
      </c>
      <c r="J142" s="167">
        <f t="shared" si="203"/>
        <v>0.48</v>
      </c>
      <c r="K142" s="164">
        <f t="shared" si="204"/>
        <v>0</v>
      </c>
      <c r="L142" s="164">
        <f t="shared" si="205"/>
        <v>0</v>
      </c>
      <c r="M142" s="164">
        <f>VLOOKUP(E142,'БАЗА ЯНД'!E:W,19,FALSE)</f>
        <v>23</v>
      </c>
      <c r="N142" s="70" t="s">
        <v>294</v>
      </c>
      <c r="P142" s="165">
        <f>VLOOKUP(N142,'БАЗА ЯНД'!E:R,2,FALSE)</f>
        <v>100</v>
      </c>
      <c r="Q142" s="166">
        <f>VLOOKUP(N142,'БАЗА ЯНД'!E:R,5,FALSE)</f>
        <v>140</v>
      </c>
      <c r="R142" s="164">
        <f>VLOOKUP(N142,'БАЗА ЯНД'!E:R,3,FALSE)</f>
        <v>48</v>
      </c>
      <c r="S142" s="167">
        <f t="shared" si="206"/>
        <v>0.48</v>
      </c>
      <c r="T142" s="164">
        <f t="shared" si="207"/>
        <v>0</v>
      </c>
      <c r="U142" s="164">
        <f t="shared" si="208"/>
        <v>0</v>
      </c>
      <c r="V142" s="164">
        <f>VLOOKUP(N142,'БАЗА ЯНД'!E:W,19,FALSE)</f>
        <v>23</v>
      </c>
      <c r="W142" s="1" t="s">
        <v>294</v>
      </c>
      <c r="Y142" s="4">
        <f>VLOOKUP(W142,'БАЗА ЯНД'!E:R,2,FALSE)</f>
        <v>100</v>
      </c>
      <c r="Z142" s="5">
        <f>VLOOKUP(W142,'БАЗА ЯНД'!E:R,5,FALSE)</f>
        <v>140</v>
      </c>
      <c r="AA142" s="3">
        <f>VLOOKUP(W142,'БАЗА ЯНД'!E:R,3,FALSE)</f>
        <v>48</v>
      </c>
      <c r="AB142" s="6">
        <f t="shared" si="209"/>
        <v>0.48</v>
      </c>
      <c r="AC142" s="3">
        <f t="shared" si="210"/>
        <v>0</v>
      </c>
      <c r="AD142" s="3">
        <f t="shared" si="211"/>
        <v>0</v>
      </c>
      <c r="AF142" s="70" t="s">
        <v>294</v>
      </c>
      <c r="AH142" s="165">
        <f>VLOOKUP(AF142,'БАЗА ЯНД'!E:R,2,FALSE)</f>
        <v>100</v>
      </c>
      <c r="AI142" s="166">
        <f>VLOOKUP(AF142,'БАЗА ЯНД'!E:R,5,FALSE)</f>
        <v>140</v>
      </c>
      <c r="AJ142" s="164">
        <f>VLOOKUP(AF142,'БАЗА ЯНД'!E:R,3,FALSE)</f>
        <v>48</v>
      </c>
      <c r="AK142" s="167">
        <f t="shared" si="212"/>
        <v>0.48</v>
      </c>
      <c r="AL142" s="164">
        <f t="shared" si="213"/>
        <v>0</v>
      </c>
      <c r="AM142" s="164">
        <f t="shared" si="214"/>
        <v>0</v>
      </c>
      <c r="AO142" s="70" t="s">
        <v>294</v>
      </c>
      <c r="AQ142" s="165">
        <f>VLOOKUP(AO142,'БАЗА ЯНД'!E:W,2,FALSE)</f>
        <v>100</v>
      </c>
      <c r="AR142" s="166">
        <f>VLOOKUP(AO142,'БАЗА ЯНД'!E:W,5,FALSE)</f>
        <v>140</v>
      </c>
      <c r="AS142" s="164">
        <f>VLOOKUP(AO142,'БАЗА ЯНД'!E:W,3,FALSE)</f>
        <v>48</v>
      </c>
      <c r="AT142" s="167">
        <f t="shared" si="215"/>
        <v>0.48</v>
      </c>
      <c r="AU142" s="164">
        <f t="shared" si="216"/>
        <v>0</v>
      </c>
      <c r="AV142" s="164">
        <f t="shared" si="217"/>
        <v>0</v>
      </c>
      <c r="AW142" s="164">
        <f>VLOOKUP(AO142,'БАЗА ЯНД'!E:W,19,FALSE)</f>
        <v>23</v>
      </c>
    </row>
    <row r="143" spans="1:49" x14ac:dyDescent="0.25">
      <c r="A143" s="2" t="s">
        <v>260</v>
      </c>
      <c r="B143" s="1" t="s">
        <v>264</v>
      </c>
      <c r="D143" s="1" t="s">
        <v>78</v>
      </c>
      <c r="E143" s="70" t="s">
        <v>295</v>
      </c>
      <c r="G143" s="165" t="e">
        <f>VLOOKUP(E143,'БАЗА ЯНД'!E:R,2,FALSE)</f>
        <v>#N/A</v>
      </c>
      <c r="H143" s="166" t="e">
        <f>VLOOKUP(E143,'БАЗА ЯНД'!E:R,5,FALSE)</f>
        <v>#N/A</v>
      </c>
      <c r="I143" s="164" t="e">
        <f>VLOOKUP(E143,'БАЗА ЯНД'!E:R,3,FALSE)</f>
        <v>#N/A</v>
      </c>
      <c r="J143" s="167" t="e">
        <f t="shared" si="203"/>
        <v>#N/A</v>
      </c>
      <c r="K143" s="164" t="e">
        <f t="shared" si="204"/>
        <v>#N/A</v>
      </c>
      <c r="L143" s="164" t="e">
        <f t="shared" si="205"/>
        <v>#N/A</v>
      </c>
      <c r="M143" s="164" t="e">
        <f>VLOOKUP(E143,'БАЗА ЯНД'!E:W,19,FALSE)</f>
        <v>#N/A</v>
      </c>
      <c r="N143" s="70" t="s">
        <v>295</v>
      </c>
      <c r="P143" s="165" t="e">
        <f>VLOOKUP(N143,'БАЗА ЯНД'!E:R,2,FALSE)</f>
        <v>#N/A</v>
      </c>
      <c r="Q143" s="166" t="e">
        <f>VLOOKUP(N143,'БАЗА ЯНД'!E:R,5,FALSE)</f>
        <v>#N/A</v>
      </c>
      <c r="R143" s="164" t="e">
        <f>VLOOKUP(N143,'БАЗА ЯНД'!E:R,3,FALSE)</f>
        <v>#N/A</v>
      </c>
      <c r="S143" s="167" t="e">
        <f t="shared" si="206"/>
        <v>#N/A</v>
      </c>
      <c r="T143" s="164" t="e">
        <f t="shared" si="207"/>
        <v>#N/A</v>
      </c>
      <c r="U143" s="164" t="e">
        <f t="shared" si="208"/>
        <v>#N/A</v>
      </c>
      <c r="V143" s="164" t="e">
        <f>VLOOKUP(N143,'БАЗА ЯНД'!E:W,19,FALSE)</f>
        <v>#N/A</v>
      </c>
      <c r="W143" s="1" t="s">
        <v>295</v>
      </c>
      <c r="Y143" s="4" t="e">
        <f>VLOOKUP(W143,'БАЗА ЯНД'!E:R,2,FALSE)</f>
        <v>#N/A</v>
      </c>
      <c r="Z143" s="5" t="e">
        <f>VLOOKUP(W143,'БАЗА ЯНД'!E:R,5,FALSE)</f>
        <v>#N/A</v>
      </c>
      <c r="AA143" s="3" t="e">
        <f>VLOOKUP(W143,'БАЗА ЯНД'!E:R,3,FALSE)</f>
        <v>#N/A</v>
      </c>
      <c r="AB143" s="6" t="e">
        <f t="shared" si="209"/>
        <v>#N/A</v>
      </c>
      <c r="AC143" s="3" t="e">
        <f t="shared" si="210"/>
        <v>#N/A</v>
      </c>
      <c r="AD143" s="3" t="e">
        <f t="shared" si="211"/>
        <v>#N/A</v>
      </c>
      <c r="AF143" s="70" t="s">
        <v>295</v>
      </c>
      <c r="AH143" s="165" t="e">
        <f>VLOOKUP(AF143,'БАЗА ЯНД'!E:R,2,FALSE)</f>
        <v>#N/A</v>
      </c>
      <c r="AI143" s="166" t="e">
        <f>VLOOKUP(AF143,'БАЗА ЯНД'!E:R,5,FALSE)</f>
        <v>#N/A</v>
      </c>
      <c r="AJ143" s="164" t="e">
        <f>VLOOKUP(AF143,'БАЗА ЯНД'!E:R,3,FALSE)</f>
        <v>#N/A</v>
      </c>
      <c r="AK143" s="167" t="e">
        <f t="shared" si="212"/>
        <v>#N/A</v>
      </c>
      <c r="AL143" s="164" t="e">
        <f t="shared" si="213"/>
        <v>#N/A</v>
      </c>
      <c r="AM143" s="164" t="e">
        <f t="shared" si="214"/>
        <v>#N/A</v>
      </c>
      <c r="AO143" s="70" t="s">
        <v>295</v>
      </c>
      <c r="AQ143" s="165" t="e">
        <f>VLOOKUP(AO143,'БАЗА ЯНД'!E:W,2,FALSE)</f>
        <v>#N/A</v>
      </c>
      <c r="AR143" s="166" t="e">
        <f>VLOOKUP(AO143,'БАЗА ЯНД'!E:W,5,FALSE)</f>
        <v>#N/A</v>
      </c>
      <c r="AS143" s="164" t="e">
        <f>VLOOKUP(AO143,'БАЗА ЯНД'!E:W,3,FALSE)</f>
        <v>#N/A</v>
      </c>
      <c r="AT143" s="167" t="e">
        <f t="shared" si="215"/>
        <v>#N/A</v>
      </c>
      <c r="AU143" s="164" t="e">
        <f t="shared" si="216"/>
        <v>#N/A</v>
      </c>
      <c r="AV143" s="164" t="e">
        <f t="shared" si="217"/>
        <v>#N/A</v>
      </c>
      <c r="AW143" s="164" t="e">
        <f>VLOOKUP(AO143,'БАЗА ЯНД'!E:W,19,FALSE)</f>
        <v>#N/A</v>
      </c>
    </row>
    <row r="144" spans="1:49" x14ac:dyDescent="0.25">
      <c r="A144" s="2" t="s">
        <v>296</v>
      </c>
      <c r="E144" s="70" t="s">
        <v>296</v>
      </c>
      <c r="G144" s="165" t="e">
        <f>VLOOKUP(E144,'БАЗА ЯНД'!E:R,2,FALSE)</f>
        <v>#N/A</v>
      </c>
      <c r="H144" s="166" t="e">
        <f>VLOOKUP(E144,'БАЗА ЯНД'!E:R,5,FALSE)</f>
        <v>#N/A</v>
      </c>
      <c r="I144" s="164" t="e">
        <f>VLOOKUP(E144,'БАЗА ЯНД'!E:R,3,FALSE)</f>
        <v>#N/A</v>
      </c>
      <c r="J144" s="167" t="e">
        <f t="shared" si="203"/>
        <v>#N/A</v>
      </c>
      <c r="K144" s="164" t="e">
        <f t="shared" si="204"/>
        <v>#N/A</v>
      </c>
      <c r="L144" s="164" t="e">
        <f t="shared" si="205"/>
        <v>#N/A</v>
      </c>
      <c r="M144" s="164" t="e">
        <f>VLOOKUP(E144,'БАЗА ЯНД'!E:W,19,FALSE)</f>
        <v>#N/A</v>
      </c>
      <c r="N144" s="70" t="s">
        <v>296</v>
      </c>
      <c r="P144" s="165" t="e">
        <f>VLOOKUP(N144,'БАЗА ЯНД'!E:R,2,FALSE)</f>
        <v>#N/A</v>
      </c>
      <c r="Q144" s="166" t="e">
        <f>VLOOKUP(N144,'БАЗА ЯНД'!E:R,5,FALSE)</f>
        <v>#N/A</v>
      </c>
      <c r="R144" s="164" t="e">
        <f>VLOOKUP(N144,'БАЗА ЯНД'!E:R,3,FALSE)</f>
        <v>#N/A</v>
      </c>
      <c r="S144" s="167" t="e">
        <f t="shared" si="206"/>
        <v>#N/A</v>
      </c>
      <c r="T144" s="164" t="e">
        <f t="shared" si="207"/>
        <v>#N/A</v>
      </c>
      <c r="U144" s="164" t="e">
        <f t="shared" si="208"/>
        <v>#N/A</v>
      </c>
      <c r="V144" s="164" t="e">
        <f>VLOOKUP(N144,'БАЗА ЯНД'!E:W,19,FALSE)</f>
        <v>#N/A</v>
      </c>
      <c r="W144" s="1" t="s">
        <v>296</v>
      </c>
      <c r="AF144" s="70" t="s">
        <v>296</v>
      </c>
    </row>
    <row r="145" spans="1:49" x14ac:dyDescent="0.25">
      <c r="A145" s="2" t="s">
        <v>260</v>
      </c>
      <c r="B145" s="1" t="s">
        <v>264</v>
      </c>
      <c r="E145" s="70" t="s">
        <v>297</v>
      </c>
      <c r="G145" s="165">
        <f>VLOOKUP(E145,'БАЗА ЯНД'!E:R,2,FALSE)</f>
        <v>50</v>
      </c>
      <c r="H145" s="166">
        <f>VLOOKUP(E145,'БАЗА ЯНД'!E:R,5,FALSE)</f>
        <v>30</v>
      </c>
      <c r="I145" s="164">
        <f>VLOOKUP(E145,'БАЗА ЯНД'!E:R,3,FALSE)</f>
        <v>18</v>
      </c>
      <c r="J145" s="167">
        <f t="shared" si="203"/>
        <v>0.36</v>
      </c>
      <c r="K145" s="164">
        <f t="shared" si="204"/>
        <v>0</v>
      </c>
      <c r="L145" s="164">
        <f t="shared" si="205"/>
        <v>0</v>
      </c>
      <c r="M145" s="164">
        <f>VLOOKUP(E145,'БАЗА ЯНД'!E:W,19,FALSE)</f>
        <v>23</v>
      </c>
      <c r="N145" s="70" t="s">
        <v>297</v>
      </c>
      <c r="P145" s="165">
        <f>VLOOKUP(N145,'БАЗА ЯНД'!E:R,2,FALSE)</f>
        <v>50</v>
      </c>
      <c r="Q145" s="166">
        <f>VLOOKUP(N145,'БАЗА ЯНД'!E:R,5,FALSE)</f>
        <v>30</v>
      </c>
      <c r="R145" s="164">
        <f>VLOOKUP(N145,'БАЗА ЯНД'!E:R,3,FALSE)</f>
        <v>18</v>
      </c>
      <c r="S145" s="167">
        <f t="shared" si="206"/>
        <v>0.36</v>
      </c>
      <c r="T145" s="164">
        <f t="shared" si="207"/>
        <v>0</v>
      </c>
      <c r="U145" s="164">
        <f t="shared" si="208"/>
        <v>0</v>
      </c>
      <c r="V145" s="164">
        <f>VLOOKUP(N145,'БАЗА ЯНД'!E:W,19,FALSE)</f>
        <v>23</v>
      </c>
      <c r="W145" s="1" t="s">
        <v>297</v>
      </c>
      <c r="Y145" s="4">
        <f>VLOOKUP(W145,'БАЗА ЯНД'!E:R,2,FALSE)</f>
        <v>50</v>
      </c>
      <c r="Z145" s="5">
        <f>VLOOKUP(W145,'БАЗА ЯНД'!E:R,5,FALSE)</f>
        <v>30</v>
      </c>
      <c r="AA145" s="3">
        <f>VLOOKUP(W145,'БАЗА ЯНД'!E:R,3,FALSE)</f>
        <v>18</v>
      </c>
      <c r="AB145" s="6">
        <f t="shared" si="209"/>
        <v>0.36</v>
      </c>
      <c r="AC145" s="3">
        <f t="shared" si="210"/>
        <v>0</v>
      </c>
      <c r="AD145" s="3">
        <f t="shared" si="211"/>
        <v>0</v>
      </c>
      <c r="AF145" s="70" t="s">
        <v>297</v>
      </c>
      <c r="AH145" s="165">
        <f>VLOOKUP(AF145,'БАЗА ЯНД'!E:R,2,FALSE)</f>
        <v>50</v>
      </c>
      <c r="AI145" s="166">
        <f>VLOOKUP(AF145,'БАЗА ЯНД'!E:R,5,FALSE)</f>
        <v>30</v>
      </c>
      <c r="AJ145" s="164">
        <f>VLOOKUP(AF145,'БАЗА ЯНД'!E:R,3,FALSE)</f>
        <v>18</v>
      </c>
      <c r="AK145" s="167">
        <f t="shared" si="212"/>
        <v>0.36</v>
      </c>
      <c r="AL145" s="164">
        <f t="shared" si="213"/>
        <v>0</v>
      </c>
      <c r="AM145" s="164">
        <f t="shared" si="214"/>
        <v>0</v>
      </c>
      <c r="AO145" s="70" t="s">
        <v>297</v>
      </c>
      <c r="AQ145" s="165">
        <f>VLOOKUP(AO145,'БАЗА ЯНД'!E:W,2,FALSE)</f>
        <v>50</v>
      </c>
      <c r="AR145" s="166">
        <f>VLOOKUP(AO145,'БАЗА ЯНД'!E:W,5,FALSE)</f>
        <v>30</v>
      </c>
      <c r="AS145" s="164">
        <f>VLOOKUP(AO145,'БАЗА ЯНД'!E:W,3,FALSE)</f>
        <v>18</v>
      </c>
      <c r="AT145" s="167">
        <f t="shared" si="215"/>
        <v>0.36</v>
      </c>
      <c r="AU145" s="164">
        <f t="shared" si="216"/>
        <v>0</v>
      </c>
      <c r="AV145" s="164">
        <f t="shared" si="217"/>
        <v>0</v>
      </c>
      <c r="AW145" s="164">
        <f>VLOOKUP(AO145,'БАЗА ЯНД'!E:W,19,FALSE)</f>
        <v>23</v>
      </c>
    </row>
    <row r="146" spans="1:49" x14ac:dyDescent="0.25">
      <c r="A146" s="2" t="s">
        <v>260</v>
      </c>
      <c r="B146" s="1" t="s">
        <v>264</v>
      </c>
      <c r="E146" s="70" t="s">
        <v>298</v>
      </c>
      <c r="G146" s="165" t="e">
        <f>VLOOKUP(E146,'БАЗА ЯНД'!E:R,2,FALSE)</f>
        <v>#N/A</v>
      </c>
      <c r="H146" s="166" t="e">
        <f>VLOOKUP(E146,'БАЗА ЯНД'!E:R,5,FALSE)</f>
        <v>#N/A</v>
      </c>
      <c r="I146" s="164" t="e">
        <f>VLOOKUP(E146,'БАЗА ЯНД'!E:R,3,FALSE)</f>
        <v>#N/A</v>
      </c>
      <c r="J146" s="167" t="e">
        <f t="shared" si="203"/>
        <v>#N/A</v>
      </c>
      <c r="K146" s="164" t="e">
        <f t="shared" si="204"/>
        <v>#N/A</v>
      </c>
      <c r="L146" s="164" t="e">
        <f t="shared" si="205"/>
        <v>#N/A</v>
      </c>
      <c r="M146" s="164" t="e">
        <f>VLOOKUP(E146,'БАЗА ЯНД'!E:W,19,FALSE)</f>
        <v>#N/A</v>
      </c>
      <c r="N146" s="70" t="s">
        <v>298</v>
      </c>
      <c r="P146" s="165" t="e">
        <f>VLOOKUP(N146,'БАЗА ЯНД'!E:R,2,FALSE)</f>
        <v>#N/A</v>
      </c>
      <c r="Q146" s="166" t="e">
        <f>VLOOKUP(N146,'БАЗА ЯНД'!E:R,5,FALSE)</f>
        <v>#N/A</v>
      </c>
      <c r="R146" s="164" t="e">
        <f>VLOOKUP(N146,'БАЗА ЯНД'!E:R,3,FALSE)</f>
        <v>#N/A</v>
      </c>
      <c r="S146" s="167" t="e">
        <f t="shared" si="206"/>
        <v>#N/A</v>
      </c>
      <c r="T146" s="164" t="e">
        <f t="shared" si="207"/>
        <v>#N/A</v>
      </c>
      <c r="U146" s="164" t="e">
        <f t="shared" si="208"/>
        <v>#N/A</v>
      </c>
      <c r="V146" s="164" t="e">
        <f>VLOOKUP(N146,'БАЗА ЯНД'!E:W,19,FALSE)</f>
        <v>#N/A</v>
      </c>
      <c r="W146" s="1" t="s">
        <v>298</v>
      </c>
      <c r="Y146" s="4" t="e">
        <f>VLOOKUP(W146,'БАЗА ЯНД'!E:R,2,FALSE)</f>
        <v>#N/A</v>
      </c>
      <c r="Z146" s="5" t="e">
        <f>VLOOKUP(W146,'БАЗА ЯНД'!E:R,5,FALSE)</f>
        <v>#N/A</v>
      </c>
      <c r="AA146" s="3" t="e">
        <f>VLOOKUP(W146,'БАЗА ЯНД'!E:R,3,FALSE)</f>
        <v>#N/A</v>
      </c>
      <c r="AB146" s="6" t="e">
        <f t="shared" si="209"/>
        <v>#N/A</v>
      </c>
      <c r="AC146" s="3" t="e">
        <f t="shared" si="210"/>
        <v>#N/A</v>
      </c>
      <c r="AD146" s="3" t="e">
        <f t="shared" si="211"/>
        <v>#N/A</v>
      </c>
      <c r="AF146" s="70" t="s">
        <v>298</v>
      </c>
      <c r="AH146" s="165" t="e">
        <f>VLOOKUP(AF146,'БАЗА ЯНД'!E:R,2,FALSE)</f>
        <v>#N/A</v>
      </c>
      <c r="AI146" s="166" t="e">
        <f>VLOOKUP(AF146,'БАЗА ЯНД'!E:R,5,FALSE)</f>
        <v>#N/A</v>
      </c>
      <c r="AJ146" s="164" t="e">
        <f>VLOOKUP(AF146,'БАЗА ЯНД'!E:R,3,FALSE)</f>
        <v>#N/A</v>
      </c>
      <c r="AK146" s="167" t="e">
        <f t="shared" si="212"/>
        <v>#N/A</v>
      </c>
      <c r="AL146" s="164" t="e">
        <f t="shared" si="213"/>
        <v>#N/A</v>
      </c>
      <c r="AM146" s="164" t="e">
        <f t="shared" si="214"/>
        <v>#N/A</v>
      </c>
      <c r="AO146" s="70" t="s">
        <v>298</v>
      </c>
      <c r="AQ146" s="165" t="e">
        <f>VLOOKUP(AO146,'БАЗА ЯНД'!E:W,2,FALSE)</f>
        <v>#N/A</v>
      </c>
      <c r="AR146" s="166" t="e">
        <f>VLOOKUP(AO146,'БАЗА ЯНД'!E:W,5,FALSE)</f>
        <v>#N/A</v>
      </c>
      <c r="AS146" s="164" t="e">
        <f>VLOOKUP(AO146,'БАЗА ЯНД'!E:W,3,FALSE)</f>
        <v>#N/A</v>
      </c>
      <c r="AT146" s="167" t="e">
        <f t="shared" si="215"/>
        <v>#N/A</v>
      </c>
      <c r="AU146" s="164" t="e">
        <f t="shared" si="216"/>
        <v>#N/A</v>
      </c>
      <c r="AV146" s="164" t="e">
        <f t="shared" si="217"/>
        <v>#N/A</v>
      </c>
      <c r="AW146" s="164" t="e">
        <f>VLOOKUP(AO146,'БАЗА ЯНД'!E:W,19,FALSE)</f>
        <v>#N/A</v>
      </c>
    </row>
    <row r="147" spans="1:49" x14ac:dyDescent="0.25">
      <c r="A147" s="2" t="s">
        <v>260</v>
      </c>
      <c r="B147" s="1" t="s">
        <v>264</v>
      </c>
      <c r="E147" s="70" t="s">
        <v>299</v>
      </c>
      <c r="G147" s="165">
        <f>VLOOKUP(E147,'БАЗА ЯНД'!E:R,2,FALSE)</f>
        <v>40</v>
      </c>
      <c r="H147" s="166">
        <f>VLOOKUP(E147,'БАЗА ЯНД'!E:R,5,FALSE)</f>
        <v>30</v>
      </c>
      <c r="I147" s="164">
        <f>VLOOKUP(E147,'БАЗА ЯНД'!E:R,3,FALSE)</f>
        <v>9</v>
      </c>
      <c r="J147" s="167">
        <f t="shared" si="203"/>
        <v>0.22500000000000001</v>
      </c>
      <c r="K147" s="164">
        <f t="shared" si="204"/>
        <v>0</v>
      </c>
      <c r="L147" s="164">
        <f t="shared" si="205"/>
        <v>0</v>
      </c>
      <c r="M147" s="164">
        <f>VLOOKUP(E147,'БАЗА ЯНД'!E:W,19,FALSE)</f>
        <v>23</v>
      </c>
      <c r="N147" s="70" t="s">
        <v>299</v>
      </c>
      <c r="P147" s="165">
        <f>VLOOKUP(N147,'БАЗА ЯНД'!E:R,2,FALSE)</f>
        <v>40</v>
      </c>
      <c r="Q147" s="166">
        <f>VLOOKUP(N147,'БАЗА ЯНД'!E:R,5,FALSE)</f>
        <v>30</v>
      </c>
      <c r="R147" s="164">
        <f>VLOOKUP(N147,'БАЗА ЯНД'!E:R,3,FALSE)</f>
        <v>9</v>
      </c>
      <c r="S147" s="167">
        <f t="shared" si="206"/>
        <v>0.22500000000000001</v>
      </c>
      <c r="T147" s="164">
        <f t="shared" si="207"/>
        <v>0</v>
      </c>
      <c r="U147" s="164">
        <f t="shared" si="208"/>
        <v>0</v>
      </c>
      <c r="V147" s="164">
        <f>VLOOKUP(N147,'БАЗА ЯНД'!E:W,19,FALSE)</f>
        <v>23</v>
      </c>
      <c r="W147" s="1" t="s">
        <v>299</v>
      </c>
      <c r="Y147" s="4">
        <f>VLOOKUP(W147,'БАЗА ЯНД'!E:R,2,FALSE)</f>
        <v>40</v>
      </c>
      <c r="Z147" s="5">
        <f>VLOOKUP(W147,'БАЗА ЯНД'!E:R,5,FALSE)</f>
        <v>30</v>
      </c>
      <c r="AA147" s="3">
        <f>VLOOKUP(W147,'БАЗА ЯНД'!E:R,3,FALSE)</f>
        <v>9</v>
      </c>
      <c r="AB147" s="6">
        <f t="shared" si="209"/>
        <v>0.22500000000000001</v>
      </c>
      <c r="AC147" s="3">
        <f t="shared" si="210"/>
        <v>0</v>
      </c>
      <c r="AD147" s="3">
        <f t="shared" si="211"/>
        <v>0</v>
      </c>
      <c r="AF147" s="70" t="s">
        <v>299</v>
      </c>
      <c r="AH147" s="165">
        <f>VLOOKUP(AF147,'БАЗА ЯНД'!E:R,2,FALSE)</f>
        <v>40</v>
      </c>
      <c r="AI147" s="166">
        <f>VLOOKUP(AF147,'БАЗА ЯНД'!E:R,5,FALSE)</f>
        <v>30</v>
      </c>
      <c r="AJ147" s="164">
        <f>VLOOKUP(AF147,'БАЗА ЯНД'!E:R,3,FALSE)</f>
        <v>9</v>
      </c>
      <c r="AK147" s="167">
        <f t="shared" si="212"/>
        <v>0.22500000000000001</v>
      </c>
      <c r="AL147" s="164">
        <f t="shared" si="213"/>
        <v>0</v>
      </c>
      <c r="AM147" s="164">
        <f t="shared" si="214"/>
        <v>0</v>
      </c>
      <c r="AO147" s="70" t="s">
        <v>299</v>
      </c>
      <c r="AQ147" s="165">
        <f>VLOOKUP(AO147,'БАЗА ЯНД'!E:W,2,FALSE)</f>
        <v>40</v>
      </c>
      <c r="AR147" s="166">
        <f>VLOOKUP(AO147,'БАЗА ЯНД'!E:W,5,FALSE)</f>
        <v>30</v>
      </c>
      <c r="AS147" s="164">
        <f>VLOOKUP(AO147,'БАЗА ЯНД'!E:W,3,FALSE)</f>
        <v>9</v>
      </c>
      <c r="AT147" s="167">
        <f t="shared" si="215"/>
        <v>0.22500000000000001</v>
      </c>
      <c r="AU147" s="164">
        <f t="shared" si="216"/>
        <v>0</v>
      </c>
      <c r="AV147" s="164">
        <f t="shared" si="217"/>
        <v>0</v>
      </c>
      <c r="AW147" s="164">
        <f>VLOOKUP(AO147,'БАЗА ЯНД'!E:W,19,FALSE)</f>
        <v>23</v>
      </c>
    </row>
    <row r="148" spans="1:49" x14ac:dyDescent="0.25">
      <c r="A148" s="2" t="s">
        <v>260</v>
      </c>
      <c r="B148" s="1" t="s">
        <v>264</v>
      </c>
      <c r="E148" s="70" t="s">
        <v>300</v>
      </c>
      <c r="G148" s="165">
        <f>VLOOKUP(E148,'БАЗА ЯНД'!E:R,2,FALSE)</f>
        <v>40</v>
      </c>
      <c r="H148" s="166">
        <f>VLOOKUP(E148,'БАЗА ЯНД'!E:R,5,FALSE)</f>
        <v>30</v>
      </c>
      <c r="I148" s="164">
        <f>VLOOKUP(E148,'БАЗА ЯНД'!E:R,3,FALSE)</f>
        <v>10</v>
      </c>
      <c r="J148" s="167">
        <f t="shared" si="203"/>
        <v>0.25</v>
      </c>
      <c r="K148" s="164">
        <f t="shared" si="204"/>
        <v>0</v>
      </c>
      <c r="L148" s="164">
        <f t="shared" si="205"/>
        <v>0</v>
      </c>
      <c r="M148" s="164">
        <f>VLOOKUP(E148,'БАЗА ЯНД'!E:W,19,FALSE)</f>
        <v>23</v>
      </c>
      <c r="N148" s="70" t="s">
        <v>300</v>
      </c>
      <c r="P148" s="165">
        <f>VLOOKUP(N148,'БАЗА ЯНД'!E:R,2,FALSE)</f>
        <v>40</v>
      </c>
      <c r="Q148" s="166">
        <f>VLOOKUP(N148,'БАЗА ЯНД'!E:R,5,FALSE)</f>
        <v>30</v>
      </c>
      <c r="R148" s="164">
        <f>VLOOKUP(N148,'БАЗА ЯНД'!E:R,3,FALSE)</f>
        <v>10</v>
      </c>
      <c r="S148" s="167">
        <f t="shared" si="206"/>
        <v>0.25</v>
      </c>
      <c r="T148" s="164">
        <f t="shared" si="207"/>
        <v>0</v>
      </c>
      <c r="U148" s="164">
        <f t="shared" si="208"/>
        <v>0</v>
      </c>
      <c r="V148" s="164">
        <f>VLOOKUP(N148,'БАЗА ЯНД'!E:W,19,FALSE)</f>
        <v>23</v>
      </c>
      <c r="W148" s="1" t="s">
        <v>300</v>
      </c>
      <c r="Y148" s="4">
        <f>VLOOKUP(W148,'БАЗА ЯНД'!E:R,2,FALSE)</f>
        <v>40</v>
      </c>
      <c r="Z148" s="5">
        <f>VLOOKUP(W148,'БАЗА ЯНД'!E:R,5,FALSE)</f>
        <v>30</v>
      </c>
      <c r="AA148" s="3">
        <f>VLOOKUP(W148,'БАЗА ЯНД'!E:R,3,FALSE)</f>
        <v>10</v>
      </c>
      <c r="AB148" s="6">
        <f t="shared" si="209"/>
        <v>0.25</v>
      </c>
      <c r="AC148" s="3">
        <f t="shared" si="210"/>
        <v>0</v>
      </c>
      <c r="AD148" s="3">
        <f t="shared" si="211"/>
        <v>0</v>
      </c>
      <c r="AF148" s="70" t="s">
        <v>300</v>
      </c>
      <c r="AH148" s="165">
        <f>VLOOKUP(AF148,'БАЗА ЯНД'!E:R,2,FALSE)</f>
        <v>40</v>
      </c>
      <c r="AI148" s="166">
        <f>VLOOKUP(AF148,'БАЗА ЯНД'!E:R,5,FALSE)</f>
        <v>30</v>
      </c>
      <c r="AJ148" s="164">
        <f>VLOOKUP(AF148,'БАЗА ЯНД'!E:R,3,FALSE)</f>
        <v>10</v>
      </c>
      <c r="AK148" s="167">
        <f t="shared" si="212"/>
        <v>0.25</v>
      </c>
      <c r="AL148" s="164">
        <f t="shared" si="213"/>
        <v>0</v>
      </c>
      <c r="AM148" s="164">
        <f t="shared" si="214"/>
        <v>0</v>
      </c>
      <c r="AO148" s="70" t="s">
        <v>300</v>
      </c>
      <c r="AQ148" s="165">
        <f>VLOOKUP(AO148,'БАЗА ЯНД'!E:W,2,FALSE)</f>
        <v>40</v>
      </c>
      <c r="AR148" s="166">
        <f>VLOOKUP(AO148,'БАЗА ЯНД'!E:W,5,FALSE)</f>
        <v>30</v>
      </c>
      <c r="AS148" s="164">
        <f>VLOOKUP(AO148,'БАЗА ЯНД'!E:W,3,FALSE)</f>
        <v>10</v>
      </c>
      <c r="AT148" s="167">
        <f t="shared" si="215"/>
        <v>0.25</v>
      </c>
      <c r="AU148" s="164">
        <f t="shared" si="216"/>
        <v>0</v>
      </c>
      <c r="AV148" s="164">
        <f t="shared" si="217"/>
        <v>0</v>
      </c>
      <c r="AW148" s="164">
        <f>VLOOKUP(AO148,'БАЗА ЯНД'!E:W,19,FALSE)</f>
        <v>23</v>
      </c>
    </row>
    <row r="149" spans="1:49" x14ac:dyDescent="0.25">
      <c r="E149" s="66" t="s">
        <v>1945</v>
      </c>
      <c r="H149" s="166">
        <f>VLOOKUP(E149,'БАЗА ЯНД'!E:R,5,FALSE)</f>
        <v>60</v>
      </c>
      <c r="I149" s="164">
        <f>VLOOKUP(E149,'БАЗА ЯНД'!E:R,3,FALSE)</f>
        <v>4</v>
      </c>
      <c r="J149" s="167" t="e">
        <f t="shared" ref="J149" si="218">I149/G149</f>
        <v>#DIV/0!</v>
      </c>
      <c r="K149" s="164">
        <f t="shared" ref="K149" si="219">I149*F149</f>
        <v>0</v>
      </c>
      <c r="L149" s="164">
        <f t="shared" ref="L149" si="220">G149*F149</f>
        <v>0</v>
      </c>
      <c r="M149" s="164">
        <f>VLOOKUP(E149,'БАЗА ЯНД'!E:W,19,FALSE)</f>
        <v>23</v>
      </c>
      <c r="N149" s="297" t="s">
        <v>3167</v>
      </c>
      <c r="Q149" s="166">
        <f>VLOOKUP(N149,'БАЗА ЯНД'!E:R,5,FALSE)</f>
        <v>100</v>
      </c>
      <c r="R149" s="164">
        <f>VLOOKUP(N149,'БАЗА ЯНД'!E:R,3,FALSE)</f>
        <v>8</v>
      </c>
      <c r="S149" s="167" t="e">
        <f t="shared" ref="S149" si="221">R149/P149</f>
        <v>#DIV/0!</v>
      </c>
      <c r="T149" s="164">
        <f t="shared" ref="T149" si="222">R149*O149</f>
        <v>0</v>
      </c>
      <c r="U149" s="164">
        <f t="shared" ref="U149" si="223">O149*P149</f>
        <v>0</v>
      </c>
      <c r="V149" s="164">
        <f>VLOOKUP(N149,'БАЗА ЯНД'!E:W,19,FALSE)</f>
        <v>23</v>
      </c>
      <c r="AB149" s="6" t="e">
        <f>AC149/AD149</f>
        <v>#N/A</v>
      </c>
      <c r="AC149" s="3" t="e">
        <f>SUM(AC11:AC148)</f>
        <v>#N/A</v>
      </c>
      <c r="AD149" s="3" t="e">
        <f>SUM(AD11:AD148)</f>
        <v>#N/A</v>
      </c>
      <c r="AK149" s="167" t="e">
        <f>AL149/AM149</f>
        <v>#N/A</v>
      </c>
      <c r="AL149" s="164" t="e">
        <f>SUM(AL11:AL148)</f>
        <v>#N/A</v>
      </c>
      <c r="AM149" s="164" t="e">
        <f>SUM(AM11:AM148)</f>
        <v>#N/A</v>
      </c>
      <c r="AT149" s="167" t="e">
        <f>AU149/AV149</f>
        <v>#N/A</v>
      </c>
      <c r="AU149" s="164" t="e">
        <f>SUM(AU11:AU148)</f>
        <v>#N/A</v>
      </c>
      <c r="AV149" s="164" t="e">
        <f>SUM(AV11:AV148)</f>
        <v>#N/A</v>
      </c>
    </row>
    <row r="340" spans="5:5" x14ac:dyDescent="0.25">
      <c r="E340" s="70">
        <v>190</v>
      </c>
    </row>
    <row r="645" spans="5:5" x14ac:dyDescent="0.25">
      <c r="E645" s="70">
        <v>200</v>
      </c>
    </row>
    <row r="901" spans="4:17" x14ac:dyDescent="0.25">
      <c r="D901" s="1" t="s">
        <v>280</v>
      </c>
      <c r="E901" s="70">
        <v>270</v>
      </c>
      <c r="Q901" s="166" t="s">
        <v>301</v>
      </c>
    </row>
  </sheetData>
  <conditionalFormatting sqref="J4:J34 J36:J69">
    <cfRule type="cellIs" dxfId="13" priority="69" operator="greaterThan">
      <formula>0.27</formula>
    </cfRule>
  </conditionalFormatting>
  <conditionalFormatting sqref="J100:J104 J106 J108:J120 J122:J149 J70:J98">
    <cfRule type="cellIs" dxfId="12" priority="79" operator="greaterThan">
      <formula>0.27</formula>
    </cfRule>
  </conditionalFormatting>
  <conditionalFormatting sqref="N154">
    <cfRule type="duplicateValues" dxfId="11" priority="221"/>
  </conditionalFormatting>
  <conditionalFormatting sqref="S4:S104">
    <cfRule type="cellIs" dxfId="10" priority="38" operator="greaterThan">
      <formula>0.27</formula>
    </cfRule>
  </conditionalFormatting>
  <conditionalFormatting sqref="S108:S120 S122:S149">
    <cfRule type="cellIs" dxfId="9" priority="73" operator="greaterThan">
      <formula>0.27</formula>
    </cfRule>
  </conditionalFormatting>
  <conditionalFormatting sqref="AB2:AB106">
    <cfRule type="cellIs" dxfId="8" priority="36" operator="greaterThan">
      <formula>0.27</formula>
    </cfRule>
  </conditionalFormatting>
  <conditionalFormatting sqref="AK2:AK58">
    <cfRule type="cellIs" dxfId="7" priority="11" operator="greaterThan">
      <formula>0.27</formula>
    </cfRule>
  </conditionalFormatting>
  <conditionalFormatting sqref="AK60:AK106">
    <cfRule type="cellIs" dxfId="6" priority="34" operator="greaterThan">
      <formula>0.27</formula>
    </cfRule>
  </conditionalFormatting>
  <conditionalFormatting sqref="AT2 AT144 AT149 AB108:AB149 AK108:AK120 S106 AK122:AK149">
    <cfRule type="cellIs" dxfId="5" priority="417" operator="greaterThan">
      <formula>0.27</formula>
    </cfRule>
  </conditionalFormatting>
  <conditionalFormatting sqref="AT2">
    <cfRule type="cellIs" dxfId="4" priority="106" operator="greaterThan">
      <formula>0.27</formula>
    </cfRule>
  </conditionalFormatting>
  <conditionalFormatting sqref="AT3">
    <cfRule type="cellIs" dxfId="3" priority="9" operator="greaterThan">
      <formula>0.27</formula>
    </cfRule>
  </conditionalFormatting>
  <conditionalFormatting sqref="AT122:AT1048576 AT60:AT120 AT4:AT58">
    <cfRule type="cellIs" dxfId="2" priority="33" operator="greaterThan">
      <formula>0.27</formula>
    </cfRule>
  </conditionalFormatting>
  <conditionalFormatting sqref="AT99">
    <cfRule type="cellIs" dxfId="1" priority="119" operator="greaterThan">
      <formula>0.27</formula>
    </cfRule>
  </conditionalFormatting>
  <pageMargins left="0.25" right="0.25" top="0.75" bottom="0.75" header="0.3" footer="0.3"/>
  <pageSetup paperSize="9" scale="18" firstPageNumber="42949672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1397"/>
  <sheetViews>
    <sheetView showZeros="0" zoomScale="80" workbookViewId="0">
      <pane ySplit="1" topLeftCell="A41" activePane="bottomLeft" state="frozen"/>
      <selection activeCell="B415" sqref="B415"/>
      <selection pane="bottomLeft" activeCell="S155" sqref="S155"/>
    </sheetView>
  </sheetViews>
  <sheetFormatPr defaultColWidth="9.140625" defaultRowHeight="15" x14ac:dyDescent="0.25"/>
  <cols>
    <col min="2" max="2" width="51.28515625" bestFit="1" customWidth="1"/>
    <col min="13" max="13" width="9.140625" customWidth="1"/>
  </cols>
  <sheetData>
    <row r="1" spans="1:13" x14ac:dyDescent="0.25">
      <c r="B1" t="s">
        <v>2005</v>
      </c>
      <c r="C1" t="s">
        <v>315</v>
      </c>
      <c r="D1" t="s">
        <v>316</v>
      </c>
      <c r="E1" t="s">
        <v>317</v>
      </c>
      <c r="F1" t="s">
        <v>2006</v>
      </c>
      <c r="G1" t="s">
        <v>2007</v>
      </c>
      <c r="H1" t="s">
        <v>2008</v>
      </c>
      <c r="I1" t="s">
        <v>310</v>
      </c>
      <c r="J1" t="s">
        <v>311</v>
      </c>
      <c r="K1" t="s">
        <v>312</v>
      </c>
      <c r="L1" t="s">
        <v>313</v>
      </c>
      <c r="M1" t="s">
        <v>314</v>
      </c>
    </row>
    <row r="2" spans="1:13" ht="15" hidden="1" customHeight="1" x14ac:dyDescent="0.25">
      <c r="A2" t="str">
        <f>'БАЗА ЯНД'!B1</f>
        <v>ПРОВЕРКА С/Б</v>
      </c>
      <c r="B2" t="str">
        <f>'БАЗА ЯНД'!E1</f>
        <v>Название</v>
      </c>
      <c r="C2" t="str">
        <f>CONCATENATE('БАЗА ЯНД'!F1,".-")</f>
        <v>руб.-</v>
      </c>
      <c r="D2" t="str">
        <f>CONCATENATE('БАЗА ЯНД'!I1," г")</f>
        <v>ГР г</v>
      </c>
      <c r="E2" t="e">
        <f>CONCATENATE(ROUND('БАЗА ЯНД'!J1,0)," кк")</f>
        <v>#VALUE!</v>
      </c>
      <c r="F2" t="e">
        <f>CONCATENATE("Б ",ROUND('БАЗА ЯНД'!K1,0))</f>
        <v>#VALUE!</v>
      </c>
      <c r="G2" t="e">
        <f>CONCATENATE("Ж ",ROUND('БАЗА ЯНД'!L1,0))</f>
        <v>#VALUE!</v>
      </c>
      <c r="H2" t="e">
        <f>CONCATENATE("У ",ROUND('БАЗА ЯНД'!M1,0))</f>
        <v>#VALUE!</v>
      </c>
      <c r="I2" t="str">
        <f>'БАЗА ЯНД'!N1</f>
        <v>#VEG</v>
      </c>
      <c r="J2" t="str">
        <f>'БАЗА ЯНД'!O1</f>
        <v>#GLUTEN</v>
      </c>
      <c r="K2" t="str">
        <f>'БАЗА ЯНД'!P1</f>
        <v>#LACTO</v>
      </c>
      <c r="L2" t="str">
        <f>'БАЗА ЯНД'!Q1</f>
        <v>#HOT</v>
      </c>
      <c r="M2" t="str">
        <f>'БАЗА ЯНД'!R1</f>
        <v>INGREDIENTS</v>
      </c>
    </row>
    <row r="3" spans="1:13" ht="15" hidden="1" customHeight="1" x14ac:dyDescent="0.25">
      <c r="A3">
        <f>'БАЗА ЯНД'!B2</f>
        <v>0</v>
      </c>
      <c r="B3" t="str">
        <f>'БАЗА ЯНД'!E2</f>
        <v>Йогурт</v>
      </c>
      <c r="C3" t="str">
        <f>CONCATENATE('БАЗА ЯНД'!F2,".-")</f>
        <v>60.-</v>
      </c>
      <c r="D3" t="str">
        <f>CONCATENATE('БАЗА ЯНД'!I2," г")</f>
        <v>250 г</v>
      </c>
      <c r="E3" t="str">
        <f>CONCATENATE(ROUND('БАЗА ЯНД'!J2,0)," кк")</f>
        <v>63 кк</v>
      </c>
      <c r="F3" t="str">
        <f>CONCATENATE("Б ",ROUND('БАЗА ЯНД'!K2,0))</f>
        <v>Б 3</v>
      </c>
      <c r="G3" t="str">
        <f>CONCATENATE("Ж ",ROUND('БАЗА ЯНД'!L2,0))</f>
        <v>Ж 4</v>
      </c>
      <c r="H3" t="str">
        <f>CONCATENATE("У ",ROUND('БАЗА ЯНД'!M2,0))</f>
        <v>У 4</v>
      </c>
      <c r="I3">
        <f>'БАЗА ЯНД'!N2</f>
        <v>0</v>
      </c>
      <c r="J3">
        <f>'БАЗА ЯНД'!O2</f>
        <v>0</v>
      </c>
      <c r="K3">
        <f>'БАЗА ЯНД'!P2</f>
        <v>1</v>
      </c>
      <c r="L3">
        <f>'БАЗА ЯНД'!Q2</f>
        <v>0</v>
      </c>
      <c r="M3" t="str">
        <f>'БАЗА ЯНД'!R2</f>
        <v>йогурт</v>
      </c>
    </row>
    <row r="4" spans="1:13" ht="15" hidden="1" customHeight="1" x14ac:dyDescent="0.25">
      <c r="A4">
        <f>'БАЗА ЯНД'!B3</f>
        <v>20</v>
      </c>
      <c r="B4" t="str">
        <f>'БАЗА ЯНД'!E3</f>
        <v>Холодный чай с ананасом и лимоном</v>
      </c>
      <c r="C4" t="str">
        <f>CONCATENATE('БАЗА ЯНД'!F3,".-")</f>
        <v>60.-</v>
      </c>
      <c r="D4" t="str">
        <f>CONCATENATE('БАЗА ЯНД'!I3," г")</f>
        <v>250 г</v>
      </c>
      <c r="E4" t="str">
        <f>CONCATENATE(ROUND('БАЗА ЯНД'!J3,0)," кк")</f>
        <v>38 кк</v>
      </c>
      <c r="F4" t="str">
        <f>CONCATENATE("Б ",ROUND('БАЗА ЯНД'!K3,0))</f>
        <v>Б 0</v>
      </c>
      <c r="G4" t="str">
        <f>CONCATENATE("Ж ",ROUND('БАЗА ЯНД'!L3,0))</f>
        <v>Ж 0</v>
      </c>
      <c r="H4" t="str">
        <f>CONCATENATE("У ",ROUND('БАЗА ЯНД'!M3,0))</f>
        <v>У 9</v>
      </c>
      <c r="I4">
        <f>'БАЗА ЯНД'!N3</f>
        <v>1</v>
      </c>
      <c r="J4">
        <f>'БАЗА ЯНД'!O3</f>
        <v>0</v>
      </c>
      <c r="K4">
        <f>'БАЗА ЯНД'!P3</f>
        <v>0</v>
      </c>
      <c r="L4">
        <f>'БАЗА ЯНД'!Q3</f>
        <v>0</v>
      </c>
      <c r="M4" t="str">
        <f>'БАЗА ЯНД'!R3</f>
        <v>ананасовый сок, чёрный чай, лимон, сахар</v>
      </c>
    </row>
    <row r="5" spans="1:13" ht="15" hidden="1" customHeight="1" x14ac:dyDescent="0.25">
      <c r="A5">
        <f>'БАЗА ЯНД'!B4</f>
        <v>20</v>
      </c>
      <c r="B5" t="str">
        <f>'БАЗА ЯНД'!E4</f>
        <v>Морс из красной смородины и клюквы</v>
      </c>
      <c r="C5" t="str">
        <f>CONCATENATE('БАЗА ЯНД'!F4,".-")</f>
        <v>45.-</v>
      </c>
      <c r="D5" t="str">
        <f>CONCATENATE('БАЗА ЯНД'!I4," г")</f>
        <v>250 г</v>
      </c>
      <c r="E5" t="str">
        <f>CONCATENATE(ROUND('БАЗА ЯНД'!J4,0)," кк")</f>
        <v>91 кк</v>
      </c>
      <c r="F5" t="str">
        <f>CONCATENATE("Б ",ROUND('БАЗА ЯНД'!K4,0))</f>
        <v>Б 0</v>
      </c>
      <c r="G5" t="str">
        <f>CONCATENATE("Ж ",ROUND('БАЗА ЯНД'!L4,0))</f>
        <v>Ж 0</v>
      </c>
      <c r="H5" t="str">
        <f>CONCATENATE("У ",ROUND('БАЗА ЯНД'!M4,0))</f>
        <v>У 22</v>
      </c>
      <c r="I5">
        <f>'БАЗА ЯНД'!N4</f>
        <v>1</v>
      </c>
      <c r="J5">
        <f>'БАЗА ЯНД'!O4</f>
        <v>0</v>
      </c>
      <c r="K5">
        <f>'БАЗА ЯНД'!P4</f>
        <v>0</v>
      </c>
      <c r="L5">
        <f>'БАЗА ЯНД'!Q4</f>
        <v>0</v>
      </c>
      <c r="M5" t="str">
        <f>'БАЗА ЯНД'!R4</f>
        <v>красная смородина, клюква, сахар, вода</v>
      </c>
    </row>
    <row r="6" spans="1:13" ht="15" hidden="1" customHeight="1" x14ac:dyDescent="0.25">
      <c r="A6">
        <f>'БАЗА ЯНД'!B5</f>
        <v>21</v>
      </c>
      <c r="B6" t="str">
        <f>'БАЗА ЯНД'!E5</f>
        <v>Митболы из цыплёнка с соусом наполи, 1 шт</v>
      </c>
      <c r="C6" t="str">
        <f>CONCATENATE('БАЗА ЯНД'!F5,".-")</f>
        <v>130.-</v>
      </c>
      <c r="D6" t="str">
        <f>CONCATENATE('БАЗА ЯНД'!I5," г")</f>
        <v>100 г</v>
      </c>
      <c r="E6" t="str">
        <f>CONCATENATE(ROUND('БАЗА ЯНД'!J5,0)," кк")</f>
        <v>132 кк</v>
      </c>
      <c r="F6" t="str">
        <f>CONCATENATE("Б ",ROUND('БАЗА ЯНД'!K5,0))</f>
        <v>Б 18</v>
      </c>
      <c r="G6" t="str">
        <f>CONCATENATE("Ж ",ROUND('БАЗА ЯНД'!L5,0))</f>
        <v>Ж 5</v>
      </c>
      <c r="H6" t="str">
        <f>CONCATENATE("У ",ROUND('БАЗА ЯНД'!M5,0))</f>
        <v>У 4</v>
      </c>
      <c r="I6">
        <f>'БАЗА ЯНД'!N5</f>
        <v>0</v>
      </c>
      <c r="J6">
        <f>'БАЗА ЯНД'!O5</f>
        <v>1</v>
      </c>
      <c r="K6">
        <f>'БАЗА ЯНД'!P5</f>
        <v>1</v>
      </c>
      <c r="L6">
        <f>'БАЗА ЯНД'!Q5</f>
        <v>0</v>
      </c>
      <c r="M6" t="str">
        <f>'БАЗА ЯНД'!R5</f>
        <v>цыплёнок, яйцо куриное, лук, сливочное масло, сухари панировочные, томаты, морковь, чеснок, базилик, сахар, соль, специи, говядина,</v>
      </c>
    </row>
    <row r="7" spans="1:13" ht="15" hidden="1" customHeight="1" x14ac:dyDescent="0.25">
      <c r="A7">
        <f>'БАЗА ЯНД'!B6</f>
        <v>21</v>
      </c>
      <c r="B7" t="str">
        <f>'БАЗА ЯНД'!E6</f>
        <v>Сморреброд с индейкой и салями</v>
      </c>
      <c r="C7" t="str">
        <f>CONCATENATE('БАЗА ЯНД'!F6,".-")</f>
        <v>160.-</v>
      </c>
      <c r="D7" t="str">
        <f>CONCATENATE('БАЗА ЯНД'!I6," г")</f>
        <v>150 г</v>
      </c>
      <c r="E7" t="str">
        <f>CONCATENATE(ROUND('БАЗА ЯНД'!J6,0)," кк")</f>
        <v>270 кк</v>
      </c>
      <c r="F7" t="str">
        <f>CONCATENATE("Б ",ROUND('БАЗА ЯНД'!K6,0))</f>
        <v>Б 15</v>
      </c>
      <c r="G7" t="str">
        <f>CONCATENATE("Ж ",ROUND('БАЗА ЯНД'!L6,0))</f>
        <v>Ж 13</v>
      </c>
      <c r="H7" t="str">
        <f>CONCATENATE("У ",ROUND('БАЗА ЯНД'!M6,0))</f>
        <v>У 25</v>
      </c>
      <c r="I7">
        <f>'БАЗА ЯНД'!N6</f>
        <v>0</v>
      </c>
      <c r="J7">
        <f>'БАЗА ЯНД'!O6</f>
        <v>1</v>
      </c>
      <c r="K7">
        <f>'БАЗА ЯНД'!P6</f>
        <v>1</v>
      </c>
      <c r="L7">
        <f>'БАЗА ЯНД'!Q6</f>
        <v>0</v>
      </c>
      <c r="M7" t="str">
        <f>'БАЗА ЯНД'!R6</f>
        <v>хлеб, индейка, пепперони, томаты, салат, творожный сыр, сливки 10%, соус песто, подсолнечное масло, соль, специи</v>
      </c>
    </row>
    <row r="8" spans="1:13" ht="15" customHeight="1" x14ac:dyDescent="0.25">
      <c r="A8">
        <f>'БАЗА ЯНД'!B7</f>
        <v>21</v>
      </c>
      <c r="B8" t="str">
        <f>'БАЗА ЯНД'!E7</f>
        <v>Американский кобб-салат</v>
      </c>
      <c r="C8" t="str">
        <f>CONCATENATE('БАЗА ЯНД'!F7,".-")</f>
        <v>250.-</v>
      </c>
      <c r="D8" t="str">
        <f>CONCATENATE('БАЗА ЯНД'!I7," г")</f>
        <v>250 г</v>
      </c>
      <c r="E8" t="str">
        <f>CONCATENATE(ROUND('БАЗА ЯНД'!J7,0)," кк")</f>
        <v>380 кк</v>
      </c>
      <c r="F8" t="str">
        <f>CONCATENATE("Б ",ROUND('БАЗА ЯНД'!K7,0))</f>
        <v>Б 17</v>
      </c>
      <c r="G8" t="str">
        <f>CONCATENATE("Ж ",ROUND('БАЗА ЯНД'!L7,0))</f>
        <v>Ж 31</v>
      </c>
      <c r="H8" t="str">
        <f>CONCATENATE("У ",ROUND('БАЗА ЯНД'!M7,0))</f>
        <v>У 7</v>
      </c>
      <c r="I8">
        <f>'БАЗА ЯНД'!N7</f>
        <v>0</v>
      </c>
      <c r="J8">
        <f>'БАЗА ЯНД'!O7</f>
        <v>0</v>
      </c>
      <c r="K8">
        <f>'БАЗА ЯНД'!P7</f>
        <v>1</v>
      </c>
      <c r="L8">
        <f>'БАЗА ЯНД'!Q7</f>
        <v>0</v>
      </c>
      <c r="M8" t="str">
        <f>'БАЗА ЯНД'!R7</f>
        <v>салат айсберг, морковь, капуста красная, томаты, огурцы, цыплёнок, бекон, яйцо куриное, кукуруза, сыр горгонзола, майонез, лаймы, сыр пармезан, сливки, соль, специи</v>
      </c>
    </row>
    <row r="9" spans="1:13" ht="15" customHeight="1" x14ac:dyDescent="0.25">
      <c r="A9">
        <f>'БАЗА ЯНД'!B8</f>
        <v>23</v>
      </c>
      <c r="B9" t="str">
        <f>'БАЗА ЯНД'!E8</f>
        <v>Биточек из цыплёнка с овощами на пару</v>
      </c>
      <c r="C9" t="str">
        <f>CONCATENATE('БАЗА ЯНД'!F8,".-")</f>
        <v>200.-</v>
      </c>
      <c r="D9" t="str">
        <f>CONCATENATE('БАЗА ЯНД'!I8," г")</f>
        <v>220 г</v>
      </c>
      <c r="E9" t="str">
        <f>CONCATENATE(ROUND('БАЗА ЯНД'!J8,0)," кк")</f>
        <v>170 кк</v>
      </c>
      <c r="F9" t="str">
        <f>CONCATENATE("Б ",ROUND('БАЗА ЯНД'!K8,0))</f>
        <v>Б 31</v>
      </c>
      <c r="G9" t="str">
        <f>CONCATENATE("Ж ",ROUND('БАЗА ЯНД'!L8,0))</f>
        <v>Ж 3</v>
      </c>
      <c r="H9" t="str">
        <f>CONCATENATE("У ",ROUND('БАЗА ЯНД'!M8,0))</f>
        <v>У 5</v>
      </c>
      <c r="I9">
        <f>'БАЗА ЯНД'!N8</f>
        <v>0</v>
      </c>
      <c r="J9">
        <f>'БАЗА ЯНД'!O8</f>
        <v>0</v>
      </c>
      <c r="K9">
        <f>'БАЗА ЯНД'!P8</f>
        <v>0</v>
      </c>
      <c r="L9">
        <f>'БАЗА ЯНД'!Q8</f>
        <v>0</v>
      </c>
      <c r="M9" t="str">
        <f>'БАЗА ЯНД'!R8</f>
        <v>филе цыплёнка, яйцо куриное, петрушка, морковь, капуста брокколи, фасоль стручковая, соль</v>
      </c>
    </row>
    <row r="10" spans="1:13" ht="15" hidden="1" customHeight="1" x14ac:dyDescent="0.25">
      <c r="A10">
        <f>'БАЗА ЯНД'!B9</f>
        <v>22</v>
      </c>
      <c r="B10" t="str">
        <f>'БАЗА ЯНД'!E9</f>
        <v>Азиатский салат с тофу</v>
      </c>
      <c r="C10" t="str">
        <f>CONCATENATE('БАЗА ЯНД'!F9,".-")</f>
        <v>160.-</v>
      </c>
      <c r="D10" t="str">
        <f>CONCATENATE('БАЗА ЯНД'!I9," г")</f>
        <v>200 г</v>
      </c>
      <c r="E10" t="str">
        <f>CONCATENATE(ROUND('БАЗА ЯНД'!J9,0)," кк")</f>
        <v>111 кк</v>
      </c>
      <c r="F10" t="str">
        <f>CONCATENATE("Б ",ROUND('БАЗА ЯНД'!K9,0))</f>
        <v>Б 5</v>
      </c>
      <c r="G10" t="str">
        <f>CONCATENATE("Ж ",ROUND('БАЗА ЯНД'!L9,0))</f>
        <v>Ж 5</v>
      </c>
      <c r="H10" t="str">
        <f>CONCATENATE("У ",ROUND('БАЗА ЯНД'!M9,0))</f>
        <v>У 10</v>
      </c>
      <c r="I10">
        <f>'БАЗА ЯНД'!N9</f>
        <v>1</v>
      </c>
      <c r="J10">
        <f>'БАЗА ЯНД'!O9</f>
        <v>1</v>
      </c>
      <c r="K10">
        <f>'БАЗА ЯНД'!P9</f>
        <v>0</v>
      </c>
      <c r="L10">
        <f>'БАЗА ЯНД'!Q9</f>
        <v>1</v>
      </c>
      <c r="M10" t="str">
        <f>'БАЗА ЯНД'!R9</f>
        <v>овощной микс, огурцы, цукини, салат ромейн, шпинат, чука, имбирь, сыр тофу, кунжут, кинза, соус соевый, сахар, перец чили, имбирь, уксус винный, кунжутное масло, чеснок, соль, специи</v>
      </c>
    </row>
    <row r="11" spans="1:13" ht="15" hidden="1" customHeight="1" x14ac:dyDescent="0.25">
      <c r="A11">
        <f>'БАЗА ЯНД'!B10</f>
        <v>0</v>
      </c>
      <c r="B11" t="str">
        <f>'БАЗА ЯНД'!E10</f>
        <v>Куриные котлеты с горчичным соусом, 1 шт</v>
      </c>
      <c r="C11" t="str">
        <f>CONCATENATE('БАЗА ЯНД'!F10,".-")</f>
        <v>110.-</v>
      </c>
      <c r="D11" t="str">
        <f>CONCATENATE('БАЗА ЯНД'!I10," г")</f>
        <v>80 г</v>
      </c>
      <c r="E11" t="str">
        <f>CONCATENATE(ROUND('БАЗА ЯНД'!J10,0)," кк")</f>
        <v>167 кк</v>
      </c>
      <c r="F11" t="str">
        <f>CONCATENATE("Б ",ROUND('БАЗА ЯНД'!K10,0))</f>
        <v>Б 11</v>
      </c>
      <c r="G11" t="str">
        <f>CONCATENATE("Ж ",ROUND('БАЗА ЯНД'!L10,0))</f>
        <v>Ж 11</v>
      </c>
      <c r="H11" t="str">
        <f>CONCATENATE("У ",ROUND('БАЗА ЯНД'!M10,0))</f>
        <v>У 6</v>
      </c>
      <c r="I11">
        <f>'БАЗА ЯНД'!N10</f>
        <v>0</v>
      </c>
      <c r="J11">
        <f>'БАЗА ЯНД'!O10</f>
        <v>1</v>
      </c>
      <c r="K11">
        <f>'БАЗА ЯНД'!P10</f>
        <v>1</v>
      </c>
      <c r="L11">
        <f>'БАЗА ЯНД'!Q10</f>
        <v>0</v>
      </c>
      <c r="M11" t="str">
        <f>'БАЗА ЯНД'!R10</f>
        <v>цыплёнок, яйцо куриное, петрушка, сливочное масло, лук, демиглас, морковь, розмарин, тимьян, чеснок, горчица, сливки, сухари панировочные,  соль, специи</v>
      </c>
    </row>
    <row r="12" spans="1:13" ht="15" hidden="1" customHeight="1" x14ac:dyDescent="0.25">
      <c r="A12">
        <f>'БАЗА ЯНД'!B11</f>
        <v>0</v>
      </c>
      <c r="B12" t="str">
        <f>'БАЗА ЯНД'!E11</f>
        <v>Хачапури со шпинатом</v>
      </c>
      <c r="C12" t="str">
        <f>CONCATENATE('БАЗА ЯНД'!F11,".-")</f>
        <v>60.-</v>
      </c>
      <c r="D12" t="str">
        <f>CONCATENATE('БАЗА ЯНД'!I11," г")</f>
        <v>70 г</v>
      </c>
      <c r="E12" t="str">
        <f>CONCATENATE(ROUND('БАЗА ЯНД'!J11,0)," кк")</f>
        <v>306 кк</v>
      </c>
      <c r="F12" t="str">
        <f>CONCATENATE("Б ",ROUND('БАЗА ЯНД'!K11,0))</f>
        <v>Б 15</v>
      </c>
      <c r="G12" t="str">
        <f>CONCATENATE("Ж ",ROUND('БАЗА ЯНД'!L11,0))</f>
        <v>Ж 21</v>
      </c>
      <c r="H12" t="str">
        <f>CONCATENATE("У ",ROUND('БАЗА ЯНД'!M11,0))</f>
        <v>У 16</v>
      </c>
      <c r="I12">
        <f>'БАЗА ЯНД'!N11</f>
        <v>1</v>
      </c>
      <c r="J12">
        <f>'БАЗА ЯНД'!O11</f>
        <v>1</v>
      </c>
      <c r="K12">
        <f>'БАЗА ЯНД'!P11</f>
        <v>1</v>
      </c>
      <c r="L12">
        <f>'БАЗА ЯНД'!Q11</f>
        <v>0</v>
      </c>
      <c r="M12" t="str">
        <f>'БАЗА ЯНД'!R11</f>
        <v>мука, сахар, молоко, сулугуни, творог, шпинат, яйцо куриное, молоко, кинза, моцарелла, лук, соль, специи</v>
      </c>
    </row>
    <row r="13" spans="1:13" ht="15" hidden="1" customHeight="1" x14ac:dyDescent="0.25">
      <c r="A13">
        <f>'БАЗА ЯНД'!B12</f>
        <v>0</v>
      </c>
      <c r="B13" t="str">
        <f>'БАЗА ЯНД'!E12</f>
        <v>Куриные наггетсы, 1 шт</v>
      </c>
      <c r="C13" t="str">
        <f>CONCATENATE('БАЗА ЯНД'!F12,".-")</f>
        <v>115.-</v>
      </c>
      <c r="D13" t="str">
        <f>CONCATENATE('БАЗА ЯНД'!I12," г")</f>
        <v>90 г</v>
      </c>
      <c r="E13" t="str">
        <f>CONCATENATE(ROUND('БАЗА ЯНД'!J12,0)," кк")</f>
        <v>137 кк</v>
      </c>
      <c r="F13" t="str">
        <f>CONCATENATE("Б ",ROUND('БАЗА ЯНД'!K12,0))</f>
        <v>Б 19</v>
      </c>
      <c r="G13" t="str">
        <f>CONCATENATE("Ж ",ROUND('БАЗА ЯНД'!L12,0))</f>
        <v>Ж 2</v>
      </c>
      <c r="H13" t="str">
        <f>CONCATENATE("У ",ROUND('БАЗА ЯНД'!M12,0))</f>
        <v>У 10</v>
      </c>
      <c r="I13">
        <f>'БАЗА ЯНД'!N12</f>
        <v>0</v>
      </c>
      <c r="J13">
        <f>'БАЗА ЯНД'!O12</f>
        <v>1</v>
      </c>
      <c r="K13">
        <f>'БАЗА ЯНД'!P12</f>
        <v>1</v>
      </c>
      <c r="L13">
        <f>'БАЗА ЯНД'!Q12</f>
        <v>0</v>
      </c>
      <c r="M13" t="str">
        <f>'БАЗА ЯНД'!R12</f>
        <v>цыплёнок, сливки, сухари панировочные, яйцо куриное, картофельный крахмал, соль, специи</v>
      </c>
    </row>
    <row r="14" spans="1:13" ht="15" hidden="1" customHeight="1" x14ac:dyDescent="0.25">
      <c r="A14">
        <f>'БАЗА ЯНД'!B13</f>
        <v>5</v>
      </c>
      <c r="B14" t="str">
        <f>'БАЗА ЯНД'!E13</f>
        <v>Спринг-роллы с курицей, 1 шт</v>
      </c>
      <c r="C14" t="str">
        <f>CONCATENATE('БАЗА ЯНД'!F13,".-")</f>
        <v>130.-</v>
      </c>
      <c r="D14" t="str">
        <f>CONCATENATE('БАЗА ЯНД'!I13," г")</f>
        <v>100 г</v>
      </c>
      <c r="E14" t="str">
        <f>CONCATENATE(ROUND('БАЗА ЯНД'!J13,0)," кк")</f>
        <v>120 кк</v>
      </c>
      <c r="F14" t="str">
        <f>CONCATENATE("Б ",ROUND('БАЗА ЯНД'!K13,0))</f>
        <v>Б 7</v>
      </c>
      <c r="G14" t="str">
        <f>CONCATENATE("Ж ",ROUND('БАЗА ЯНД'!L13,0))</f>
        <v>Ж 2</v>
      </c>
      <c r="H14" t="str">
        <f>CONCATENATE("У ",ROUND('БАЗА ЯНД'!M13,0))</f>
        <v>У 20</v>
      </c>
      <c r="I14">
        <f>'БАЗА ЯНД'!N13</f>
        <v>0</v>
      </c>
      <c r="J14">
        <f>'БАЗА ЯНД'!O13</f>
        <v>1</v>
      </c>
      <c r="K14">
        <f>'БАЗА ЯНД'!P13</f>
        <v>0</v>
      </c>
      <c r="L14">
        <f>'БАЗА ЯНД'!Q13</f>
        <v>1</v>
      </c>
      <c r="M14" t="str">
        <f>'БАЗА ЯНД'!R13</f>
        <v>цыплёнок, мука, растительное масло, имбирь, кунжутное масло, соус сладкий чили, рыбный соус, морковь, паприка, капуста, фунчоза, зелень, соль, специи</v>
      </c>
    </row>
    <row r="15" spans="1:13" ht="15" hidden="1" customHeight="1" x14ac:dyDescent="0.25">
      <c r="A15">
        <f>'БАЗА ЯНД'!B14</f>
        <v>0</v>
      </c>
      <c r="B15" t="str">
        <f>'БАЗА ЯНД'!E14</f>
        <v>Лимонный пирог штрейзельный с творогом</v>
      </c>
      <c r="C15" t="str">
        <f>CONCATENATE('БАЗА ЯНД'!F14,".-")</f>
        <v>80.-</v>
      </c>
      <c r="D15" t="str">
        <f>CONCATENATE('БАЗА ЯНД'!I14," г")</f>
        <v xml:space="preserve"> г</v>
      </c>
      <c r="E15" t="str">
        <f>CONCATENATE(ROUND('БАЗА ЯНД'!J14,0)," кк")</f>
        <v>0 кк</v>
      </c>
      <c r="F15" t="str">
        <f>CONCATENATE("Б ",ROUND('БАЗА ЯНД'!K14,0))</f>
        <v>Б 0</v>
      </c>
      <c r="G15" t="str">
        <f>CONCATENATE("Ж ",ROUND('БАЗА ЯНД'!L14,0))</f>
        <v>Ж 0</v>
      </c>
      <c r="H15" t="str">
        <f>CONCATENATE("У ",ROUND('БАЗА ЯНД'!M14,0))</f>
        <v>У 0</v>
      </c>
      <c r="I15">
        <f>'БАЗА ЯНД'!N14</f>
        <v>0</v>
      </c>
      <c r="J15">
        <f>'БАЗА ЯНД'!O14</f>
        <v>0</v>
      </c>
      <c r="K15">
        <f>'БАЗА ЯНД'!P14</f>
        <v>0</v>
      </c>
      <c r="L15">
        <f>'БАЗА ЯНД'!Q14</f>
        <v>0</v>
      </c>
      <c r="M15">
        <f>'БАЗА ЯНД'!R14</f>
        <v>0</v>
      </c>
    </row>
    <row r="16" spans="1:13" ht="15" hidden="1" customHeight="1" x14ac:dyDescent="0.25">
      <c r="A16">
        <f>'БАЗА ЯНД'!B15</f>
        <v>21</v>
      </c>
      <c r="B16" t="str">
        <f>'БАЗА ЯНД'!E15</f>
        <v xml:space="preserve">Морс из красной смородины </v>
      </c>
      <c r="C16" t="str">
        <f>CONCATENATE('БАЗА ЯНД'!F15,".-")</f>
        <v>45.-</v>
      </c>
      <c r="D16" t="str">
        <f>CONCATENATE('БАЗА ЯНД'!I15," г")</f>
        <v>250 г</v>
      </c>
      <c r="E16" t="str">
        <f>CONCATENATE(ROUND('БАЗА ЯНД'!J15,0)," кк")</f>
        <v>84 кк</v>
      </c>
      <c r="F16" t="str">
        <f>CONCATENATE("Б ",ROUND('БАЗА ЯНД'!K15,0))</f>
        <v>Б 0</v>
      </c>
      <c r="G16" t="str">
        <f>CONCATENATE("Ж ",ROUND('БАЗА ЯНД'!L15,0))</f>
        <v>Ж 0</v>
      </c>
      <c r="H16" t="str">
        <f>CONCATENATE("У ",ROUND('БАЗА ЯНД'!M15,0))</f>
        <v>У 21</v>
      </c>
      <c r="I16">
        <f>'БАЗА ЯНД'!N15</f>
        <v>1</v>
      </c>
      <c r="J16">
        <f>'БАЗА ЯНД'!O15</f>
        <v>0</v>
      </c>
      <c r="K16">
        <f>'БАЗА ЯНД'!P15</f>
        <v>0</v>
      </c>
      <c r="L16">
        <f>'БАЗА ЯНД'!Q15</f>
        <v>0</v>
      </c>
      <c r="M16" t="str">
        <f>'БАЗА ЯНД'!R15</f>
        <v>красная смородина, сахар, вода</v>
      </c>
    </row>
    <row r="17" spans="1:13" ht="15" hidden="1" customHeight="1" x14ac:dyDescent="0.25">
      <c r="A17">
        <f>'БАЗА ЯНД'!B16</f>
        <v>19</v>
      </c>
      <c r="B17" t="str">
        <f>'БАЗА ЯНД'!E16</f>
        <v>Бейгл с индейкой и сыром</v>
      </c>
      <c r="C17" t="str">
        <f>CONCATENATE('БАЗА ЯНД'!F16,".-")</f>
        <v>230.-</v>
      </c>
      <c r="D17" t="str">
        <f>CONCATENATE('БАЗА ЯНД'!I16," г")</f>
        <v>200 г</v>
      </c>
      <c r="E17" t="str">
        <f>CONCATENATE(ROUND('БАЗА ЯНД'!J16,0)," кк")</f>
        <v>435 кк</v>
      </c>
      <c r="F17" t="str">
        <f>CONCATENATE("Б ",ROUND('БАЗА ЯНД'!K16,0))</f>
        <v>Б 18</v>
      </c>
      <c r="G17" t="str">
        <f>CONCATENATE("Ж ",ROUND('БАЗА ЯНД'!L16,0))</f>
        <v>Ж 26</v>
      </c>
      <c r="H17" t="str">
        <f>CONCATENATE("У ",ROUND('БАЗА ЯНД'!M16,0))</f>
        <v>У 31</v>
      </c>
      <c r="I17">
        <f>'БАЗА ЯНД'!N16</f>
        <v>0</v>
      </c>
      <c r="J17">
        <f>'БАЗА ЯНД'!O16</f>
        <v>1</v>
      </c>
      <c r="K17">
        <f>'БАЗА ЯНД'!P16</f>
        <v>1</v>
      </c>
      <c r="L17">
        <f>'БАЗА ЯНД'!Q16</f>
        <v>0</v>
      </c>
      <c r="M17" t="str">
        <f>'БАЗА ЯНД'!R16</f>
        <v>булочка бейгл, листья салата, лук зеленый, майонез, петрушка, укроп, базилик, огурец маринованный, сыр, индейка, томаты, подсолнечное масло</v>
      </c>
    </row>
    <row r="18" spans="1:13" ht="15" hidden="1" customHeight="1" x14ac:dyDescent="0.25">
      <c r="A18">
        <f>'БАЗА ЯНД'!B17</f>
        <v>0</v>
      </c>
      <c r="B18" t="str">
        <f>'БАЗА ЯНД'!E17</f>
        <v>Грузинский салат из печеных овощей</v>
      </c>
      <c r="C18" t="str">
        <f>CONCATENATE('БАЗА ЯНД'!F17,".-")</f>
        <v>140.-</v>
      </c>
      <c r="D18" t="str">
        <f>CONCATENATE('БАЗА ЯНД'!I17," г")</f>
        <v>200 г</v>
      </c>
      <c r="E18" t="str">
        <f>CONCATENATE(ROUND('БАЗА ЯНД'!J17,0)," кк")</f>
        <v>100 кк</v>
      </c>
      <c r="F18" t="str">
        <f>CONCATENATE("Б ",ROUND('БАЗА ЯНД'!K17,0))</f>
        <v>Б 4</v>
      </c>
      <c r="G18" t="str">
        <f>CONCATENATE("Ж ",ROUND('БАЗА ЯНД'!L17,0))</f>
        <v>Ж 5</v>
      </c>
      <c r="H18" t="str">
        <f>CONCATENATE("У ",ROUND('БАЗА ЯНД'!M17,0))</f>
        <v>У 9</v>
      </c>
      <c r="I18">
        <f>'БАЗА ЯНД'!N17</f>
        <v>1</v>
      </c>
      <c r="J18">
        <f>'БАЗА ЯНД'!O17</f>
        <v>0</v>
      </c>
      <c r="K18">
        <f>'БАЗА ЯНД'!P17</f>
        <v>0</v>
      </c>
      <c r="L18">
        <f>'БАЗА ЯНД'!Q17</f>
        <v>0</v>
      </c>
      <c r="M18" t="str">
        <f>'БАЗА ЯНД'!R17</f>
        <v>баклажаны, паприка, шампиньоны, кабачки, лук зеленый, гранат, грецкий орех, нерафинированное масло, томаты, кинза, соль, специи</v>
      </c>
    </row>
    <row r="19" spans="1:13" ht="15" hidden="1" customHeight="1" x14ac:dyDescent="0.25">
      <c r="A19">
        <f>'БАЗА ЯНД'!B18</f>
        <v>10</v>
      </c>
      <c r="B19" t="str">
        <f>'БАЗА ЯНД'!E18</f>
        <v>Картофельные оладьи, 1 шт</v>
      </c>
      <c r="C19" t="str">
        <f>CONCATENATE('БАЗА ЯНД'!F18,".-")</f>
        <v>45.-</v>
      </c>
      <c r="D19" t="str">
        <f>CONCATENATE('БАЗА ЯНД'!I18," г")</f>
        <v>50 г</v>
      </c>
      <c r="E19" t="str">
        <f>CONCATENATE(ROUND('БАЗА ЯНД'!J18,0)," кк")</f>
        <v>70 кк</v>
      </c>
      <c r="F19" t="str">
        <f>CONCATENATE("Б ",ROUND('БАЗА ЯНД'!K18,0))</f>
        <v>Б 1</v>
      </c>
      <c r="G19" t="str">
        <f>CONCATENATE("Ж ",ROUND('БАЗА ЯНД'!L18,0))</f>
        <v>Ж 2</v>
      </c>
      <c r="H19" t="str">
        <f>CONCATENATE("У ",ROUND('БАЗА ЯНД'!M18,0))</f>
        <v>У 11</v>
      </c>
      <c r="I19">
        <f>'БАЗА ЯНД'!N18</f>
        <v>1</v>
      </c>
      <c r="J19">
        <f>'БАЗА ЯНД'!O18</f>
        <v>0</v>
      </c>
      <c r="K19">
        <f>'БАЗА ЯНД'!P18</f>
        <v>0</v>
      </c>
      <c r="L19">
        <f>'БАЗА ЯНД'!Q18</f>
        <v>0</v>
      </c>
      <c r="M19" t="str">
        <f>'БАЗА ЯНД'!R18</f>
        <v>картофель, подсолнечное масло, соль, сушёный лук, белый перец</v>
      </c>
    </row>
    <row r="20" spans="1:13" ht="15" customHeight="1" x14ac:dyDescent="0.25">
      <c r="A20">
        <f>'БАЗА ЯНД'!B19</f>
        <v>22</v>
      </c>
      <c r="B20" t="str">
        <f>'БАЗА ЯНД'!E19</f>
        <v>Блинчик с ветчиной и сыром</v>
      </c>
      <c r="C20" t="str">
        <f>CONCATENATE('БАЗА ЯНД'!F19,".-")</f>
        <v>130.-</v>
      </c>
      <c r="D20" t="str">
        <f>CONCATENATE('БАЗА ЯНД'!I19," г")</f>
        <v>100 г</v>
      </c>
      <c r="E20" t="str">
        <f>CONCATENATE(ROUND('БАЗА ЯНД'!J19,0)," кк")</f>
        <v>238 кк</v>
      </c>
      <c r="F20" t="str">
        <f>CONCATENATE("Б ",ROUND('БАЗА ЯНД'!K19,0))</f>
        <v>Б 12</v>
      </c>
      <c r="G20" t="str">
        <f>CONCATENATE("Ж ",ROUND('БАЗА ЯНД'!L19,0))</f>
        <v>Ж 14</v>
      </c>
      <c r="H20" t="str">
        <f>CONCATENATE("У ",ROUND('БАЗА ЯНД'!M19,0))</f>
        <v>У 16</v>
      </c>
      <c r="I20">
        <f>'БАЗА ЯНД'!N19</f>
        <v>0</v>
      </c>
      <c r="J20">
        <f>'БАЗА ЯНД'!O19</f>
        <v>1</v>
      </c>
      <c r="K20">
        <f>'БАЗА ЯНД'!P19</f>
        <v>1</v>
      </c>
      <c r="L20">
        <f>'БАЗА ЯНД'!Q19</f>
        <v>0</v>
      </c>
      <c r="M20" t="str">
        <f>'БАЗА ЯНД'!R19</f>
        <v>мука, молоко, яйцо куриное, сливочное масло, ветчина, моцарелла, сахар, соль, специи</v>
      </c>
    </row>
    <row r="21" spans="1:13" ht="15" customHeight="1" x14ac:dyDescent="0.25">
      <c r="A21">
        <f>'БАЗА ЯНД'!B20</f>
        <v>21</v>
      </c>
      <c r="B21" t="str">
        <f>'БАЗА ЯНД'!E20</f>
        <v>Винегрет с ароматным маслом</v>
      </c>
      <c r="C21" t="str">
        <f>CONCATENATE('БАЗА ЯНД'!F20,".-")</f>
        <v>100.-</v>
      </c>
      <c r="D21" t="str">
        <f>CONCATENATE('БАЗА ЯНД'!I20," г")</f>
        <v>180 г</v>
      </c>
      <c r="E21" t="str">
        <f>CONCATENATE(ROUND('БАЗА ЯНД'!J20,0)," кк")</f>
        <v>244 кк</v>
      </c>
      <c r="F21" t="str">
        <f>CONCATENATE("Б ",ROUND('БАЗА ЯНД'!K20,0))</f>
        <v>Б 3</v>
      </c>
      <c r="G21" t="str">
        <f>CONCATENATE("Ж ",ROUND('БАЗА ЯНД'!L20,0))</f>
        <v>Ж 19</v>
      </c>
      <c r="H21" t="str">
        <f>CONCATENATE("У ",ROUND('БАЗА ЯНД'!M20,0))</f>
        <v>У 16</v>
      </c>
      <c r="I21">
        <f>'БАЗА ЯНД'!N20</f>
        <v>1</v>
      </c>
      <c r="J21">
        <f>'БАЗА ЯНД'!O20</f>
        <v>0</v>
      </c>
      <c r="K21">
        <f>'БАЗА ЯНД'!P20</f>
        <v>0</v>
      </c>
      <c r="L21">
        <f>'БАЗА ЯНД'!Q20</f>
        <v>0</v>
      </c>
      <c r="M21" t="str">
        <f>'БАЗА ЯНД'!R20</f>
        <v>картофель, свекла, морковь, огурцы, горошек, подсолнечное масло, ароматное масло, горчица, уксус винный, соль, специи</v>
      </c>
    </row>
    <row r="22" spans="1:13" ht="15" hidden="1" customHeight="1" x14ac:dyDescent="0.25">
      <c r="A22">
        <f>'БАЗА ЯНД'!B21</f>
        <v>35</v>
      </c>
      <c r="B22" t="str">
        <f>'БАЗА ЯНД'!E21</f>
        <v>Сэндвич с паштетом из куриной печени</v>
      </c>
      <c r="C22" t="str">
        <f>CONCATENATE('БАЗА ЯНД'!F21,".-")</f>
        <v>110.-</v>
      </c>
      <c r="D22" t="str">
        <f>CONCATENATE('БАЗА ЯНД'!I21," г")</f>
        <v>100 г</v>
      </c>
      <c r="E22" t="str">
        <f>CONCATENATE(ROUND('БАЗА ЯНД'!J21,0)," кк")</f>
        <v>183 кк</v>
      </c>
      <c r="F22" t="str">
        <f>CONCATENATE("Б ",ROUND('БАЗА ЯНД'!K21,0))</f>
        <v>Б 9</v>
      </c>
      <c r="G22" t="str">
        <f>CONCATENATE("Ж ",ROUND('БАЗА ЯНД'!L21,0))</f>
        <v>Ж 10</v>
      </c>
      <c r="H22" t="str">
        <f>CONCATENATE("У ",ROUND('БАЗА ЯНД'!M21,0))</f>
        <v>У 14</v>
      </c>
      <c r="I22">
        <f>'БАЗА ЯНД'!N21</f>
        <v>0</v>
      </c>
      <c r="J22">
        <f>'БАЗА ЯНД'!O21</f>
        <v>1</v>
      </c>
      <c r="K22">
        <f>'БАЗА ЯНД'!P21</f>
        <v>1</v>
      </c>
      <c r="L22">
        <f>'БАЗА ЯНД'!Q21</f>
        <v>0</v>
      </c>
      <c r="M22" t="str">
        <f>'БАЗА ЯНД'!R21</f>
        <v>хлеб тостовый, салат айсберг, огурцы маринованные, тыква, сыр, печень куриная, филе утки, лук, морковь, тимьян, сливочное масло, яблоки, соль, специи</v>
      </c>
    </row>
    <row r="23" spans="1:13" ht="15" hidden="1" customHeight="1" x14ac:dyDescent="0.25">
      <c r="A23">
        <f>'БАЗА ЯНД'!B22</f>
        <v>5</v>
      </c>
      <c r="B23" t="str">
        <f>'БАЗА ЯНД'!E22</f>
        <v>«Ю-шен» Салат счастья, богатства и удачи</v>
      </c>
      <c r="C23" t="str">
        <f>CONCATENATE('БАЗА ЯНД'!F22,".-")</f>
        <v>270.-</v>
      </c>
      <c r="D23" t="str">
        <f>CONCATENATE('БАЗА ЯНД'!I22," г")</f>
        <v>230 г</v>
      </c>
      <c r="E23" t="str">
        <f>CONCATENATE(ROUND('БАЗА ЯНД'!J22,0)," кк")</f>
        <v>282 кк</v>
      </c>
      <c r="F23" t="str">
        <f>CONCATENATE("Б ",ROUND('БАЗА ЯНД'!K22,0))</f>
        <v>Б 9</v>
      </c>
      <c r="G23" t="str">
        <f>CONCATENATE("Ж ",ROUND('БАЗА ЯНД'!L22,0))</f>
        <v>Ж 22</v>
      </c>
      <c r="H23" t="str">
        <f>CONCATENATE("У ",ROUND('БАЗА ЯНД'!M22,0))</f>
        <v>У 12</v>
      </c>
      <c r="I23">
        <f>'БАЗА ЯНД'!N22</f>
        <v>0</v>
      </c>
      <c r="J23">
        <f>'БАЗА ЯНД'!O22</f>
        <v>0</v>
      </c>
      <c r="K23">
        <f>'БАЗА ЯНД'!P22</f>
        <v>0</v>
      </c>
      <c r="L23">
        <f>'БАЗА ЯНД'!Q22</f>
        <v>1</v>
      </c>
      <c r="M23" t="str">
        <f>'БАЗА ЯНД'!R22</f>
        <v>лосось, авокадо, перец болгарский, морковь, огурец, грейпфрут, капуста китайская, салат чукка, арахис, кунжут, имбирь маринованный, подсолнечное масло, лимон, перец чили, лук зеленый</v>
      </c>
    </row>
    <row r="24" spans="1:13" ht="15" hidden="1" customHeight="1" x14ac:dyDescent="0.25">
      <c r="A24">
        <f>'БАЗА ЯНД'!B23</f>
        <v>4</v>
      </c>
      <c r="B24" t="str">
        <f>'БАЗА ЯНД'!E23</f>
        <v>Ёжики из цыплёнка и индейки в томатном соусе, 1 шт</v>
      </c>
      <c r="C24" t="str">
        <f>CONCATENATE('БАЗА ЯНД'!F23,".-")</f>
        <v>130.-</v>
      </c>
      <c r="D24" t="str">
        <f>CONCATENATE('БАЗА ЯНД'!I23," г")</f>
        <v>90 г</v>
      </c>
      <c r="E24" t="str">
        <f>CONCATENATE(ROUND('БАЗА ЯНД'!J23,0)," кк")</f>
        <v>137 кк</v>
      </c>
      <c r="F24" t="str">
        <f>CONCATENATE("Б ",ROUND('БАЗА ЯНД'!K23,0))</f>
        <v>Б 11</v>
      </c>
      <c r="G24" t="str">
        <f>CONCATENATE("Ж ",ROUND('БАЗА ЯНД'!L23,0))</f>
        <v>Ж 7</v>
      </c>
      <c r="H24" t="str">
        <f>CONCATENATE("У ",ROUND('БАЗА ЯНД'!M23,0))</f>
        <v>У 8</v>
      </c>
      <c r="I24">
        <f>'БАЗА ЯНД'!N23</f>
        <v>0</v>
      </c>
      <c r="J24">
        <f>'БАЗА ЯНД'!O23</f>
        <v>0</v>
      </c>
      <c r="K24">
        <f>'БАЗА ЯНД'!P23</f>
        <v>1</v>
      </c>
      <c r="L24">
        <f>'БАЗА ЯНД'!Q23</f>
        <v>0</v>
      </c>
      <c r="M24" t="str">
        <f>'БАЗА ЯНД'!R23</f>
        <v>индейка, цыплёнок, рис, сливочное масло, лук репчатый, яйцо куриное, томаты, морковь, чеснок, базилик, сахар, соль, специи</v>
      </c>
    </row>
    <row r="25" spans="1:13" ht="15" hidden="1" customHeight="1" x14ac:dyDescent="0.25">
      <c r="A25">
        <f>'БАЗА ЯНД'!B24</f>
        <v>21</v>
      </c>
      <c r="B25" t="str">
        <f>'БАЗА ЯНД'!E24</f>
        <v>Морс из малины</v>
      </c>
      <c r="C25" t="str">
        <f>CONCATENATE('БАЗА ЯНД'!F24,".-")</f>
        <v>65.-</v>
      </c>
      <c r="D25" t="str">
        <f>CONCATENATE('БАЗА ЯНД'!I24," г")</f>
        <v>250 г</v>
      </c>
      <c r="E25" t="str">
        <f>CONCATENATE(ROUND('БАЗА ЯНД'!J24,0)," кк")</f>
        <v>97 кк</v>
      </c>
      <c r="F25" t="str">
        <f>CONCATENATE("Б ",ROUND('БАЗА ЯНД'!K24,0))</f>
        <v>Б 0</v>
      </c>
      <c r="G25" t="str">
        <f>CONCATENATE("Ж ",ROUND('БАЗА ЯНД'!L24,0))</f>
        <v>Ж 0</v>
      </c>
      <c r="H25" t="str">
        <f>CONCATENATE("У ",ROUND('БАЗА ЯНД'!M24,0))</f>
        <v>У 24</v>
      </c>
      <c r="I25">
        <f>'БАЗА ЯНД'!N24</f>
        <v>1</v>
      </c>
      <c r="J25">
        <f>'БАЗА ЯНД'!O24</f>
        <v>0</v>
      </c>
      <c r="K25">
        <f>'БАЗА ЯНД'!P24</f>
        <v>0</v>
      </c>
      <c r="L25">
        <f>'БАЗА ЯНД'!Q24</f>
        <v>0</v>
      </c>
      <c r="M25" t="str">
        <f>'БАЗА ЯНД'!R24</f>
        <v>малина, сахар, вода</v>
      </c>
    </row>
    <row r="26" spans="1:13" ht="15" hidden="1" customHeight="1" x14ac:dyDescent="0.25">
      <c r="A26">
        <f>'БАЗА ЯНД'!B25</f>
        <v>44</v>
      </c>
      <c r="B26" t="str">
        <f>'БАЗА ЯНД'!E25</f>
        <v>Драники из тыквы с соусом ромеско, 1 шт.</v>
      </c>
      <c r="C26" t="str">
        <f>CONCATENATE('БАЗА ЯНД'!F25,".-")</f>
        <v>60.-</v>
      </c>
      <c r="D26" t="str">
        <f>CONCATENATE('БАЗА ЯНД'!I25," г")</f>
        <v>100 г</v>
      </c>
      <c r="E26" t="str">
        <f>CONCATENATE(ROUND('БАЗА ЯНД'!J25,0)," кк")</f>
        <v>140 кк</v>
      </c>
      <c r="F26" t="str">
        <f>CONCATENATE("Б ",ROUND('БАЗА ЯНД'!K25,0))</f>
        <v>Б 4</v>
      </c>
      <c r="G26" t="str">
        <f>CONCATENATE("Ж ",ROUND('БАЗА ЯНД'!L25,0))</f>
        <v>Ж 8</v>
      </c>
      <c r="H26" t="str">
        <f>CONCATENATE("У ",ROUND('БАЗА ЯНД'!M25,0))</f>
        <v>У 13</v>
      </c>
      <c r="I26">
        <f>'БАЗА ЯНД'!N25</f>
        <v>0</v>
      </c>
      <c r="J26">
        <f>'БАЗА ЯНД'!O25</f>
        <v>1</v>
      </c>
      <c r="K26">
        <f>'БАЗА ЯНД'!P25</f>
        <v>1</v>
      </c>
      <c r="L26">
        <f>'БАЗА ЯНД'!Q25</f>
        <v>1</v>
      </c>
      <c r="M26" t="str">
        <f>'БАЗА ЯНД'!R25</f>
        <v xml:space="preserve">тыква, яйцо куриное, лук, чеснок, мука пшеничная, масло растительное, перец болгарский, сыр творожный, томаты вяленые, соус табаско, томаты, соль, специи </v>
      </c>
    </row>
    <row r="27" spans="1:13" ht="15" hidden="1" customHeight="1" x14ac:dyDescent="0.25">
      <c r="A27">
        <f>'БАЗА ЯНД'!B26</f>
        <v>5</v>
      </c>
      <c r="B27" t="str">
        <f>'БАЗА ЯНД'!E26</f>
        <v>Кальмары с овощами в пряном соусе</v>
      </c>
      <c r="C27" t="str">
        <f>CONCATENATE('БАЗА ЯНД'!F26,".-")</f>
        <v>250.-</v>
      </c>
      <c r="D27" t="str">
        <f>CONCATENATE('БАЗА ЯНД'!I26," г")</f>
        <v>180 г</v>
      </c>
      <c r="E27" t="str">
        <f>CONCATENATE(ROUND('БАЗА ЯНД'!J26,0)," кк")</f>
        <v>54 кк</v>
      </c>
      <c r="F27" t="str">
        <f>CONCATENATE("Б ",ROUND('БАЗА ЯНД'!K26,0))</f>
        <v>Б 2</v>
      </c>
      <c r="G27" t="str">
        <f>CONCATENATE("Ж ",ROUND('БАЗА ЯНД'!L26,0))</f>
        <v>Ж 0</v>
      </c>
      <c r="H27" t="str">
        <f>CONCATENATE("У ",ROUND('БАЗА ЯНД'!M26,0))</f>
        <v>У 10</v>
      </c>
      <c r="I27">
        <f>'БАЗА ЯНД'!N26</f>
        <v>0</v>
      </c>
      <c r="J27">
        <f>'БАЗА ЯНД'!O26</f>
        <v>0</v>
      </c>
      <c r="K27">
        <f>'БАЗА ЯНД'!P26</f>
        <v>0</v>
      </c>
      <c r="L27">
        <f>'БАЗА ЯНД'!Q26</f>
        <v>1</v>
      </c>
      <c r="M27" t="str">
        <f>'БАЗА ЯНД'!R26</f>
        <v>кальмар, фасоль стручковая, капуста брокколи, перец болгарский, лук красный, морковь, томат, соус хойсин, сахар, специи</v>
      </c>
    </row>
    <row r="28" spans="1:13" ht="15" hidden="1" customHeight="1" x14ac:dyDescent="0.25">
      <c r="A28">
        <f>'БАЗА ЯНД'!B27</f>
        <v>5</v>
      </c>
      <c r="B28" t="str">
        <f>'БАЗА ЯНД'!E27</f>
        <v>Китайские яичные рулетики с цыплёнком</v>
      </c>
      <c r="C28" t="str">
        <f>CONCATENATE('БАЗА ЯНД'!F27,".-")</f>
        <v>140.-</v>
      </c>
      <c r="D28" t="str">
        <f>CONCATENATE('БАЗА ЯНД'!I27," г")</f>
        <v>100 г</v>
      </c>
      <c r="E28" t="str">
        <f>CONCATENATE(ROUND('БАЗА ЯНД'!J27,0)," кк")</f>
        <v>130 кк</v>
      </c>
      <c r="F28" t="str">
        <f>CONCATENATE("Б ",ROUND('БАЗА ЯНД'!K27,0))</f>
        <v>Б 8</v>
      </c>
      <c r="G28" t="str">
        <f>CONCATENATE("Ж ",ROUND('БАЗА ЯНД'!L27,0))</f>
        <v>Ж 6</v>
      </c>
      <c r="H28" t="str">
        <f>CONCATENATE("У ",ROUND('БАЗА ЯНД'!M27,0))</f>
        <v>У 12</v>
      </c>
      <c r="I28">
        <f>'БАЗА ЯНД'!N27</f>
        <v>0</v>
      </c>
      <c r="J28">
        <f>'БАЗА ЯНД'!O27</f>
        <v>0</v>
      </c>
      <c r="K28">
        <f>'БАЗА ЯНД'!P27</f>
        <v>0</v>
      </c>
      <c r="L28">
        <f>'БАЗА ЯНД'!Q27</f>
        <v>1</v>
      </c>
      <c r="M28" t="str">
        <f>'БАЗА ЯНД'!R27</f>
        <v>рисовое тесто, цыплёнок, яйцо куриное, морковь, перец болгарский, капуста китайская, сладкий чили соус, кунжут, кинза</v>
      </c>
    </row>
    <row r="29" spans="1:13" ht="15" customHeight="1" x14ac:dyDescent="0.25">
      <c r="A29">
        <f>'БАЗА ЯНД'!B28</f>
        <v>21</v>
      </c>
      <c r="B29" t="str">
        <f>'БАЗА ЯНД'!E28</f>
        <v>Гречневая каша с грибами</v>
      </c>
      <c r="C29" t="str">
        <f>CONCATENATE('БАЗА ЯНД'!F28,".-")</f>
        <v>80.-</v>
      </c>
      <c r="D29" t="str">
        <f>CONCATENATE('БАЗА ЯНД'!I28," г")</f>
        <v>160 г</v>
      </c>
      <c r="E29" t="str">
        <f>CONCATENATE(ROUND('БАЗА ЯНД'!J28,0)," кк")</f>
        <v>120 кк</v>
      </c>
      <c r="F29" t="str">
        <f>CONCATENATE("Б ",ROUND('БАЗА ЯНД'!K28,0))</f>
        <v>Б 4</v>
      </c>
      <c r="G29" t="str">
        <f>CONCATENATE("Ж ",ROUND('БАЗА ЯНД'!L28,0))</f>
        <v>Ж 4</v>
      </c>
      <c r="H29" t="str">
        <f>CONCATENATE("У ",ROUND('БАЗА ЯНД'!M28,0))</f>
        <v>У 17</v>
      </c>
      <c r="I29">
        <f>'БАЗА ЯНД'!N28</f>
        <v>1</v>
      </c>
      <c r="J29">
        <f>'БАЗА ЯНД'!O28</f>
        <v>0</v>
      </c>
      <c r="K29">
        <f>'БАЗА ЯНД'!P28</f>
        <v>0</v>
      </c>
      <c r="L29">
        <f>'БАЗА ЯНД'!Q28</f>
        <v>0</v>
      </c>
      <c r="M29" t="str">
        <f>'БАЗА ЯНД'!R28</f>
        <v>греча, лук, шампиньоны, соль, специи, подсолнечное масло</v>
      </c>
    </row>
    <row r="30" spans="1:13" ht="15" hidden="1" customHeight="1" x14ac:dyDescent="0.25">
      <c r="A30">
        <f>'БАЗА ЯНД'!B29</f>
        <v>5</v>
      </c>
      <c r="B30" t="str">
        <f>'БАЗА ЯНД'!E29</f>
        <v>Паровая рыба по-кантонски</v>
      </c>
      <c r="C30" t="str">
        <f>CONCATENATE('БАЗА ЯНД'!F29,".-")</f>
        <v>270.-</v>
      </c>
      <c r="D30" t="str">
        <f>CONCATENATE('БАЗА ЯНД'!I29," г")</f>
        <v>140 г</v>
      </c>
      <c r="E30" t="str">
        <f>CONCATENATE(ROUND('БАЗА ЯНД'!J29,0)," кк")</f>
        <v>94 кк</v>
      </c>
      <c r="F30" t="str">
        <f>CONCATENATE("Б ",ROUND('БАЗА ЯНД'!K29,0))</f>
        <v>Б 17</v>
      </c>
      <c r="G30" t="str">
        <f>CONCATENATE("Ж ",ROUND('БАЗА ЯНД'!L29,0))</f>
        <v>Ж 1</v>
      </c>
      <c r="H30" t="str">
        <f>CONCATENATE("У ",ROUND('БАЗА ЯНД'!M29,0))</f>
        <v>У 5</v>
      </c>
      <c r="I30">
        <f>'БАЗА ЯНД'!N29</f>
        <v>0</v>
      </c>
      <c r="J30">
        <f>'БАЗА ЯНД'!O29</f>
        <v>1</v>
      </c>
      <c r="K30">
        <f>'БАЗА ЯНД'!P29</f>
        <v>0</v>
      </c>
      <c r="L30">
        <f>'БАЗА ЯНД'!Q29</f>
        <v>0</v>
      </c>
      <c r="M30" t="str">
        <f>'БАЗА ЯНД'!R29</f>
        <v>треска, лук порей, шпинат, имбирь, соевый соус, лук зеленый, морские водросли</v>
      </c>
    </row>
    <row r="31" spans="1:13" ht="15" hidden="1" customHeight="1" x14ac:dyDescent="0.25">
      <c r="A31">
        <f>'БАЗА ЯНД'!B30</f>
        <v>5</v>
      </c>
      <c r="B31" t="str">
        <f>'БАЗА ЯНД'!E30</f>
        <v>Пекинский кисло-сладкий суп с уткой</v>
      </c>
      <c r="C31" t="str">
        <f>CONCATENATE('БАЗА ЯНД'!F30,".-")</f>
        <v>140.-</v>
      </c>
      <c r="D31" t="str">
        <f>CONCATENATE('БАЗА ЯНД'!I30," г")</f>
        <v>250 г</v>
      </c>
      <c r="E31" t="str">
        <f>CONCATENATE(ROUND('БАЗА ЯНД'!J30,0)," кк")</f>
        <v>123 кк</v>
      </c>
      <c r="F31" t="str">
        <f>CONCATENATE("Б ",ROUND('БАЗА ЯНД'!K30,0))</f>
        <v>Б 6</v>
      </c>
      <c r="G31" t="str">
        <f>CONCATENATE("Ж ",ROUND('БАЗА ЯНД'!L30,0))</f>
        <v>Ж 9</v>
      </c>
      <c r="H31" t="str">
        <f>CONCATENATE("У ",ROUND('БАЗА ЯНД'!M30,0))</f>
        <v>У 6</v>
      </c>
      <c r="I31">
        <f>'БАЗА ЯНД'!N30</f>
        <v>0</v>
      </c>
      <c r="J31">
        <f>'БАЗА ЯНД'!O30</f>
        <v>1</v>
      </c>
      <c r="K31">
        <f>'БАЗА ЯНД'!P30</f>
        <v>0</v>
      </c>
      <c r="L31">
        <f>'БАЗА ЯНД'!Q30</f>
        <v>0</v>
      </c>
      <c r="M31" t="str">
        <f>'БАЗА ЯНД'!R30</f>
        <v>китайская капуста, гречневая лапша, вешенки, имбирь, бадьян, корица, чеснок, лук зеленый, кунжут, морские водоросли, цыплёнок, утка, соевый соус, сахар</v>
      </c>
    </row>
    <row r="32" spans="1:13" ht="15" hidden="1" customHeight="1" x14ac:dyDescent="0.25">
      <c r="A32">
        <f>'БАЗА ЯНД'!B31</f>
        <v>5</v>
      </c>
      <c r="B32" t="str">
        <f>'БАЗА ЯНД'!E31</f>
        <v>Пряные баклажаны со свининой по-сычуаньски</v>
      </c>
      <c r="C32" t="str">
        <f>CONCATENATE('БАЗА ЯНД'!F31,".-")</f>
        <v>210.-</v>
      </c>
      <c r="D32" t="str">
        <f>CONCATENATE('БАЗА ЯНД'!I31," г")</f>
        <v>200 г</v>
      </c>
      <c r="E32" t="str">
        <f>CONCATENATE(ROUND('БАЗА ЯНД'!J31,0)," кк")</f>
        <v>375 кк</v>
      </c>
      <c r="F32" t="str">
        <f>CONCATENATE("Б ",ROUND('БАЗА ЯНД'!K31,0))</f>
        <v>Б 13</v>
      </c>
      <c r="G32" t="str">
        <f>CONCATENATE("Ж ",ROUND('БАЗА ЯНД'!L31,0))</f>
        <v>Ж 31</v>
      </c>
      <c r="H32" t="str">
        <f>CONCATENATE("У ",ROUND('БАЗА ЯНД'!M31,0))</f>
        <v>У 10</v>
      </c>
      <c r="I32">
        <f>'БАЗА ЯНД'!N31</f>
        <v>0</v>
      </c>
      <c r="J32">
        <f>'БАЗА ЯНД'!O31</f>
        <v>1</v>
      </c>
      <c r="K32">
        <f>'БАЗА ЯНД'!P31</f>
        <v>0</v>
      </c>
      <c r="L32">
        <f>'БАЗА ЯНД'!Q31</f>
        <v>1</v>
      </c>
      <c r="M32" t="str">
        <f>'БАЗА ЯНД'!R31</f>
        <v>свинина, баклажан, фасоль стручковая, грибы шиитаке, имбирь, чеснок, соевый соус, кунжутное масло, сахар, зеленый лук</v>
      </c>
    </row>
    <row r="33" spans="1:13" ht="15" hidden="1" customHeight="1" x14ac:dyDescent="0.25">
      <c r="A33">
        <f>'БАЗА ЯНД'!B32</f>
        <v>37</v>
      </c>
      <c r="B33" t="str">
        <f>'БАЗА ЯНД'!E32</f>
        <v>Овощные котлеты, 1 шт</v>
      </c>
      <c r="C33" t="str">
        <f>CONCATENATE('БАЗА ЯНД'!F32,".-")</f>
        <v>80.-</v>
      </c>
      <c r="D33" t="str">
        <f>CONCATENATE('БАЗА ЯНД'!I32," г")</f>
        <v>90 г</v>
      </c>
      <c r="E33" t="str">
        <f>CONCATENATE(ROUND('БАЗА ЯНД'!J32,0)," кк")</f>
        <v>234 кк</v>
      </c>
      <c r="F33" t="str">
        <f>CONCATENATE("Б ",ROUND('БАЗА ЯНД'!K32,0))</f>
        <v>Б 3</v>
      </c>
      <c r="G33" t="str">
        <f>CONCATENATE("Ж ",ROUND('БАЗА ЯНД'!L32,0))</f>
        <v>Ж 16</v>
      </c>
      <c r="H33" t="str">
        <f>CONCATENATE("У ",ROUND('БАЗА ЯНД'!M32,0))</f>
        <v>У 21</v>
      </c>
      <c r="I33">
        <f>'БАЗА ЯНД'!N32</f>
        <v>1</v>
      </c>
      <c r="J33">
        <f>'БАЗА ЯНД'!O32</f>
        <v>0</v>
      </c>
      <c r="K33">
        <f>'БАЗА ЯНД'!P32</f>
        <v>1</v>
      </c>
      <c r="L33">
        <f>'БАЗА ЯНД'!Q32</f>
        <v>0</v>
      </c>
      <c r="M33" t="str">
        <f>'БАЗА ЯНД'!R32</f>
        <v>картофель, тыква, морковь, лук, майонез, чеснок, сметана, огурцы, соль, специи</v>
      </c>
    </row>
    <row r="34" spans="1:13" ht="15" hidden="1" customHeight="1" x14ac:dyDescent="0.25">
      <c r="A34">
        <f>'БАЗА ЯНД'!B33</f>
        <v>0</v>
      </c>
      <c r="B34">
        <f>'БАЗА ЯНД'!E33</f>
        <v>0</v>
      </c>
      <c r="C34" t="str">
        <f>CONCATENATE('БАЗА ЯНД'!F33,".-")</f>
        <v>.-</v>
      </c>
      <c r="D34" t="str">
        <f>CONCATENATE('БАЗА ЯНД'!I33," г")</f>
        <v xml:space="preserve"> г</v>
      </c>
      <c r="E34" t="str">
        <f>CONCATENATE(ROUND('БАЗА ЯНД'!J33,0)," кк")</f>
        <v>0 кк</v>
      </c>
      <c r="F34" t="str">
        <f>CONCATENATE("Б ",ROUND('БАЗА ЯНД'!K33,0))</f>
        <v>Б 0</v>
      </c>
      <c r="G34" t="str">
        <f>CONCATENATE("Ж ",ROUND('БАЗА ЯНД'!L33,0))</f>
        <v>Ж 0</v>
      </c>
      <c r="H34" t="str">
        <f>CONCATENATE("У ",ROUND('БАЗА ЯНД'!M33,0))</f>
        <v>У 0</v>
      </c>
      <c r="I34">
        <f>'БАЗА ЯНД'!N33</f>
        <v>0</v>
      </c>
      <c r="J34">
        <f>'БАЗА ЯНД'!O33</f>
        <v>0</v>
      </c>
      <c r="K34">
        <f>'БАЗА ЯНД'!P33</f>
        <v>0</v>
      </c>
      <c r="L34">
        <f>'БАЗА ЯНД'!Q33</f>
        <v>0</v>
      </c>
      <c r="M34">
        <f>'БАЗА ЯНД'!R33</f>
        <v>0</v>
      </c>
    </row>
    <row r="35" spans="1:13" ht="15" hidden="1" customHeight="1" x14ac:dyDescent="0.25">
      <c r="A35">
        <f>'БАЗА ЯНД'!B34</f>
        <v>24</v>
      </c>
      <c r="B35" t="str">
        <f>'БАЗА ЯНД'!E34</f>
        <v>Биточки по-деревенски, 1 шт</v>
      </c>
      <c r="C35" t="str">
        <f>CONCATENATE('БАЗА ЯНД'!F34,".-")</f>
        <v>130.-</v>
      </c>
      <c r="D35" t="str">
        <f>CONCATENATE('БАЗА ЯНД'!I34," г")</f>
        <v>100 г</v>
      </c>
      <c r="E35" t="str">
        <f>CONCATENATE(ROUND('БАЗА ЯНД'!J34,0)," кк")</f>
        <v>223 кк</v>
      </c>
      <c r="F35" t="str">
        <f>CONCATENATE("Б ",ROUND('БАЗА ЯНД'!K34,0))</f>
        <v>Б 13</v>
      </c>
      <c r="G35" t="str">
        <f>CONCATENATE("Ж ",ROUND('БАЗА ЯНД'!L34,0))</f>
        <v>Ж 14</v>
      </c>
      <c r="H35" t="str">
        <f>CONCATENATE("У ",ROUND('БАЗА ЯНД'!M34,0))</f>
        <v>У 13</v>
      </c>
      <c r="I35">
        <f>'БАЗА ЯНД'!N34</f>
        <v>0</v>
      </c>
      <c r="J35">
        <f>'БАЗА ЯНД'!O34</f>
        <v>1</v>
      </c>
      <c r="K35">
        <f>'БАЗА ЯНД'!P34</f>
        <v>1</v>
      </c>
      <c r="L35">
        <f>'БАЗА ЯНД'!Q34</f>
        <v>0</v>
      </c>
      <c r="M35" t="str">
        <f>'БАЗА ЯНД'!R34</f>
        <v>яйцо куриное, масло сливочное, лук репчатый, сухари панировочные, окорок свиной, цыплёнок, соль, специи, шпинат</v>
      </c>
    </row>
    <row r="36" spans="1:13" ht="15" customHeight="1" x14ac:dyDescent="0.25">
      <c r="A36">
        <f>'БАЗА ЯНД'!B35</f>
        <v>23</v>
      </c>
      <c r="B36" t="str">
        <f>'БАЗА ЯНД'!E35</f>
        <v>Картофельные дольки гриль</v>
      </c>
      <c r="C36" t="str">
        <f>CONCATENATE('БАЗА ЯНД'!F35,".-")</f>
        <v>100.-</v>
      </c>
      <c r="D36" t="str">
        <f>CONCATENATE('БАЗА ЯНД'!I35," г")</f>
        <v>180 г</v>
      </c>
      <c r="E36" t="str">
        <f>CONCATENATE(ROUND('БАЗА ЯНД'!J35,0)," кк")</f>
        <v>237 кк</v>
      </c>
      <c r="F36" t="str">
        <f>CONCATENATE("Б ",ROUND('БАЗА ЯНД'!K35,0))</f>
        <v>Б 15</v>
      </c>
      <c r="G36" t="str">
        <f>CONCATENATE("Ж ",ROUND('БАЗА ЯНД'!L35,0))</f>
        <v>Ж 6</v>
      </c>
      <c r="H36" t="str">
        <f>CONCATENATE("У ",ROUND('БАЗА ЯНД'!M35,0))</f>
        <v>У 31</v>
      </c>
      <c r="I36">
        <f>'БАЗА ЯНД'!N35</f>
        <v>1</v>
      </c>
      <c r="J36">
        <f>'БАЗА ЯНД'!O35</f>
        <v>0</v>
      </c>
      <c r="K36">
        <f>'БАЗА ЯНД'!P35</f>
        <v>0</v>
      </c>
      <c r="L36">
        <f>'БАЗА ЯНД'!Q35</f>
        <v>0</v>
      </c>
      <c r="M36" t="str">
        <f>'БАЗА ЯНД'!R35</f>
        <v>картофель, розмарин, тимьян, соль</v>
      </c>
    </row>
    <row r="37" spans="1:13" ht="15" hidden="1" customHeight="1" x14ac:dyDescent="0.25">
      <c r="A37">
        <f>'БАЗА ЯНД'!B36</f>
        <v>5</v>
      </c>
      <c r="B37" t="str">
        <f>'БАЗА ЯНД'!E36</f>
        <v>Круассан с ветчиной и брусникой</v>
      </c>
      <c r="C37" t="str">
        <f>CONCATENATE('БАЗА ЯНД'!F36,".-")</f>
        <v>170.-</v>
      </c>
      <c r="D37" t="str">
        <f>CONCATENATE('БАЗА ЯНД'!I36," г")</f>
        <v>120 г</v>
      </c>
      <c r="E37" t="str">
        <f>CONCATENATE(ROUND('БАЗА ЯНД'!J36,0)," кк")</f>
        <v>271 кк</v>
      </c>
      <c r="F37" t="str">
        <f>CONCATENATE("Б ",ROUND('БАЗА ЯНД'!K36,0))</f>
        <v>Б 9</v>
      </c>
      <c r="G37" t="str">
        <f>CONCATENATE("Ж ",ROUND('БАЗА ЯНД'!L36,0))</f>
        <v>Ж 13</v>
      </c>
      <c r="H37" t="str">
        <f>CONCATENATE("У ",ROUND('БАЗА ЯНД'!M36,0))</f>
        <v>У 29</v>
      </c>
      <c r="I37">
        <f>'БАЗА ЯНД'!N36</f>
        <v>0</v>
      </c>
      <c r="J37">
        <f>'БАЗА ЯНД'!O36</f>
        <v>1</v>
      </c>
      <c r="K37">
        <f>'БАЗА ЯНД'!P36</f>
        <v>1</v>
      </c>
      <c r="L37">
        <f>'БАЗА ЯНД'!Q36</f>
        <v>0</v>
      </c>
      <c r="M37" t="str">
        <f>'БАЗА ЯНД'!R36</f>
        <v>круассан (мука пшеничная, дрожжи, сахар, соль, сливочное масло), сыр творожный, сливки 22%, салат айсберг, ветчина (свиная корейка, лавровый лист, перец душистый), огурцы маринованные, соус (брусника, сахар, тимьян, розмарин, клюква)</v>
      </c>
    </row>
    <row r="38" spans="1:13" ht="15" hidden="1" customHeight="1" x14ac:dyDescent="0.25">
      <c r="A38">
        <f>'БАЗА ЯНД'!B37</f>
        <v>0</v>
      </c>
      <c r="B38" t="str">
        <f>'БАЗА ЯНД'!E37</f>
        <v>Шарлотка с грушей</v>
      </c>
      <c r="C38" t="str">
        <f>CONCATENATE('БАЗА ЯНД'!F37,".-")</f>
        <v>85.-</v>
      </c>
      <c r="D38" t="str">
        <f>CONCATENATE('БАЗА ЯНД'!I37," г")</f>
        <v>120 г</v>
      </c>
      <c r="E38" t="str">
        <f>CONCATENATE(ROUND('БАЗА ЯНД'!J37,0)," кк")</f>
        <v>188 кк</v>
      </c>
      <c r="F38" t="str">
        <f>CONCATENATE("Б ",ROUND('БАЗА ЯНД'!K37,0))</f>
        <v>Б 4</v>
      </c>
      <c r="G38" t="str">
        <f>CONCATENATE("Ж ",ROUND('БАЗА ЯНД'!L37,0))</f>
        <v>Ж 2</v>
      </c>
      <c r="H38" t="str">
        <f>CONCATENATE("У ",ROUND('БАЗА ЯНД'!M37,0))</f>
        <v>У 38</v>
      </c>
      <c r="I38">
        <f>'БАЗА ЯНД'!N37</f>
        <v>0</v>
      </c>
      <c r="J38">
        <f>'БАЗА ЯНД'!O37</f>
        <v>1</v>
      </c>
      <c r="K38">
        <f>'БАЗА ЯНД'!P37</f>
        <v>0</v>
      </c>
      <c r="L38">
        <f>'БАЗА ЯНД'!Q37</f>
        <v>0</v>
      </c>
      <c r="M38" t="str">
        <f>'БАЗА ЯНД'!R37</f>
        <v>яйцо куриное, сахар, мука пшеничная, груши, сода пищевая, разрыхлитель, сироп груша</v>
      </c>
    </row>
    <row r="39" spans="1:13" ht="15" hidden="1" customHeight="1" x14ac:dyDescent="0.25">
      <c r="A39">
        <f>'БАЗА ЯНД'!B38</f>
        <v>18</v>
      </c>
      <c r="B39" t="str">
        <f>'БАЗА ЯНД'!E38</f>
        <v>Ёжики из индейки, 1 шт</v>
      </c>
      <c r="C39" t="str">
        <f>CONCATENATE('БАЗА ЯНД'!F38,".-")</f>
        <v>130.-</v>
      </c>
      <c r="D39" t="str">
        <f>CONCATENATE('БАЗА ЯНД'!I38," г")</f>
        <v>100 г</v>
      </c>
      <c r="E39" t="str">
        <f>CONCATENATE(ROUND('БАЗА ЯНД'!J38,0)," кк")</f>
        <v>113 кк</v>
      </c>
      <c r="F39" t="str">
        <f>CONCATENATE("Б ",ROUND('БАЗА ЯНД'!K38,0))</f>
        <v>Б 9</v>
      </c>
      <c r="G39" t="str">
        <f>CONCATENATE("Ж ",ROUND('БАЗА ЯНД'!L38,0))</f>
        <v>Ж 6</v>
      </c>
      <c r="H39" t="str">
        <f>CONCATENATE("У ",ROUND('БАЗА ЯНД'!M38,0))</f>
        <v>У 6</v>
      </c>
      <c r="I39">
        <f>'БАЗА ЯНД'!N38</f>
        <v>0</v>
      </c>
      <c r="J39">
        <f>'БАЗА ЯНД'!O38</f>
        <v>0</v>
      </c>
      <c r="K39">
        <f>'БАЗА ЯНД'!P38</f>
        <v>1</v>
      </c>
      <c r="L39">
        <f>'БАЗА ЯНД'!Q38</f>
        <v>0</v>
      </c>
      <c r="M39" t="str">
        <f>'БАЗА ЯНД'!R38</f>
        <v>индейка, рис, цыплёнок, сливочное масло, лук, яйцо куриное, соль, специи</v>
      </c>
    </row>
    <row r="40" spans="1:13" ht="15" hidden="1" customHeight="1" x14ac:dyDescent="0.25">
      <c r="A40">
        <f>'БАЗА ЯНД'!B39</f>
        <v>32</v>
      </c>
      <c r="B40" t="str">
        <f>'БАЗА ЯНД'!E39</f>
        <v>Картофельный драник</v>
      </c>
      <c r="C40" t="str">
        <f>CONCATENATE('БАЗА ЯНД'!F39,".-")</f>
        <v>55.-</v>
      </c>
      <c r="D40" t="str">
        <f>CONCATENATE('БАЗА ЯНД'!I39," г")</f>
        <v>60 г</v>
      </c>
      <c r="E40" t="str">
        <f>CONCATENATE(ROUND('БАЗА ЯНД'!J39,0)," кк")</f>
        <v>71 кк</v>
      </c>
      <c r="F40" t="str">
        <f>CONCATENATE("Б ",ROUND('БАЗА ЯНД'!K39,0))</f>
        <v>Б 2</v>
      </c>
      <c r="G40" t="str">
        <f>CONCATENATE("Ж ",ROUND('БАЗА ЯНД'!L39,0))</f>
        <v>Ж 0</v>
      </c>
      <c r="H40" t="str">
        <f>CONCATENATE("У ",ROUND('БАЗА ЯНД'!M39,0))</f>
        <v>У 16</v>
      </c>
      <c r="I40">
        <f>'БАЗА ЯНД'!N39</f>
        <v>0</v>
      </c>
      <c r="J40">
        <f>'БАЗА ЯНД'!O39</f>
        <v>1</v>
      </c>
      <c r="K40">
        <f>'БАЗА ЯНД'!P39</f>
        <v>0</v>
      </c>
      <c r="L40">
        <f>'БАЗА ЯНД'!Q39</f>
        <v>0</v>
      </c>
      <c r="M40" t="str">
        <f>'БАЗА ЯНД'!R39</f>
        <v>картофель, яйцо куриное, лук репчатый, сухари панировочные, растительное масло, соль</v>
      </c>
    </row>
    <row r="41" spans="1:13" ht="15" customHeight="1" x14ac:dyDescent="0.25">
      <c r="A41">
        <f>'БАЗА ЯНД'!B40</f>
        <v>23</v>
      </c>
      <c r="B41" t="str">
        <f>'БАЗА ЯНД'!E40</f>
        <v>Ленивые голубцы с говядиной и рисом</v>
      </c>
      <c r="C41" t="str">
        <f>CONCATENATE('БАЗА ЯНД'!F40,".-")</f>
        <v>210.-</v>
      </c>
      <c r="D41" t="str">
        <f>CONCATENATE('БАЗА ЯНД'!I40," г")</f>
        <v>250 г</v>
      </c>
      <c r="E41" t="str">
        <f>CONCATENATE(ROUND('БАЗА ЯНД'!J40,0)," кк")</f>
        <v>204 кк</v>
      </c>
      <c r="F41" t="str">
        <f>CONCATENATE("Б ",ROUND('БАЗА ЯНД'!K40,0))</f>
        <v>Б 11</v>
      </c>
      <c r="G41" t="str">
        <f>CONCATENATE("Ж ",ROUND('БАЗА ЯНД'!L40,0))</f>
        <v>Ж 8</v>
      </c>
      <c r="H41" t="str">
        <f>CONCATENATE("У ",ROUND('БАЗА ЯНД'!M40,0))</f>
        <v>У 21</v>
      </c>
      <c r="I41">
        <f>'БАЗА ЯНД'!N40</f>
        <v>0</v>
      </c>
      <c r="J41">
        <f>'БАЗА ЯНД'!O40</f>
        <v>0</v>
      </c>
      <c r="K41">
        <f>'БАЗА ЯНД'!P40</f>
        <v>1</v>
      </c>
      <c r="L41">
        <f>'БАЗА ЯНД'!Q40</f>
        <v>0</v>
      </c>
      <c r="M41" t="str">
        <f>'БАЗА ЯНД'!R40</f>
        <v>капуста, говядина, лук, рис, петрушка, паприка, томаты, сахар, соль, специи</v>
      </c>
    </row>
    <row r="42" spans="1:13" ht="15" hidden="1" customHeight="1" x14ac:dyDescent="0.25">
      <c r="A42">
        <f>'БАЗА ЯНД'!B41</f>
        <v>5</v>
      </c>
      <c r="B42" t="str">
        <f>'БАЗА ЯНД'!E41</f>
        <v>Чебуреки со свининой, 1 шт</v>
      </c>
      <c r="C42" t="str">
        <f>CONCATENATE('БАЗА ЯНД'!F41,".-")</f>
        <v>130.-</v>
      </c>
      <c r="D42" t="str">
        <f>CONCATENATE('БАЗА ЯНД'!I41," г")</f>
        <v>100 г</v>
      </c>
      <c r="E42" t="str">
        <f>CONCATENATE(ROUND('БАЗА ЯНД'!J41,0)," кк")</f>
        <v>294 кк</v>
      </c>
      <c r="F42" t="str">
        <f>CONCATENATE("Б ",ROUND('БАЗА ЯНД'!K41,0))</f>
        <v>Б 9</v>
      </c>
      <c r="G42" t="str">
        <f>CONCATENATE("Ж ",ROUND('БАЗА ЯНД'!L41,0))</f>
        <v>Ж 18</v>
      </c>
      <c r="H42" t="str">
        <f>CONCATENATE("У ",ROUND('БАЗА ЯНД'!M41,0))</f>
        <v>У 30</v>
      </c>
      <c r="I42">
        <f>'БАЗА ЯНД'!N41</f>
        <v>0</v>
      </c>
      <c r="J42">
        <f>'БАЗА ЯНД'!O41</f>
        <v>1</v>
      </c>
      <c r="K42">
        <f>'БАЗА ЯНД'!P41</f>
        <v>0</v>
      </c>
      <c r="L42">
        <f>'БАЗА ЯНД'!Q41</f>
        <v>0</v>
      </c>
      <c r="M42" t="str">
        <f>'БАЗА ЯНД'!R41</f>
        <v>мука, яйцо, свинина, лук,  соль, специи</v>
      </c>
    </row>
    <row r="43" spans="1:13" ht="15" hidden="1" customHeight="1" x14ac:dyDescent="0.25">
      <c r="A43">
        <f>'БАЗА ЯНД'!B42</f>
        <v>22</v>
      </c>
      <c r="B43" t="str">
        <f>'БАЗА ЯНД'!E42</f>
        <v>Буженина со сливочным соусом с хреном</v>
      </c>
      <c r="C43" t="str">
        <f>CONCATENATE('БАЗА ЯНД'!F42,".-")</f>
        <v>220.-</v>
      </c>
      <c r="D43" t="str">
        <f>CONCATENATE('БАЗА ЯНД'!I42," г")</f>
        <v>160 г</v>
      </c>
      <c r="E43" t="str">
        <f>CONCATENATE(ROUND('БАЗА ЯНД'!J42,0)," кк")</f>
        <v>385 кк</v>
      </c>
      <c r="F43" t="str">
        <f>CONCATENATE("Б ",ROUND('БАЗА ЯНД'!K42,0))</f>
        <v>Б 18</v>
      </c>
      <c r="G43" t="str">
        <f>CONCATENATE("Ж ",ROUND('БАЗА ЯНД'!L42,0))</f>
        <v>Ж 34</v>
      </c>
      <c r="H43" t="str">
        <f>CONCATENATE("У ",ROUND('БАЗА ЯНД'!M42,0))</f>
        <v>У 4</v>
      </c>
      <c r="I43">
        <f>'БАЗА ЯНД'!N42</f>
        <v>0</v>
      </c>
      <c r="J43">
        <f>'БАЗА ЯНД'!O42</f>
        <v>0</v>
      </c>
      <c r="K43">
        <f>'БАЗА ЯНД'!P42</f>
        <v>1</v>
      </c>
      <c r="L43">
        <f>'БАЗА ЯНД'!Q42</f>
        <v>0</v>
      </c>
      <c r="M43" t="str">
        <f>'БАЗА ЯНД'!R42</f>
        <v>свинина, сливки, хрен столовый, соль, подсолнечное масло, чеснок, тимьян, розмарин, соль, специи, тыква, морковь, зеленый горошек</v>
      </c>
    </row>
    <row r="44" spans="1:13" ht="15" hidden="1" customHeight="1" x14ac:dyDescent="0.25">
      <c r="A44">
        <f>'БАЗА ЯНД'!B43</f>
        <v>4</v>
      </c>
      <c r="B44" t="str">
        <f>'БАЗА ЯНД'!E43</f>
        <v>Салат здоровье</v>
      </c>
      <c r="C44" t="str">
        <f>CONCATENATE('БАЗА ЯНД'!F43,".-")</f>
        <v>60.-</v>
      </c>
      <c r="D44" t="str">
        <f>CONCATENATE('БАЗА ЯНД'!I43," г")</f>
        <v>100 г</v>
      </c>
      <c r="E44" t="str">
        <f>CONCATENATE(ROUND('БАЗА ЯНД'!J43,0)," кк")</f>
        <v>122 кк</v>
      </c>
      <c r="F44" t="str">
        <f>CONCATENATE("Б ",ROUND('БАЗА ЯНД'!K43,0))</f>
        <v>Б 1</v>
      </c>
      <c r="G44" t="str">
        <f>CONCATENATE("Ж ",ROUND('БАЗА ЯНД'!L43,0))</f>
        <v>Ж 10</v>
      </c>
      <c r="H44" t="str">
        <f>CONCATENATE("У ",ROUND('БАЗА ЯНД'!M43,0))</f>
        <v>У 6</v>
      </c>
      <c r="I44">
        <f>'БАЗА ЯНД'!N43</f>
        <v>1</v>
      </c>
      <c r="J44">
        <f>'БАЗА ЯНД'!O43</f>
        <v>0</v>
      </c>
      <c r="K44">
        <f>'БАЗА ЯНД'!P43</f>
        <v>0</v>
      </c>
      <c r="L44">
        <f>'БАЗА ЯНД'!Q43</f>
        <v>0</v>
      </c>
      <c r="M44" t="str">
        <f>'БАЗА ЯНД'!R43</f>
        <v xml:space="preserve">морковь, редис, огурцы, томаты, капуста китайская, маслины, кукуруза, подсолнечное масло, уксус винный красный, уксус бальзамический, горчица зернистая, тимьян, соль, сахар, кунжут, семена подсолнуха, семена льна, тыквенные семечки </v>
      </c>
    </row>
    <row r="45" spans="1:13" ht="15" hidden="1" customHeight="1" x14ac:dyDescent="0.25">
      <c r="A45">
        <f>'БАЗА ЯНД'!B44</f>
        <v>12</v>
      </c>
      <c r="B45" t="str">
        <f>'БАЗА ЯНД'!E44</f>
        <v>Имбирный лимонад</v>
      </c>
      <c r="C45" t="str">
        <f>CONCATENATE('БАЗА ЯНД'!F44,".-")</f>
        <v>60.-</v>
      </c>
      <c r="D45" t="str">
        <f>CONCATENATE('БАЗА ЯНД'!I44," г")</f>
        <v>250 г</v>
      </c>
      <c r="E45" t="str">
        <f>CONCATENATE(ROUND('БАЗА ЯНД'!J44,0)," кк")</f>
        <v>39 кк</v>
      </c>
      <c r="F45" t="str">
        <f>CONCATENATE("Б ",ROUND('БАЗА ЯНД'!K44,0))</f>
        <v>Б 0</v>
      </c>
      <c r="G45" t="str">
        <f>CONCATENATE("Ж ",ROUND('БАЗА ЯНД'!L44,0))</f>
        <v>Ж 0</v>
      </c>
      <c r="H45" t="str">
        <f>CONCATENATE("У ",ROUND('БАЗА ЯНД'!M44,0))</f>
        <v>У 10</v>
      </c>
      <c r="I45">
        <f>'БАЗА ЯНД'!N44</f>
        <v>1</v>
      </c>
      <c r="J45">
        <f>'БАЗА ЯНД'!O44</f>
        <v>0</v>
      </c>
      <c r="K45">
        <f>'БАЗА ЯНД'!P44</f>
        <v>0</v>
      </c>
      <c r="L45">
        <f>'БАЗА ЯНД'!Q44</f>
        <v>0</v>
      </c>
      <c r="M45" t="str">
        <f>'БАЗА ЯНД'!R44</f>
        <v>имбирь, сахар, лимон, лимонная кислота</v>
      </c>
    </row>
    <row r="46" spans="1:13" ht="15" hidden="1" customHeight="1" x14ac:dyDescent="0.25">
      <c r="A46">
        <f>'БАЗА ЯНД'!B45</f>
        <v>30</v>
      </c>
      <c r="B46" t="str">
        <f>'БАЗА ЯНД'!E45</f>
        <v>Арбуз в стаканчике</v>
      </c>
      <c r="C46" t="str">
        <f>CONCATENATE('БАЗА ЯНД'!F45,".-")</f>
        <v>120.-</v>
      </c>
      <c r="D46" t="str">
        <f>CONCATENATE('БАЗА ЯНД'!I45," г")</f>
        <v>300 г</v>
      </c>
      <c r="E46" t="str">
        <f>CONCATENATE(ROUND('БАЗА ЯНД'!J45,0)," кк")</f>
        <v>169 кк</v>
      </c>
      <c r="F46" t="str">
        <f>CONCATENATE("Б ",ROUND('БАЗА ЯНД'!K45,0))</f>
        <v>Б 18</v>
      </c>
      <c r="G46" t="str">
        <f>CONCATENATE("Ж ",ROUND('БАЗА ЯНД'!L45,0))</f>
        <v>Ж 3</v>
      </c>
      <c r="H46" t="str">
        <f>CONCATENATE("У ",ROUND('БАЗА ЯНД'!M45,0))</f>
        <v>У 17</v>
      </c>
      <c r="I46">
        <f>'БАЗА ЯНД'!N45</f>
        <v>1</v>
      </c>
      <c r="J46">
        <f>'БАЗА ЯНД'!O45</f>
        <v>0</v>
      </c>
      <c r="K46">
        <f>'БАЗА ЯНД'!P45</f>
        <v>0</v>
      </c>
      <c r="L46">
        <f>'БАЗА ЯНД'!Q45</f>
        <v>0</v>
      </c>
      <c r="M46">
        <f>'БАЗА ЯНД'!R45</f>
        <v>0</v>
      </c>
    </row>
    <row r="47" spans="1:13" ht="15" hidden="1" customHeight="1" x14ac:dyDescent="0.25">
      <c r="A47">
        <f>'БАЗА ЯНД'!B46</f>
        <v>24</v>
      </c>
      <c r="B47" t="str">
        <f>'БАЗА ЯНД'!E46</f>
        <v>Онигири с цыплёнком</v>
      </c>
      <c r="C47" t="str">
        <f>CONCATENATE('БАЗА ЯНД'!F46,".-")</f>
        <v>110.-</v>
      </c>
      <c r="D47" t="str">
        <f>CONCATENATE('БАЗА ЯНД'!I46," г")</f>
        <v>100 г</v>
      </c>
      <c r="E47" t="str">
        <f>CONCATENATE(ROUND('БАЗА ЯНД'!J46,0)," кк")</f>
        <v>133 кк</v>
      </c>
      <c r="F47" t="str">
        <f>CONCATENATE("Б ",ROUND('БАЗА ЯНД'!K46,0))</f>
        <v>Б 5</v>
      </c>
      <c r="G47" t="str">
        <f>CONCATENATE("Ж ",ROUND('БАЗА ЯНД'!L46,0))</f>
        <v>Ж 2</v>
      </c>
      <c r="H47" t="str">
        <f>CONCATENATE("У ",ROUND('БАЗА ЯНД'!M46,0))</f>
        <v>У 24</v>
      </c>
      <c r="I47">
        <f>'БАЗА ЯНД'!N46</f>
        <v>0</v>
      </c>
      <c r="J47">
        <f>'БАЗА ЯНД'!O46</f>
        <v>0</v>
      </c>
      <c r="K47">
        <f>'БАЗА ЯНД'!P46</f>
        <v>0</v>
      </c>
      <c r="L47">
        <f>'БАЗА ЯНД'!Q46</f>
        <v>0</v>
      </c>
      <c r="M47" t="str">
        <f>'БАЗА ЯНД'!R46</f>
        <v>рис, уксус рисовый, мирин, сахар, яблоки, цыплёнок, фасоль, морковь, капуста, имбирь, кунжут, нори, соус соевый, чеснок, лимон, апельсин, белое вино, картофельный крахмал, соль, специи</v>
      </c>
    </row>
    <row r="48" spans="1:13" ht="15" customHeight="1" x14ac:dyDescent="0.25">
      <c r="A48">
        <f>'БАЗА ЯНД'!B47</f>
        <v>24</v>
      </c>
      <c r="B48" t="str">
        <f>'БАЗА ЯНД'!E47</f>
        <v>Лимонад ситро</v>
      </c>
      <c r="C48" t="str">
        <f>CONCATENATE('БАЗА ЯНД'!F47,".-")</f>
        <v>110.-</v>
      </c>
      <c r="D48" t="str">
        <f>CONCATENATE('БАЗА ЯНД'!I47," г")</f>
        <v>270 г</v>
      </c>
      <c r="E48" t="str">
        <f>CONCATENATE(ROUND('БАЗА ЯНД'!J47,0)," кк")</f>
        <v>72 кк</v>
      </c>
      <c r="F48" t="str">
        <f>CONCATENATE("Б ",ROUND('БАЗА ЯНД'!K47,0))</f>
        <v>Б 0</v>
      </c>
      <c r="G48" t="str">
        <f>CONCATENATE("Ж ",ROUND('БАЗА ЯНД'!L47,0))</f>
        <v>Ж 0</v>
      </c>
      <c r="H48" t="str">
        <f>CONCATENATE("У ",ROUND('БАЗА ЯНД'!M47,0))</f>
        <v>У 18</v>
      </c>
      <c r="I48">
        <f>'БАЗА ЯНД'!N47</f>
        <v>1</v>
      </c>
      <c r="J48">
        <f>'БАЗА ЯНД'!O47</f>
        <v>0</v>
      </c>
      <c r="K48">
        <f>'БАЗА ЯНД'!P47</f>
        <v>0</v>
      </c>
      <c r="L48">
        <f>'БАЗА ЯНД'!Q47</f>
        <v>0</v>
      </c>
      <c r="M48" t="str">
        <f>'БАЗА ЯНД'!R47</f>
        <v>ваниль, лимон, сахар</v>
      </c>
    </row>
    <row r="49" spans="1:13" ht="15" hidden="1" customHeight="1" x14ac:dyDescent="0.25">
      <c r="A49">
        <f>'БАЗА ЯНД'!B48</f>
        <v>0</v>
      </c>
      <c r="B49" t="str">
        <f>'БАЗА ЯНД'!E48</f>
        <v>Салат с ветчиной, шпинатом и яйцом</v>
      </c>
      <c r="C49" t="str">
        <f>CONCATENATE('БАЗА ЯНД'!F48,".-")</f>
        <v>155.-</v>
      </c>
      <c r="D49" t="str">
        <f>CONCATENATE('БАЗА ЯНД'!I48," г")</f>
        <v>200 г</v>
      </c>
      <c r="E49" t="str">
        <f>CONCATENATE(ROUND('БАЗА ЯНД'!J48,0)," кк")</f>
        <v>269 кк</v>
      </c>
      <c r="F49" t="str">
        <f>CONCATENATE("Б ",ROUND('БАЗА ЯНД'!K48,0))</f>
        <v>Б 12</v>
      </c>
      <c r="G49" t="str">
        <f>CONCATENATE("Ж ",ROUND('БАЗА ЯНД'!L48,0))</f>
        <v>Ж 22</v>
      </c>
      <c r="H49" t="str">
        <f>CONCATENATE("У ",ROUND('БАЗА ЯНД'!M48,0))</f>
        <v>У 5</v>
      </c>
      <c r="I49">
        <f>'БАЗА ЯНД'!N48</f>
        <v>0</v>
      </c>
      <c r="J49">
        <f>'БАЗА ЯНД'!O48</f>
        <v>0</v>
      </c>
      <c r="K49">
        <f>'БАЗА ЯНД'!P48</f>
        <v>1</v>
      </c>
      <c r="L49">
        <f>'БАЗА ЯНД'!Q48</f>
        <v>0</v>
      </c>
      <c r="M49" t="str">
        <f>'БАЗА ЯНД'!R48</f>
        <v>тыква, морковь, капуста, редис, паприка, салат айсберг, шпинат, огурцы, корейка, яйцо куриное, майонез, сметана, каперсы, огурцы маринованные, соль</v>
      </c>
    </row>
    <row r="50" spans="1:13" ht="15" hidden="1" customHeight="1" x14ac:dyDescent="0.25">
      <c r="A50">
        <f>'БАЗА ЯНД'!B49</f>
        <v>0</v>
      </c>
      <c r="B50" t="str">
        <f>'БАЗА ЯНД'!E49</f>
        <v>Круассан с ветчиной и брезаолой</v>
      </c>
      <c r="C50" t="str">
        <f>CONCATENATE('БАЗА ЯНД'!F49,".-")</f>
        <v>190.-</v>
      </c>
      <c r="D50" t="str">
        <f>CONCATENATE('БАЗА ЯНД'!I49," г")</f>
        <v>120 г</v>
      </c>
      <c r="E50" t="str">
        <f>CONCATENATE(ROUND('БАЗА ЯНД'!J49,0)," кк")</f>
        <v>260 кк</v>
      </c>
      <c r="F50" t="str">
        <f>CONCATENATE("Б ",ROUND('БАЗА ЯНД'!K49,0))</f>
        <v>Б 10</v>
      </c>
      <c r="G50" t="str">
        <f>CONCATENATE("Ж ",ROUND('БАЗА ЯНД'!L49,0))</f>
        <v>Ж 12</v>
      </c>
      <c r="H50" t="str">
        <f>CONCATENATE("У ",ROUND('БАЗА ЯНД'!M49,0))</f>
        <v>У 27</v>
      </c>
      <c r="I50">
        <f>'БАЗА ЯНД'!N49</f>
        <v>0</v>
      </c>
      <c r="J50">
        <f>'БАЗА ЯНД'!O49</f>
        <v>1</v>
      </c>
      <c r="K50">
        <f>'БАЗА ЯНД'!P49</f>
        <v>1</v>
      </c>
      <c r="L50">
        <f>'БАЗА ЯНД'!Q49</f>
        <v>0</v>
      </c>
      <c r="M50" t="str">
        <f>'БАЗА ЯНД'!R49</f>
        <v>круассан, сыр сливочный, сливки, ветчина, брезаола, томаты, фриллис</v>
      </c>
    </row>
    <row r="51" spans="1:13" ht="15" hidden="1" customHeight="1" x14ac:dyDescent="0.25">
      <c r="A51">
        <f>'БАЗА ЯНД'!B50</f>
        <v>31</v>
      </c>
      <c r="B51" t="str">
        <f>'БАЗА ЯНД'!E50</f>
        <v xml:space="preserve">Сморреброд с лисичками и паштетом из тофу </v>
      </c>
      <c r="C51" t="str">
        <f>CONCATENATE('БАЗА ЯНД'!F50,".-")</f>
        <v>190.-</v>
      </c>
      <c r="D51" t="str">
        <f>CONCATENATE('БАЗА ЯНД'!I50," г")</f>
        <v>130 г</v>
      </c>
      <c r="E51" t="str">
        <f>CONCATENATE(ROUND('БАЗА ЯНД'!J50,0)," кк")</f>
        <v>192 кк</v>
      </c>
      <c r="F51" t="str">
        <f>CONCATENATE("Б ",ROUND('БАЗА ЯНД'!K50,0))</f>
        <v>Б 6</v>
      </c>
      <c r="G51" t="str">
        <f>CONCATENATE("Ж ",ROUND('БАЗА ЯНД'!L50,0))</f>
        <v>Ж 9</v>
      </c>
      <c r="H51" t="str">
        <f>CONCATENATE("У ",ROUND('БАЗА ЯНД'!M50,0))</f>
        <v>У 22</v>
      </c>
      <c r="I51">
        <f>'БАЗА ЯНД'!N50</f>
        <v>1</v>
      </c>
      <c r="J51">
        <f>'БАЗА ЯНД'!O50</f>
        <v>1</v>
      </c>
      <c r="K51">
        <f>'БАЗА ЯНД'!P50</f>
        <v>1</v>
      </c>
      <c r="L51">
        <f>'БАЗА ЯНД'!Q50</f>
        <v>0</v>
      </c>
      <c r="M51" t="str">
        <f>'БАЗА ЯНД'!R50</f>
        <v>хлеб, цукини, шпинат, сыр тофу, соус ворчестер, вяленые томаты, трюфельное масло, тыквенные семечки, шампиньоны, лисички, соус песто, соль, специи</v>
      </c>
    </row>
    <row r="52" spans="1:13" ht="15" hidden="1" customHeight="1" x14ac:dyDescent="0.25">
      <c r="A52">
        <f>'БАЗА ЯНД'!B51</f>
        <v>20</v>
      </c>
      <c r="B52" t="str">
        <f>'БАЗА ЯНД'!E51</f>
        <v>Ёжики с говядиной и курицей, 1 шт</v>
      </c>
      <c r="C52" t="str">
        <f>CONCATENATE('БАЗА ЯНД'!F51,".-")</f>
        <v>140.-</v>
      </c>
      <c r="D52" t="str">
        <f>CONCATENATE('БАЗА ЯНД'!I51," г")</f>
        <v>90 г</v>
      </c>
      <c r="E52" t="str">
        <f>CONCATENATE(ROUND('БАЗА ЯНД'!J51,0)," кк")</f>
        <v>140 кк</v>
      </c>
      <c r="F52" t="str">
        <f>CONCATENATE("Б ",ROUND('БАЗА ЯНД'!K51,0))</f>
        <v>Б 8</v>
      </c>
      <c r="G52" t="str">
        <f>CONCATENATE("Ж ",ROUND('БАЗА ЯНД'!L51,0))</f>
        <v>Ж 9</v>
      </c>
      <c r="H52" t="str">
        <f>CONCATENATE("У ",ROUND('БАЗА ЯНД'!M51,0))</f>
        <v>У 6</v>
      </c>
      <c r="I52">
        <f>'БАЗА ЯНД'!N51</f>
        <v>0</v>
      </c>
      <c r="J52">
        <f>'БАЗА ЯНД'!O51</f>
        <v>0</v>
      </c>
      <c r="K52">
        <f>'БАЗА ЯНД'!P51</f>
        <v>1</v>
      </c>
      <c r="L52">
        <f>'БАЗА ЯНД'!Q51</f>
        <v>0</v>
      </c>
      <c r="M52" t="str">
        <f>'БАЗА ЯНД'!R51</f>
        <v>говядина, рис, сливочное масло, яйцо куриное, цыплёнок, сливки, томаты, сметана, картофельный крахмал, соль, специи</v>
      </c>
    </row>
    <row r="53" spans="1:13" ht="15" hidden="1" customHeight="1" x14ac:dyDescent="0.25">
      <c r="A53">
        <f>'БАЗА ЯНД'!B52</f>
        <v>8</v>
      </c>
      <c r="B53" t="str">
        <f>'БАЗА ЯНД'!E52</f>
        <v>Митболы из цыплёнка в сырном соусе</v>
      </c>
      <c r="C53" t="str">
        <f>CONCATENATE('БАЗА ЯНД'!F52,".-")</f>
        <v>140.-</v>
      </c>
      <c r="D53" t="str">
        <f>CONCATENATE('БАЗА ЯНД'!I52," г")</f>
        <v>90 г</v>
      </c>
      <c r="E53" t="str">
        <f>CONCATENATE(ROUND('БАЗА ЯНД'!J52,0)," кк")</f>
        <v>177 кк</v>
      </c>
      <c r="F53" t="str">
        <f>CONCATENATE("Б ",ROUND('БАЗА ЯНД'!K52,0))</f>
        <v>Б 17</v>
      </c>
      <c r="G53" t="str">
        <f>CONCATENATE("Ж ",ROUND('БАЗА ЯНД'!L52,0))</f>
        <v>Ж 10</v>
      </c>
      <c r="H53" t="str">
        <f>CONCATENATE("У ",ROUND('БАЗА ЯНД'!M52,0))</f>
        <v>У 4</v>
      </c>
      <c r="I53">
        <f>'БАЗА ЯНД'!N52</f>
        <v>0</v>
      </c>
      <c r="J53">
        <f>'БАЗА ЯНД'!O52</f>
        <v>1</v>
      </c>
      <c r="K53">
        <f>'БАЗА ЯНД'!P52</f>
        <v>1</v>
      </c>
      <c r="L53">
        <f>'БАЗА ЯНД'!Q52</f>
        <v>0</v>
      </c>
      <c r="M53" t="str">
        <f>'БАЗА ЯНД'!R52</f>
        <v>цыплёнок, яйцо куриное, лук, сливочное масло, сухари панировочные, сыр гауда, сыр пармезан, сыр плавленый, зеленый горошек, сливки, соль, специи</v>
      </c>
    </row>
    <row r="54" spans="1:13" ht="15" hidden="1" customHeight="1" x14ac:dyDescent="0.25">
      <c r="A54">
        <f>'БАЗА ЯНД'!B53</f>
        <v>21</v>
      </c>
      <c r="B54" t="str">
        <f>'БАЗА ЯНД'!E53</f>
        <v>Индейка с яблочным соусом</v>
      </c>
      <c r="C54" t="str">
        <f>CONCATENATE('БАЗА ЯНД'!F53,".-")</f>
        <v>190.-</v>
      </c>
      <c r="D54" t="str">
        <f>CONCATENATE('БАЗА ЯНД'!I53," г")</f>
        <v>150 г</v>
      </c>
      <c r="E54" t="str">
        <f>CONCATENATE(ROUND('БАЗА ЯНД'!J53,0)," кк")</f>
        <v>138 кк</v>
      </c>
      <c r="F54" t="str">
        <f>CONCATENATE("Б ",ROUND('БАЗА ЯНД'!K53,0))</f>
        <v>Б 18</v>
      </c>
      <c r="G54" t="str">
        <f>CONCATENATE("Ж ",ROUND('БАЗА ЯНД'!L53,0))</f>
        <v>Ж 6</v>
      </c>
      <c r="H54" t="str">
        <f>CONCATENATE("У ",ROUND('БАЗА ЯНД'!M53,0))</f>
        <v>У 3</v>
      </c>
      <c r="I54">
        <f>'БАЗА ЯНД'!N53</f>
        <v>0</v>
      </c>
      <c r="J54">
        <f>'БАЗА ЯНД'!O53</f>
        <v>0</v>
      </c>
      <c r="K54">
        <f>'БАЗА ЯНД'!P53</f>
        <v>0</v>
      </c>
      <c r="L54">
        <f>'БАЗА ЯНД'!Q53</f>
        <v>0</v>
      </c>
      <c r="M54" t="str">
        <f>'БАЗА ЯНД'!R53</f>
        <v>индейка, апельсины, чеснок, лук, паприка сухая, куркума, тимьян, розмарин, гвоздика, корица, соус (яблоки, сельдерей, уксус винный, горчица)</v>
      </c>
    </row>
    <row r="55" spans="1:13" ht="15" hidden="1" customHeight="1" x14ac:dyDescent="0.25">
      <c r="A55">
        <f>'БАЗА ЯНД'!B54</f>
        <v>22</v>
      </c>
      <c r="B55" t="str">
        <f>'БАЗА ЯНД'!E54</f>
        <v>Горбуша со шпинатом и сливками</v>
      </c>
      <c r="C55" t="str">
        <f>CONCATENATE('БАЗА ЯНД'!F54,".-")</f>
        <v>250.-</v>
      </c>
      <c r="D55" t="str">
        <f>CONCATENATE('БАЗА ЯНД'!I54," г")</f>
        <v>180 г</v>
      </c>
      <c r="E55" t="str">
        <f>CONCATENATE(ROUND('БАЗА ЯНД'!J54,0)," кк")</f>
        <v>222 кк</v>
      </c>
      <c r="F55" t="str">
        <f>CONCATENATE("Б ",ROUND('БАЗА ЯНД'!K54,0))</f>
        <v>Б 11</v>
      </c>
      <c r="G55" t="str">
        <f>CONCATENATE("Ж ",ROUND('БАЗА ЯНД'!L54,0))</f>
        <v>Ж 18</v>
      </c>
      <c r="H55" t="str">
        <f>CONCATENATE("У ",ROUND('БАЗА ЯНД'!M54,0))</f>
        <v>У 4</v>
      </c>
      <c r="I55">
        <f>'БАЗА ЯНД'!N54</f>
        <v>0</v>
      </c>
      <c r="J55">
        <f>'БАЗА ЯНД'!O54</f>
        <v>0</v>
      </c>
      <c r="K55">
        <f>'БАЗА ЯНД'!P54</f>
        <v>1</v>
      </c>
      <c r="L55">
        <f>'БАЗА ЯНД'!Q54</f>
        <v>0</v>
      </c>
      <c r="M55" t="str">
        <f>'БАЗА ЯНД'!R54</f>
        <v>горбуша, шпинат, сливки, вино, морковь, лук, соль, специи</v>
      </c>
    </row>
    <row r="56" spans="1:13" ht="15" hidden="1" customHeight="1" x14ac:dyDescent="0.25">
      <c r="A56">
        <f>'БАЗА ЯНД'!B55</f>
        <v>21</v>
      </c>
      <c r="B56" t="str">
        <f>'БАЗА ЯНД'!E55</f>
        <v>Кукурузная каша</v>
      </c>
      <c r="C56" t="str">
        <f>CONCATENATE('БАЗА ЯНД'!F55,".-")</f>
        <v>90.-</v>
      </c>
      <c r="D56" t="str">
        <f>CONCATENATE('БАЗА ЯНД'!I55," г")</f>
        <v>250 г</v>
      </c>
      <c r="E56" t="str">
        <f>CONCATENATE(ROUND('БАЗА ЯНД'!J55,0)," кк")</f>
        <v>207 кк</v>
      </c>
      <c r="F56" t="str">
        <f>CONCATENATE("Б ",ROUND('БАЗА ЯНД'!K55,0))</f>
        <v>Б 5</v>
      </c>
      <c r="G56" t="str">
        <f>CONCATENATE("Ж ",ROUND('БАЗА ЯНД'!L55,0))</f>
        <v>Ж 7</v>
      </c>
      <c r="H56" t="str">
        <f>CONCATENATE("У ",ROUND('БАЗА ЯНД'!M55,0))</f>
        <v>У 32</v>
      </c>
      <c r="I56">
        <f>'БАЗА ЯНД'!N55</f>
        <v>1</v>
      </c>
      <c r="J56">
        <f>'БАЗА ЯНД'!O55</f>
        <v>0</v>
      </c>
      <c r="K56">
        <f>'БАЗА ЯНД'!P55</f>
        <v>1</v>
      </c>
      <c r="L56">
        <f>'БАЗА ЯНД'!Q55</f>
        <v>0</v>
      </c>
      <c r="M56" t="str">
        <f>'БАЗА ЯНД'!R55</f>
        <v>кукуруза, молоко, сливки, сливочное масло, сахар, соль</v>
      </c>
    </row>
    <row r="57" spans="1:13" ht="15" hidden="1" customHeight="1" x14ac:dyDescent="0.25">
      <c r="A57">
        <f>'БАЗА ЯНД'!B56</f>
        <v>15</v>
      </c>
      <c r="B57" t="str">
        <f>'БАЗА ЯНД'!E56</f>
        <v>Спринг-роллы с индейкой, 1 шт</v>
      </c>
      <c r="C57" t="str">
        <f>CONCATENATE('БАЗА ЯНД'!F56,".-")</f>
        <v>140.-</v>
      </c>
      <c r="D57" t="str">
        <f>CONCATENATE('БАЗА ЯНД'!I56," г")</f>
        <v>100 г</v>
      </c>
      <c r="E57" t="str">
        <f>CONCATENATE(ROUND('БАЗА ЯНД'!J56,0)," кк")</f>
        <v>127 кк</v>
      </c>
      <c r="F57" t="str">
        <f>CONCATENATE("Б ",ROUND('БАЗА ЯНД'!K56,0))</f>
        <v>Б 7</v>
      </c>
      <c r="G57" t="str">
        <f>CONCATENATE("Ж ",ROUND('БАЗА ЯНД'!L56,0))</f>
        <v>Ж 3</v>
      </c>
      <c r="H57" t="str">
        <f>CONCATENATE("У ",ROUND('БАЗА ЯНД'!M56,0))</f>
        <v>У 19</v>
      </c>
      <c r="I57">
        <f>'БАЗА ЯНД'!N56</f>
        <v>0</v>
      </c>
      <c r="J57">
        <f>'БАЗА ЯНД'!O56</f>
        <v>0</v>
      </c>
      <c r="K57">
        <f>'БАЗА ЯНД'!P56</f>
        <v>0</v>
      </c>
      <c r="L57">
        <f>'БАЗА ЯНД'!Q56</f>
        <v>1</v>
      </c>
      <c r="M57" t="str">
        <f>'БАЗА ЯНД'!R56</f>
        <v>индейка, рисовое тесто, имбирь, кунжутное масло, подсолнечное масло, морковь, лук, перец болгарский, пекинская капуста, кинза, соль, специи, фунчоза</v>
      </c>
    </row>
    <row r="58" spans="1:13" ht="15" hidden="1" customHeight="1" x14ac:dyDescent="0.25">
      <c r="A58">
        <f>'БАЗА ЯНД'!B57</f>
        <v>22</v>
      </c>
      <c r="B58" t="str">
        <f>'БАЗА ЯНД'!E57</f>
        <v>Ёжики из индейки со сметанным соусом, 1 шт</v>
      </c>
      <c r="C58" t="str">
        <f>CONCATENATE('БАЗА ЯНД'!F57,".-")</f>
        <v>130.-</v>
      </c>
      <c r="D58" t="str">
        <f>CONCATENATE('БАЗА ЯНД'!I57," г")</f>
        <v>90 г</v>
      </c>
      <c r="E58" t="str">
        <f>CONCATENATE(ROUND('БАЗА ЯНД'!J57,0)," кк")</f>
        <v>116 кк</v>
      </c>
      <c r="F58" t="str">
        <f>CONCATENATE("Б ",ROUND('БАЗА ЯНД'!K57,0))</f>
        <v>Б 10</v>
      </c>
      <c r="G58" t="str">
        <f>CONCATENATE("Ж ",ROUND('БАЗА ЯНД'!L57,0))</f>
        <v>Ж 6</v>
      </c>
      <c r="H58" t="str">
        <f>CONCATENATE("У ",ROUND('БАЗА ЯНД'!M57,0))</f>
        <v>У 7</v>
      </c>
      <c r="I58">
        <f>'БАЗА ЯНД'!N57</f>
        <v>0</v>
      </c>
      <c r="J58">
        <f>'БАЗА ЯНД'!O57</f>
        <v>1</v>
      </c>
      <c r="K58">
        <f>'БАЗА ЯНД'!P57</f>
        <v>1</v>
      </c>
      <c r="L58">
        <f>'БАЗА ЯНД'!Q57</f>
        <v>0</v>
      </c>
      <c r="M58" t="str">
        <f>'БАЗА ЯНД'!R57</f>
        <v>индейка, рис, цыплёнок, сливочное масло, молоко, мука пшеничная, сметана, лук, яйцо куриное, соль, специи</v>
      </c>
    </row>
    <row r="59" spans="1:13" ht="15" hidden="1" customHeight="1" x14ac:dyDescent="0.25">
      <c r="A59">
        <f>'БАЗА ЯНД'!B58</f>
        <v>0</v>
      </c>
      <c r="B59" t="str">
        <f>'БАЗА ЯНД'!E58</f>
        <v>Биточек из курицы на пару, 1 шт</v>
      </c>
      <c r="C59" t="str">
        <f>CONCATENATE('БАЗА ЯНД'!F58,".-")</f>
        <v>140.-</v>
      </c>
      <c r="D59" t="str">
        <f>CONCATENATE('БАЗА ЯНД'!I58," г")</f>
        <v>120 г</v>
      </c>
      <c r="E59" t="str">
        <f>CONCATENATE(ROUND('БАЗА ЯНД'!J58,0)," кк")</f>
        <v>146 кк</v>
      </c>
      <c r="F59" t="str">
        <f>CONCATENATE("Б ",ROUND('БАЗА ЯНД'!K58,0))</f>
        <v>Б 29</v>
      </c>
      <c r="G59" t="str">
        <f>CONCATENATE("Ж ",ROUND('БАЗА ЯНД'!L58,0))</f>
        <v>Ж 3</v>
      </c>
      <c r="H59" t="str">
        <f>CONCATENATE("У ",ROUND('БАЗА ЯНД'!M58,0))</f>
        <v>У 1</v>
      </c>
      <c r="I59">
        <f>'БАЗА ЯНД'!N58</f>
        <v>0</v>
      </c>
      <c r="J59">
        <f>'БАЗА ЯНД'!O58</f>
        <v>0</v>
      </c>
      <c r="K59">
        <f>'БАЗА ЯНД'!P58</f>
        <v>0</v>
      </c>
      <c r="L59">
        <f>'БАЗА ЯНД'!Q58</f>
        <v>0</v>
      </c>
      <c r="M59" t="str">
        <f>'БАЗА ЯНД'!R58</f>
        <v>филе цыплёнка, яйцо куриное, морковь, лук зеленый, соус соевый, соль</v>
      </c>
    </row>
    <row r="60" spans="1:13" ht="15" hidden="1" customHeight="1" x14ac:dyDescent="0.25">
      <c r="A60">
        <f>'БАЗА ЯНД'!B59</f>
        <v>13</v>
      </c>
      <c r="B60" t="str">
        <f>'БАЗА ЯНД'!E59</f>
        <v>Мексиканский салат с фасолью и курицей</v>
      </c>
      <c r="C60" t="str">
        <f>CONCATENATE('БАЗА ЯНД'!F59,".-")</f>
        <v>160.-</v>
      </c>
      <c r="D60" t="str">
        <f>CONCATENATE('БАЗА ЯНД'!I59," г")</f>
        <v>180 г</v>
      </c>
      <c r="E60" t="str">
        <f>CONCATENATE(ROUND('БАЗА ЯНД'!J59,0)," кк")</f>
        <v>174 кк</v>
      </c>
      <c r="F60" t="str">
        <f>CONCATENATE("Б ",ROUND('БАЗА ЯНД'!K59,0))</f>
        <v>Б 11</v>
      </c>
      <c r="G60" t="str">
        <f>CONCATENATE("Ж ",ROUND('БАЗА ЯНД'!L59,0))</f>
        <v>Ж 8</v>
      </c>
      <c r="H60" t="str">
        <f>CONCATENATE("У ",ROUND('БАЗА ЯНД'!M59,0))</f>
        <v>У 15</v>
      </c>
      <c r="I60">
        <f>'БАЗА ЯНД'!N59</f>
        <v>0</v>
      </c>
      <c r="J60">
        <f>'БАЗА ЯНД'!O59</f>
        <v>0</v>
      </c>
      <c r="K60">
        <f>'БАЗА ЯНД'!P59</f>
        <v>0</v>
      </c>
      <c r="L60">
        <f>'БАЗА ЯНД'!Q59</f>
        <v>1</v>
      </c>
      <c r="M60" t="str">
        <f>'БАЗА ЯНД'!R59</f>
        <v>цыплёнок, огурцы, капуста китайская, салат лола бионда, кукуруза, фасоль, перец болгарский, чипсы начос, перец халапеньо, лук зеленый, петрушка, кинза, растительное масло, соль, специи</v>
      </c>
    </row>
    <row r="61" spans="1:13" ht="15" hidden="1" customHeight="1" x14ac:dyDescent="0.25">
      <c r="A61">
        <f>'БАЗА ЯНД'!B60</f>
        <v>22</v>
      </c>
      <c r="B61" t="str">
        <f>'БАЗА ЯНД'!E60</f>
        <v>Ёжики из свинины, 1 шт</v>
      </c>
      <c r="C61" t="str">
        <f>CONCATENATE('БАЗА ЯНД'!F60,".-")</f>
        <v>140.-</v>
      </c>
      <c r="D61" t="str">
        <f>CONCATENATE('БАЗА ЯНД'!I60," г")</f>
        <v>90 г</v>
      </c>
      <c r="E61" t="str">
        <f>CONCATENATE(ROUND('БАЗА ЯНД'!J60,0)," кк")</f>
        <v>171 кк</v>
      </c>
      <c r="F61" t="str">
        <f>CONCATENATE("Б ",ROUND('БАЗА ЯНД'!K60,0))</f>
        <v>Б 10</v>
      </c>
      <c r="G61" t="str">
        <f>CONCATENATE("Ж ",ROUND('БАЗА ЯНД'!L60,0))</f>
        <v>Ж 12</v>
      </c>
      <c r="H61" t="str">
        <f>CONCATENATE("У ",ROUND('БАЗА ЯНД'!M60,0))</f>
        <v>У 5</v>
      </c>
      <c r="I61">
        <f>'БАЗА ЯНД'!N60</f>
        <v>0</v>
      </c>
      <c r="J61">
        <f>'БАЗА ЯНД'!O60</f>
        <v>0</v>
      </c>
      <c r="K61">
        <f>'БАЗА ЯНД'!P60</f>
        <v>1</v>
      </c>
      <c r="L61">
        <f>'БАЗА ЯНД'!Q60</f>
        <v>0</v>
      </c>
      <c r="M61" t="str">
        <f>'БАЗА ЯНД'!R60</f>
        <v>свинина, рис, цыплёнок, сливочное масло, лук, яйцо куриное, соль, специи, томаты, морковь, чеснок, специи, сливки</v>
      </c>
    </row>
    <row r="62" spans="1:13" ht="15" hidden="1" customHeight="1" x14ac:dyDescent="0.25">
      <c r="A62">
        <f>'БАЗА ЯНД'!B61</f>
        <v>0</v>
      </c>
      <c r="B62" t="str">
        <f>'БАЗА ЯНД'!E61</f>
        <v>Пшенная каша с тыквой</v>
      </c>
      <c r="C62" t="str">
        <f>CONCATENATE('БАЗА ЯНД'!F61,".-")</f>
        <v>60.-</v>
      </c>
      <c r="D62" t="str">
        <f>CONCATENATE('БАЗА ЯНД'!I61," г")</f>
        <v>250 г</v>
      </c>
      <c r="E62" t="str">
        <f>CONCATENATE(ROUND('БАЗА ЯНД'!J61,0)," кк")</f>
        <v>120 кк</v>
      </c>
      <c r="F62" t="str">
        <f>CONCATENATE("Б ",ROUND('БАЗА ЯНД'!K61,0))</f>
        <v>Б 2</v>
      </c>
      <c r="G62" t="str">
        <f>CONCATENATE("Ж ",ROUND('БАЗА ЯНД'!L61,0))</f>
        <v>Ж 1</v>
      </c>
      <c r="H62" t="str">
        <f>CONCATENATE("У ",ROUND('БАЗА ЯНД'!M61,0))</f>
        <v>У 26</v>
      </c>
      <c r="I62">
        <f>'БАЗА ЯНД'!N61</f>
        <v>1</v>
      </c>
      <c r="J62">
        <f>'БАЗА ЯНД'!O61</f>
        <v>0</v>
      </c>
      <c r="K62">
        <f>'БАЗА ЯНД'!P61</f>
        <v>0</v>
      </c>
      <c r="L62">
        <f>'БАЗА ЯНД'!Q61</f>
        <v>0</v>
      </c>
      <c r="M62" t="str">
        <f>'БАЗА ЯНД'!R61</f>
        <v>пшено, мед, тыква, соль</v>
      </c>
    </row>
    <row r="63" spans="1:13" ht="15" hidden="1" customHeight="1" x14ac:dyDescent="0.25">
      <c r="A63">
        <f>'БАЗА ЯНД'!B62</f>
        <v>0</v>
      </c>
      <c r="B63" t="str">
        <f>'БАЗА ЯНД'!E62</f>
        <v>Кесадилья с овощами и сыром</v>
      </c>
      <c r="C63" t="str">
        <f>CONCATENATE('БАЗА ЯНД'!F62,".-")</f>
        <v>160.-</v>
      </c>
      <c r="D63" t="str">
        <f>CONCATENATE('БАЗА ЯНД'!I62," г")</f>
        <v>150 г</v>
      </c>
      <c r="E63" t="str">
        <f>CONCATENATE(ROUND('БАЗА ЯНД'!J62,0)," кк")</f>
        <v>416 кк</v>
      </c>
      <c r="F63" t="str">
        <f>CONCATENATE("Б ",ROUND('БАЗА ЯНД'!K62,0))</f>
        <v>Б 7</v>
      </c>
      <c r="G63" t="str">
        <f>CONCATENATE("Ж ",ROUND('БАЗА ЯНД'!L62,0))</f>
        <v>Ж 32</v>
      </c>
      <c r="H63" t="str">
        <f>CONCATENATE("У ",ROUND('БАЗА ЯНД'!M62,0))</f>
        <v>У 26</v>
      </c>
      <c r="I63">
        <f>'БАЗА ЯНД'!N62</f>
        <v>1</v>
      </c>
      <c r="J63">
        <f>'БАЗА ЯНД'!O62</f>
        <v>1</v>
      </c>
      <c r="K63">
        <f>'БАЗА ЯНД'!P62</f>
        <v>1</v>
      </c>
      <c r="L63">
        <f>'БАЗА ЯНД'!Q62</f>
        <v>0</v>
      </c>
      <c r="M63" t="str">
        <f>'БАЗА ЯНД'!R62</f>
        <v>тортилья, паприка, лук, сыр гауда, гуакамоле, капуста, томаты, халапеньо, чеснок, лук, кинза, томатная паста, соль, сахар, кукуруза, соль, специи</v>
      </c>
    </row>
    <row r="64" spans="1:13" ht="15" hidden="1" customHeight="1" x14ac:dyDescent="0.25">
      <c r="A64">
        <f>'БАЗА ЯНД'!B63</f>
        <v>22</v>
      </c>
      <c r="B64" t="str">
        <f>'БАЗА ЯНД'!E63</f>
        <v>Испанская рыбная похлёбка</v>
      </c>
      <c r="C64" t="str">
        <f>CONCATENATE('БАЗА ЯНД'!F63,".-")</f>
        <v>170.-</v>
      </c>
      <c r="D64" t="str">
        <f>CONCATENATE('БАЗА ЯНД'!I63," г")</f>
        <v>250 г</v>
      </c>
      <c r="E64" t="str">
        <f>CONCATENATE(ROUND('БАЗА ЯНД'!J63,0)," кк")</f>
        <v>94 кк</v>
      </c>
      <c r="F64" t="str">
        <f>CONCATENATE("Б ",ROUND('БАЗА ЯНД'!K63,0))</f>
        <v>Б 9</v>
      </c>
      <c r="G64" t="str">
        <f>CONCATENATE("Ж ",ROUND('БАЗА ЯНД'!L63,0))</f>
        <v>Ж 1</v>
      </c>
      <c r="H64" t="str">
        <f>CONCATENATE("У ",ROUND('БАЗА ЯНД'!M63,0))</f>
        <v>У 12</v>
      </c>
      <c r="I64">
        <f>'БАЗА ЯНД'!N63</f>
        <v>0</v>
      </c>
      <c r="J64">
        <f>'БАЗА ЯНД'!O63</f>
        <v>1</v>
      </c>
      <c r="K64">
        <f>'БАЗА ЯНД'!P63</f>
        <v>0</v>
      </c>
      <c r="L64">
        <f>'БАЗА ЯНД'!Q63</f>
        <v>1</v>
      </c>
      <c r="M64" t="str">
        <f>'БАЗА ЯНД'!R63</f>
        <v>морковь, лук, паприка, чеснок, базилик, белое вино, томаты, рис, треска, лимон, сухари панировочные, сахар, креветки, перец чили, соль, специи</v>
      </c>
    </row>
    <row r="65" spans="1:13" ht="15" hidden="1" customHeight="1" x14ac:dyDescent="0.25">
      <c r="A65">
        <f>'БАЗА ЯНД'!B64</f>
        <v>22</v>
      </c>
      <c r="B65" t="str">
        <f>'БАЗА ЯНД'!E64</f>
        <v>Картофельный крем-суп Сан-Жермен</v>
      </c>
      <c r="C65" t="str">
        <f>CONCATENATE('БАЗА ЯНД'!F64,".-")</f>
        <v>120.-</v>
      </c>
      <c r="D65" t="str">
        <f>CONCATENATE('БАЗА ЯНД'!I64," г")</f>
        <v>250 г</v>
      </c>
      <c r="E65" t="str">
        <f>CONCATENATE(ROUND('БАЗА ЯНД'!J64,0)," кк")</f>
        <v>208 кк</v>
      </c>
      <c r="F65" t="str">
        <f>CONCATENATE("Б ",ROUND('БАЗА ЯНД'!K64,0))</f>
        <v>Б 6</v>
      </c>
      <c r="G65" t="str">
        <f>CONCATENATE("Ж ",ROUND('БАЗА ЯНД'!L64,0))</f>
        <v>Ж 11</v>
      </c>
      <c r="H65" t="str">
        <f>CONCATENATE("У ",ROUND('БАЗА ЯНД'!M64,0))</f>
        <v>У 22</v>
      </c>
      <c r="I65">
        <f>'БАЗА ЯНД'!N64</f>
        <v>1</v>
      </c>
      <c r="J65">
        <f>'БАЗА ЯНД'!O64</f>
        <v>1</v>
      </c>
      <c r="K65">
        <f>'БАЗА ЯНД'!P64</f>
        <v>1</v>
      </c>
      <c r="L65">
        <f>'БАЗА ЯНД'!Q64</f>
        <v>0</v>
      </c>
      <c r="M65" t="str">
        <f>'БАЗА ЯНД'!R64</f>
        <v>картофель, лук, белое вино, сливки, сливочное масло, оливковое масло, сыр, тимьян, чеснок, горошек, хлеб, соль, специи</v>
      </c>
    </row>
    <row r="66" spans="1:13" ht="15" customHeight="1" x14ac:dyDescent="0.25">
      <c r="A66">
        <f>'БАЗА ЯНД'!B65</f>
        <v>50</v>
      </c>
      <c r="B66" t="str">
        <f>'БАЗА ЯНД'!E65</f>
        <v>Овощная лазанья</v>
      </c>
      <c r="C66" t="str">
        <f>CONCATENATE('БАЗА ЯНД'!F65,".-")</f>
        <v>240.-</v>
      </c>
      <c r="D66" t="str">
        <f>CONCATENATE('БАЗА ЯНД'!I65," г")</f>
        <v>250 г</v>
      </c>
      <c r="E66" t="str">
        <f>CONCATENATE(ROUND('БАЗА ЯНД'!J65,0)," кк")</f>
        <v>320 кк</v>
      </c>
      <c r="F66" t="str">
        <f>CONCATENATE("Б ",ROUND('БАЗА ЯНД'!K65,0))</f>
        <v>Б 10</v>
      </c>
      <c r="G66" t="str">
        <f>CONCATENATE("Ж ",ROUND('БАЗА ЯНД'!L65,0))</f>
        <v>Ж 22</v>
      </c>
      <c r="H66" t="str">
        <f>CONCATENATE("У ",ROUND('БАЗА ЯНД'!M65,0))</f>
        <v>У 22</v>
      </c>
      <c r="I66">
        <f>'БАЗА ЯНД'!N65</f>
        <v>1</v>
      </c>
      <c r="J66">
        <f>'БАЗА ЯНД'!O65</f>
        <v>1</v>
      </c>
      <c r="K66">
        <f>'БАЗА ЯНД'!P65</f>
        <v>1</v>
      </c>
      <c r="L66">
        <f>'БАЗА ЯНД'!Q65</f>
        <v>0</v>
      </c>
      <c r="M66" t="str">
        <f>'БАЗА ЯНД'!R65</f>
        <v>паста, сливочное масло, сливки, пшеничная мука, лук репчатый, белое вино, томаты, морковь, чеснок, базилик, подсолнечное масло, сахар, цукини, шпинат, брокколи, соль, специи</v>
      </c>
    </row>
    <row r="67" spans="1:13" ht="15" hidden="1" customHeight="1" x14ac:dyDescent="0.25">
      <c r="A67">
        <f>'БАЗА ЯНД'!B66</f>
        <v>8</v>
      </c>
      <c r="B67" t="str">
        <f>'БАЗА ЯНД'!E66</f>
        <v>Малосольные огурцы</v>
      </c>
      <c r="C67" t="str">
        <f>CONCATENATE('БАЗА ЯНД'!F66,".-")</f>
        <v>70.-</v>
      </c>
      <c r="D67" t="str">
        <f>CONCATENATE('БАЗА ЯНД'!I66," г")</f>
        <v>100 г</v>
      </c>
      <c r="E67" t="str">
        <f>CONCATENATE(ROUND('БАЗА ЯНД'!J66,0)," кк")</f>
        <v>17 кк</v>
      </c>
      <c r="F67" t="str">
        <f>CONCATENATE("Б ",ROUND('БАЗА ЯНД'!K66,0))</f>
        <v>Б 1</v>
      </c>
      <c r="G67" t="str">
        <f>CONCATENATE("Ж ",ROUND('БАЗА ЯНД'!L66,0))</f>
        <v>Ж 0</v>
      </c>
      <c r="H67" t="str">
        <f>CONCATENATE("У ",ROUND('БАЗА ЯНД'!M66,0))</f>
        <v>У 3</v>
      </c>
      <c r="I67">
        <f>'БАЗА ЯНД'!N66</f>
        <v>1</v>
      </c>
      <c r="J67">
        <f>'БАЗА ЯНД'!O66</f>
        <v>0</v>
      </c>
      <c r="K67">
        <f>'БАЗА ЯНД'!P66</f>
        <v>0</v>
      </c>
      <c r="L67">
        <f>'БАЗА ЯНД'!Q66</f>
        <v>0</v>
      </c>
      <c r="M67" t="str">
        <f>'БАЗА ЯНД'!R66</f>
        <v>огурцы, соль, чеснок, укроп, соль, сахар, специи</v>
      </c>
    </row>
    <row r="68" spans="1:13" ht="15" hidden="1" customHeight="1" x14ac:dyDescent="0.25">
      <c r="A68">
        <f>'БАЗА ЯНД'!B67</f>
        <v>0</v>
      </c>
      <c r="B68" t="str">
        <f>'БАЗА ЯНД'!E67</f>
        <v>Пряный суп из чечевицы с панчеттой</v>
      </c>
      <c r="C68" t="str">
        <f>CONCATENATE('БАЗА ЯНД'!F67,".-")</f>
        <v>95.-</v>
      </c>
      <c r="D68" t="str">
        <f>CONCATENATE('БАЗА ЯНД'!I67," г")</f>
        <v>250 г</v>
      </c>
      <c r="E68" t="str">
        <f>CONCATENATE(ROUND('БАЗА ЯНД'!J67,0)," кк")</f>
        <v>200 кк</v>
      </c>
      <c r="F68" t="str">
        <f>CONCATENATE("Б ",ROUND('БАЗА ЯНД'!K67,0))</f>
        <v>Б 3</v>
      </c>
      <c r="G68" t="str">
        <f>CONCATENATE("Ж ",ROUND('БАЗА ЯНД'!L67,0))</f>
        <v>Ж 15</v>
      </c>
      <c r="H68" t="str">
        <f>CONCATENATE("У ",ROUND('БАЗА ЯНД'!M67,0))</f>
        <v>У 14</v>
      </c>
      <c r="I68">
        <f>'БАЗА ЯНД'!N67</f>
        <v>0</v>
      </c>
      <c r="J68">
        <f>'БАЗА ЯНД'!O67</f>
        <v>0</v>
      </c>
      <c r="K68">
        <f>'БАЗА ЯНД'!P67</f>
        <v>0</v>
      </c>
      <c r="L68">
        <f>'БАЗА ЯНД'!Q67</f>
        <v>0</v>
      </c>
      <c r="M68" t="str">
        <f>'БАЗА ЯНД'!R67</f>
        <v>картофель, морковь, лук, чечевица, томатная паста, паприка, сахар, панчетта, соль, специи</v>
      </c>
    </row>
    <row r="69" spans="1:13" ht="15" hidden="1" customHeight="1" x14ac:dyDescent="0.25">
      <c r="A69">
        <f>'БАЗА ЯНД'!B68</f>
        <v>24</v>
      </c>
      <c r="B69" t="str">
        <f>'БАЗА ЯНД'!E68</f>
        <v>Салат с овощами, адыгейским сыром и красной фасолью</v>
      </c>
      <c r="C69" t="str">
        <f>CONCATENATE('БАЗА ЯНД'!F68,".-")</f>
        <v>180.-</v>
      </c>
      <c r="D69" t="str">
        <f>CONCATENATE('БАЗА ЯНД'!I68," г")</f>
        <v>180 г</v>
      </c>
      <c r="E69" t="str">
        <f>CONCATENATE(ROUND('БАЗА ЯНД'!J68,0)," кк")</f>
        <v>208 кк</v>
      </c>
      <c r="F69" t="str">
        <f>CONCATENATE("Б ",ROUND('БАЗА ЯНД'!K68,0))</f>
        <v>Б 11</v>
      </c>
      <c r="G69" t="str">
        <f>CONCATENATE("Ж ",ROUND('БАЗА ЯНД'!L68,0))</f>
        <v>Ж 11</v>
      </c>
      <c r="H69" t="str">
        <f>CONCATENATE("У ",ROUND('БАЗА ЯНД'!M68,0))</f>
        <v>У 13</v>
      </c>
      <c r="I69">
        <f>'БАЗА ЯНД'!N68</f>
        <v>1</v>
      </c>
      <c r="J69">
        <f>'БАЗА ЯНД'!O68</f>
        <v>0</v>
      </c>
      <c r="K69">
        <f>'БАЗА ЯНД'!P68</f>
        <v>1</v>
      </c>
      <c r="L69">
        <f>'БАЗА ЯНД'!Q68</f>
        <v>0</v>
      </c>
      <c r="M69" t="str">
        <f>'БАЗА ЯНД'!R68</f>
        <v>листья салата, сыр кавказский, соус песто, сметана, томаты, фасоль красная, чеснок, соль</v>
      </c>
    </row>
    <row r="70" spans="1:13" ht="15" hidden="1" customHeight="1" x14ac:dyDescent="0.25">
      <c r="A70">
        <f>'БАЗА ЯНД'!B69</f>
        <v>19</v>
      </c>
      <c r="B70" t="str">
        <f>'БАЗА ЯНД'!E69</f>
        <v>Салат с цыплёнком, яйцом и овощами на гриле</v>
      </c>
      <c r="C70" t="str">
        <f>CONCATENATE('БАЗА ЯНД'!F69,".-")</f>
        <v>180.-</v>
      </c>
      <c r="D70" t="str">
        <f>CONCATENATE('БАЗА ЯНД'!I69," г")</f>
        <v>250 г</v>
      </c>
      <c r="E70" t="str">
        <f>CONCATENATE(ROUND('БАЗА ЯНД'!J69,0)," кк")</f>
        <v>196 кк</v>
      </c>
      <c r="F70" t="str">
        <f>CONCATENATE("Б ",ROUND('БАЗА ЯНД'!K69,0))</f>
        <v>Б 15</v>
      </c>
      <c r="G70" t="str">
        <f>CONCATENATE("Ж ",ROUND('БАЗА ЯНД'!L69,0))</f>
        <v>Ж 10</v>
      </c>
      <c r="H70" t="str">
        <f>CONCATENATE("У ",ROUND('БАЗА ЯНД'!M69,0))</f>
        <v>У 12</v>
      </c>
      <c r="I70">
        <f>'БАЗА ЯНД'!N69</f>
        <v>0</v>
      </c>
      <c r="J70">
        <f>'БАЗА ЯНД'!O69</f>
        <v>0</v>
      </c>
      <c r="K70">
        <f>'БАЗА ЯНД'!P69</f>
        <v>0</v>
      </c>
      <c r="L70">
        <f>'БАЗА ЯНД'!Q69</f>
        <v>0</v>
      </c>
      <c r="M70" t="str">
        <f>'БАЗА ЯНД'!R69</f>
        <v>курица, яйцо куриное, кабачки, шампиньоны, картофель, тыква, морковь, капуста, оливки, редис, паприка, томаты, огурцы, салат айсберг, оливковое масло, лимонный сок, соль, специи</v>
      </c>
    </row>
    <row r="71" spans="1:13" ht="15" hidden="1" customHeight="1" x14ac:dyDescent="0.25">
      <c r="A71">
        <f>'БАЗА ЯНД'!B70</f>
        <v>0</v>
      </c>
      <c r="B71" t="str">
        <f>'БАЗА ЯНД'!E70</f>
        <v>Облепиховый лимонад</v>
      </c>
      <c r="C71" t="str">
        <f>CONCATENATE('БАЗА ЯНД'!F70,".-")</f>
        <v>60.-</v>
      </c>
      <c r="D71" t="str">
        <f>CONCATENATE('БАЗА ЯНД'!I70," г")</f>
        <v>250 г</v>
      </c>
      <c r="E71" t="str">
        <f>CONCATENATE(ROUND('БАЗА ЯНД'!J70,0)," кк")</f>
        <v>100 кк</v>
      </c>
      <c r="F71" t="str">
        <f>CONCATENATE("Б ",ROUND('БАЗА ЯНД'!K70,0))</f>
        <v>Б 0</v>
      </c>
      <c r="G71" t="str">
        <f>CONCATENATE("Ж ",ROUND('БАЗА ЯНД'!L70,0))</f>
        <v>Ж 3</v>
      </c>
      <c r="H71" t="str">
        <f>CONCATENATE("У ",ROUND('БАЗА ЯНД'!M70,0))</f>
        <v>У 25</v>
      </c>
      <c r="I71">
        <f>'БАЗА ЯНД'!N70</f>
        <v>0</v>
      </c>
      <c r="J71">
        <f>'БАЗА ЯНД'!O70</f>
        <v>0</v>
      </c>
      <c r="K71">
        <f>'БАЗА ЯНД'!P70</f>
        <v>0</v>
      </c>
      <c r="L71">
        <f>'БАЗА ЯНД'!Q70</f>
        <v>0</v>
      </c>
      <c r="M71" t="str">
        <f>'БАЗА ЯНД'!R70</f>
        <v>облепиха, сахар, лимон, лимонная кислота</v>
      </c>
    </row>
    <row r="72" spans="1:13" ht="15" hidden="1" customHeight="1" x14ac:dyDescent="0.25">
      <c r="A72">
        <f>'БАЗА ЯНД'!B71</f>
        <v>25</v>
      </c>
      <c r="B72" t="str">
        <f>'БАЗА ЯНД'!E71</f>
        <v xml:space="preserve">Груша, киви, ананас </v>
      </c>
      <c r="C72" t="str">
        <f>CONCATENATE('БАЗА ЯНД'!F71,".-")</f>
        <v>160.-</v>
      </c>
      <c r="D72" t="str">
        <f>CONCATENATE('БАЗА ЯНД'!I71," г")</f>
        <v>200 г</v>
      </c>
      <c r="E72" t="str">
        <f>CONCATENATE(ROUND('БАЗА ЯНД'!J71,0)," кк")</f>
        <v>98 кк</v>
      </c>
      <c r="F72" t="str">
        <f>CONCATENATE("Б ",ROUND('БАЗА ЯНД'!K71,0))</f>
        <v>Б 1</v>
      </c>
      <c r="G72" t="str">
        <f>CONCATENATE("Ж ",ROUND('БАЗА ЯНД'!L71,0))</f>
        <v>Ж 1</v>
      </c>
      <c r="H72" t="str">
        <f>CONCATENATE("У ",ROUND('БАЗА ЯНД'!M71,0))</f>
        <v>У 21</v>
      </c>
      <c r="I72">
        <f>'БАЗА ЯНД'!N71</f>
        <v>1</v>
      </c>
      <c r="J72">
        <f>'БАЗА ЯНД'!O71</f>
        <v>0</v>
      </c>
      <c r="K72">
        <f>'БАЗА ЯНД'!P71</f>
        <v>0</v>
      </c>
      <c r="L72">
        <f>'БАЗА ЯНД'!Q71</f>
        <v>0</v>
      </c>
      <c r="M72" t="str">
        <f>'БАЗА ЯНД'!R71</f>
        <v>груша, киви, ананас</v>
      </c>
    </row>
    <row r="73" spans="1:13" ht="15" hidden="1" customHeight="1" x14ac:dyDescent="0.25">
      <c r="A73">
        <f>'БАЗА ЯНД'!B72</f>
        <v>46</v>
      </c>
      <c r="B73" t="str">
        <f>'БАЗА ЯНД'!E72</f>
        <v>Кабачковые оладьи, 1 шт</v>
      </c>
      <c r="C73" t="str">
        <f>CONCATENATE('БАЗА ЯНД'!F72,".-")</f>
        <v>80.-</v>
      </c>
      <c r="D73" t="str">
        <f>CONCATENATE('БАЗА ЯНД'!I72," г")</f>
        <v>100 г</v>
      </c>
      <c r="E73" t="str">
        <f>CONCATENATE(ROUND('БАЗА ЯНД'!J72,0)," кк")</f>
        <v>114 кк</v>
      </c>
      <c r="F73" t="str">
        <f>CONCATENATE("Б ",ROUND('БАЗА ЯНД'!K72,0))</f>
        <v>Б 2</v>
      </c>
      <c r="G73" t="str">
        <f>CONCATENATE("Ж ",ROUND('БАЗА ЯНД'!L72,0))</f>
        <v>Ж 7</v>
      </c>
      <c r="H73" t="str">
        <f>CONCATENATE("У ",ROUND('БАЗА ЯНД'!M72,0))</f>
        <v>У 12</v>
      </c>
      <c r="I73">
        <f>'БАЗА ЯНД'!N72</f>
        <v>0</v>
      </c>
      <c r="J73">
        <f>'БАЗА ЯНД'!O72</f>
        <v>1</v>
      </c>
      <c r="K73">
        <f>'БАЗА ЯНД'!P72</f>
        <v>1</v>
      </c>
      <c r="L73">
        <f>'БАЗА ЯНД'!Q72</f>
        <v>0</v>
      </c>
      <c r="M73" t="str">
        <f>'БАЗА ЯНД'!R72</f>
        <v>цукини, картофель, мука, яйцо, сметана, зелень, соль, специи</v>
      </c>
    </row>
    <row r="74" spans="1:13" ht="15" hidden="1" customHeight="1" x14ac:dyDescent="0.25">
      <c r="A74">
        <f>'БАЗА ЯНД'!B73</f>
        <v>21</v>
      </c>
      <c r="B74" t="str">
        <f>'БАЗА ЯНД'!E73</f>
        <v>Драники с бататом и брынзой</v>
      </c>
      <c r="C74" t="str">
        <f>CONCATENATE('БАЗА ЯНД'!F73,".-")</f>
        <v>130.-</v>
      </c>
      <c r="D74" t="str">
        <f>CONCATENATE('БАЗА ЯНД'!I73," г")</f>
        <v>120 г</v>
      </c>
      <c r="E74" t="str">
        <f>CONCATENATE(ROUND('БАЗА ЯНД'!J73,0)," кк")</f>
        <v>245 кк</v>
      </c>
      <c r="F74" t="str">
        <f>CONCATENATE("Б ",ROUND('БАЗА ЯНД'!K73,0))</f>
        <v>Б 4</v>
      </c>
      <c r="G74" t="str">
        <f>CONCATENATE("Ж ",ROUND('БАЗА ЯНД'!L73,0))</f>
        <v>Ж 11</v>
      </c>
      <c r="H74" t="str">
        <f>CONCATENATE("У ",ROUND('БАЗА ЯНД'!M73,0))</f>
        <v>У 32</v>
      </c>
      <c r="I74">
        <f>'БАЗА ЯНД'!N73</f>
        <v>1</v>
      </c>
      <c r="J74">
        <f>'БАЗА ЯНД'!O73</f>
        <v>0</v>
      </c>
      <c r="K74">
        <f>'БАЗА ЯНД'!P73</f>
        <v>1</v>
      </c>
      <c r="L74">
        <f>'БАЗА ЯНД'!Q73</f>
        <v>0</v>
      </c>
      <c r="M74" t="str">
        <f>'БАЗА ЯНД'!R73</f>
        <v>картофель, лук, яйцо куриное, крахмал картофельный, петрушка, лук, чеснок, брынза, соль, специи</v>
      </c>
    </row>
    <row r="75" spans="1:13" ht="15" hidden="1" customHeight="1" x14ac:dyDescent="0.25">
      <c r="A75">
        <f>'БАЗА ЯНД'!B74</f>
        <v>0</v>
      </c>
      <c r="B75" t="str">
        <f>'БАЗА ЯНД'!E74</f>
        <v>Миндальный торт Три молока</v>
      </c>
      <c r="C75" t="str">
        <f>CONCATENATE('БАЗА ЯНД'!F74,".-")</f>
        <v>90.-</v>
      </c>
      <c r="D75" t="str">
        <f>CONCATENATE('БАЗА ЯНД'!I74," г")</f>
        <v>120 г</v>
      </c>
      <c r="E75" t="str">
        <f>CONCATENATE(ROUND('БАЗА ЯНД'!J74,0)," кк")</f>
        <v>0 кк</v>
      </c>
      <c r="F75" t="str">
        <f>CONCATENATE("Б ",ROUND('БАЗА ЯНД'!K74,0))</f>
        <v>Б 0</v>
      </c>
      <c r="G75" t="str">
        <f>CONCATENATE("Ж ",ROUND('БАЗА ЯНД'!L74,0))</f>
        <v>Ж 0</v>
      </c>
      <c r="H75" t="str">
        <f>CONCATENATE("У ",ROUND('БАЗА ЯНД'!M74,0))</f>
        <v>У 0</v>
      </c>
      <c r="I75">
        <f>'БАЗА ЯНД'!N74</f>
        <v>0</v>
      </c>
      <c r="J75">
        <f>'БАЗА ЯНД'!O74</f>
        <v>0</v>
      </c>
      <c r="K75">
        <f>'БАЗА ЯНД'!P74</f>
        <v>0</v>
      </c>
      <c r="L75">
        <f>'БАЗА ЯНД'!Q74</f>
        <v>0</v>
      </c>
      <c r="M75">
        <f>'БАЗА ЯНД'!R74</f>
        <v>0</v>
      </c>
    </row>
    <row r="76" spans="1:13" ht="15" hidden="1" customHeight="1" x14ac:dyDescent="0.25">
      <c r="A76">
        <f>'БАЗА ЯНД'!B75</f>
        <v>0</v>
      </c>
      <c r="B76" t="str">
        <f>'БАЗА ЯНД'!E75</f>
        <v>Чечевичный суп с курицей и карри</v>
      </c>
      <c r="C76" t="str">
        <f>CONCATENATE('БАЗА ЯНД'!F75,".-")</f>
        <v>95.-</v>
      </c>
      <c r="D76" t="str">
        <f>CONCATENATE('БАЗА ЯНД'!I75," г")</f>
        <v>250 г</v>
      </c>
      <c r="E76" t="str">
        <f>CONCATENATE(ROUND('БАЗА ЯНД'!J75,0)," кк")</f>
        <v>165 кк</v>
      </c>
      <c r="F76" t="str">
        <f>CONCATENATE("Б ",ROUND('БАЗА ЯНД'!K75,0))</f>
        <v>Б 10</v>
      </c>
      <c r="G76" t="str">
        <f>CONCATENATE("Ж ",ROUND('БАЗА ЯНД'!L75,0))</f>
        <v>Ж 7</v>
      </c>
      <c r="H76" t="str">
        <f>CONCATENATE("У ",ROUND('БАЗА ЯНД'!M75,0))</f>
        <v>У 16</v>
      </c>
      <c r="I76">
        <f>'БАЗА ЯНД'!N75</f>
        <v>0</v>
      </c>
      <c r="J76">
        <f>'БАЗА ЯНД'!O75</f>
        <v>0</v>
      </c>
      <c r="K76">
        <f>'БАЗА ЯНД'!P75</f>
        <v>0</v>
      </c>
      <c r="L76">
        <f>'БАЗА ЯНД'!Q75</f>
        <v>1</v>
      </c>
      <c r="M76" t="str">
        <f>'БАЗА ЯНД'!R75</f>
        <v>цыплёнок, чечевица, морковь, чили перец, имбирь, чеснок, перец халапеньо, кокосовое молоко, соль, специи</v>
      </c>
    </row>
    <row r="77" spans="1:13" ht="15" hidden="1" customHeight="1" x14ac:dyDescent="0.25">
      <c r="A77">
        <f>'БАЗА ЯНД'!B76</f>
        <v>17</v>
      </c>
      <c r="B77" t="str">
        <f>'БАЗА ЯНД'!E76</f>
        <v>Котлеты из красной и белой рыбы, 1 шт</v>
      </c>
      <c r="C77" t="str">
        <f>CONCATENATE('БАЗА ЯНД'!F76,".-")</f>
        <v>145.-</v>
      </c>
      <c r="D77" t="str">
        <f>CONCATENATE('БАЗА ЯНД'!I76," г")</f>
        <v>80 г</v>
      </c>
      <c r="E77" t="str">
        <f>CONCATENATE(ROUND('БАЗА ЯНД'!J76,0)," кк")</f>
        <v>105 кк</v>
      </c>
      <c r="F77" t="str">
        <f>CONCATENATE("Б ",ROUND('БАЗА ЯНД'!K76,0))</f>
        <v>Б 10</v>
      </c>
      <c r="G77" t="str">
        <f>CONCATENATE("Ж ",ROUND('БАЗА ЯНД'!L76,0))</f>
        <v>Ж 6</v>
      </c>
      <c r="H77" t="str">
        <f>CONCATENATE("У ",ROUND('БАЗА ЯНД'!M76,0))</f>
        <v>У 3</v>
      </c>
      <c r="I77">
        <f>'БАЗА ЯНД'!N76</f>
        <v>0</v>
      </c>
      <c r="J77">
        <f>'БАЗА ЯНД'!O76</f>
        <v>1</v>
      </c>
      <c r="K77">
        <f>'БАЗА ЯНД'!P76</f>
        <v>1</v>
      </c>
      <c r="L77">
        <f>'БАЗА ЯНД'!Q76</f>
        <v>0</v>
      </c>
      <c r="M77" t="str">
        <f>'БАЗА ЯНД'!R76</f>
        <v>белая рыба, кета, яйцо куриное, петрушка, лук, сливочное масло, сухари панировочные, укроп, соль, специи</v>
      </c>
    </row>
    <row r="78" spans="1:13" ht="15" hidden="1" customHeight="1" x14ac:dyDescent="0.25">
      <c r="A78">
        <f>'БАЗА ЯНД'!B77</f>
        <v>16</v>
      </c>
      <c r="B78" t="str">
        <f>'БАЗА ЯНД'!E77</f>
        <v>Бифштекс из капусты</v>
      </c>
      <c r="C78" t="str">
        <f>CONCATENATE('БАЗА ЯНД'!F77,".-")</f>
        <v>90.-</v>
      </c>
      <c r="D78" t="str">
        <f>CONCATENATE('БАЗА ЯНД'!I77," г")</f>
        <v>100 г</v>
      </c>
      <c r="E78" t="str">
        <f>CONCATENATE(ROUND('БАЗА ЯНД'!J77,0)," кк")</f>
        <v>100 кк</v>
      </c>
      <c r="F78" t="str">
        <f>CONCATENATE("Б ",ROUND('БАЗА ЯНД'!K77,0))</f>
        <v>Б 4</v>
      </c>
      <c r="G78" t="str">
        <f>CONCATENATE("Ж ",ROUND('БАЗА ЯНД'!L77,0))</f>
        <v>Ж 3</v>
      </c>
      <c r="H78" t="str">
        <f>CONCATENATE("У ",ROUND('БАЗА ЯНД'!M77,0))</f>
        <v>У 13</v>
      </c>
      <c r="I78">
        <f>'БАЗА ЯНД'!N77</f>
        <v>0</v>
      </c>
      <c r="J78">
        <f>'БАЗА ЯНД'!O77</f>
        <v>1</v>
      </c>
      <c r="K78">
        <f>'БАЗА ЯНД'!P77</f>
        <v>0</v>
      </c>
      <c r="L78">
        <f>'БАЗА ЯНД'!Q77</f>
        <v>0</v>
      </c>
      <c r="M78" t="str">
        <f>'БАЗА ЯНД'!R77</f>
        <v>капуста, морковь, лук, картофель, мука пшеничная, мука нутовая, брокколи, яйцо куриное, цветная капуста, розмарин, тимьян, соус сладкий чили, соль, специи</v>
      </c>
    </row>
    <row r="79" spans="1:13" ht="15" hidden="1" customHeight="1" x14ac:dyDescent="0.25">
      <c r="A79">
        <f>'БАЗА ЯНД'!B78</f>
        <v>15</v>
      </c>
      <c r="B79" t="str">
        <f>'БАЗА ЯНД'!E78</f>
        <v>Картофельные самосы</v>
      </c>
      <c r="C79" t="str">
        <f>CONCATENATE('БАЗА ЯНД'!F78,".-")</f>
        <v>90.-</v>
      </c>
      <c r="D79" t="str">
        <f>CONCATENATE('БАЗА ЯНД'!I78," г")</f>
        <v>120 г</v>
      </c>
      <c r="E79" t="str">
        <f>CONCATENATE(ROUND('БАЗА ЯНД'!J78,0)," кк")</f>
        <v>268 кк</v>
      </c>
      <c r="F79" t="str">
        <f>CONCATENATE("Б ",ROUND('БАЗА ЯНД'!K78,0))</f>
        <v>Б 6</v>
      </c>
      <c r="G79" t="str">
        <f>CONCATENATE("Ж ",ROUND('БАЗА ЯНД'!L78,0))</f>
        <v>Ж 15</v>
      </c>
      <c r="H79" t="str">
        <f>CONCATENATE("У ",ROUND('БАЗА ЯНД'!M78,0))</f>
        <v>У 27</v>
      </c>
      <c r="I79">
        <f>'БАЗА ЯНД'!N78</f>
        <v>1</v>
      </c>
      <c r="J79">
        <f>'БАЗА ЯНД'!O78</f>
        <v>1</v>
      </c>
      <c r="K79">
        <f>'БАЗА ЯНД'!P78</f>
        <v>1</v>
      </c>
      <c r="L79">
        <f>'БАЗА ЯНД'!Q78</f>
        <v>1</v>
      </c>
      <c r="M79" t="str">
        <f>'БАЗА ЯНД'!R78</f>
        <v>тесто (пшеничная мука, вода, молоко, масло кокосовое, крахмал пшеничный), картофель, имбирь, кинза, чеснок, перец чили, сыр, лук, соевый соус, специи</v>
      </c>
    </row>
    <row r="80" spans="1:13" ht="15" hidden="1" customHeight="1" x14ac:dyDescent="0.25">
      <c r="A80">
        <f>'БАЗА ЯНД'!B79</f>
        <v>50</v>
      </c>
      <c r="B80" t="str">
        <f>'БАЗА ЯНД'!E79</f>
        <v>Котлеты из красной и белой рыбы со шпинатным соусом, 1 шт</v>
      </c>
      <c r="C80" t="str">
        <f>CONCATENATE('БАЗА ЯНД'!F79,".-")</f>
        <v>145.-</v>
      </c>
      <c r="D80" t="str">
        <f>CONCATENATE('БАЗА ЯНД'!I79," г")</f>
        <v>90 г</v>
      </c>
      <c r="E80" t="str">
        <f>CONCATENATE(ROUND('БАЗА ЯНД'!J79,0)," кк")</f>
        <v>149 кк</v>
      </c>
      <c r="F80" t="str">
        <f>CONCATENATE("Б ",ROUND('БАЗА ЯНД'!K79,0))</f>
        <v>Б 11</v>
      </c>
      <c r="G80" t="str">
        <f>CONCATENATE("Ж ",ROUND('БАЗА ЯНД'!L79,0))</f>
        <v>Ж 10</v>
      </c>
      <c r="H80" t="str">
        <f>CONCATENATE("У ",ROUND('БАЗА ЯНД'!M79,0))</f>
        <v>У 4</v>
      </c>
      <c r="I80">
        <f>'БАЗА ЯНД'!N79</f>
        <v>0</v>
      </c>
      <c r="J80">
        <f>'БАЗА ЯНД'!O79</f>
        <v>1</v>
      </c>
      <c r="K80">
        <f>'БАЗА ЯНД'!P79</f>
        <v>1</v>
      </c>
      <c r="L80">
        <f>'БАЗА ЯНД'!Q79</f>
        <v>0</v>
      </c>
      <c r="M80" t="str">
        <f>'БАЗА ЯНД'!R79</f>
        <v>белая рыба, красная рыба, лук, панировочные сухари, яйца, зелень, сливочное масло, сливки, вино, шпинат, соль, специи</v>
      </c>
    </row>
    <row r="81" spans="1:13" ht="15" hidden="1" customHeight="1" x14ac:dyDescent="0.25">
      <c r="A81">
        <f>'БАЗА ЯНД'!B80</f>
        <v>34</v>
      </c>
      <c r="B81" t="str">
        <f>'БАЗА ЯНД'!E80</f>
        <v>Дыня в стаканчике</v>
      </c>
      <c r="C81" t="str">
        <f>CONCATENATE('БАЗА ЯНД'!F80,".-")</f>
        <v>140.-</v>
      </c>
      <c r="D81" t="str">
        <f>CONCATENATE('БАЗА ЯНД'!I80," г")</f>
        <v>250 г</v>
      </c>
      <c r="E81" t="str">
        <f>CONCATENATE(ROUND('БАЗА ЯНД'!J80,0)," кк")</f>
        <v>86 кк</v>
      </c>
      <c r="F81" t="str">
        <f>CONCATENATE("Б ",ROUND('БАЗА ЯНД'!K80,0))</f>
        <v>Б 2</v>
      </c>
      <c r="G81" t="str">
        <f>CONCATENATE("Ж ",ROUND('БАЗА ЯНД'!L80,0))</f>
        <v>Ж 1</v>
      </c>
      <c r="H81" t="str">
        <f>CONCATENATE("У ",ROUND('БАЗА ЯНД'!M80,0))</f>
        <v>У 18</v>
      </c>
      <c r="I81">
        <f>'БАЗА ЯНД'!N80</f>
        <v>1</v>
      </c>
      <c r="J81">
        <f>'БАЗА ЯНД'!O80</f>
        <v>0</v>
      </c>
      <c r="K81">
        <f>'БАЗА ЯНД'!P80</f>
        <v>0</v>
      </c>
      <c r="L81">
        <f>'БАЗА ЯНД'!Q80</f>
        <v>0</v>
      </c>
      <c r="M81">
        <f>'БАЗА ЯНД'!R80</f>
        <v>0</v>
      </c>
    </row>
    <row r="82" spans="1:13" ht="15" hidden="1" customHeight="1" x14ac:dyDescent="0.25">
      <c r="A82">
        <f>'БАЗА ЯНД'!B81</f>
        <v>11</v>
      </c>
      <c r="B82" t="str">
        <f>'БАЗА ЯНД'!E81</f>
        <v>Котлеты из свёклы с бальзамиком</v>
      </c>
      <c r="C82" t="str">
        <f>CONCATENATE('БАЗА ЯНД'!F81,".-")</f>
        <v>90.-</v>
      </c>
      <c r="D82" t="str">
        <f>CONCATENATE('БАЗА ЯНД'!I81," г")</f>
        <v>130 г</v>
      </c>
      <c r="E82" t="str">
        <f>CONCATENATE(ROUND('БАЗА ЯНД'!J81,0)," кк")</f>
        <v>101 кк</v>
      </c>
      <c r="F82" t="str">
        <f>CONCATENATE("Б ",ROUND('БАЗА ЯНД'!K81,0))</f>
        <v>Б 3</v>
      </c>
      <c r="G82" t="str">
        <f>CONCATENATE("Ж ",ROUND('БАЗА ЯНД'!L81,0))</f>
        <v>Ж 0</v>
      </c>
      <c r="H82" t="str">
        <f>CONCATENATE("У ",ROUND('БАЗА ЯНД'!M81,0))</f>
        <v>У 22</v>
      </c>
      <c r="I82">
        <f>'БАЗА ЯНД'!N81</f>
        <v>1</v>
      </c>
      <c r="J82">
        <f>'БАЗА ЯНД'!O81</f>
        <v>0</v>
      </c>
      <c r="K82">
        <f>'БАЗА ЯНД'!P81</f>
        <v>0</v>
      </c>
      <c r="L82">
        <f>'БАЗА ЯНД'!Q81</f>
        <v>0</v>
      </c>
      <c r="M82" t="str">
        <f>'БАЗА ЯНД'!R81</f>
        <v>свёкла, мука нутовая, морковь, лук репчатый, картофель, тимьян, томаты, крем бальзамический, соль, сахар, специи</v>
      </c>
    </row>
    <row r="83" spans="1:13" ht="15" hidden="1" customHeight="1" x14ac:dyDescent="0.25">
      <c r="A83">
        <f>'БАЗА ЯНД'!B82</f>
        <v>20</v>
      </c>
      <c r="B83" t="str">
        <f>'БАЗА ЯНД'!E82</f>
        <v>Тефтели из говядины и курицы с горчичным соусом, 1 шт</v>
      </c>
      <c r="C83" t="str">
        <f>CONCATENATE('БАЗА ЯНД'!F82,".-")</f>
        <v>150.-</v>
      </c>
      <c r="D83" t="str">
        <f>CONCATENATE('БАЗА ЯНД'!I82," г")</f>
        <v>90 г</v>
      </c>
      <c r="E83" t="str">
        <f>CONCATENATE(ROUND('БАЗА ЯНД'!J82,0)," кк")</f>
        <v>201 кк</v>
      </c>
      <c r="F83" t="str">
        <f>CONCATENATE("Б ",ROUND('БАЗА ЯНД'!K82,0))</f>
        <v>Б 14</v>
      </c>
      <c r="G83" t="str">
        <f>CONCATENATE("Ж ",ROUND('БАЗА ЯНД'!L82,0))</f>
        <v>Ж 11</v>
      </c>
      <c r="H83" t="str">
        <f>CONCATENATE("У ",ROUND('БАЗА ЯНД'!M82,0))</f>
        <v>У 11</v>
      </c>
      <c r="I83">
        <f>'БАЗА ЯНД'!N82</f>
        <v>0</v>
      </c>
      <c r="J83">
        <f>'БАЗА ЯНД'!O82</f>
        <v>1</v>
      </c>
      <c r="K83">
        <f>'БАЗА ЯНД'!P82</f>
        <v>1</v>
      </c>
      <c r="L83">
        <f>'БАЗА ЯНД'!Q82</f>
        <v>0</v>
      </c>
      <c r="M83" t="str">
        <f>'БАЗА ЯНД'!R82</f>
        <v>цыплёнок, яйцо куриное, петрушка, лук, сливочное масло, сухари панировочные, говядина, демиглас, морковь, сельдерей, мёд, розмарин, тимьян, чеснок, томаты, соль, специи</v>
      </c>
    </row>
    <row r="84" spans="1:13" ht="15" hidden="1" customHeight="1" x14ac:dyDescent="0.25">
      <c r="A84">
        <f>'БАЗА ЯНД'!B83</f>
        <v>30</v>
      </c>
      <c r="B84" t="str">
        <f>'БАЗА ЯНД'!E83</f>
        <v>Жареный картофель с лисичками</v>
      </c>
      <c r="C84" t="str">
        <f>CONCATENATE('БАЗА ЯНД'!F83,".-")</f>
        <v>210.-</v>
      </c>
      <c r="D84" t="str">
        <f>CONCATENATE('БАЗА ЯНД'!I83," г")</f>
        <v>180 г</v>
      </c>
      <c r="E84" t="str">
        <f>CONCATENATE(ROUND('БАЗА ЯНД'!J83,0)," кк")</f>
        <v>271 кк</v>
      </c>
      <c r="F84" t="str">
        <f>CONCATENATE("Б ",ROUND('БАЗА ЯНД'!K83,0))</f>
        <v>Б 5</v>
      </c>
      <c r="G84" t="str">
        <f>CONCATENATE("Ж ",ROUND('БАЗА ЯНД'!L83,0))</f>
        <v>Ж 10</v>
      </c>
      <c r="H84" t="str">
        <f>CONCATENATE("У ",ROUND('БАЗА ЯНД'!M83,0))</f>
        <v>У 41</v>
      </c>
      <c r="I84">
        <f>'БАЗА ЯНД'!N83</f>
        <v>1</v>
      </c>
      <c r="J84">
        <f>'БАЗА ЯНД'!O83</f>
        <v>0</v>
      </c>
      <c r="K84">
        <f>'БАЗА ЯНД'!P83</f>
        <v>1</v>
      </c>
      <c r="L84">
        <f>'БАЗА ЯНД'!Q83</f>
        <v>0</v>
      </c>
      <c r="M84" t="str">
        <f>'БАЗА ЯНД'!R83</f>
        <v>картофель, лук репчатый, грибы лисички, сметана, сливки, оливковое масло, петрушка, чеснок, розмарин, соль, специи</v>
      </c>
    </row>
    <row r="85" spans="1:13" ht="15" hidden="1" customHeight="1" x14ac:dyDescent="0.25">
      <c r="A85">
        <f>'БАЗА ЯНД'!B84</f>
        <v>28</v>
      </c>
      <c r="B85" t="str">
        <f>'БАЗА ЯНД'!E84</f>
        <v>Рыбные котлеты, 1 шт</v>
      </c>
      <c r="C85" t="str">
        <f>CONCATENATE('БАЗА ЯНД'!F84,".-")</f>
        <v>150.-</v>
      </c>
      <c r="D85" t="str">
        <f>CONCATENATE('БАЗА ЯНД'!I84," г")</f>
        <v>90 г</v>
      </c>
      <c r="E85" t="str">
        <f>CONCATENATE(ROUND('БАЗА ЯНД'!J84,0)," кк")</f>
        <v>92 кк</v>
      </c>
      <c r="F85" t="str">
        <f>CONCATENATE("Б ",ROUND('БАЗА ЯНД'!K84,0))</f>
        <v>Б 10</v>
      </c>
      <c r="G85" t="str">
        <f>CONCATENATE("Ж ",ROUND('БАЗА ЯНД'!L84,0))</f>
        <v>Ж 4</v>
      </c>
      <c r="H85" t="str">
        <f>CONCATENATE("У ",ROUND('БАЗА ЯНД'!M84,0))</f>
        <v>У 3</v>
      </c>
      <c r="I85">
        <f>'БАЗА ЯНД'!N84</f>
        <v>0</v>
      </c>
      <c r="J85">
        <f>'БАЗА ЯНД'!O84</f>
        <v>1</v>
      </c>
      <c r="K85">
        <f>'БАЗА ЯНД'!P84</f>
        <v>1</v>
      </c>
      <c r="L85">
        <f>'БАЗА ЯНД'!Q84</f>
        <v>0</v>
      </c>
      <c r="M85" t="str">
        <f>'БАЗА ЯНД'!R84</f>
        <v>белая рыба, красная рыба, яйцо куриное, петрушка, лук, сливочное масло, сухари панировочные, соль, специи</v>
      </c>
    </row>
    <row r="86" spans="1:13" ht="15" hidden="1" customHeight="1" x14ac:dyDescent="0.25">
      <c r="A86">
        <f>'БАЗА ЯНД'!B85</f>
        <v>24</v>
      </c>
      <c r="B86" t="str">
        <f>'БАЗА ЯНД'!E85</f>
        <v>Тефтели из говядины и курицы с грибным соусом, 1 шт</v>
      </c>
      <c r="C86" t="str">
        <f>CONCATENATE('БАЗА ЯНД'!F85,".-")</f>
        <v>150.-</v>
      </c>
      <c r="D86" t="str">
        <f>CONCATENATE('БАЗА ЯНД'!I85," г")</f>
        <v>90 г</v>
      </c>
      <c r="E86" t="str">
        <f>CONCATENATE(ROUND('БАЗА ЯНД'!J85,0)," кк")</f>
        <v>187 кк</v>
      </c>
      <c r="F86" t="str">
        <f>CONCATENATE("Б ",ROUND('БАЗА ЯНД'!K85,0))</f>
        <v>Б 16</v>
      </c>
      <c r="G86" t="str">
        <f>CONCATENATE("Ж ",ROUND('БАЗА ЯНД'!L85,0))</f>
        <v>Ж 12</v>
      </c>
      <c r="H86" t="str">
        <f>CONCATENATE("У ",ROUND('БАЗА ЯНД'!M85,0))</f>
        <v>У 5</v>
      </c>
      <c r="I86">
        <f>'БАЗА ЯНД'!N85</f>
        <v>0</v>
      </c>
      <c r="J86">
        <f>'БАЗА ЯНД'!O85</f>
        <v>1</v>
      </c>
      <c r="K86">
        <f>'БАЗА ЯНД'!P85</f>
        <v>1</v>
      </c>
      <c r="L86">
        <f>'БАЗА ЯНД'!Q85</f>
        <v>0</v>
      </c>
      <c r="M86" t="str">
        <f>'БАЗА ЯНД'!R85</f>
        <v>цыплёнок, говядина, яйцо куриное, сливочное масло, сухари панировочные, специи, соль</v>
      </c>
    </row>
    <row r="87" spans="1:13" ht="15" hidden="1" customHeight="1" x14ac:dyDescent="0.25">
      <c r="A87">
        <f>'БАЗА ЯНД'!B86</f>
        <v>21</v>
      </c>
      <c r="B87" t="str">
        <f>'БАЗА ЯНД'!E86</f>
        <v>Салат Вальдорф с цыплёнком</v>
      </c>
      <c r="C87" t="str">
        <f>CONCATENATE('БАЗА ЯНД'!F86,".-")</f>
        <v>210.-</v>
      </c>
      <c r="D87" t="str">
        <f>CONCATENATE('БАЗА ЯНД'!I86," г")</f>
        <v>180 г</v>
      </c>
      <c r="E87" t="str">
        <f>CONCATENATE(ROUND('БАЗА ЯНД'!J86,0)," кк")</f>
        <v>282 кк</v>
      </c>
      <c r="F87" t="str">
        <f>CONCATENATE("Б ",ROUND('БАЗА ЯНД'!K86,0))</f>
        <v>Б 9</v>
      </c>
      <c r="G87" t="str">
        <f>CONCATENATE("Ж ",ROUND('БАЗА ЯНД'!L86,0))</f>
        <v>Ж 23</v>
      </c>
      <c r="H87" t="str">
        <f>CONCATENATE("У ",ROUND('БАЗА ЯНД'!M86,0))</f>
        <v>У 10</v>
      </c>
      <c r="I87">
        <f>'БАЗА ЯНД'!N86</f>
        <v>0</v>
      </c>
      <c r="J87">
        <f>'БАЗА ЯНД'!O86</f>
        <v>0</v>
      </c>
      <c r="K87">
        <f>'БАЗА ЯНД'!P86</f>
        <v>1</v>
      </c>
      <c r="L87">
        <f>'БАЗА ЯНД'!Q86</f>
        <v>0</v>
      </c>
      <c r="M87" t="str">
        <f>'БАЗА ЯНД'!R86</f>
        <v>виноград, сельдерей, йогурт, подсолнечное масло, тархун, грецкий орех, горчица, яблоки, салат айсберг, цыплёнок, соль, специи</v>
      </c>
    </row>
    <row r="88" spans="1:13" ht="15" hidden="1" customHeight="1" x14ac:dyDescent="0.25">
      <c r="A88">
        <f>'БАЗА ЯНД'!B87</f>
        <v>24</v>
      </c>
      <c r="B88" t="str">
        <f>'БАЗА ЯНД'!E87</f>
        <v>Чебуреки с говядиной, 1 шт</v>
      </c>
      <c r="C88" t="str">
        <f>CONCATENATE('БАЗА ЯНД'!F87,".-")</f>
        <v>150.-</v>
      </c>
      <c r="D88" t="str">
        <f>CONCATENATE('БАЗА ЯНД'!I87," г")</f>
        <v>130 г</v>
      </c>
      <c r="E88" t="str">
        <f>CONCATENATE(ROUND('БАЗА ЯНД'!J87,0)," кк")</f>
        <v>255 кк</v>
      </c>
      <c r="F88" t="str">
        <f>CONCATENATE("Б ",ROUND('БАЗА ЯНД'!K87,0))</f>
        <v>Б 10</v>
      </c>
      <c r="G88" t="str">
        <f>CONCATENATE("Ж ",ROUND('БАЗА ЯНД'!L87,0))</f>
        <v>Ж 11</v>
      </c>
      <c r="H88" t="str">
        <f>CONCATENATE("У ",ROUND('БАЗА ЯНД'!M87,0))</f>
        <v>У 28</v>
      </c>
      <c r="I88">
        <f>'БАЗА ЯНД'!N87</f>
        <v>0</v>
      </c>
      <c r="J88">
        <f>'БАЗА ЯНД'!O87</f>
        <v>1</v>
      </c>
      <c r="K88">
        <f>'БАЗА ЯНД'!P87</f>
        <v>0</v>
      </c>
      <c r="L88">
        <f>'БАЗА ЯНД'!Q87</f>
        <v>0</v>
      </c>
      <c r="M88" t="str">
        <f>'БАЗА ЯНД'!R87</f>
        <v>мука, яйцо, говядина, лук, соль, специи</v>
      </c>
    </row>
    <row r="89" spans="1:13" ht="15" hidden="1" customHeight="1" x14ac:dyDescent="0.25">
      <c r="A89">
        <f>'БАЗА ЯНД'!B88</f>
        <v>39</v>
      </c>
      <c r="B89" t="str">
        <f>'БАЗА ЯНД'!E88</f>
        <v>Фаршированные перцы, 1 шт</v>
      </c>
      <c r="C89" t="str">
        <f>CONCATENATE('БАЗА ЯНД'!F88,".-")</f>
        <v>150.-</v>
      </c>
      <c r="D89" t="str">
        <f>CONCATENATE('БАЗА ЯНД'!I88," г")</f>
        <v>160 г</v>
      </c>
      <c r="E89" t="str">
        <f>CONCATENATE(ROUND('БАЗА ЯНД'!J88,0)," кк")</f>
        <v>148 кк</v>
      </c>
      <c r="F89" t="str">
        <f>CONCATENATE("Б ",ROUND('БАЗА ЯНД'!K88,0))</f>
        <v>Б 10</v>
      </c>
      <c r="G89" t="str">
        <f>CONCATENATE("Ж ",ROUND('БАЗА ЯНД'!L88,0))</f>
        <v>Ж 7</v>
      </c>
      <c r="H89" t="str">
        <f>CONCATENATE("У ",ROUND('БАЗА ЯНД'!M88,0))</f>
        <v>У 11</v>
      </c>
      <c r="I89">
        <f>'БАЗА ЯНД'!N88</f>
        <v>0</v>
      </c>
      <c r="J89">
        <f>'БАЗА ЯНД'!O88</f>
        <v>0</v>
      </c>
      <c r="K89">
        <f>'БАЗА ЯНД'!P88</f>
        <v>1</v>
      </c>
      <c r="L89">
        <f>'БАЗА ЯНД'!Q88</f>
        <v>0</v>
      </c>
      <c r="M89" t="str">
        <f>'БАЗА ЯНД'!R88</f>
        <v>перец, говядина, цыплёнок, булгур, лук репчатый, масло сливочное, томаты, соль, специи</v>
      </c>
    </row>
    <row r="90" spans="1:13" ht="15" hidden="1" customHeight="1" x14ac:dyDescent="0.25">
      <c r="A90">
        <f>'БАЗА ЯНД'!B89</f>
        <v>2</v>
      </c>
      <c r="B90" t="str">
        <f>'БАЗА ЯНД'!E89</f>
        <v>Наггетсы из белой рыбы, 1 шт</v>
      </c>
      <c r="C90" t="str">
        <f>CONCATENATE('БАЗА ЯНД'!F89,".-")</f>
        <v>150.-</v>
      </c>
      <c r="D90" t="str">
        <f>CONCATENATE('БАЗА ЯНД'!I89," г")</f>
        <v>90 г</v>
      </c>
      <c r="E90" t="str">
        <f>CONCATENATE(ROUND('БАЗА ЯНД'!J89,0)," кк")</f>
        <v>235 кк</v>
      </c>
      <c r="F90" t="str">
        <f>CONCATENATE("Б ",ROUND('БАЗА ЯНД'!K89,0))</f>
        <v>Б 8</v>
      </c>
      <c r="G90" t="str">
        <f>CONCATENATE("Ж ",ROUND('БАЗА ЯНД'!L89,0))</f>
        <v>Ж 18</v>
      </c>
      <c r="H90" t="str">
        <f>CONCATENATE("У ",ROUND('БАЗА ЯНД'!M89,0))</f>
        <v>У 12</v>
      </c>
      <c r="I90">
        <f>'БАЗА ЯНД'!N89</f>
        <v>0</v>
      </c>
      <c r="J90">
        <f>'БАЗА ЯНД'!O89</f>
        <v>1</v>
      </c>
      <c r="K90">
        <f>'БАЗА ЯНД'!P89</f>
        <v>0</v>
      </c>
      <c r="L90">
        <f>'БАЗА ЯНД'!Q89</f>
        <v>0</v>
      </c>
      <c r="M90" t="str">
        <f>'БАЗА ЯНД'!R89</f>
        <v>филе хека, сухари панировочные, петрушка, соль, специи</v>
      </c>
    </row>
    <row r="91" spans="1:13" ht="15" hidden="1" customHeight="1" x14ac:dyDescent="0.25">
      <c r="A91">
        <f>'БАЗА ЯНД'!B90</f>
        <v>22</v>
      </c>
      <c r="B91" t="str">
        <f>'БАЗА ЯНД'!E90</f>
        <v xml:space="preserve">Куриная ножка на гриле    </v>
      </c>
      <c r="C91" t="str">
        <f>CONCATENATE('БАЗА ЯНД'!F90,".-")</f>
        <v>200.-</v>
      </c>
      <c r="D91" t="str">
        <f>CONCATENATE('БАЗА ЯНД'!I90," г")</f>
        <v>200 г</v>
      </c>
      <c r="E91" t="str">
        <f>CONCATENATE(ROUND('БАЗА ЯНД'!J90,0)," кк")</f>
        <v>453 кк</v>
      </c>
      <c r="F91" t="str">
        <f>CONCATENATE("Б ",ROUND('БАЗА ЯНД'!K90,0))</f>
        <v>Б 37</v>
      </c>
      <c r="G91" t="str">
        <f>CONCATENATE("Ж ",ROUND('БАЗА ЯНД'!L90,0))</f>
        <v>Ж 33</v>
      </c>
      <c r="H91" t="str">
        <f>CONCATENATE("У ",ROUND('БАЗА ЯНД'!M90,0))</f>
        <v>У 2</v>
      </c>
      <c r="I91">
        <f>'БАЗА ЯНД'!N90</f>
        <v>0</v>
      </c>
      <c r="J91">
        <f>'БАЗА ЯНД'!O90</f>
        <v>0</v>
      </c>
      <c r="K91">
        <f>'БАЗА ЯНД'!P90</f>
        <v>0</v>
      </c>
      <c r="L91">
        <f>'БАЗА ЯНД'!Q90</f>
        <v>1</v>
      </c>
      <c r="M91" t="str">
        <f>'БАЗА ЯНД'!R90</f>
        <v>цыплёнок, лук, розмарин, тимьян, подсолнечное масло, томаты, халапеньо, чеснок, лук, кинза, соль, специи</v>
      </c>
    </row>
    <row r="92" spans="1:13" ht="15" hidden="1" customHeight="1" x14ac:dyDescent="0.25">
      <c r="A92">
        <f>'БАЗА ЯНД'!B91</f>
        <v>0</v>
      </c>
      <c r="B92" t="str">
        <f>'БАЗА ЯНД'!E91</f>
        <v>Ряженка</v>
      </c>
      <c r="C92" t="str">
        <f>CONCATENATE('БАЗА ЯНД'!F91,".-")</f>
        <v>60.-</v>
      </c>
      <c r="D92" t="str">
        <f>CONCATENATE('БАЗА ЯНД'!I91," г")</f>
        <v>250 г</v>
      </c>
      <c r="E92" t="str">
        <f>CONCATENATE(ROUND('БАЗА ЯНД'!J91,0)," кк")</f>
        <v>40 кк</v>
      </c>
      <c r="F92" t="str">
        <f>CONCATENATE("Б ",ROUND('БАЗА ЯНД'!K91,0))</f>
        <v>Б 2</v>
      </c>
      <c r="G92" t="str">
        <f>CONCATENATE("Ж ",ROUND('БАЗА ЯНД'!L91,0))</f>
        <v>Ж 1</v>
      </c>
      <c r="H92" t="str">
        <f>CONCATENATE("У ",ROUND('БАЗА ЯНД'!M91,0))</f>
        <v>У 4</v>
      </c>
      <c r="I92">
        <f>'БАЗА ЯНД'!N91</f>
        <v>0</v>
      </c>
      <c r="J92">
        <f>'БАЗА ЯНД'!O91</f>
        <v>0</v>
      </c>
      <c r="K92">
        <f>'БАЗА ЯНД'!P91</f>
        <v>1</v>
      </c>
      <c r="L92">
        <f>'БАЗА ЯНД'!Q91</f>
        <v>0</v>
      </c>
      <c r="M92" t="str">
        <f>'БАЗА ЯНД'!R91</f>
        <v>ряженка</v>
      </c>
    </row>
    <row r="93" spans="1:13" ht="15" hidden="1" customHeight="1" x14ac:dyDescent="0.25">
      <c r="A93">
        <f>'БАЗА ЯНД'!B92</f>
        <v>12</v>
      </c>
      <c r="B93" t="str">
        <f>'БАЗА ЯНД'!E92</f>
        <v>Салат с сыром на гриле и баклажанами</v>
      </c>
      <c r="C93" t="str">
        <f>CONCATENATE('БАЗА ЯНД'!F92,".-")</f>
        <v>185.-</v>
      </c>
      <c r="D93" t="str">
        <f>CONCATENATE('БАЗА ЯНД'!I92," г")</f>
        <v>200 г</v>
      </c>
      <c r="E93" t="str">
        <f>CONCATENATE(ROUND('БАЗА ЯНД'!J92,0)," кк")</f>
        <v>211 кк</v>
      </c>
      <c r="F93" t="str">
        <f>CONCATENATE("Б ",ROUND('БАЗА ЯНД'!K92,0))</f>
        <v>Б 7</v>
      </c>
      <c r="G93" t="str">
        <f>CONCATENATE("Ж ",ROUND('БАЗА ЯНД'!L92,0))</f>
        <v>Ж 13</v>
      </c>
      <c r="H93" t="str">
        <f>CONCATENATE("У ",ROUND('БАЗА ЯНД'!M92,0))</f>
        <v>У 13</v>
      </c>
      <c r="I93">
        <f>'БАЗА ЯНД'!N92</f>
        <v>1</v>
      </c>
      <c r="J93">
        <f>'БАЗА ЯНД'!O92</f>
        <v>1</v>
      </c>
      <c r="K93">
        <f>'БАЗА ЯНД'!P92</f>
        <v>1</v>
      </c>
      <c r="L93">
        <f>'БАЗА ЯНД'!Q92</f>
        <v>0</v>
      </c>
      <c r="M93" t="str">
        <f>'БАЗА ЯНД'!R92</f>
        <v>адыгейский сыр, баклажаны, морковь, огурцы, томаты, капуста красная, салат айсберг, соевый соус, подсолнечное масло, бальзамический крем, гранат</v>
      </c>
    </row>
    <row r="94" spans="1:13" ht="15" hidden="1" customHeight="1" x14ac:dyDescent="0.25">
      <c r="A94">
        <f>'БАЗА ЯНД'!B93</f>
        <v>20</v>
      </c>
      <c r="B94" t="str">
        <f>'БАЗА ЯНД'!E93</f>
        <v>Фишболы с азиатским соусом, 1 шт</v>
      </c>
      <c r="C94" t="str">
        <f>CONCATENATE('БАЗА ЯНД'!F93,".-")</f>
        <v>160.-</v>
      </c>
      <c r="D94" t="str">
        <f>CONCATENATE('БАЗА ЯНД'!I93," г")</f>
        <v>90 г</v>
      </c>
      <c r="E94" t="str">
        <f>CONCATENATE(ROUND('БАЗА ЯНД'!J93,0)," кк")</f>
        <v>88 кк</v>
      </c>
      <c r="F94" t="str">
        <f>CONCATENATE("Б ",ROUND('БАЗА ЯНД'!K93,0))</f>
        <v>Б 10</v>
      </c>
      <c r="G94" t="str">
        <f>CONCATENATE("Ж ",ROUND('БАЗА ЯНД'!L93,0))</f>
        <v>Ж 4</v>
      </c>
      <c r="H94" t="str">
        <f>CONCATENATE("У ",ROUND('БАЗА ЯНД'!M93,0))</f>
        <v>У 6</v>
      </c>
      <c r="I94">
        <f>'БАЗА ЯНД'!N93</f>
        <v>0</v>
      </c>
      <c r="J94">
        <f>'БАЗА ЯНД'!O93</f>
        <v>1</v>
      </c>
      <c r="K94">
        <f>'БАЗА ЯНД'!P93</f>
        <v>0</v>
      </c>
      <c r="L94">
        <f>'БАЗА ЯНД'!Q93</f>
        <v>0</v>
      </c>
      <c r="M94" t="str">
        <f>'БАЗА ЯНД'!R93</f>
        <v>белая рыба, кета, яйцо куриное, сухари панировочные, кинза, капуста китайская, соевый соус, имбирь, зеленый лук, морковь, кунжутное масло, кальмар, соус устричный, соль, специи</v>
      </c>
    </row>
    <row r="95" spans="1:13" ht="15" hidden="1" customHeight="1" x14ac:dyDescent="0.25">
      <c r="A95">
        <f>'БАЗА ЯНД'!B94</f>
        <v>21</v>
      </c>
      <c r="B95" t="str">
        <f>'БАЗА ЯНД'!E94</f>
        <v>Нормандский яблочный пирог</v>
      </c>
      <c r="C95" t="str">
        <f>CONCATENATE('БАЗА ЯНД'!F94,".-")</f>
        <v>130.-</v>
      </c>
      <c r="D95" t="str">
        <f>CONCATENATE('БАЗА ЯНД'!I94," г")</f>
        <v>130 г</v>
      </c>
      <c r="E95" t="str">
        <f>CONCATENATE(ROUND('БАЗА ЯНД'!J94,0)," кк")</f>
        <v>247 кк</v>
      </c>
      <c r="F95" t="str">
        <f>CONCATENATE("Б ",ROUND('БАЗА ЯНД'!K94,0))</f>
        <v>Б 5</v>
      </c>
      <c r="G95" t="str">
        <f>CONCATENATE("Ж ",ROUND('БАЗА ЯНД'!L94,0))</f>
        <v>Ж 12</v>
      </c>
      <c r="H95" t="str">
        <f>CONCATENATE("У ",ROUND('БАЗА ЯНД'!M94,0))</f>
        <v>У 30</v>
      </c>
      <c r="I95">
        <f>'БАЗА ЯНД'!N94</f>
        <v>1</v>
      </c>
      <c r="J95">
        <f>'БАЗА ЯНД'!O94</f>
        <v>1</v>
      </c>
      <c r="K95">
        <f>'БАЗА ЯНД'!P94</f>
        <v>1</v>
      </c>
      <c r="L95">
        <f>'БАЗА ЯНД'!Q94</f>
        <v>0</v>
      </c>
      <c r="M95" t="str">
        <f>'БАЗА ЯНД'!R94</f>
        <v>тесто песочное (мука пшеничная, сливочное масло, сахар, соль, молоко), яблоки, ванильный сахар, коньяк</v>
      </c>
    </row>
    <row r="96" spans="1:13" ht="15" hidden="1" customHeight="1" x14ac:dyDescent="0.25">
      <c r="A96">
        <f>'БАЗА ЯНД'!B95</f>
        <v>40</v>
      </c>
      <c r="B96" t="str">
        <f>'БАЗА ЯНД'!E95</f>
        <v>Драники 4 сыра, 1 шт</v>
      </c>
      <c r="C96" t="str">
        <f>CONCATENATE('БАЗА ЯНД'!F95,".-")</f>
        <v>90.-</v>
      </c>
      <c r="D96" t="str">
        <f>CONCATENATE('БАЗА ЯНД'!I95," г")</f>
        <v>140 г</v>
      </c>
      <c r="E96" t="str">
        <f>CONCATENATE(ROUND('БАЗА ЯНД'!J95,0)," кк")</f>
        <v>121 кк</v>
      </c>
      <c r="F96" t="str">
        <f>CONCATENATE("Б ",ROUND('БАЗА ЯНД'!K95,0))</f>
        <v>Б 4</v>
      </c>
      <c r="G96" t="str">
        <f>CONCATENATE("Ж ",ROUND('БАЗА ЯНД'!L95,0))</f>
        <v>Ж 4</v>
      </c>
      <c r="H96" t="str">
        <f>CONCATENATE("У ",ROUND('БАЗА ЯНД'!M95,0))</f>
        <v>У 17</v>
      </c>
      <c r="I96">
        <f>'БАЗА ЯНД'!N95</f>
        <v>0</v>
      </c>
      <c r="J96">
        <f>'БАЗА ЯНД'!O95</f>
        <v>1</v>
      </c>
      <c r="K96">
        <f>'БАЗА ЯНД'!P95</f>
        <v>1</v>
      </c>
      <c r="L96">
        <f>'БАЗА ЯНД'!Q95</f>
        <v>0</v>
      </c>
      <c r="M96" t="str">
        <f>'БАЗА ЯНД'!R95</f>
        <v>картофель, пшеничная мука, яйцо куриное, лук репчатый, тимьян, розмарин, соль, специи, сыр горгонзола, сыр творожный, сыр гауда, сливки 22%</v>
      </c>
    </row>
    <row r="97" spans="1:13" ht="15" hidden="1" customHeight="1" x14ac:dyDescent="0.25">
      <c r="A97">
        <f>'БАЗА ЯНД'!B96</f>
        <v>21</v>
      </c>
      <c r="B97" t="str">
        <f>'БАЗА ЯНД'!E96</f>
        <v>Крем-суп из цветной капусты с сулугуни</v>
      </c>
      <c r="C97" t="str">
        <f>CONCATENATE('БАЗА ЯНД'!F96,".-")</f>
        <v>130.-</v>
      </c>
      <c r="D97" t="str">
        <f>CONCATENATE('БАЗА ЯНД'!I96," г")</f>
        <v>250 г</v>
      </c>
      <c r="E97" t="str">
        <f>CONCATENATE(ROUND('БАЗА ЯНД'!J96,0)," кк")</f>
        <v>279 кк</v>
      </c>
      <c r="F97" t="str">
        <f>CONCATENATE("Б ",ROUND('БАЗА ЯНД'!K96,0))</f>
        <v>Б 10</v>
      </c>
      <c r="G97" t="str">
        <f>CONCATENATE("Ж ",ROUND('БАЗА ЯНД'!L96,0))</f>
        <v>Ж 17</v>
      </c>
      <c r="H97" t="str">
        <f>CONCATENATE("У ",ROUND('БАЗА ЯНД'!M96,0))</f>
        <v>У 22</v>
      </c>
      <c r="I97">
        <f>'БАЗА ЯНД'!N96</f>
        <v>1</v>
      </c>
      <c r="J97">
        <f>'БАЗА ЯНД'!O96</f>
        <v>0</v>
      </c>
      <c r="K97">
        <f>'БАЗА ЯНД'!P96</f>
        <v>1</v>
      </c>
      <c r="L97">
        <f>'БАЗА ЯНД'!Q96</f>
        <v>0</v>
      </c>
      <c r="M97" t="str">
        <f>'БАЗА ЯНД'!R96</f>
        <v>картофель, цветная капуста, морковь, лук, сливки, белое вино, паприка, оливковое масло, хлеб, петрушка, сулугуни, трюфельное масло, соль, специи</v>
      </c>
    </row>
    <row r="98" spans="1:13" ht="15" hidden="1" customHeight="1" x14ac:dyDescent="0.25">
      <c r="A98">
        <f>'БАЗА ЯНД'!B97</f>
        <v>32</v>
      </c>
      <c r="B98" t="str">
        <f>'БАЗА ЯНД'!E97</f>
        <v>Блинчик с картофелем и лисичками</v>
      </c>
      <c r="C98" t="str">
        <f>CONCATENATE('БАЗА ЯНД'!F97,".-")</f>
        <v>80.-</v>
      </c>
      <c r="D98" t="str">
        <f>CONCATENATE('БАЗА ЯНД'!I97," г")</f>
        <v>100 г</v>
      </c>
      <c r="E98" t="str">
        <f>CONCATENATE(ROUND('БАЗА ЯНД'!J97,0)," кк")</f>
        <v>136 кк</v>
      </c>
      <c r="F98" t="str">
        <f>CONCATENATE("Б ",ROUND('БАЗА ЯНД'!K97,0))</f>
        <v>Б 4</v>
      </c>
      <c r="G98" t="str">
        <f>CONCATENATE("Ж ",ROUND('БАЗА ЯНД'!L97,0))</f>
        <v>Ж 4</v>
      </c>
      <c r="H98" t="str">
        <f>CONCATENATE("У ",ROUND('БАЗА ЯНД'!M97,0))</f>
        <v>У 22</v>
      </c>
      <c r="I98">
        <f>'БАЗА ЯНД'!N97</f>
        <v>0</v>
      </c>
      <c r="J98">
        <f>'БАЗА ЯНД'!O97</f>
        <v>1</v>
      </c>
      <c r="K98">
        <f>'БАЗА ЯНД'!P97</f>
        <v>1</v>
      </c>
      <c r="L98">
        <f>'БАЗА ЯНД'!Q97</f>
        <v>0</v>
      </c>
      <c r="M98" t="str">
        <f>'БАЗА ЯНД'!R97</f>
        <v>блинчик (мука пшеничная, молоко, сахар, соль, яйцо куриное, подсолнечное масло), картофель, лисички</v>
      </c>
    </row>
    <row r="99" spans="1:13" ht="15" hidden="1" customHeight="1" x14ac:dyDescent="0.25">
      <c r="A99">
        <f>'БАЗА ЯНД'!B98</f>
        <v>18</v>
      </c>
      <c r="B99" t="str">
        <f>'БАЗА ЯНД'!E98</f>
        <v>Куриный крем-суп со шпинатом и сухариками</v>
      </c>
      <c r="C99" t="str">
        <f>CONCATENATE('БАЗА ЯНД'!F98,".-")</f>
        <v>100.-</v>
      </c>
      <c r="D99" t="str">
        <f>CONCATENATE('БАЗА ЯНД'!I98," г")</f>
        <v>250 г</v>
      </c>
      <c r="E99" t="str">
        <f>CONCATENATE(ROUND('БАЗА ЯНД'!J98,0)," кк")</f>
        <v>98 кк</v>
      </c>
      <c r="F99" t="str">
        <f>CONCATENATE("Б ",ROUND('БАЗА ЯНД'!K98,0))</f>
        <v>Б 4</v>
      </c>
      <c r="G99" t="str">
        <f>CONCATENATE("Ж ",ROUND('БАЗА ЯНД'!L98,0))</f>
        <v>Ж 2</v>
      </c>
      <c r="H99" t="str">
        <f>CONCATENATE("У ",ROUND('БАЗА ЯНД'!M98,0))</f>
        <v>У 17</v>
      </c>
      <c r="I99">
        <f>'БАЗА ЯНД'!N98</f>
        <v>0</v>
      </c>
      <c r="J99">
        <f>'БАЗА ЯНД'!O98</f>
        <v>1</v>
      </c>
      <c r="K99">
        <f>'БАЗА ЯНД'!P98</f>
        <v>0</v>
      </c>
      <c r="L99">
        <f>'БАЗА ЯНД'!Q98</f>
        <v>0</v>
      </c>
      <c r="M99" t="str">
        <f>'БАЗА ЯНД'!R98</f>
        <v>цыплёнок, морковь, лук, картофельные хлопья, шпинат, хлеб, соль, специи</v>
      </c>
    </row>
    <row r="100" spans="1:13" ht="15" hidden="1" customHeight="1" x14ac:dyDescent="0.25">
      <c r="A100">
        <f>'БАЗА ЯНД'!B99</f>
        <v>21</v>
      </c>
      <c r="B100" t="str">
        <f>'БАЗА ЯНД'!E99</f>
        <v>Шашлык из окорока (свинина)</v>
      </c>
      <c r="C100" t="str">
        <f>CONCATENATE('БАЗА ЯНД'!F99,".-")</f>
        <v>240.-</v>
      </c>
      <c r="D100" t="str">
        <f>CONCATENATE('БАЗА ЯНД'!I99," г")</f>
        <v>150 г</v>
      </c>
      <c r="E100" t="str">
        <f>CONCATENATE(ROUND('БАЗА ЯНД'!J99,0)," кк")</f>
        <v>304 кк</v>
      </c>
      <c r="F100" t="str">
        <f>CONCATENATE("Б ",ROUND('БАЗА ЯНД'!K99,0))</f>
        <v>Б 31</v>
      </c>
      <c r="G100" t="str">
        <f>CONCATENATE("Ж ",ROUND('БАЗА ЯНД'!L99,0))</f>
        <v>Ж 19</v>
      </c>
      <c r="H100" t="str">
        <f>CONCATENATE("У ",ROUND('БАЗА ЯНД'!M99,0))</f>
        <v>У 2</v>
      </c>
      <c r="I100">
        <f>'БАЗА ЯНД'!N99</f>
        <v>0</v>
      </c>
      <c r="J100">
        <f>'БАЗА ЯНД'!O99</f>
        <v>0</v>
      </c>
      <c r="K100">
        <f>'БАЗА ЯНД'!P99</f>
        <v>0</v>
      </c>
      <c r="L100">
        <f>'БАЗА ЯНД'!Q99</f>
        <v>1</v>
      </c>
      <c r="M100" t="str">
        <f>'БАЗА ЯНД'!R99</f>
        <v>свинина, перец болгарский, кабачки, соль, специи, соус сальса (томаты, лук, халапеньо, кинза, соль, сахар)</v>
      </c>
    </row>
    <row r="101" spans="1:13" ht="15" hidden="1" customHeight="1" x14ac:dyDescent="0.25">
      <c r="A101">
        <f>'БАЗА ЯНД'!B100</f>
        <v>12</v>
      </c>
      <c r="B101" t="str">
        <f>'БАЗА ЯНД'!E100</f>
        <v>Салат с курицей, шпинатом и яйцом</v>
      </c>
      <c r="C101" t="str">
        <f>CONCATENATE('БАЗА ЯНД'!F100,".-")</f>
        <v>190.-</v>
      </c>
      <c r="D101" t="str">
        <f>CONCATENATE('БАЗА ЯНД'!I100," г")</f>
        <v>200 г</v>
      </c>
      <c r="E101" t="str">
        <f>CONCATENATE(ROUND('БАЗА ЯНД'!J100,0)," кк")</f>
        <v>230 кк</v>
      </c>
      <c r="F101" t="str">
        <f>CONCATENATE("Б ",ROUND('БАЗА ЯНД'!K100,0))</f>
        <v>Б 17</v>
      </c>
      <c r="G101" t="str">
        <f>CONCATENATE("Ж ",ROUND('БАЗА ЯНД'!L100,0))</f>
        <v>Ж 16</v>
      </c>
      <c r="H101" t="str">
        <f>CONCATENATE("У ",ROUND('БАЗА ЯНД'!M100,0))</f>
        <v>У 4</v>
      </c>
      <c r="I101">
        <f>'БАЗА ЯНД'!N100</f>
        <v>0</v>
      </c>
      <c r="J101">
        <f>'БАЗА ЯНД'!O100</f>
        <v>0</v>
      </c>
      <c r="K101">
        <f>'БАЗА ЯНД'!P100</f>
        <v>1</v>
      </c>
      <c r="L101">
        <f>'БАЗА ЯНД'!Q100</f>
        <v>0</v>
      </c>
      <c r="M101" t="str">
        <f>'БАЗА ЯНД'!R100</f>
        <v>цыплёнок, шпинат, огурцы, яйцо, редис, салат айсберг, сметана, зелень, соль, специи</v>
      </c>
    </row>
    <row r="102" spans="1:13" ht="15" hidden="1" customHeight="1" x14ac:dyDescent="0.25">
      <c r="A102">
        <f>'БАЗА ЯНД'!B101</f>
        <v>10</v>
      </c>
      <c r="B102" t="str">
        <f>'БАЗА ЯНД'!E101</f>
        <v xml:space="preserve">Цыплёнок тапака, 1 шт </v>
      </c>
      <c r="C102" t="str">
        <f>CONCATENATE('БАЗА ЯНД'!F101,".-")</f>
        <v>160.-</v>
      </c>
      <c r="D102" t="str">
        <f>CONCATENATE('БАЗА ЯНД'!I101," г")</f>
        <v>100 г</v>
      </c>
      <c r="E102" t="str">
        <f>CONCATENATE(ROUND('БАЗА ЯНД'!J101,0)," кк")</f>
        <v>117 кк</v>
      </c>
      <c r="F102" t="str">
        <f>CONCATENATE("Б ",ROUND('БАЗА ЯНД'!K101,0))</f>
        <v>Б 2</v>
      </c>
      <c r="G102" t="str">
        <f>CONCATENATE("Ж ",ROUND('БАЗА ЯНД'!L101,0))</f>
        <v>Ж 26</v>
      </c>
      <c r="H102" t="str">
        <f>CONCATENATE("У ",ROUND('БАЗА ЯНД'!M101,0))</f>
        <v>У 2</v>
      </c>
      <c r="I102">
        <f>'БАЗА ЯНД'!N101</f>
        <v>0</v>
      </c>
      <c r="J102">
        <f>'БАЗА ЯНД'!O101</f>
        <v>0</v>
      </c>
      <c r="K102">
        <f>'БАЗА ЯНД'!P101</f>
        <v>0</v>
      </c>
      <c r="L102">
        <f>'БАЗА ЯНД'!Q101</f>
        <v>1</v>
      </c>
      <c r="M102" t="str">
        <f>'БАЗА ЯНД'!R101</f>
        <v>филе цыплёнка, чеснок, кориандр, уцхо сунели, тмин, укроп, шафран, красный перец молотый, соль, специи, тимьян, лимон, соус (гранатовый сок, сахар, лимонный сок)</v>
      </c>
    </row>
    <row r="103" spans="1:13" ht="15" hidden="1" customHeight="1" x14ac:dyDescent="0.25">
      <c r="A103">
        <f>'БАЗА ЯНД'!B102</f>
        <v>20</v>
      </c>
      <c r="B103" t="str">
        <f>'БАЗА ЯНД'!E102</f>
        <v>Морс из клубники и ревеня</v>
      </c>
      <c r="C103" t="str">
        <f>CONCATENATE('БАЗА ЯНД'!F102,".-")</f>
        <v>45.-</v>
      </c>
      <c r="D103" t="str">
        <f>CONCATENATE('БАЗА ЯНД'!I102," г")</f>
        <v>250 г</v>
      </c>
      <c r="E103" t="str">
        <f>CONCATENATE(ROUND('БАЗА ЯНД'!J102,0)," кк")</f>
        <v>92 кк</v>
      </c>
      <c r="F103" t="str">
        <f>CONCATENATE("Б ",ROUND('БАЗА ЯНД'!K102,0))</f>
        <v>Б 0</v>
      </c>
      <c r="G103" t="str">
        <f>CONCATENATE("Ж ",ROUND('БАЗА ЯНД'!L102,0))</f>
        <v>Ж 0</v>
      </c>
      <c r="H103" t="str">
        <f>CONCATENATE("У ",ROUND('БАЗА ЯНД'!M102,0))</f>
        <v>У 23</v>
      </c>
      <c r="I103">
        <f>'БАЗА ЯНД'!N102</f>
        <v>1</v>
      </c>
      <c r="J103">
        <f>'БАЗА ЯНД'!O102</f>
        <v>0</v>
      </c>
      <c r="K103">
        <f>'БАЗА ЯНД'!P102</f>
        <v>0</v>
      </c>
      <c r="L103">
        <f>'БАЗА ЯНД'!Q102</f>
        <v>0</v>
      </c>
      <c r="M103" t="str">
        <f>'БАЗА ЯНД'!R102</f>
        <v>клубника, ревень, сахар, вода</v>
      </c>
    </row>
    <row r="104" spans="1:13" ht="15" hidden="1" customHeight="1" x14ac:dyDescent="0.25">
      <c r="A104">
        <f>'БАЗА ЯНД'!B103</f>
        <v>22</v>
      </c>
      <c r="B104" t="str">
        <f>'БАЗА ЯНД'!E103</f>
        <v>Ласси клубника-малина-банан</v>
      </c>
      <c r="C104" t="str">
        <f>CONCATENATE('БАЗА ЯНД'!F103,".-")</f>
        <v>140.-</v>
      </c>
      <c r="D104" t="str">
        <f>CONCATENATE('БАЗА ЯНД'!I103," г")</f>
        <v>270 г</v>
      </c>
      <c r="E104" t="str">
        <f>CONCATENATE(ROUND('БАЗА ЯНД'!J103,0)," кк")</f>
        <v>175 кк</v>
      </c>
      <c r="F104" t="str">
        <f>CONCATENATE("Б ",ROUND('БАЗА ЯНД'!K103,0))</f>
        <v>Б 5</v>
      </c>
      <c r="G104" t="str">
        <f>CONCATENATE("Ж ",ROUND('БАЗА ЯНД'!L103,0))</f>
        <v>Ж 3</v>
      </c>
      <c r="H104" t="str">
        <f>CONCATENATE("У ",ROUND('БАЗА ЯНД'!M103,0))</f>
        <v>У 31</v>
      </c>
      <c r="I104">
        <f>'БАЗА ЯНД'!N103</f>
        <v>1</v>
      </c>
      <c r="J104">
        <f>'БАЗА ЯНД'!O103</f>
        <v>0</v>
      </c>
      <c r="K104">
        <f>'БАЗА ЯНД'!P103</f>
        <v>1</v>
      </c>
      <c r="L104">
        <f>'БАЗА ЯНД'!Q103</f>
        <v>0</v>
      </c>
      <c r="M104" t="str">
        <f>'БАЗА ЯНД'!R103</f>
        <v>кефир, клубника, малина, банан, сахар</v>
      </c>
    </row>
    <row r="105" spans="1:13" ht="15" hidden="1" customHeight="1" x14ac:dyDescent="0.25">
      <c r="A105">
        <f>'БАЗА ЯНД'!B104</f>
        <v>13</v>
      </c>
      <c r="B105" t="str">
        <f>'БАЗА ЯНД'!E104</f>
        <v>Запеченная тыква с тмином</v>
      </c>
      <c r="C105" t="str">
        <f>CONCATENATE('БАЗА ЯНД'!F104,".-")</f>
        <v>70.-</v>
      </c>
      <c r="D105" t="str">
        <f>CONCATENATE('БАЗА ЯНД'!I104," г")</f>
        <v>160 г</v>
      </c>
      <c r="E105" t="str">
        <f>CONCATENATE(ROUND('БАЗА ЯНД'!J104,0)," кк")</f>
        <v>139 кк</v>
      </c>
      <c r="F105" t="str">
        <f>CONCATENATE("Б ",ROUND('БАЗА ЯНД'!K104,0))</f>
        <v>Б 4</v>
      </c>
      <c r="G105" t="str">
        <f>CONCATENATE("Ж ",ROUND('БАЗА ЯНД'!L104,0))</f>
        <v>Ж 8</v>
      </c>
      <c r="H105" t="str">
        <f>CONCATENATE("У ",ROUND('БАЗА ЯНД'!M104,0))</f>
        <v>У 13</v>
      </c>
      <c r="I105">
        <f>'БАЗА ЯНД'!N104</f>
        <v>1</v>
      </c>
      <c r="J105">
        <f>'БАЗА ЯНД'!O104</f>
        <v>0</v>
      </c>
      <c r="K105">
        <f>'БАЗА ЯНД'!P104</f>
        <v>0</v>
      </c>
      <c r="L105">
        <f>'БАЗА ЯНД'!Q104</f>
        <v>0</v>
      </c>
      <c r="M105" t="str">
        <f>'БАЗА ЯНД'!R104</f>
        <v>тыква, морковь, тыквенные семечки, тимьян, розмарин, чеснок, соль, специи</v>
      </c>
    </row>
    <row r="106" spans="1:13" ht="15" hidden="1" customHeight="1" x14ac:dyDescent="0.25">
      <c r="A106">
        <f>'БАЗА ЯНД'!B105</f>
        <v>18</v>
      </c>
      <c r="B106" t="str">
        <f>'БАЗА ЯНД'!E105</f>
        <v>Перловка с овощами</v>
      </c>
      <c r="C106" t="str">
        <f>CONCATENATE('БАЗА ЯНД'!F105,".-")</f>
        <v>70.-</v>
      </c>
      <c r="D106" t="str">
        <f>CONCATENATE('БАЗА ЯНД'!I105," г")</f>
        <v>160 г</v>
      </c>
      <c r="E106" t="str">
        <f>CONCATENATE(ROUND('БАЗА ЯНД'!J105,0)," кк")</f>
        <v>214 кк</v>
      </c>
      <c r="F106" t="str">
        <f>CONCATENATE("Б ",ROUND('БАЗА ЯНД'!K105,0))</f>
        <v>Б 3</v>
      </c>
      <c r="G106" t="str">
        <f>CONCATENATE("Ж ",ROUND('БАЗА ЯНД'!L105,0))</f>
        <v>Ж 9</v>
      </c>
      <c r="H106" t="str">
        <f>CONCATENATE("У ",ROUND('БАЗА ЯНД'!M105,0))</f>
        <v>У 31</v>
      </c>
      <c r="I106">
        <f>'БАЗА ЯНД'!N105</f>
        <v>1</v>
      </c>
      <c r="J106">
        <f>'БАЗА ЯНД'!O105</f>
        <v>1</v>
      </c>
      <c r="K106">
        <f>'БАЗА ЯНД'!P105</f>
        <v>0</v>
      </c>
      <c r="L106">
        <f>'БАЗА ЯНД'!Q105</f>
        <v>0</v>
      </c>
      <c r="M106" t="str">
        <f>'БАЗА ЯНД'!R105</f>
        <v>перловая крупа, морковь, кабачки, перец болгарский, сливочное масло, соевый соус, соль</v>
      </c>
    </row>
    <row r="107" spans="1:13" ht="15" hidden="1" customHeight="1" x14ac:dyDescent="0.25">
      <c r="A107">
        <f>'БАЗА ЯНД'!B106</f>
        <v>12</v>
      </c>
      <c r="B107" t="str">
        <f>'БАЗА ЯНД'!E106</f>
        <v>Чебуреки, 1 шт</v>
      </c>
      <c r="C107" t="str">
        <f>CONCATENATE('БАЗА ЯНД'!F106,".-")</f>
        <v>160.-</v>
      </c>
      <c r="D107" t="str">
        <f>CONCATENATE('БАЗА ЯНД'!I106," г")</f>
        <v>130 г</v>
      </c>
      <c r="E107" t="str">
        <f>CONCATENATE(ROUND('БАЗА ЯНД'!J106,0)," кк")</f>
        <v>237 кк</v>
      </c>
      <c r="F107" t="str">
        <f>CONCATENATE("Б ",ROUND('БАЗА ЯНД'!K106,0))</f>
        <v>Б 1</v>
      </c>
      <c r="G107" t="str">
        <f>CONCATENATE("Ж ",ROUND('БАЗА ЯНД'!L106,0))</f>
        <v>Ж 26</v>
      </c>
      <c r="H107" t="str">
        <f>CONCATENATE("У ",ROUND('БАЗА ЯНД'!M106,0))</f>
        <v>У 1</v>
      </c>
      <c r="I107">
        <f>'БАЗА ЯНД'!N106</f>
        <v>0</v>
      </c>
      <c r="J107">
        <f>'БАЗА ЯНД'!O106</f>
        <v>1</v>
      </c>
      <c r="K107">
        <f>'БАЗА ЯНД'!P106</f>
        <v>1</v>
      </c>
      <c r="L107">
        <f>'БАЗА ЯНД'!Q106</f>
        <v>0</v>
      </c>
      <c r="M107" t="str">
        <f>'БАЗА ЯНД'!R106</f>
        <v>мука, яйцо, говядина, лук, петрушка, укроп, йогурт, огурцы, майонез, томаты, соль, специи</v>
      </c>
    </row>
    <row r="108" spans="1:13" ht="15" hidden="1" customHeight="1" x14ac:dyDescent="0.25">
      <c r="A108">
        <f>'БАЗА ЯНД'!B107</f>
        <v>37</v>
      </c>
      <c r="B108" t="str">
        <f>'БАЗА ЯНД'!E107</f>
        <v>Вегетлеты</v>
      </c>
      <c r="C108" t="str">
        <f>CONCATENATE('БАЗА ЯНД'!F107,".-")</f>
        <v>90.-</v>
      </c>
      <c r="D108" t="str">
        <f>CONCATENATE('БАЗА ЯНД'!I107," г")</f>
        <v>150 г</v>
      </c>
      <c r="E108" t="str">
        <f>CONCATENATE(ROUND('БАЗА ЯНД'!J107,0)," кк")</f>
        <v>197 кк</v>
      </c>
      <c r="F108" t="str">
        <f>CONCATENATE("Б ",ROUND('БАЗА ЯНД'!K107,0))</f>
        <v>Б 8</v>
      </c>
      <c r="G108" t="str">
        <f>CONCATENATE("Ж ",ROUND('БАЗА ЯНД'!L107,0))</f>
        <v>Ж 4</v>
      </c>
      <c r="H108" t="str">
        <f>CONCATENATE("У ",ROUND('БАЗА ЯНД'!M107,0))</f>
        <v>У 32</v>
      </c>
      <c r="I108">
        <f>'БАЗА ЯНД'!N107</f>
        <v>1</v>
      </c>
      <c r="J108">
        <f>'БАЗА ЯНД'!O107</f>
        <v>0</v>
      </c>
      <c r="K108">
        <f>'БАЗА ЯНД'!P107</f>
        <v>1</v>
      </c>
      <c r="L108">
        <f>'БАЗА ЯНД'!Q107</f>
        <v>0</v>
      </c>
      <c r="M108" t="str">
        <f>'БАЗА ЯНД'!R107</f>
        <v>чечевица, фасоль, кукуруза, морковь, лук, кинза, петрушка, паприка, сельдерей, мука, капуста, семена подсолнуха, рис, демиглас, сливочное масло, сливки, сахар, руккола, соль, специи</v>
      </c>
    </row>
    <row r="109" spans="1:13" ht="15" hidden="1" customHeight="1" x14ac:dyDescent="0.25">
      <c r="A109">
        <f>'БАЗА ЯНД'!B108</f>
        <v>20</v>
      </c>
      <c r="B109" t="str">
        <f>'БАЗА ЯНД'!E108</f>
        <v>Куриные оладьи с яблочным соусом, 1 шт</v>
      </c>
      <c r="C109" t="str">
        <f>CONCATENATE('БАЗА ЯНД'!F108,".-")</f>
        <v>160.-</v>
      </c>
      <c r="D109" t="str">
        <f>CONCATENATE('БАЗА ЯНД'!I108," г")</f>
        <v>150 г</v>
      </c>
      <c r="E109" t="str">
        <f>CONCATENATE(ROUND('БАЗА ЯНД'!J108,0)," кк")</f>
        <v>179 кк</v>
      </c>
      <c r="F109" t="str">
        <f>CONCATENATE("Б ",ROUND('БАЗА ЯНД'!K108,0))</f>
        <v>Б 11</v>
      </c>
      <c r="G109" t="str">
        <f>CONCATENATE("Ж ",ROUND('БАЗА ЯНД'!L108,0))</f>
        <v>Ж 10</v>
      </c>
      <c r="H109" t="str">
        <f>CONCATENATE("У ",ROUND('БАЗА ЯНД'!M108,0))</f>
        <v>У 12</v>
      </c>
      <c r="I109">
        <f>'БАЗА ЯНД'!N108</f>
        <v>0</v>
      </c>
      <c r="J109">
        <f>'БАЗА ЯНД'!O108</f>
        <v>1</v>
      </c>
      <c r="K109">
        <f>'БАЗА ЯНД'!P108</f>
        <v>1</v>
      </c>
      <c r="L109">
        <f>'БАЗА ЯНД'!Q108</f>
        <v>0</v>
      </c>
      <c r="M109" t="str">
        <f>'БАЗА ЯНД'!R108</f>
        <v>цыплёнок, яйцо, сметана, мука, крахмал, лук, майонез, яблоки, сахар, соль, специи</v>
      </c>
    </row>
    <row r="110" spans="1:13" ht="15" hidden="1" customHeight="1" x14ac:dyDescent="0.25">
      <c r="A110">
        <f>'БАЗА ЯНД'!B109</f>
        <v>21</v>
      </c>
      <c r="B110" t="str">
        <f>'БАЗА ЯНД'!E109</f>
        <v>Треска с морковным пюре</v>
      </c>
      <c r="C110" t="str">
        <f>CONCATENATE('БАЗА ЯНД'!F109,".-")</f>
        <v>250.-</v>
      </c>
      <c r="D110" t="str">
        <f>CONCATENATE('БАЗА ЯНД'!I109," г")</f>
        <v>170 г</v>
      </c>
      <c r="E110" t="str">
        <f>CONCATENATE(ROUND('БАЗА ЯНД'!J109,0)," кк")</f>
        <v>187 кк</v>
      </c>
      <c r="F110" t="str">
        <f>CONCATENATE("Б ",ROUND('БАЗА ЯНД'!K109,0))</f>
        <v>Б 19</v>
      </c>
      <c r="G110" t="str">
        <f>CONCATENATE("Ж ",ROUND('БАЗА ЯНД'!L109,0))</f>
        <v>Ж 8</v>
      </c>
      <c r="H110" t="str">
        <f>CONCATENATE("У ",ROUND('БАЗА ЯНД'!M109,0))</f>
        <v>У 10</v>
      </c>
      <c r="I110">
        <f>'БАЗА ЯНД'!N109</f>
        <v>0</v>
      </c>
      <c r="J110">
        <f>'БАЗА ЯНД'!O109</f>
        <v>0</v>
      </c>
      <c r="K110">
        <f>'БАЗА ЯНД'!P109</f>
        <v>1</v>
      </c>
      <c r="L110">
        <f>'БАЗА ЯНД'!Q109</f>
        <v>0</v>
      </c>
      <c r="M110" t="str">
        <f>'БАЗА ЯНД'!R109</f>
        <v>треска, морковь, лук, сливки, сливочное масло, соль, специи</v>
      </c>
    </row>
    <row r="111" spans="1:13" ht="15" hidden="1" customHeight="1" x14ac:dyDescent="0.25">
      <c r="A111">
        <f>'БАЗА ЯНД'!B110</f>
        <v>0</v>
      </c>
      <c r="B111" t="str">
        <f>'БАЗА ЯНД'!E110</f>
        <v>Pickles (овощи слабой соли)</v>
      </c>
      <c r="C111" t="str">
        <f>CONCATENATE('БАЗА ЯНД'!F110,".-")</f>
        <v>75.-</v>
      </c>
      <c r="D111" t="str">
        <f>CONCATENATE('БАЗА ЯНД'!I110," г")</f>
        <v>180 г</v>
      </c>
      <c r="E111" t="str">
        <f>CONCATENATE(ROUND('БАЗА ЯНД'!J110,0)," кк")</f>
        <v>59 кк</v>
      </c>
      <c r="F111" t="str">
        <f>CONCATENATE("Б ",ROUND('БАЗА ЯНД'!K110,0))</f>
        <v>Б 2</v>
      </c>
      <c r="G111" t="str">
        <f>CONCATENATE("Ж ",ROUND('БАЗА ЯНД'!L110,0))</f>
        <v>Ж 0</v>
      </c>
      <c r="H111" t="str">
        <f>CONCATENATE("У ",ROUND('БАЗА ЯНД'!M110,0))</f>
        <v>У 11</v>
      </c>
      <c r="I111">
        <f>'БАЗА ЯНД'!N110</f>
        <v>1</v>
      </c>
      <c r="J111">
        <f>'БАЗА ЯНД'!O110</f>
        <v>0</v>
      </c>
      <c r="K111">
        <f>'БАЗА ЯНД'!P110</f>
        <v>0</v>
      </c>
      <c r="L111">
        <f>'БАЗА ЯНД'!Q110</f>
        <v>0</v>
      </c>
      <c r="M111" t="str">
        <f>'БАЗА ЯНД'!R110</f>
        <v>цукини, морковь, капуста, редис, огурцы, уксус, сахар, чеснок, соль, специи</v>
      </c>
    </row>
    <row r="112" spans="1:13" ht="15" hidden="1" customHeight="1" x14ac:dyDescent="0.25">
      <c r="A112">
        <f>'БАЗА ЯНД'!B111</f>
        <v>0</v>
      </c>
      <c r="B112" t="str">
        <f>'БАЗА ЯНД'!E111</f>
        <v>Кукурузная полента с пармезаном</v>
      </c>
      <c r="C112" t="str">
        <f>CONCATENATE('БАЗА ЯНД'!F111,".-")</f>
        <v>95.-</v>
      </c>
      <c r="D112" t="str">
        <f>CONCATENATE('БАЗА ЯНД'!I111," г")</f>
        <v>160 г</v>
      </c>
      <c r="E112" t="str">
        <f>CONCATENATE(ROUND('БАЗА ЯНД'!J111,0)," кк")</f>
        <v>150 кк</v>
      </c>
      <c r="F112" t="str">
        <f>CONCATENATE("Б ",ROUND('БАЗА ЯНД'!K111,0))</f>
        <v>Б 3</v>
      </c>
      <c r="G112" t="str">
        <f>CONCATENATE("Ж ",ROUND('БАЗА ЯНД'!L111,0))</f>
        <v>Ж 7</v>
      </c>
      <c r="H112" t="str">
        <f>CONCATENATE("У ",ROUND('БАЗА ЯНД'!M111,0))</f>
        <v>У 30</v>
      </c>
      <c r="I112">
        <f>'БАЗА ЯНД'!N111</f>
        <v>1</v>
      </c>
      <c r="J112">
        <f>'БАЗА ЯНД'!O111</f>
        <v>0</v>
      </c>
      <c r="K112">
        <f>'БАЗА ЯНД'!P111</f>
        <v>1</v>
      </c>
      <c r="L112">
        <f>'БАЗА ЯНД'!Q111</f>
        <v>0</v>
      </c>
      <c r="M112" t="str">
        <f>'БАЗА ЯНД'!R111</f>
        <v>тимьян, розмарин, сливочное масло, сыр, уксус бальзамический, томаты, лук, цукини, чеснок, кукурузная крупа, тыква, молоко, пармезан, соль, специи</v>
      </c>
    </row>
    <row r="113" spans="1:13" ht="15" hidden="1" customHeight="1" x14ac:dyDescent="0.25">
      <c r="A113">
        <f>'БАЗА ЯНД'!B112</f>
        <v>20</v>
      </c>
      <c r="B113" t="str">
        <f>'БАЗА ЯНД'!E112</f>
        <v xml:space="preserve">Овощной суп Минестроне </v>
      </c>
      <c r="C113" t="str">
        <f>CONCATENATE('БАЗА ЯНД'!F112,".-")</f>
        <v>100.-</v>
      </c>
      <c r="D113" t="str">
        <f>CONCATENATE('БАЗА ЯНД'!I112," г")</f>
        <v>250 г</v>
      </c>
      <c r="E113" t="str">
        <f>CONCATENATE(ROUND('БАЗА ЯНД'!J112,0)," кк")</f>
        <v>50 кк</v>
      </c>
      <c r="F113" t="str">
        <f>CONCATENATE("Б ",ROUND('БАЗА ЯНД'!K112,0))</f>
        <v>Б 2</v>
      </c>
      <c r="G113" t="str">
        <f>CONCATENATE("Ж ",ROUND('БАЗА ЯНД'!L112,0))</f>
        <v>Ж 1</v>
      </c>
      <c r="H113" t="str">
        <f>CONCATENATE("У ",ROUND('БАЗА ЯНД'!M112,0))</f>
        <v>У 8</v>
      </c>
      <c r="I113">
        <f>'БАЗА ЯНД'!N112</f>
        <v>1</v>
      </c>
      <c r="J113">
        <f>'БАЗА ЯНД'!O112</f>
        <v>1</v>
      </c>
      <c r="K113">
        <f>'БАЗА ЯНД'!P112</f>
        <v>1</v>
      </c>
      <c r="L113">
        <f>'БАЗА ЯНД'!Q112</f>
        <v>0</v>
      </c>
      <c r="M113" t="str">
        <f>'БАЗА ЯНД'!R112</f>
        <v>цукини, перец болгарский, картофель, лук, брокколи, томаты, сельдерей, горошек, морковь, базилик, специи, соль</v>
      </c>
    </row>
    <row r="114" spans="1:13" ht="15" hidden="1" customHeight="1" x14ac:dyDescent="0.25">
      <c r="A114">
        <f>'БАЗА ЯНД'!B113</f>
        <v>0</v>
      </c>
      <c r="B114" t="str">
        <f>'БАЗА ЯНД'!E113</f>
        <v xml:space="preserve">Персиковый тарт </v>
      </c>
      <c r="C114" t="str">
        <f>CONCATENATE('БАЗА ЯНД'!F113,".-")</f>
        <v>95.-</v>
      </c>
      <c r="D114" t="str">
        <f>CONCATENATE('БАЗА ЯНД'!I113," г")</f>
        <v>120 г</v>
      </c>
      <c r="E114" t="str">
        <f>CONCATENATE(ROUND('БАЗА ЯНД'!J113,0)," кк")</f>
        <v>0 кк</v>
      </c>
      <c r="F114" t="str">
        <f>CONCATENATE("Б ",ROUND('БАЗА ЯНД'!K113,0))</f>
        <v>Б 0</v>
      </c>
      <c r="G114" t="str">
        <f>CONCATENATE("Ж ",ROUND('БАЗА ЯНД'!L113,0))</f>
        <v>Ж 0</v>
      </c>
      <c r="H114" t="str">
        <f>CONCATENATE("У ",ROUND('БАЗА ЯНД'!M113,0))</f>
        <v>У 0</v>
      </c>
      <c r="I114">
        <f>'БАЗА ЯНД'!N113</f>
        <v>0</v>
      </c>
      <c r="J114">
        <f>'БАЗА ЯНД'!O113</f>
        <v>0</v>
      </c>
      <c r="K114">
        <f>'БАЗА ЯНД'!P113</f>
        <v>0</v>
      </c>
      <c r="L114">
        <f>'БАЗА ЯНД'!Q113</f>
        <v>0</v>
      </c>
      <c r="M114">
        <f>'БАЗА ЯНД'!R113</f>
        <v>0</v>
      </c>
    </row>
    <row r="115" spans="1:13" ht="15" hidden="1" customHeight="1" x14ac:dyDescent="0.25">
      <c r="A115">
        <f>'БАЗА ЯНД'!B114</f>
        <v>15</v>
      </c>
      <c r="B115" t="str">
        <f>'БАЗА ЯНД'!E114</f>
        <v xml:space="preserve">Морс из красной смородины и клубники </v>
      </c>
      <c r="C115" t="str">
        <f>CONCATENATE('БАЗА ЯНД'!F114,".-")</f>
        <v>45.-</v>
      </c>
      <c r="D115" t="str">
        <f>CONCATENATE('БАЗА ЯНД'!I114," г")</f>
        <v>250 г</v>
      </c>
      <c r="E115" t="str">
        <f>CONCATENATE(ROUND('БАЗА ЯНД'!J114,0)," кк")</f>
        <v>90 кк</v>
      </c>
      <c r="F115" t="str">
        <f>CONCATENATE("Б ",ROUND('БАЗА ЯНД'!K114,0))</f>
        <v>Б 0</v>
      </c>
      <c r="G115" t="str">
        <f>CONCATENATE("Ж ",ROUND('БАЗА ЯНД'!L114,0))</f>
        <v>Ж 0</v>
      </c>
      <c r="H115" t="str">
        <f>CONCATENATE("У ",ROUND('БАЗА ЯНД'!M114,0))</f>
        <v>У 22</v>
      </c>
      <c r="I115">
        <f>'БАЗА ЯНД'!N114</f>
        <v>1</v>
      </c>
      <c r="J115">
        <f>'БАЗА ЯНД'!O114</f>
        <v>0</v>
      </c>
      <c r="K115">
        <f>'БАЗА ЯНД'!P114</f>
        <v>0</v>
      </c>
      <c r="L115">
        <f>'БАЗА ЯНД'!Q114</f>
        <v>0</v>
      </c>
      <c r="M115" t="str">
        <f>'БАЗА ЯНД'!R114</f>
        <v>сахар, красная смородина, клубника</v>
      </c>
    </row>
    <row r="116" spans="1:13" ht="15" customHeight="1" x14ac:dyDescent="0.25">
      <c r="A116">
        <f>'БАЗА ЯНД'!B115</f>
        <v>21</v>
      </c>
      <c r="B116" t="str">
        <f>'БАЗА ЯНД'!E115</f>
        <v>Пхали из свеклы с грецким орехом</v>
      </c>
      <c r="C116" t="str">
        <f>CONCATENATE('БАЗА ЯНД'!F115,".-")</f>
        <v>100.-</v>
      </c>
      <c r="D116" t="str">
        <f>CONCATENATE('БАЗА ЯНД'!I115," г")</f>
        <v>160 г</v>
      </c>
      <c r="E116" t="str">
        <f>CONCATENATE(ROUND('БАЗА ЯНД'!J115,0)," кк")</f>
        <v>314 кк</v>
      </c>
      <c r="F116" t="str">
        <f>CONCATENATE("Б ",ROUND('БАЗА ЯНД'!K115,0))</f>
        <v>Б 11</v>
      </c>
      <c r="G116" t="str">
        <f>CONCATENATE("Ж ",ROUND('БАЗА ЯНД'!L115,0))</f>
        <v>Ж 24</v>
      </c>
      <c r="H116" t="str">
        <f>CONCATENATE("У ",ROUND('БАЗА ЯНД'!M115,0))</f>
        <v>У 14</v>
      </c>
      <c r="I116">
        <f>'БАЗА ЯНД'!N115</f>
        <v>1</v>
      </c>
      <c r="J116">
        <f>'БАЗА ЯНД'!O115</f>
        <v>0</v>
      </c>
      <c r="K116">
        <f>'БАЗА ЯНД'!P115</f>
        <v>0</v>
      </c>
      <c r="L116">
        <f>'БАЗА ЯНД'!Q115</f>
        <v>0</v>
      </c>
      <c r="M116" t="str">
        <f>'БАЗА ЯНД'!R115</f>
        <v>свекла, арахис, гранат, грецкий орех, кинза, чеснок, уксус винный, соль, специи хмели-сунели</v>
      </c>
    </row>
    <row r="117" spans="1:13" ht="15" customHeight="1" x14ac:dyDescent="0.25">
      <c r="A117">
        <f>'БАЗА ЯНД'!B116</f>
        <v>23</v>
      </c>
      <c r="B117" t="str">
        <f>'БАЗА ЯНД'!E116</f>
        <v>Компот из черноплодной рябины</v>
      </c>
      <c r="C117" t="str">
        <f>CONCATENATE('БАЗА ЯНД'!F116,".-")</f>
        <v>50.-</v>
      </c>
      <c r="D117" t="str">
        <f>CONCATENATE('БАЗА ЯНД'!I116," г")</f>
        <v>250 г</v>
      </c>
      <c r="E117" t="str">
        <f>CONCATENATE(ROUND('БАЗА ЯНД'!J116,0)," кк")</f>
        <v>100 кк</v>
      </c>
      <c r="F117" t="str">
        <f>CONCATENATE("Б ",ROUND('БАЗА ЯНД'!K116,0))</f>
        <v>Б 0</v>
      </c>
      <c r="G117" t="str">
        <f>CONCATENATE("Ж ",ROUND('БАЗА ЯНД'!L116,0))</f>
        <v>Ж 0</v>
      </c>
      <c r="H117" t="str">
        <f>CONCATENATE("У ",ROUND('БАЗА ЯНД'!M116,0))</f>
        <v>У 25</v>
      </c>
      <c r="I117">
        <f>'БАЗА ЯНД'!N116</f>
        <v>0</v>
      </c>
      <c r="J117">
        <f>'БАЗА ЯНД'!O116</f>
        <v>0</v>
      </c>
      <c r="K117">
        <f>'БАЗА ЯНД'!P116</f>
        <v>0</v>
      </c>
      <c r="L117">
        <f>'БАЗА ЯНД'!Q116</f>
        <v>0</v>
      </c>
      <c r="M117" t="str">
        <f>'БАЗА ЯНД'!R116</f>
        <v>черноплодная рябина, сахар, вода</v>
      </c>
    </row>
    <row r="118" spans="1:13" ht="15" customHeight="1" x14ac:dyDescent="0.25">
      <c r="A118">
        <f>'БАЗА ЯНД'!B117</f>
        <v>24</v>
      </c>
      <c r="B118" t="str">
        <f>'БАЗА ЯНД'!E117</f>
        <v>Рисовая каша с манго и кокосовыми хлопьями</v>
      </c>
      <c r="C118" t="str">
        <f>CONCATENATE('БАЗА ЯНД'!F117,".-")</f>
        <v>130.-</v>
      </c>
      <c r="D118" t="str">
        <f>CONCATENATE('БАЗА ЯНД'!I117," г")</f>
        <v>250 г</v>
      </c>
      <c r="E118" t="str">
        <f>CONCATENATE(ROUND('БАЗА ЯНД'!J117,0)," кк")</f>
        <v>139 кк</v>
      </c>
      <c r="F118" t="str">
        <f>CONCATENATE("Б ",ROUND('БАЗА ЯНД'!K117,0))</f>
        <v>Б 3</v>
      </c>
      <c r="G118" t="str">
        <f>CONCATENATE("Ж ",ROUND('БАЗА ЯНД'!L117,0))</f>
        <v>Ж 4</v>
      </c>
      <c r="H118" t="str">
        <f>CONCATENATE("У ",ROUND('БАЗА ЯНД'!M117,0))</f>
        <v>У 23</v>
      </c>
      <c r="I118">
        <f>'БАЗА ЯНД'!N117</f>
        <v>1</v>
      </c>
      <c r="J118">
        <f>'БАЗА ЯНД'!O117</f>
        <v>0</v>
      </c>
      <c r="K118">
        <f>'БАЗА ЯНД'!P117</f>
        <v>1</v>
      </c>
      <c r="L118">
        <f>'БАЗА ЯНД'!Q117</f>
        <v>0</v>
      </c>
      <c r="M118" t="str">
        <f>'БАЗА ЯНД'!R117</f>
        <v>рис, молоко, соль, сахар, манго, кокосовая стружка</v>
      </c>
    </row>
    <row r="119" spans="1:13" ht="15" hidden="1" customHeight="1" x14ac:dyDescent="0.25">
      <c r="A119">
        <f>'БАЗА ЯНД'!B118</f>
        <v>20</v>
      </c>
      <c r="B119" t="str">
        <f>'БАЗА ЯНД'!E118</f>
        <v>Картофельные зразы с грибами, 1 шт</v>
      </c>
      <c r="C119" t="str">
        <f>CONCATENATE('БАЗА ЯНД'!F118,".-")</f>
        <v>100.-</v>
      </c>
      <c r="D119" t="str">
        <f>CONCATENATE('БАЗА ЯНД'!I118," г")</f>
        <v>90 г</v>
      </c>
      <c r="E119" t="str">
        <f>CONCATENATE(ROUND('БАЗА ЯНД'!J118,0)," кк")</f>
        <v>99 кк</v>
      </c>
      <c r="F119" t="str">
        <f>CONCATENATE("Б ",ROUND('БАЗА ЯНД'!K118,0))</f>
        <v>Б 3</v>
      </c>
      <c r="G119" t="str">
        <f>CONCATENATE("Ж ",ROUND('БАЗА ЯНД'!L118,0))</f>
        <v>Ж 2</v>
      </c>
      <c r="H119" t="str">
        <f>CONCATENATE("У ",ROUND('БАЗА ЯНД'!M118,0))</f>
        <v>У 17</v>
      </c>
      <c r="I119">
        <f>'БАЗА ЯНД'!N118</f>
        <v>1</v>
      </c>
      <c r="J119">
        <f>'БАЗА ЯНД'!O118</f>
        <v>0</v>
      </c>
      <c r="K119">
        <f>'БАЗА ЯНД'!P118</f>
        <v>1</v>
      </c>
      <c r="L119">
        <f>'БАЗА ЯНД'!Q118</f>
        <v>0</v>
      </c>
      <c r="M119" t="str">
        <f>'БАЗА ЯНД'!R118</f>
        <v>картофель, сливочное масло, шампиньоны, лук, яйцо куриное, сметана, соль, специи</v>
      </c>
    </row>
    <row r="120" spans="1:13" ht="15" hidden="1" customHeight="1" x14ac:dyDescent="0.25">
      <c r="A120">
        <f>'БАЗА ЯНД'!B119</f>
        <v>22</v>
      </c>
      <c r="B120" t="str">
        <f>'БАЗА ЯНД'!E119</f>
        <v>Морс из брусники и смородины</v>
      </c>
      <c r="C120" t="str">
        <f>CONCATENATE('БАЗА ЯНД'!F119,".-")</f>
        <v>45.-</v>
      </c>
      <c r="D120" t="str">
        <f>CONCATENATE('БАЗА ЯНД'!I119," г")</f>
        <v>250 г</v>
      </c>
      <c r="E120" t="str">
        <f>CONCATENATE(ROUND('БАЗА ЯНД'!J119,0)," кк")</f>
        <v>91 кк</v>
      </c>
      <c r="F120" t="str">
        <f>CONCATENATE("Б ",ROUND('БАЗА ЯНД'!K119,0))</f>
        <v>Б 0</v>
      </c>
      <c r="G120" t="str">
        <f>CONCATENATE("Ж ",ROUND('БАЗА ЯНД'!L119,0))</f>
        <v>Ж 0</v>
      </c>
      <c r="H120" t="str">
        <f>CONCATENATE("У ",ROUND('БАЗА ЯНД'!M119,0))</f>
        <v>У 23</v>
      </c>
      <c r="I120">
        <f>'БАЗА ЯНД'!N119</f>
        <v>1</v>
      </c>
      <c r="J120">
        <f>'БАЗА ЯНД'!O119</f>
        <v>0</v>
      </c>
      <c r="K120">
        <f>'БАЗА ЯНД'!P119</f>
        <v>0</v>
      </c>
      <c r="L120">
        <f>'БАЗА ЯНД'!Q119</f>
        <v>0</v>
      </c>
      <c r="M120" t="str">
        <f>'БАЗА ЯНД'!R119</f>
        <v>брусника, красная смородина, сахар, вода</v>
      </c>
    </row>
    <row r="121" spans="1:13" ht="15" hidden="1" customHeight="1" x14ac:dyDescent="0.25">
      <c r="A121">
        <f>'БАЗА ЯНД'!B120</f>
        <v>20</v>
      </c>
      <c r="B121" t="str">
        <f>'БАЗА ЯНД'!E120</f>
        <v>Щи из красной капусты</v>
      </c>
      <c r="C121" t="str">
        <f>CONCATENATE('БАЗА ЯНД'!F120,".-")</f>
        <v>100.-</v>
      </c>
      <c r="D121" t="str">
        <f>CONCATENATE('БАЗА ЯНД'!I120," г")</f>
        <v>250 г</v>
      </c>
      <c r="E121" t="str">
        <f>CONCATENATE(ROUND('БАЗА ЯНД'!J120,0)," кк")</f>
        <v>97 кк</v>
      </c>
      <c r="F121" t="str">
        <f>CONCATENATE("Б ",ROUND('БАЗА ЯНД'!K120,0))</f>
        <v>Б 1</v>
      </c>
      <c r="G121" t="str">
        <f>CONCATENATE("Ж ",ROUND('БАЗА ЯНД'!L120,0))</f>
        <v>Ж 5</v>
      </c>
      <c r="H121" t="str">
        <f>CONCATENATE("У ",ROUND('БАЗА ЯНД'!M120,0))</f>
        <v>У 11</v>
      </c>
      <c r="I121">
        <f>'БАЗА ЯНД'!N120</f>
        <v>1</v>
      </c>
      <c r="J121">
        <f>'БАЗА ЯНД'!O120</f>
        <v>0</v>
      </c>
      <c r="K121">
        <f>'БАЗА ЯНД'!P120</f>
        <v>0</v>
      </c>
      <c r="L121">
        <f>'БАЗА ЯНД'!Q120</f>
        <v>0</v>
      </c>
      <c r="M121" t="str">
        <f>'БАЗА ЯНД'!R120</f>
        <v>картофель, морковь, лук репчатый, капуста красная, томатная паста, петрушка, чеснок, соль, специи</v>
      </c>
    </row>
    <row r="122" spans="1:13" ht="15" hidden="1" customHeight="1" x14ac:dyDescent="0.25">
      <c r="A122">
        <f>'БАЗА ЯНД'!B121</f>
        <v>0</v>
      </c>
      <c r="B122" t="str">
        <f>'БАЗА ЯНД'!E121</f>
        <v>Тархун</v>
      </c>
      <c r="C122" t="str">
        <f>CONCATENATE('БАЗА ЯНД'!F121,".-")</f>
        <v>60.-</v>
      </c>
      <c r="D122" t="str">
        <f>CONCATENATE('БАЗА ЯНД'!I121," г")</f>
        <v>250 г</v>
      </c>
      <c r="E122" t="str">
        <f>CONCATENATE(ROUND('БАЗА ЯНД'!J121,0)," кк")</f>
        <v>125 кк</v>
      </c>
      <c r="F122" t="str">
        <f>CONCATENATE("Б ",ROUND('БАЗА ЯНД'!K121,0))</f>
        <v>Б 0</v>
      </c>
      <c r="G122" t="str">
        <f>CONCATENATE("Ж ",ROUND('БАЗА ЯНД'!L121,0))</f>
        <v>Ж 0</v>
      </c>
      <c r="H122" t="str">
        <f>CONCATENATE("У ",ROUND('БАЗА ЯНД'!M121,0))</f>
        <v>У 31</v>
      </c>
      <c r="I122">
        <f>'БАЗА ЯНД'!N121</f>
        <v>0</v>
      </c>
      <c r="J122">
        <f>'БАЗА ЯНД'!O121</f>
        <v>0</v>
      </c>
      <c r="K122">
        <f>'БАЗА ЯНД'!P121</f>
        <v>0</v>
      </c>
      <c r="L122">
        <f>'БАЗА ЯНД'!Q121</f>
        <v>0</v>
      </c>
      <c r="M122" t="str">
        <f>'БАЗА ЯНД'!R121</f>
        <v>тархун, сахар, лимон, лимонная кислота</v>
      </c>
    </row>
    <row r="123" spans="1:13" ht="15" hidden="1" customHeight="1" x14ac:dyDescent="0.25">
      <c r="A123">
        <f>'БАЗА ЯНД'!B122</f>
        <v>50</v>
      </c>
      <c r="B123" t="str">
        <f>'БАЗА ЯНД'!E122</f>
        <v>Овощной салат с запеченной морковью с мягким сыром</v>
      </c>
      <c r="C123" t="str">
        <f>CONCATENATE('БАЗА ЯНД'!F122,".-")</f>
        <v>200.-</v>
      </c>
      <c r="D123" t="str">
        <f>CONCATENATE('БАЗА ЯНД'!I122," г")</f>
        <v>200 г</v>
      </c>
      <c r="E123" t="str">
        <f>CONCATENATE(ROUND('БАЗА ЯНД'!J122,0)," кк")</f>
        <v>290 кк</v>
      </c>
      <c r="F123" t="str">
        <f>CONCATENATE("Б ",ROUND('БАЗА ЯНД'!K122,0))</f>
        <v>Б 4</v>
      </c>
      <c r="G123" t="str">
        <f>CONCATENATE("Ж ",ROUND('БАЗА ЯНД'!L122,0))</f>
        <v>Ж 26</v>
      </c>
      <c r="H123" t="str">
        <f>CONCATENATE("У ",ROUND('БАЗА ЯНД'!M122,0))</f>
        <v>У 11</v>
      </c>
      <c r="I123">
        <f>'БАЗА ЯНД'!N122</f>
        <v>1</v>
      </c>
      <c r="J123">
        <f>'БАЗА ЯНД'!O122</f>
        <v>0</v>
      </c>
      <c r="K123">
        <f>'БАЗА ЯНД'!P122</f>
        <v>1</v>
      </c>
      <c r="L123">
        <f>'БАЗА ЯНД'!Q122</f>
        <v>0</v>
      </c>
      <c r="M123" t="str">
        <f>'БАЗА ЯНД'!R122</f>
        <v>салат айсберг, сыр творожный, томаты черри, морковь, соус песто, масло растительное, сливки, кабачки, тыква, редис, маслины</v>
      </c>
    </row>
    <row r="124" spans="1:13" ht="15" hidden="1" customHeight="1" x14ac:dyDescent="0.25">
      <c r="A124">
        <f>'БАЗА ЯНД'!B123</f>
        <v>20</v>
      </c>
      <c r="B124" t="str">
        <f>'БАЗА ЯНД'!E123</f>
        <v>Куриная печень в соусе терияки</v>
      </c>
      <c r="C124" t="str">
        <f>CONCATENATE('БАЗА ЯНД'!F123,".-")</f>
        <v>160.-</v>
      </c>
      <c r="D124" t="str">
        <f>CONCATENATE('БАЗА ЯНД'!I123," г")</f>
        <v>180 г</v>
      </c>
      <c r="E124" t="str">
        <f>CONCATENATE(ROUND('БАЗА ЯНД'!J123,0)," кк")</f>
        <v>228 кк</v>
      </c>
      <c r="F124" t="str">
        <f>CONCATENATE("Б ",ROUND('БАЗА ЯНД'!K123,0))</f>
        <v>Б 17</v>
      </c>
      <c r="G124" t="str">
        <f>CONCATENATE("Ж ",ROUND('БАЗА ЯНД'!L123,0))</f>
        <v>Ж 14</v>
      </c>
      <c r="H124" t="str">
        <f>CONCATENATE("У ",ROUND('БАЗА ЯНД'!M123,0))</f>
        <v>У 10</v>
      </c>
      <c r="I124">
        <f>'БАЗА ЯНД'!N123</f>
        <v>0</v>
      </c>
      <c r="J124">
        <f>'БАЗА ЯНД'!O123</f>
        <v>1</v>
      </c>
      <c r="K124">
        <f>'БАЗА ЯНД'!P123</f>
        <v>0</v>
      </c>
      <c r="L124">
        <f>'БАЗА ЯНД'!Q123</f>
        <v>0</v>
      </c>
      <c r="M124" t="str">
        <f>'БАЗА ЯНД'!R123</f>
        <v>куриная печень, фасоль, лук, паприка, шампиньоны, морковь, цукини, кунжут, соус соевый, чеснок, апельсины, сахар, вино, крахмал картофельный, соль, специи</v>
      </c>
    </row>
    <row r="125" spans="1:13" ht="15" hidden="1" customHeight="1" x14ac:dyDescent="0.25">
      <c r="A125">
        <f>'БАЗА ЯНД'!B124</f>
        <v>0</v>
      </c>
      <c r="B125" t="str">
        <f>'БАЗА ЯНД'!E124</f>
        <v>Спринг-роллы с уткой, 1 шт</v>
      </c>
      <c r="C125" t="str">
        <f>CONCATENATE('БАЗА ЯНД'!F124,".-")</f>
        <v>170.-</v>
      </c>
      <c r="D125" t="str">
        <f>CONCATENATE('БАЗА ЯНД'!I124," г")</f>
        <v>50 г</v>
      </c>
      <c r="E125" t="str">
        <f>CONCATENATE(ROUND('БАЗА ЯНД'!J124,0)," кк")</f>
        <v>101 кк</v>
      </c>
      <c r="F125" t="str">
        <f>CONCATENATE("Б ",ROUND('БАЗА ЯНД'!K124,0))</f>
        <v>Б 4</v>
      </c>
      <c r="G125" t="str">
        <f>CONCATENATE("Ж ",ROUND('БАЗА ЯНД'!L124,0))</f>
        <v>Ж 8</v>
      </c>
      <c r="H125" t="str">
        <f>CONCATENATE("У ",ROUND('БАЗА ЯНД'!M124,0))</f>
        <v>У 2</v>
      </c>
      <c r="I125">
        <f>'БАЗА ЯНД'!N124</f>
        <v>0</v>
      </c>
      <c r="J125">
        <f>'БАЗА ЯНД'!O124</f>
        <v>1</v>
      </c>
      <c r="K125">
        <f>'БАЗА ЯНД'!P124</f>
        <v>0</v>
      </c>
      <c r="L125">
        <f>'БАЗА ЯНД'!Q124</f>
        <v>0</v>
      </c>
      <c r="M125" t="str">
        <f>'БАЗА ЯНД'!R124</f>
        <v>утка, устричный соус, имбирь, лук, кинза, соевый соус, кунжутное масло, соус рыбный, тесто, морковь, паприка, кукуруза, яйцо, соль, специи</v>
      </c>
    </row>
    <row r="126" spans="1:13" ht="15" hidden="1" customHeight="1" x14ac:dyDescent="0.25">
      <c r="A126">
        <f>'БАЗА ЯНД'!B125</f>
        <v>0</v>
      </c>
      <c r="B126" t="str">
        <f>'БАЗА ЯНД'!E125</f>
        <v>Заварная булочка</v>
      </c>
      <c r="C126" t="str">
        <f>CONCATENATE('БАЗА ЯНД'!F125,".-")</f>
        <v>100.-</v>
      </c>
      <c r="D126" t="str">
        <f>CONCATENATE('БАЗА ЯНД'!I125," г")</f>
        <v>35 г</v>
      </c>
      <c r="E126" t="str">
        <f>CONCATENATE(ROUND('БАЗА ЯНД'!J125,0)," кк")</f>
        <v>0 кк</v>
      </c>
      <c r="F126" t="str">
        <f>CONCATENATE("Б ",ROUND('БАЗА ЯНД'!K125,0))</f>
        <v>Б 0</v>
      </c>
      <c r="G126" t="str">
        <f>CONCATENATE("Ж ",ROUND('БАЗА ЯНД'!L125,0))</f>
        <v>Ж 0</v>
      </c>
      <c r="H126" t="str">
        <f>CONCATENATE("У ",ROUND('БАЗА ЯНД'!M125,0))</f>
        <v>У 0</v>
      </c>
      <c r="I126">
        <f>'БАЗА ЯНД'!N125</f>
        <v>0</v>
      </c>
      <c r="J126">
        <f>'БАЗА ЯНД'!O125</f>
        <v>1</v>
      </c>
      <c r="K126">
        <f>'БАЗА ЯНД'!P125</f>
        <v>1</v>
      </c>
      <c r="L126">
        <f>'БАЗА ЯНД'!Q125</f>
        <v>0</v>
      </c>
      <c r="M126">
        <f>'БАЗА ЯНД'!R125</f>
        <v>0</v>
      </c>
    </row>
    <row r="127" spans="1:13" ht="15" customHeight="1" x14ac:dyDescent="0.25">
      <c r="A127">
        <f>'БАЗА ЯНД'!B126</f>
        <v>23</v>
      </c>
      <c r="B127" t="str">
        <f>'БАЗА ЯНД'!E126</f>
        <v>Теппаньяки с индейкой</v>
      </c>
      <c r="C127" t="str">
        <f>CONCATENATE('БАЗА ЯНД'!F126,".-")</f>
        <v>230.-</v>
      </c>
      <c r="D127" t="str">
        <f>CONCATENATE('БАЗА ЯНД'!I126," г")</f>
        <v>250 г</v>
      </c>
      <c r="E127" t="str">
        <f>CONCATENATE(ROUND('БАЗА ЯНД'!J126,0)," кк")</f>
        <v>253 кк</v>
      </c>
      <c r="F127" t="str">
        <f>CONCATENATE("Б ",ROUND('БАЗА ЯНД'!K126,0))</f>
        <v>Б 16</v>
      </c>
      <c r="G127" t="str">
        <f>CONCATENATE("Ж ",ROUND('БАЗА ЯНД'!L126,0))</f>
        <v>Ж 5</v>
      </c>
      <c r="H127" t="str">
        <f>CONCATENATE("У ",ROUND('БАЗА ЯНД'!M126,0))</f>
        <v>У 36</v>
      </c>
      <c r="I127">
        <f>'БАЗА ЯНД'!N126</f>
        <v>0</v>
      </c>
      <c r="J127">
        <f>'БАЗА ЯНД'!O126</f>
        <v>1</v>
      </c>
      <c r="K127">
        <f>'БАЗА ЯНД'!P126</f>
        <v>0</v>
      </c>
      <c r="L127">
        <f>'БАЗА ЯНД'!Q126</f>
        <v>1</v>
      </c>
      <c r="M127" t="str">
        <f>'БАЗА ЯНД'!R126</f>
        <v>рис, индейка, яйцо куриное, лук, морковь, перец болгарский, имбирь, чеснок, чили, соевый соус, соль, специи, соус терияки, шампиньоны, подсолнечное масло, стручковая фасоль</v>
      </c>
    </row>
    <row r="128" spans="1:13" ht="15" hidden="1" customHeight="1" x14ac:dyDescent="0.25">
      <c r="A128">
        <f>'БАЗА ЯНД'!B127</f>
        <v>9</v>
      </c>
      <c r="B128" t="str">
        <f>'БАЗА ЯНД'!E127</f>
        <v xml:space="preserve">Пшеничный ролл с цыплёнком </v>
      </c>
      <c r="C128" t="str">
        <f>CONCATENATE('БАЗА ЯНД'!F127,".-")</f>
        <v>175.-</v>
      </c>
      <c r="D128" t="str">
        <f>CONCATENATE('БАЗА ЯНД'!I127," г")</f>
        <v>220 г</v>
      </c>
      <c r="E128" t="str">
        <f>CONCATENATE(ROUND('БАЗА ЯНД'!J127,0)," кк")</f>
        <v>371 кк</v>
      </c>
      <c r="F128" t="str">
        <f>CONCATENATE("Б ",ROUND('БАЗА ЯНД'!K127,0))</f>
        <v>Б 15</v>
      </c>
      <c r="G128" t="str">
        <f>CONCATENATE("Ж ",ROUND('БАЗА ЯНД'!L127,0))</f>
        <v>Ж 12</v>
      </c>
      <c r="H128" t="str">
        <f>CONCATENATE("У ",ROUND('БАЗА ЯНД'!M127,0))</f>
        <v>У 26</v>
      </c>
      <c r="I128">
        <f>'БАЗА ЯНД'!N127</f>
        <v>0</v>
      </c>
      <c r="J128">
        <f>'БАЗА ЯНД'!O127</f>
        <v>1</v>
      </c>
      <c r="K128">
        <f>'БАЗА ЯНД'!P127</f>
        <v>0</v>
      </c>
      <c r="L128">
        <f>'БАЗА ЯНД'!Q127</f>
        <v>0</v>
      </c>
      <c r="M128" t="str">
        <f>'БАЗА ЯНД'!R127</f>
        <v xml:space="preserve">тортилья (мука пшеничная, сахар, разрыхлитель, соль ), филе цыплёнка, соль, кориандр, подсолнечное масло, чеснок, кинза, огурцы, морковь, цукини, капуста пекинская, имбирь, соус терияки (соус соевый, чеснок, апельсины, сахар, белое вино, крахмал картофельный, кунжутное масло), кунжут </v>
      </c>
    </row>
    <row r="129" spans="1:13" ht="15" hidden="1" customHeight="1" x14ac:dyDescent="0.25">
      <c r="A129">
        <f>'БАЗА ЯНД'!B128</f>
        <v>21</v>
      </c>
      <c r="B129" t="str">
        <f>'БАЗА ЯНД'!E128</f>
        <v>Салат-боул с брынзой и овощами</v>
      </c>
      <c r="C129" t="str">
        <f>CONCATENATE('БАЗА ЯНД'!F128,".-")</f>
        <v>230.-</v>
      </c>
      <c r="D129" t="str">
        <f>CONCATENATE('БАЗА ЯНД'!I128," г")</f>
        <v>250 г</v>
      </c>
      <c r="E129" t="str">
        <f>CONCATENATE(ROUND('БАЗА ЯНД'!J128,0)," кк")</f>
        <v>332 кк</v>
      </c>
      <c r="F129" t="str">
        <f>CONCATENATE("Б ",ROUND('БАЗА ЯНД'!K128,0))</f>
        <v>Б 8</v>
      </c>
      <c r="G129" t="str">
        <f>CONCATENATE("Ж ",ROUND('БАЗА ЯНД'!L128,0))</f>
        <v>Ж 29</v>
      </c>
      <c r="H129" t="str">
        <f>CONCATENATE("У ",ROUND('БАЗА ЯНД'!M128,0))</f>
        <v>У 11</v>
      </c>
      <c r="I129">
        <f>'БАЗА ЯНД'!N128</f>
        <v>1</v>
      </c>
      <c r="J129">
        <f>'БАЗА ЯНД'!O128</f>
        <v>0</v>
      </c>
      <c r="K129">
        <f>'БАЗА ЯНД'!P128</f>
        <v>1</v>
      </c>
      <c r="L129">
        <f>'БАЗА ЯНД'!Q128</f>
        <v>0</v>
      </c>
      <c r="M129" t="str">
        <f>'БАЗА ЯНД'!R128</f>
        <v>сыр брынза, томаты, огурцы, перец болгарский, уксус бальзамический, масло растительное, листья салата, свёкла, фасоль стручковая, маслины</v>
      </c>
    </row>
    <row r="130" spans="1:13" ht="15" hidden="1" customHeight="1" x14ac:dyDescent="0.25">
      <c r="A130">
        <f>'БАЗА ЯНД'!B129</f>
        <v>0</v>
      </c>
      <c r="B130" t="str">
        <f>'БАЗА ЯНД'!E129</f>
        <v>Ленивые вареники</v>
      </c>
      <c r="C130" t="str">
        <f>CONCATENATE('БАЗА ЯНД'!F129,".-")</f>
        <v>80.-</v>
      </c>
      <c r="D130" t="str">
        <f>CONCATENATE('БАЗА ЯНД'!I129," г")</f>
        <v>250 г</v>
      </c>
      <c r="E130" t="str">
        <f>CONCATENATE(ROUND('БАЗА ЯНД'!J129,0)," кк")</f>
        <v>315 кк</v>
      </c>
      <c r="F130" t="str">
        <f>CONCATENATE("Б ",ROUND('БАЗА ЯНД'!K129,0))</f>
        <v>Б 20</v>
      </c>
      <c r="G130" t="str">
        <f>CONCATENATE("Ж ",ROUND('БАЗА ЯНД'!L129,0))</f>
        <v>Ж 10</v>
      </c>
      <c r="H130" t="str">
        <f>CONCATENATE("У ",ROUND('БАЗА ЯНД'!M129,0))</f>
        <v>У 36</v>
      </c>
      <c r="I130">
        <f>'БАЗА ЯНД'!N129</f>
        <v>1</v>
      </c>
      <c r="J130">
        <f>'БАЗА ЯНД'!O129</f>
        <v>1</v>
      </c>
      <c r="K130">
        <f>'БАЗА ЯНД'!P129</f>
        <v>1</v>
      </c>
      <c r="L130">
        <f>'БАЗА ЯНД'!Q129</f>
        <v>0</v>
      </c>
      <c r="M130" t="str">
        <f>'БАЗА ЯНД'!R129</f>
        <v>творог, мука, сахар, яйцо куриное, манная, соль, специи</v>
      </c>
    </row>
    <row r="131" spans="1:13" ht="15" hidden="1" customHeight="1" x14ac:dyDescent="0.25">
      <c r="A131">
        <f>'БАЗА ЯНД'!B130</f>
        <v>24</v>
      </c>
      <c r="B131" t="str">
        <f>'БАЗА ЯНД'!E130</f>
        <v>Круассан с брезаолой и тапенадом</v>
      </c>
      <c r="C131" t="str">
        <f>CONCATENATE('БАЗА ЯНД'!F130,".-")</f>
        <v>220.-</v>
      </c>
      <c r="D131" t="str">
        <f>CONCATENATE('БАЗА ЯНД'!I130," г")</f>
        <v>140 г</v>
      </c>
      <c r="E131" t="str">
        <f>CONCATENATE(ROUND('БАЗА ЯНД'!J130,0)," кк")</f>
        <v>135 кк</v>
      </c>
      <c r="F131" t="str">
        <f>CONCATENATE("Б ",ROUND('БАЗА ЯНД'!K130,0))</f>
        <v>Б 9</v>
      </c>
      <c r="G131" t="str">
        <f>CONCATENATE("Ж ",ROUND('БАЗА ЯНД'!L130,0))</f>
        <v>Ж 10</v>
      </c>
      <c r="H131" t="str">
        <f>CONCATENATE("У ",ROUND('БАЗА ЯНД'!M130,0))</f>
        <v>У 2</v>
      </c>
      <c r="I131">
        <f>'БАЗА ЯНД'!N130</f>
        <v>0</v>
      </c>
      <c r="J131">
        <f>'БАЗА ЯНД'!O130</f>
        <v>1</v>
      </c>
      <c r="K131">
        <f>'БАЗА ЯНД'!P130</f>
        <v>1</v>
      </c>
      <c r="L131">
        <f>'БАЗА ЯНД'!Q130</f>
        <v>0</v>
      </c>
      <c r="M131" t="str">
        <f>'БАЗА ЯНД'!R130</f>
        <v xml:space="preserve">брезаола (говядина, соль, специи), салат ромейн, соус (маслины, оливковое масло, томаты вяленые, соль, сыр пармезан), сыр творожный, огурцы, круассан (мука пшеничная, сахар, дрожжи, сливочное масло, мука ржаная, яйцо куриное, мед) </v>
      </c>
    </row>
    <row r="132" spans="1:13" ht="15" hidden="1" customHeight="1" x14ac:dyDescent="0.25">
      <c r="A132">
        <f>'БАЗА ЯНД'!B131</f>
        <v>12</v>
      </c>
      <c r="B132" t="str">
        <f>'БАЗА ЯНД'!E131</f>
        <v>Тыквенный крем-суп с имбирём</v>
      </c>
      <c r="C132" t="str">
        <f>CONCATENATE('БАЗА ЯНД'!F131,".-")</f>
        <v>110.-</v>
      </c>
      <c r="D132" t="str">
        <f>CONCATENATE('БАЗА ЯНД'!I131," г")</f>
        <v>250 г</v>
      </c>
      <c r="E132" t="str">
        <f>CONCATENATE(ROUND('БАЗА ЯНД'!J131,0)," кк")</f>
        <v>114 кк</v>
      </c>
      <c r="F132" t="str">
        <f>CONCATENATE("Б ",ROUND('БАЗА ЯНД'!K131,0))</f>
        <v>Б 2</v>
      </c>
      <c r="G132" t="str">
        <f>CONCATENATE("Ж ",ROUND('БАЗА ЯНД'!L131,0))</f>
        <v>Ж 3</v>
      </c>
      <c r="H132" t="str">
        <f>CONCATENATE("У ",ROUND('БАЗА ЯНД'!M131,0))</f>
        <v>У 19</v>
      </c>
      <c r="I132">
        <f>'БАЗА ЯНД'!N131</f>
        <v>1</v>
      </c>
      <c r="J132">
        <f>'БАЗА ЯНД'!O131</f>
        <v>0</v>
      </c>
      <c r="K132">
        <f>'БАЗА ЯНД'!P131</f>
        <v>0</v>
      </c>
      <c r="L132">
        <f>'БАЗА ЯНД'!Q131</f>
        <v>1</v>
      </c>
      <c r="M132" t="str">
        <f>'БАЗА ЯНД'!R131</f>
        <v>картофель, лук, морковь, растительные сливки, тыква, вино, паприка, имбирь, мёд, картофельные хлопья, соль, специи</v>
      </c>
    </row>
    <row r="133" spans="1:13" ht="15" hidden="1" customHeight="1" x14ac:dyDescent="0.25">
      <c r="A133">
        <f>'БАЗА ЯНД'!B132</f>
        <v>0</v>
      </c>
      <c r="B133" t="str">
        <f>'БАЗА ЯНД'!E132</f>
        <v>Пшеничная каша</v>
      </c>
      <c r="C133" t="str">
        <f>CONCATENATE('БАЗА ЯНД'!F132,".-")</f>
        <v>80.-</v>
      </c>
      <c r="D133" t="str">
        <f>CONCATENATE('БАЗА ЯНД'!I132," г")</f>
        <v>250 г</v>
      </c>
      <c r="E133" t="str">
        <f>CONCATENATE(ROUND('БАЗА ЯНД'!J132,0)," кк")</f>
        <v>266 кк</v>
      </c>
      <c r="F133" t="str">
        <f>CONCATENATE("Б ",ROUND('БАЗА ЯНД'!K132,0))</f>
        <v>Б 6</v>
      </c>
      <c r="G133" t="str">
        <f>CONCATENATE("Ж ",ROUND('БАЗА ЯНД'!L132,0))</f>
        <v>Ж 13</v>
      </c>
      <c r="H133" t="str">
        <f>CONCATENATE("У ",ROUND('БАЗА ЯНД'!M132,0))</f>
        <v>У 31</v>
      </c>
      <c r="I133">
        <f>'БАЗА ЯНД'!N132</f>
        <v>1</v>
      </c>
      <c r="J133">
        <f>'БАЗА ЯНД'!O132</f>
        <v>1</v>
      </c>
      <c r="K133">
        <f>'БАЗА ЯНД'!P132</f>
        <v>1</v>
      </c>
      <c r="L133">
        <f>'БАЗА ЯНД'!Q132</f>
        <v>0</v>
      </c>
      <c r="M133" t="str">
        <f>'БАЗА ЯНД'!R132</f>
        <v>молоко, пшено, сливочное масло, сахар, соль</v>
      </c>
    </row>
    <row r="134" spans="1:13" ht="15" hidden="1" customHeight="1" x14ac:dyDescent="0.25">
      <c r="A134">
        <f>'БАЗА ЯНД'!B133</f>
        <v>15</v>
      </c>
      <c r="B134" t="str">
        <f>'БАЗА ЯНД'!E133</f>
        <v>Рулет из цыплёнка, 1 шт</v>
      </c>
      <c r="C134" t="str">
        <f>CONCATENATE('БАЗА ЯНД'!F133,".-")</f>
        <v>170.-</v>
      </c>
      <c r="D134" t="str">
        <f>CONCATENATE('БАЗА ЯНД'!I133," г")</f>
        <v>110 г</v>
      </c>
      <c r="E134" t="str">
        <f>CONCATENATE(ROUND('БАЗА ЯНД'!J133,0)," кк")</f>
        <v>162 кк</v>
      </c>
      <c r="F134" t="str">
        <f>CONCATENATE("Б ",ROUND('БАЗА ЯНД'!K133,0))</f>
        <v>Б 15</v>
      </c>
      <c r="G134" t="str">
        <f>CONCATENATE("Ж ",ROUND('БАЗА ЯНД'!L133,0))</f>
        <v>Ж 11</v>
      </c>
      <c r="H134" t="str">
        <f>CONCATENATE("У ",ROUND('БАЗА ЯНД'!M133,0))</f>
        <v>У 2</v>
      </c>
      <c r="I134">
        <f>'БАЗА ЯНД'!N133</f>
        <v>0</v>
      </c>
      <c r="J134">
        <f>'БАЗА ЯНД'!O133</f>
        <v>0</v>
      </c>
      <c r="K134">
        <f>'БАЗА ЯНД'!P133</f>
        <v>1</v>
      </c>
      <c r="L134">
        <f>'БАЗА ЯНД'!Q133</f>
        <v>0</v>
      </c>
      <c r="M134" t="str">
        <f>'БАЗА ЯНД'!R133</f>
        <v>цыплёнок, сливочное масло, петрушка, мята, базилик, чеснок, уксус винный, мед, апельсины, подсолнечное масло, соль, специи</v>
      </c>
    </row>
    <row r="135" spans="1:13" ht="15" hidden="1" customHeight="1" x14ac:dyDescent="0.25">
      <c r="A135">
        <f>'БАЗА ЯНД'!B134</f>
        <v>19</v>
      </c>
      <c r="B135" t="str">
        <f>'БАЗА ЯНД'!E134</f>
        <v>Паста Карбонара</v>
      </c>
      <c r="C135" t="str">
        <f>CONCATENATE('БАЗА ЯНД'!F134,".-")</f>
        <v>230.-</v>
      </c>
      <c r="D135" t="str">
        <f>CONCATENATE('БАЗА ЯНД'!I134," г")</f>
        <v>250 г</v>
      </c>
      <c r="E135" t="str">
        <f>CONCATENATE(ROUND('БАЗА ЯНД'!J134,0)," кк")</f>
        <v>445 кк</v>
      </c>
      <c r="F135" t="str">
        <f>CONCATENATE("Б ",ROUND('БАЗА ЯНД'!K134,0))</f>
        <v>Б 13</v>
      </c>
      <c r="G135" t="str">
        <f>CONCATENATE("Ж ",ROUND('БАЗА ЯНД'!L134,0))</f>
        <v>Ж 29</v>
      </c>
      <c r="H135" t="str">
        <f>CONCATENATE("У ",ROUND('БАЗА ЯНД'!M134,0))</f>
        <v>У 32</v>
      </c>
      <c r="I135">
        <f>'БАЗА ЯНД'!N134</f>
        <v>0</v>
      </c>
      <c r="J135">
        <f>'БАЗА ЯНД'!O134</f>
        <v>1</v>
      </c>
      <c r="K135">
        <f>'БАЗА ЯНД'!P134</f>
        <v>1</v>
      </c>
      <c r="L135">
        <f>'БАЗА ЯНД'!Q134</f>
        <v>0</v>
      </c>
      <c r="M135" t="str">
        <f>'БАЗА ЯНД'!R134</f>
        <v>бекон, спагетти, яйцо куриное, сливки, пармезан, сыр гауда, соль, чеснок, мука пшеничная, специи, сливочное масло</v>
      </c>
    </row>
    <row r="136" spans="1:13" ht="15" hidden="1" customHeight="1" x14ac:dyDescent="0.25">
      <c r="A136">
        <f>'БАЗА ЯНД'!B135</f>
        <v>21</v>
      </c>
      <c r="B136" t="str">
        <f>'БАЗА ЯНД'!E135</f>
        <v>Смузи вишня-банан</v>
      </c>
      <c r="C136" t="str">
        <f>CONCATENATE('БАЗА ЯНД'!F135,".-")</f>
        <v>140.-</v>
      </c>
      <c r="D136" t="str">
        <f>CONCATENATE('БАЗА ЯНД'!I135," г")</f>
        <v>250 г</v>
      </c>
      <c r="E136" t="str">
        <f>CONCATENATE(ROUND('БАЗА ЯНД'!J135,0)," кк")</f>
        <v>114 кк</v>
      </c>
      <c r="F136" t="str">
        <f>CONCATENATE("Б ",ROUND('БАЗА ЯНД'!K135,0))</f>
        <v>Б 2</v>
      </c>
      <c r="G136" t="str">
        <f>CONCATENATE("Ж ",ROUND('БАЗА ЯНД'!L135,0))</f>
        <v>Ж 1</v>
      </c>
      <c r="H136" t="str">
        <f>CONCATENATE("У ",ROUND('БАЗА ЯНД'!M135,0))</f>
        <v>У 25</v>
      </c>
      <c r="I136">
        <f>'БАЗА ЯНД'!N135</f>
        <v>1</v>
      </c>
      <c r="J136">
        <f>'БАЗА ЯНД'!O135</f>
        <v>0</v>
      </c>
      <c r="K136">
        <f>'БАЗА ЯНД'!P135</f>
        <v>0</v>
      </c>
      <c r="L136">
        <f>'БАЗА ЯНД'!Q135</f>
        <v>0</v>
      </c>
      <c r="M136" t="str">
        <f>'БАЗА ЯНД'!R135</f>
        <v>вишня, банан, мята, вода</v>
      </c>
    </row>
    <row r="137" spans="1:13" ht="15" hidden="1" customHeight="1" x14ac:dyDescent="0.25">
      <c r="A137">
        <f>'БАЗА ЯНД'!B136</f>
        <v>0</v>
      </c>
      <c r="B137" t="str">
        <f>'БАЗА ЯНД'!E136</f>
        <v>Томатный сок</v>
      </c>
      <c r="C137" t="str">
        <f>CONCATENATE('БАЗА ЯНД'!F136,".-")</f>
        <v>60.-</v>
      </c>
      <c r="D137" t="str">
        <f>CONCATENATE('БАЗА ЯНД'!I136," г")</f>
        <v>250 г</v>
      </c>
      <c r="E137" t="str">
        <f>CONCATENATE(ROUND('БАЗА ЯНД'!J136,0)," кк")</f>
        <v>0 кк</v>
      </c>
      <c r="F137" t="str">
        <f>CONCATENATE("Б ",ROUND('БАЗА ЯНД'!K136,0))</f>
        <v>Б 0</v>
      </c>
      <c r="G137" t="str">
        <f>CONCATENATE("Ж ",ROUND('БАЗА ЯНД'!L136,0))</f>
        <v>Ж 0</v>
      </c>
      <c r="H137" t="str">
        <f>CONCATENATE("У ",ROUND('БАЗА ЯНД'!M136,0))</f>
        <v>У 0</v>
      </c>
      <c r="I137">
        <f>'БАЗА ЯНД'!N136</f>
        <v>1</v>
      </c>
      <c r="J137">
        <f>'БАЗА ЯНД'!O136</f>
        <v>0</v>
      </c>
      <c r="K137">
        <f>'БАЗА ЯНД'!P136</f>
        <v>0</v>
      </c>
      <c r="L137">
        <f>'БАЗА ЯНД'!Q136</f>
        <v>0</v>
      </c>
      <c r="M137">
        <f>'БАЗА ЯНД'!R136</f>
        <v>0</v>
      </c>
    </row>
    <row r="138" spans="1:13" ht="15" hidden="1" customHeight="1" x14ac:dyDescent="0.25">
      <c r="A138">
        <f>'БАЗА ЯНД'!B137</f>
        <v>5</v>
      </c>
      <c r="B138" t="str">
        <f>'БАЗА ЯНД'!E137</f>
        <v>Куриная котлета с брусничным соусом</v>
      </c>
      <c r="C138" t="str">
        <f>CONCATENATE('БАЗА ЯНД'!F137,".-")</f>
        <v>170.-</v>
      </c>
      <c r="D138" t="str">
        <f>CONCATENATE('БАЗА ЯНД'!I137," г")</f>
        <v>150 г</v>
      </c>
      <c r="E138" t="str">
        <f>CONCATENATE(ROUND('БАЗА ЯНД'!J137,0)," кк")</f>
        <v>464 кк</v>
      </c>
      <c r="F138" t="str">
        <f>CONCATENATE("Б ",ROUND('БАЗА ЯНД'!K137,0))</f>
        <v>Б 19</v>
      </c>
      <c r="G138" t="str">
        <f>CONCATENATE("Ж ",ROUND('БАЗА ЯНД'!L137,0))</f>
        <v>Ж 35</v>
      </c>
      <c r="H138" t="str">
        <f>CONCATENATE("У ",ROUND('БАЗА ЯНД'!M137,0))</f>
        <v>У 19</v>
      </c>
      <c r="I138">
        <f>'БАЗА ЯНД'!N137</f>
        <v>0</v>
      </c>
      <c r="J138">
        <f>'БАЗА ЯНД'!O137</f>
        <v>1</v>
      </c>
      <c r="K138">
        <f>'БАЗА ЯНД'!P137</f>
        <v>1</v>
      </c>
      <c r="L138">
        <f>'БАЗА ЯНД'!Q137</f>
        <v>0</v>
      </c>
      <c r="M138" t="str">
        <f>'БАЗА ЯНД'!R137</f>
        <v>цыплёнок, яйцо, сливочное масло, лук, сухари панировочные, сахар, брусника, тимьян, розмарин, соль, специи</v>
      </c>
    </row>
    <row r="139" spans="1:13" ht="15" hidden="1" customHeight="1" x14ac:dyDescent="0.25">
      <c r="A139">
        <f>'БАЗА ЯНД'!B138</f>
        <v>0</v>
      </c>
      <c r="B139" t="str">
        <f>'БАЗА ЯНД'!E138</f>
        <v>Салат с авокадо и яйцом</v>
      </c>
      <c r="C139" t="str">
        <f>CONCATENATE('БАЗА ЯНД'!F138,".-")</f>
        <v>200.-</v>
      </c>
      <c r="D139" t="str">
        <f>CONCATENATE('БАЗА ЯНД'!I138," г")</f>
        <v>200 г</v>
      </c>
      <c r="E139" t="str">
        <f>CONCATENATE(ROUND('БАЗА ЯНД'!J138,0)," кк")</f>
        <v>288 кк</v>
      </c>
      <c r="F139" t="str">
        <f>CONCATENATE("Б ",ROUND('БАЗА ЯНД'!K138,0))</f>
        <v>Б 7</v>
      </c>
      <c r="G139" t="str">
        <f>CONCATENATE("Ж ",ROUND('БАЗА ЯНД'!L138,0))</f>
        <v>Ж 26</v>
      </c>
      <c r="H139" t="str">
        <f>CONCATENATE("У ",ROUND('БАЗА ЯНД'!M138,0))</f>
        <v>У 7</v>
      </c>
      <c r="I139">
        <f>'БАЗА ЯНД'!N138</f>
        <v>1</v>
      </c>
      <c r="J139">
        <f>'БАЗА ЯНД'!O138</f>
        <v>0</v>
      </c>
      <c r="K139">
        <f>'БАЗА ЯНД'!P138</f>
        <v>0</v>
      </c>
      <c r="L139">
        <f>'БАЗА ЯНД'!Q138</f>
        <v>1</v>
      </c>
      <c r="M139" t="str">
        <f>'БАЗА ЯНД'!R138</f>
        <v>яйцо, петрушка, авокадо, томаты, халапеньо, салат айсберг, оливковое масло, гуакамоле, соль, специи</v>
      </c>
    </row>
    <row r="140" spans="1:13" ht="15" hidden="1" customHeight="1" x14ac:dyDescent="0.25">
      <c r="A140">
        <f>'БАЗА ЯНД'!B139</f>
        <v>22</v>
      </c>
      <c r="B140" t="str">
        <f>'БАЗА ЯНД'!E139</f>
        <v>Паэлья с цыплёнком и салями</v>
      </c>
      <c r="C140" t="str">
        <f>CONCATENATE('БАЗА ЯНД'!F139,".-")</f>
        <v>230.-</v>
      </c>
      <c r="D140" t="str">
        <f>CONCATENATE('БАЗА ЯНД'!I139," г")</f>
        <v>240 г</v>
      </c>
      <c r="E140" t="str">
        <f>CONCATENATE(ROUND('БАЗА ЯНД'!J139,0)," кк")</f>
        <v>268 кк</v>
      </c>
      <c r="F140" t="str">
        <f>CONCATENATE("Б ",ROUND('БАЗА ЯНД'!K139,0))</f>
        <v>Б 9</v>
      </c>
      <c r="G140" t="str">
        <f>CONCATENATE("Ж ",ROUND('БАЗА ЯНД'!L139,0))</f>
        <v>Ж 19</v>
      </c>
      <c r="H140" t="str">
        <f>CONCATENATE("У ",ROUND('БАЗА ЯНД'!M139,0))</f>
        <v>У 16</v>
      </c>
      <c r="I140">
        <f>'БАЗА ЯНД'!N139</f>
        <v>0</v>
      </c>
      <c r="J140">
        <f>'БАЗА ЯНД'!O139</f>
        <v>0</v>
      </c>
      <c r="K140">
        <f>'БАЗА ЯНД'!P139</f>
        <v>0</v>
      </c>
      <c r="L140">
        <f>'БАЗА ЯНД'!Q139</f>
        <v>1</v>
      </c>
      <c r="M140" t="str">
        <f>'БАЗА ЯНД'!R139</f>
        <v>рис, паприка, фасоль, лук, томаты, тимьян, цыплёнок, лимон, сельдерей, маслины, петрушка, чеснок, пепперони, соль, специи, подсолнечное масло</v>
      </c>
    </row>
    <row r="141" spans="1:13" ht="15" customHeight="1" x14ac:dyDescent="0.25">
      <c r="A141">
        <f>'БАЗА ЯНД'!B140</f>
        <v>21</v>
      </c>
      <c r="B141" t="str">
        <f>'БАЗА ЯНД'!E140</f>
        <v>Овощи на пару</v>
      </c>
      <c r="C141" t="str">
        <f>CONCATENATE('БАЗА ЯНД'!F140,".-")</f>
        <v>140.-</v>
      </c>
      <c r="D141" t="str">
        <f>CONCATENATE('БАЗА ЯНД'!I140," г")</f>
        <v>180 г</v>
      </c>
      <c r="E141" t="str">
        <f>CONCATENATE(ROUND('БАЗА ЯНД'!J140,0)," кк")</f>
        <v>75 кк</v>
      </c>
      <c r="F141" t="str">
        <f>CONCATENATE("Б ",ROUND('БАЗА ЯНД'!K140,0))</f>
        <v>Б 4</v>
      </c>
      <c r="G141" t="str">
        <f>CONCATENATE("Ж ",ROUND('БАЗА ЯНД'!L140,0))</f>
        <v>Ж 1</v>
      </c>
      <c r="H141" t="str">
        <f>CONCATENATE("У ",ROUND('БАЗА ЯНД'!M140,0))</f>
        <v>У 13</v>
      </c>
      <c r="I141">
        <f>'БАЗА ЯНД'!N140</f>
        <v>1</v>
      </c>
      <c r="J141">
        <f>'БАЗА ЯНД'!O140</f>
        <v>0</v>
      </c>
      <c r="K141">
        <f>'БАЗА ЯНД'!P140</f>
        <v>0</v>
      </c>
      <c r="L141">
        <f>'БАЗА ЯНД'!Q140</f>
        <v>0</v>
      </c>
      <c r="M141" t="str">
        <f>'БАЗА ЯНД'!R140</f>
        <v>цукини, брокколи, горошек, тыква, морковь, кукуруза, цветная капуста, соль, специи</v>
      </c>
    </row>
    <row r="142" spans="1:13" ht="15" hidden="1" customHeight="1" x14ac:dyDescent="0.25">
      <c r="A142">
        <f>'БАЗА ЯНД'!B141</f>
        <v>21</v>
      </c>
      <c r="B142" t="str">
        <f>'БАЗА ЯНД'!E141</f>
        <v>Щи с говядиной и помидорами</v>
      </c>
      <c r="C142" t="str">
        <f>CONCATENATE('БАЗА ЯНД'!F141,".-")</f>
        <v>140.-</v>
      </c>
      <c r="D142" t="str">
        <f>CONCATENATE('БАЗА ЯНД'!I141," г")</f>
        <v>250 г</v>
      </c>
      <c r="E142" t="str">
        <f>CONCATENATE(ROUND('БАЗА ЯНД'!J141,0)," кк")</f>
        <v>146 кк</v>
      </c>
      <c r="F142" t="str">
        <f>CONCATENATE("Б ",ROUND('БАЗА ЯНД'!K141,0))</f>
        <v>Б 6</v>
      </c>
      <c r="G142" t="str">
        <f>CONCATENATE("Ж ",ROUND('БАЗА ЯНД'!L141,0))</f>
        <v>Ж 9</v>
      </c>
      <c r="H142" t="str">
        <f>CONCATENATE("У ",ROUND('БАЗА ЯНД'!M141,0))</f>
        <v>У 11</v>
      </c>
      <c r="I142">
        <f>'БАЗА ЯНД'!N141</f>
        <v>0</v>
      </c>
      <c r="J142">
        <f>'БАЗА ЯНД'!O141</f>
        <v>0</v>
      </c>
      <c r="K142">
        <f>'БАЗА ЯНД'!P141</f>
        <v>0</v>
      </c>
      <c r="L142">
        <f>'БАЗА ЯНД'!Q141</f>
        <v>0</v>
      </c>
      <c r="M142" t="str">
        <f>'БАЗА ЯНД'!R141</f>
        <v>говядина, морковь, лук, капуста, картофель, томаты, горошек зеленый, специи, соль</v>
      </c>
    </row>
    <row r="143" spans="1:13" ht="15" hidden="1" customHeight="1" x14ac:dyDescent="0.25">
      <c r="A143">
        <f>'БАЗА ЯНД'!B142</f>
        <v>24</v>
      </c>
      <c r="B143" t="str">
        <f>'БАЗА ЯНД'!E142</f>
        <v>Салат из молодой капусты с огурцом и редиской</v>
      </c>
      <c r="C143" t="str">
        <f>CONCATENATE('БАЗА ЯНД'!F142,".-")</f>
        <v>80.-</v>
      </c>
      <c r="D143" t="str">
        <f>CONCATENATE('БАЗА ЯНД'!I142," г")</f>
        <v>150 г</v>
      </c>
      <c r="E143" t="str">
        <f>CONCATENATE(ROUND('БАЗА ЯНД'!J142,0)," кк")</f>
        <v>112 кк</v>
      </c>
      <c r="F143" t="str">
        <f>CONCATENATE("Б ",ROUND('БАЗА ЯНД'!K142,0))</f>
        <v>Б 2</v>
      </c>
      <c r="G143" t="str">
        <f>CONCATENATE("Ж ",ROUND('БАЗА ЯНД'!L142,0))</f>
        <v>Ж 8</v>
      </c>
      <c r="H143" t="str">
        <f>CONCATENATE("У ",ROUND('БАЗА ЯНД'!M142,0))</f>
        <v>У 8</v>
      </c>
      <c r="I143">
        <f>'БАЗА ЯНД'!N142</f>
        <v>1</v>
      </c>
      <c r="J143">
        <f>'БАЗА ЯНД'!O142</f>
        <v>0</v>
      </c>
      <c r="K143">
        <f>'БАЗА ЯНД'!P142</f>
        <v>0</v>
      </c>
      <c r="L143">
        <f>'БАЗА ЯНД'!Q142</f>
        <v>0</v>
      </c>
      <c r="M143" t="str">
        <f>'БАЗА ЯНД'!R142</f>
        <v>капуста белокочанная, редис, огурцы, кукуруза, подсолнечное масло, семена подсолнуха, семена льна, кунжут, уксус винный, сахар, соль, специи</v>
      </c>
    </row>
    <row r="144" spans="1:13" ht="15" hidden="1" customHeight="1" x14ac:dyDescent="0.25">
      <c r="A144">
        <f>'БАЗА ЯНД'!B143</f>
        <v>0</v>
      </c>
      <c r="B144" t="str">
        <f>'БАЗА ЯНД'!E143</f>
        <v>Пирожок с мясом и яйцом</v>
      </c>
      <c r="C144" t="str">
        <f>CONCATENATE('БАЗА ЯНД'!F143,".-")</f>
        <v>45.-</v>
      </c>
      <c r="D144" t="str">
        <f>CONCATENATE('БАЗА ЯНД'!I143," г")</f>
        <v>50 г</v>
      </c>
      <c r="E144" t="str">
        <f>CONCATENATE(ROUND('БАЗА ЯНД'!J143,0)," кк")</f>
        <v>161 кк</v>
      </c>
      <c r="F144" t="str">
        <f>CONCATENATE("Б ",ROUND('БАЗА ЯНД'!K143,0))</f>
        <v>Б 5</v>
      </c>
      <c r="G144" t="str">
        <f>CONCATENATE("Ж ",ROUND('БАЗА ЯНД'!L143,0))</f>
        <v>Ж 9</v>
      </c>
      <c r="H144" t="str">
        <f>CONCATENATE("У ",ROUND('БАЗА ЯНД'!M143,0))</f>
        <v>У 15</v>
      </c>
      <c r="I144">
        <f>'БАЗА ЯНД'!N143</f>
        <v>0</v>
      </c>
      <c r="J144">
        <f>'БАЗА ЯНД'!O143</f>
        <v>1</v>
      </c>
      <c r="K144">
        <f>'БАЗА ЯНД'!P143</f>
        <v>1</v>
      </c>
      <c r="L144">
        <f>'БАЗА ЯНД'!Q143</f>
        <v>0</v>
      </c>
      <c r="M144" t="str">
        <f>'БАЗА ЯНД'!R143</f>
        <v>говядина, яйцо куриное, сливочное масло, яйцо, цыплёнок, лук, морковь, молоко, сахар, мука, соль, специи</v>
      </c>
    </row>
    <row r="145" spans="1:13" ht="15" hidden="1" customHeight="1" x14ac:dyDescent="0.25">
      <c r="A145">
        <f>'БАЗА ЯНД'!B144</f>
        <v>3</v>
      </c>
      <c r="B145" t="str">
        <f>'БАЗА ЯНД'!E144</f>
        <v>Суши-ролл с треской</v>
      </c>
      <c r="C145" t="str">
        <f>CONCATENATE('БАЗА ЯНД'!F144,".-")</f>
        <v>80.-</v>
      </c>
      <c r="D145" t="str">
        <f>CONCATENATE('БАЗА ЯНД'!I144," г")</f>
        <v>90 г</v>
      </c>
      <c r="E145" t="str">
        <f>CONCATENATE(ROUND('БАЗА ЯНД'!J144,0)," кк")</f>
        <v>143 кк</v>
      </c>
      <c r="F145" t="str">
        <f>CONCATENATE("Б ",ROUND('БАЗА ЯНД'!K144,0))</f>
        <v>Б 6</v>
      </c>
      <c r="G145" t="str">
        <f>CONCATENATE("Ж ",ROUND('БАЗА ЯНД'!L144,0))</f>
        <v>Ж 3</v>
      </c>
      <c r="H145" t="str">
        <f>CONCATENATE("У ",ROUND('БАЗА ЯНД'!M144,0))</f>
        <v>У 23</v>
      </c>
      <c r="I145">
        <f>'БАЗА ЯНД'!N144</f>
        <v>0</v>
      </c>
      <c r="J145">
        <f>'БАЗА ЯНД'!O144</f>
        <v>0</v>
      </c>
      <c r="K145">
        <f>'БАЗА ЯНД'!P144</f>
        <v>0</v>
      </c>
      <c r="L145">
        <f>'БАЗА ЯНД'!Q144</f>
        <v>0</v>
      </c>
      <c r="M145" t="str">
        <f>'БАЗА ЯНД'!R144</f>
        <v>рис, уксус рисовый, яблоки, сахар, треска, огурцы, яйцо куриное, капуста, имбирь, кунжут, нори, соевый соус, майонез, паста, соус кимчи, огурцы, соль, специи</v>
      </c>
    </row>
    <row r="146" spans="1:13" ht="15" hidden="1" customHeight="1" x14ac:dyDescent="0.25">
      <c r="A146">
        <f>'БАЗА ЯНД'!B145</f>
        <v>15</v>
      </c>
      <c r="B146" t="str">
        <f>'БАЗА ЯНД'!E145</f>
        <v xml:space="preserve">Морс с облепихи, меда и имбиря </v>
      </c>
      <c r="C146" t="str">
        <f>CONCATENATE('БАЗА ЯНД'!F145,".-")</f>
        <v>50.-</v>
      </c>
      <c r="D146" t="str">
        <f>CONCATENATE('БАЗА ЯНД'!I145," г")</f>
        <v>250 г</v>
      </c>
      <c r="E146" t="str">
        <f>CONCATENATE(ROUND('БАЗА ЯНД'!J145,0)," кк")</f>
        <v>122 кк</v>
      </c>
      <c r="F146" t="str">
        <f>CONCATENATE("Б ",ROUND('БАЗА ЯНД'!K145,0))</f>
        <v>Б 1</v>
      </c>
      <c r="G146" t="str">
        <f>CONCATENATE("Ж ",ROUND('БАЗА ЯНД'!L145,0))</f>
        <v>Ж 2</v>
      </c>
      <c r="H146" t="str">
        <f>CONCATENATE("У ",ROUND('БАЗА ЯНД'!M145,0))</f>
        <v>У 26</v>
      </c>
      <c r="I146">
        <f>'БАЗА ЯНД'!N145</f>
        <v>1</v>
      </c>
      <c r="J146">
        <f>'БАЗА ЯНД'!O145</f>
        <v>0</v>
      </c>
      <c r="K146">
        <f>'БАЗА ЯНД'!P145</f>
        <v>0</v>
      </c>
      <c r="L146">
        <f>'БАЗА ЯНД'!Q145</f>
        <v>0</v>
      </c>
      <c r="M146" t="str">
        <f>'БАЗА ЯНД'!R145</f>
        <v>облепиха, мёд, имбирь свежий, сахар, вода</v>
      </c>
    </row>
    <row r="147" spans="1:13" ht="15" customHeight="1" x14ac:dyDescent="0.25">
      <c r="A147">
        <f>'БАЗА ЯНД'!B146</f>
        <v>22</v>
      </c>
      <c r="B147" t="str">
        <f>'БАЗА ЯНД'!E146</f>
        <v>Блинчик с жареным бананом и корицей</v>
      </c>
      <c r="C147" t="str">
        <f>CONCATENATE('БАЗА ЯНД'!F146,".-")</f>
        <v>110.-</v>
      </c>
      <c r="D147" t="str">
        <f>CONCATENATE('БАЗА ЯНД'!I146," г")</f>
        <v>80 г</v>
      </c>
      <c r="E147" t="str">
        <f>CONCATENATE(ROUND('БАЗА ЯНД'!J146,0)," кк")</f>
        <v>199 кк</v>
      </c>
      <c r="F147" t="str">
        <f>CONCATENATE("Б ",ROUND('БАЗА ЯНД'!K146,0))</f>
        <v>Б 4</v>
      </c>
      <c r="G147" t="str">
        <f>CONCATENATE("Ж ",ROUND('БАЗА ЯНД'!L146,0))</f>
        <v>Ж 3</v>
      </c>
      <c r="H147" t="str">
        <f>CONCATENATE("У ",ROUND('БАЗА ЯНД'!M146,0))</f>
        <v>У 38</v>
      </c>
      <c r="I147">
        <f>'БАЗА ЯНД'!N146</f>
        <v>1</v>
      </c>
      <c r="J147">
        <f>'БАЗА ЯНД'!O146</f>
        <v>1</v>
      </c>
      <c r="K147">
        <f>'БАЗА ЯНД'!P146</f>
        <v>1</v>
      </c>
      <c r="L147">
        <f>'БАЗА ЯНД'!Q146</f>
        <v>0</v>
      </c>
      <c r="M147" t="str">
        <f>'БАЗА ЯНД'!R146</f>
        <v>молоко, мука, яйцо, сахар, бананы, мёд, карамель, корица, сливочное масло, соль, специи</v>
      </c>
    </row>
    <row r="148" spans="1:13" ht="15" hidden="1" customHeight="1" x14ac:dyDescent="0.25">
      <c r="A148">
        <f>'БАЗА ЯНД'!B147</f>
        <v>10</v>
      </c>
      <c r="B148" t="str">
        <f>'БАЗА ЯНД'!E147</f>
        <v>Круассан с тунцом</v>
      </c>
      <c r="C148" t="str">
        <f>CONCATENATE('БАЗА ЯНД'!F147,".-")</f>
        <v>260.-</v>
      </c>
      <c r="D148" t="str">
        <f>CONCATENATE('БАЗА ЯНД'!I147," г")</f>
        <v>140 г</v>
      </c>
      <c r="E148" t="str">
        <f>CONCATENATE(ROUND('БАЗА ЯНД'!J147,0)," кк")</f>
        <v>165 кк</v>
      </c>
      <c r="F148" t="str">
        <f>CONCATENATE("Б ",ROUND('БАЗА ЯНД'!K147,0))</f>
        <v>Б 12</v>
      </c>
      <c r="G148" t="str">
        <f>CONCATENATE("Ж ",ROUND('БАЗА ЯНД'!L147,0))</f>
        <v>Ж 9</v>
      </c>
      <c r="H148" t="str">
        <f>CONCATENATE("У ",ROUND('БАЗА ЯНД'!M147,0))</f>
        <v>У 8</v>
      </c>
      <c r="I148">
        <f>'БАЗА ЯНД'!N147</f>
        <v>0</v>
      </c>
      <c r="J148">
        <f>'БАЗА ЯНД'!O147</f>
        <v>1</v>
      </c>
      <c r="K148">
        <f>'БАЗА ЯНД'!P147</f>
        <v>1</v>
      </c>
      <c r="L148">
        <f>'БАЗА ЯНД'!Q147</f>
        <v>0</v>
      </c>
      <c r="M148" t="str">
        <f>'БАЗА ЯНД'!R147</f>
        <v>мука пшеничная, яйцо куриное, сливочное масло, тунец, лайм, лемонграсс, апельсин, сыр творожный, огурцы, салат айсберг, горчица зернистая, мед, соль, специи</v>
      </c>
    </row>
    <row r="149" spans="1:13" ht="15" hidden="1" customHeight="1" x14ac:dyDescent="0.25">
      <c r="A149">
        <f>'БАЗА ЯНД'!B148</f>
        <v>0</v>
      </c>
      <c r="B149" t="str">
        <f>'БАЗА ЯНД'!E148</f>
        <v>Творожный мусс с абрикосом</v>
      </c>
      <c r="C149" t="str">
        <f>CONCATENATE('БАЗА ЯНД'!F148,".-")</f>
        <v>110.-</v>
      </c>
      <c r="D149" t="str">
        <f>CONCATENATE('БАЗА ЯНД'!I148," г")</f>
        <v>100 г</v>
      </c>
      <c r="E149" t="str">
        <f>CONCATENATE(ROUND('БАЗА ЯНД'!J148,0)," кк")</f>
        <v>217 кк</v>
      </c>
      <c r="F149" t="str">
        <f>CONCATENATE("Б ",ROUND('БАЗА ЯНД'!K148,0))</f>
        <v>Б 8</v>
      </c>
      <c r="G149" t="str">
        <f>CONCATENATE("Ж ",ROUND('БАЗА ЯНД'!L148,0))</f>
        <v>Ж 16</v>
      </c>
      <c r="H149" t="str">
        <f>CONCATENATE("У ",ROUND('БАЗА ЯНД'!M148,0))</f>
        <v>У 10</v>
      </c>
      <c r="I149">
        <f>'БАЗА ЯНД'!N148</f>
        <v>0</v>
      </c>
      <c r="J149">
        <f>'БАЗА ЯНД'!O148</f>
        <v>0</v>
      </c>
      <c r="K149">
        <f>'БАЗА ЯНД'!P148</f>
        <v>1</v>
      </c>
      <c r="L149">
        <f>'БАЗА ЯНД'!Q148</f>
        <v>0</v>
      </c>
      <c r="M149" t="str">
        <f>'БАЗА ЯНД'!R148</f>
        <v>творог, сливки, молоко, сметана, сахар, желатин, шоколад, абрикос</v>
      </c>
    </row>
    <row r="150" spans="1:13" ht="15" hidden="1" customHeight="1" x14ac:dyDescent="0.25">
      <c r="A150">
        <f>'БАЗА ЯНД'!B149</f>
        <v>29</v>
      </c>
      <c r="B150" t="str">
        <f>'БАЗА ЯНД'!E149</f>
        <v>Летние фрукты</v>
      </c>
      <c r="C150" t="str">
        <f>CONCATENATE('БАЗА ЯНД'!F149,".-")</f>
        <v>180.-</v>
      </c>
      <c r="D150" t="str">
        <f>CONCATENATE('БАЗА ЯНД'!I149," г")</f>
        <v>250 г</v>
      </c>
      <c r="E150" t="str">
        <f>CONCATENATE(ROUND('БАЗА ЯНД'!J149,0)," кк")</f>
        <v>122 кк</v>
      </c>
      <c r="F150" t="str">
        <f>CONCATENATE("Б ",ROUND('БАЗА ЯНД'!K149,0))</f>
        <v>Б 5</v>
      </c>
      <c r="G150" t="str">
        <f>CONCATENATE("Ж ",ROUND('БАЗА ЯНД'!L149,0))</f>
        <v>Ж 1</v>
      </c>
      <c r="H150" t="str">
        <f>CONCATENATE("У ",ROUND('БАЗА ЯНД'!M149,0))</f>
        <v>У 23</v>
      </c>
      <c r="I150">
        <f>'БАЗА ЯНД'!N149</f>
        <v>1</v>
      </c>
      <c r="J150">
        <f>'БАЗА ЯНД'!O149</f>
        <v>0</v>
      </c>
      <c r="K150">
        <f>'БАЗА ЯНД'!P149</f>
        <v>0</v>
      </c>
      <c r="L150">
        <f>'БАЗА ЯНД'!Q149</f>
        <v>0</v>
      </c>
      <c r="M150" t="str">
        <f>'БАЗА ЯНД'!R149</f>
        <v>дыня, арбуз, персик, ананас, нектарин, слива</v>
      </c>
    </row>
    <row r="151" spans="1:13" ht="15" hidden="1" customHeight="1" x14ac:dyDescent="0.25">
      <c r="A151">
        <f>'БАЗА ЯНД'!B150</f>
        <v>22</v>
      </c>
      <c r="B151" t="str">
        <f>'БАЗА ЯНД'!E150</f>
        <v>Салат Оливье</v>
      </c>
      <c r="C151" t="str">
        <f>CONCATENATE('БАЗА ЯНД'!F150,".-")</f>
        <v>170.-</v>
      </c>
      <c r="D151" t="str">
        <f>CONCATENATE('БАЗА ЯНД'!I150," г")</f>
        <v>200 г</v>
      </c>
      <c r="E151" t="str">
        <f>CONCATENATE(ROUND('БАЗА ЯНД'!J150,0)," кк")</f>
        <v>305 кк</v>
      </c>
      <c r="F151" t="str">
        <f>CONCATENATE("Б ",ROUND('БАЗА ЯНД'!K150,0))</f>
        <v>Б 15</v>
      </c>
      <c r="G151" t="str">
        <f>CONCATENATE("Ж ",ROUND('БАЗА ЯНД'!L150,0))</f>
        <v>Ж 23</v>
      </c>
      <c r="H151" t="str">
        <f>CONCATENATE("У ",ROUND('БАЗА ЯНД'!M150,0))</f>
        <v>У 11</v>
      </c>
      <c r="I151">
        <f>'БАЗА ЯНД'!N150</f>
        <v>0</v>
      </c>
      <c r="J151">
        <f>'БАЗА ЯНД'!O150</f>
        <v>0</v>
      </c>
      <c r="K151">
        <f>'БАЗА ЯНД'!P150</f>
        <v>1</v>
      </c>
      <c r="L151">
        <f>'БАЗА ЯНД'!Q150</f>
        <v>0</v>
      </c>
      <c r="M151" t="str">
        <f>'БАЗА ЯНД'!R150</f>
        <v>картофель, морковь, огурцы, горошек, майонез, сметана, хрен, яйцо, листья салата, цыплёнок, корейка, свинина, горчица, соль, специи</v>
      </c>
    </row>
    <row r="152" spans="1:13" ht="15" hidden="1" customHeight="1" x14ac:dyDescent="0.25">
      <c r="A152">
        <f>'БАЗА ЯНД'!B151</f>
        <v>0</v>
      </c>
      <c r="B152" t="str">
        <f>'БАЗА ЯНД'!E151</f>
        <v>Ромовое пирожное</v>
      </c>
      <c r="C152" t="str">
        <f>CONCATENATE('БАЗА ЯНД'!F151,".-")</f>
        <v>110.-</v>
      </c>
      <c r="D152" t="str">
        <f>CONCATENATE('БАЗА ЯНД'!I151," г")</f>
        <v>120 г</v>
      </c>
      <c r="E152" t="str">
        <f>CONCATENATE(ROUND('БАЗА ЯНД'!J151,0)," кк")</f>
        <v>0 кк</v>
      </c>
      <c r="F152" t="str">
        <f>CONCATENATE("Б ",ROUND('БАЗА ЯНД'!K151,0))</f>
        <v>Б 0</v>
      </c>
      <c r="G152" t="str">
        <f>CONCATENATE("Ж ",ROUND('БАЗА ЯНД'!L151,0))</f>
        <v>Ж 0</v>
      </c>
      <c r="H152" t="str">
        <f>CONCATENATE("У ",ROUND('БАЗА ЯНД'!M151,0))</f>
        <v>У 0</v>
      </c>
      <c r="I152">
        <f>'БАЗА ЯНД'!N151</f>
        <v>0</v>
      </c>
      <c r="J152">
        <f>'БАЗА ЯНД'!O151</f>
        <v>0</v>
      </c>
      <c r="K152">
        <f>'БАЗА ЯНД'!P151</f>
        <v>0</v>
      </c>
      <c r="L152">
        <f>'БАЗА ЯНД'!Q151</f>
        <v>0</v>
      </c>
      <c r="M152">
        <f>'БАЗА ЯНД'!R151</f>
        <v>0</v>
      </c>
    </row>
    <row r="153" spans="1:13" ht="15" hidden="1" customHeight="1" x14ac:dyDescent="0.25">
      <c r="A153">
        <f>'БАЗА ЯНД'!B152</f>
        <v>8</v>
      </c>
      <c r="B153" t="str">
        <f>'БАЗА ЯНД'!E152</f>
        <v>Квас</v>
      </c>
      <c r="C153" t="str">
        <f>CONCATENATE('БАЗА ЯНД'!F152,".-")</f>
        <v>60.-</v>
      </c>
      <c r="D153" t="str">
        <f>CONCATENATE('БАЗА ЯНД'!I152," г")</f>
        <v>270 г</v>
      </c>
      <c r="E153" t="str">
        <f>CONCATENATE(ROUND('БАЗА ЯНД'!J152,0)," кк")</f>
        <v>78 кк</v>
      </c>
      <c r="F153" t="str">
        <f>CONCATENATE("Б ",ROUND('БАЗА ЯНД'!K152,0))</f>
        <v>Б 0</v>
      </c>
      <c r="G153" t="str">
        <f>CONCATENATE("Ж ",ROUND('БАЗА ЯНД'!L152,0))</f>
        <v>Ж 0</v>
      </c>
      <c r="H153" t="str">
        <f>CONCATENATE("У ",ROUND('БАЗА ЯНД'!M152,0))</f>
        <v>У 20</v>
      </c>
      <c r="I153">
        <f>'БАЗА ЯНД'!N152</f>
        <v>1</v>
      </c>
      <c r="J153">
        <f>'БАЗА ЯНД'!O152</f>
        <v>1</v>
      </c>
      <c r="K153">
        <f>'БАЗА ЯНД'!P152</f>
        <v>0</v>
      </c>
      <c r="L153">
        <f>'БАЗА ЯНД'!Q152</f>
        <v>0</v>
      </c>
      <c r="M153" t="str">
        <f>'БАЗА ЯНД'!R152</f>
        <v>вода, сахар, квасное сусло, ароматизаторы</v>
      </c>
    </row>
    <row r="154" spans="1:13" ht="15" customHeight="1" x14ac:dyDescent="0.25">
      <c r="A154">
        <f>'БАЗА ЯНД'!B153</f>
        <v>21</v>
      </c>
      <c r="B154" t="str">
        <f>'БАЗА ЯНД'!E153</f>
        <v>Лимонад Мохито</v>
      </c>
      <c r="C154" t="str">
        <f>CONCATENATE('БАЗА ЯНД'!F153,".-")</f>
        <v>130.-</v>
      </c>
      <c r="D154" t="str">
        <f>CONCATENATE('БАЗА ЯНД'!I153," г")</f>
        <v>270 г</v>
      </c>
      <c r="E154" t="str">
        <f>CONCATENATE(ROUND('БАЗА ЯНД'!J153,0)," кк")</f>
        <v>7 кк</v>
      </c>
      <c r="F154" t="str">
        <f>CONCATENATE("Б ",ROUND('БАЗА ЯНД'!K153,0))</f>
        <v>Б 0</v>
      </c>
      <c r="G154" t="str">
        <f>CONCATENATE("Ж ",ROUND('БАЗА ЯНД'!L153,0))</f>
        <v>Ж 0</v>
      </c>
      <c r="H154" t="str">
        <f>CONCATENATE("У ",ROUND('БАЗА ЯНД'!M153,0))</f>
        <v>У 2</v>
      </c>
      <c r="I154">
        <f>'БАЗА ЯНД'!N153</f>
        <v>1</v>
      </c>
      <c r="J154">
        <f>'БАЗА ЯНД'!O153</f>
        <v>0</v>
      </c>
      <c r="K154">
        <f>'БАЗА ЯНД'!P153</f>
        <v>0</v>
      </c>
      <c r="L154">
        <f>'БАЗА ЯНД'!Q153</f>
        <v>0</v>
      </c>
      <c r="M154" t="str">
        <f>'БАЗА ЯНД'!R153</f>
        <v>лимоны, сироп мохито, вода, сахар</v>
      </c>
    </row>
    <row r="155" spans="1:13" ht="15" customHeight="1" x14ac:dyDescent="0.25">
      <c r="A155">
        <f>'БАЗА ЯНД'!B154</f>
        <v>21</v>
      </c>
      <c r="B155" t="str">
        <f>'БАЗА ЯНД'!E154</f>
        <v>Овощи на гриле</v>
      </c>
      <c r="C155" t="str">
        <f>CONCATENATE('БАЗА ЯНД'!F154,".-")</f>
        <v>190.-</v>
      </c>
      <c r="D155" t="str">
        <f>CONCATENATE('БАЗА ЯНД'!I154," г")</f>
        <v>150 г</v>
      </c>
      <c r="E155" t="str">
        <f>CONCATENATE(ROUND('БАЗА ЯНД'!J154,0)," кк")</f>
        <v>40 кк</v>
      </c>
      <c r="F155" t="str">
        <f>CONCATENATE("Б ",ROUND('БАЗА ЯНД'!K154,0))</f>
        <v>Б 0</v>
      </c>
      <c r="G155" t="str">
        <f>CONCATENATE("Ж ",ROUND('БАЗА ЯНД'!L154,0))</f>
        <v>Ж 2</v>
      </c>
      <c r="H155" t="str">
        <f>CONCATENATE("У ",ROUND('БАЗА ЯНД'!M154,0))</f>
        <v>У 7</v>
      </c>
      <c r="I155">
        <f>'БАЗА ЯНД'!N154</f>
        <v>1</v>
      </c>
      <c r="J155">
        <f>'БАЗА ЯНД'!O154</f>
        <v>0</v>
      </c>
      <c r="K155">
        <f>'БАЗА ЯНД'!P154</f>
        <v>0</v>
      </c>
      <c r="L155">
        <f>'БАЗА ЯНД'!Q154</f>
        <v>0</v>
      </c>
      <c r="M155" t="str">
        <f>'БАЗА ЯНД'!R154</f>
        <v>картофель, морковь, перец болгарский, шампиньоны, цукини, баклажаны, тимьян, розмарин, томаты, соль, специи</v>
      </c>
    </row>
    <row r="156" spans="1:13" ht="15" hidden="1" customHeight="1" x14ac:dyDescent="0.25">
      <c r="A156">
        <f>'БАЗА ЯНД'!B155</f>
        <v>8</v>
      </c>
      <c r="B156" t="str">
        <f>'БАЗА ЯНД'!E155</f>
        <v>Кефир</v>
      </c>
      <c r="C156" t="str">
        <f>CONCATENATE('БАЗА ЯНД'!F155,".-")</f>
        <v>60.-</v>
      </c>
      <c r="D156" t="str">
        <f>CONCATENATE('БАЗА ЯНД'!I155," г")</f>
        <v>270 г</v>
      </c>
      <c r="E156" t="str">
        <f>CONCATENATE(ROUND('БАЗА ЯНД'!J155,0)," кк")</f>
        <v>40 кк</v>
      </c>
      <c r="F156" t="str">
        <f>CONCATENATE("Б ",ROUND('БАЗА ЯНД'!K155,0))</f>
        <v>Б 3</v>
      </c>
      <c r="G156" t="str">
        <f>CONCATENATE("Ж ",ROUND('БАЗА ЯНД'!L155,0))</f>
        <v>Ж 1</v>
      </c>
      <c r="H156" t="str">
        <f>CONCATENATE("У ",ROUND('БАЗА ЯНД'!M155,0))</f>
        <v>У 4</v>
      </c>
      <c r="I156">
        <f>'БАЗА ЯНД'!N155</f>
        <v>1</v>
      </c>
      <c r="J156">
        <f>'БАЗА ЯНД'!O155</f>
        <v>0</v>
      </c>
      <c r="K156">
        <f>'БАЗА ЯНД'!P155</f>
        <v>1</v>
      </c>
      <c r="L156">
        <f>'БАЗА ЯНД'!Q155</f>
        <v>0</v>
      </c>
      <c r="M156" t="str">
        <f>'БАЗА ЯНД'!R155</f>
        <v>кефир</v>
      </c>
    </row>
    <row r="157" spans="1:13" ht="15" hidden="1" customHeight="1" x14ac:dyDescent="0.25">
      <c r="A157">
        <f>'БАЗА ЯНД'!B156</f>
        <v>18</v>
      </c>
      <c r="B157" t="str">
        <f>'БАЗА ЯНД'!E156</f>
        <v>Фаршированый цыплёнок</v>
      </c>
      <c r="C157" t="str">
        <f>CONCATENATE('БАЗА ЯНД'!F156,".-")</f>
        <v>180.-</v>
      </c>
      <c r="D157" t="str">
        <f>CONCATENATE('БАЗА ЯНД'!I156," г")</f>
        <v>120 г</v>
      </c>
      <c r="E157" t="str">
        <f>CONCATENATE(ROUND('БАЗА ЯНД'!J156,0)," кк")</f>
        <v>251 кк</v>
      </c>
      <c r="F157" t="str">
        <f>CONCATENATE("Б ",ROUND('БАЗА ЯНД'!K156,0))</f>
        <v>Б 22</v>
      </c>
      <c r="G157" t="str">
        <f>CONCATENATE("Ж ",ROUND('БАЗА ЯНД'!L156,0))</f>
        <v>Ж 16</v>
      </c>
      <c r="H157" t="str">
        <f>CONCATENATE("У ",ROUND('БАЗА ЯНД'!M156,0))</f>
        <v>У 6</v>
      </c>
      <c r="I157">
        <f>'БАЗА ЯНД'!N156</f>
        <v>0</v>
      </c>
      <c r="J157">
        <f>'БАЗА ЯНД'!O156</f>
        <v>0</v>
      </c>
      <c r="K157">
        <f>'БАЗА ЯНД'!P156</f>
        <v>1</v>
      </c>
      <c r="L157">
        <f>'БАЗА ЯНД'!Q156</f>
        <v>0</v>
      </c>
      <c r="M157" t="str">
        <f>'БАЗА ЯНД'!R156</f>
        <v>цыплёнок, арахис, изюм, лук, сливочное масло, бекон, петрушка, чеснок</v>
      </c>
    </row>
    <row r="158" spans="1:13" ht="15" hidden="1" customHeight="1" x14ac:dyDescent="0.25">
      <c r="A158">
        <f>'БАЗА ЯНД'!B157</f>
        <v>0</v>
      </c>
      <c r="B158" t="str">
        <f>'БАЗА ЯНД'!E157</f>
        <v>Чизкейк с клубникой и базиликом</v>
      </c>
      <c r="C158" t="str">
        <f>CONCATENATE('БАЗА ЯНД'!F157,".-")</f>
        <v>110.-</v>
      </c>
      <c r="D158" t="str">
        <f>CONCATENATE('БАЗА ЯНД'!I157," г")</f>
        <v>120 г</v>
      </c>
      <c r="E158" t="str">
        <f>CONCATENATE(ROUND('БАЗА ЯНД'!J157,0)," кк")</f>
        <v>0 кк</v>
      </c>
      <c r="F158" t="str">
        <f>CONCATENATE("Б ",ROUND('БАЗА ЯНД'!K157,0))</f>
        <v>Б 0</v>
      </c>
      <c r="G158" t="str">
        <f>CONCATENATE("Ж ",ROUND('БАЗА ЯНД'!L157,0))</f>
        <v>Ж 0</v>
      </c>
      <c r="H158" t="str">
        <f>CONCATENATE("У ",ROUND('БАЗА ЯНД'!M157,0))</f>
        <v>У 0</v>
      </c>
      <c r="I158">
        <f>'БАЗА ЯНД'!N157</f>
        <v>0</v>
      </c>
      <c r="J158">
        <f>'БАЗА ЯНД'!O157</f>
        <v>0</v>
      </c>
      <c r="K158">
        <f>'БАЗА ЯНД'!P157</f>
        <v>0</v>
      </c>
      <c r="L158">
        <f>'БАЗА ЯНД'!Q157</f>
        <v>0</v>
      </c>
      <c r="M158">
        <f>'БАЗА ЯНД'!R157</f>
        <v>0</v>
      </c>
    </row>
    <row r="159" spans="1:13" ht="15" hidden="1" customHeight="1" x14ac:dyDescent="0.25">
      <c r="A159">
        <f>'БАЗА ЯНД'!B158</f>
        <v>48</v>
      </c>
      <c r="B159" t="str">
        <f>'БАЗА ЯНД'!E158</f>
        <v>Сэндвич с ветчиной и брусникой</v>
      </c>
      <c r="C159" t="str">
        <f>CONCATENATE('БАЗА ЯНД'!F158,".-")</f>
        <v>120.-</v>
      </c>
      <c r="D159" t="str">
        <f>CONCATENATE('БАЗА ЯНД'!I158," г")</f>
        <v>130 г</v>
      </c>
      <c r="E159" t="str">
        <f>CONCATENATE(ROUND('БАЗА ЯНД'!J158,0)," кк")</f>
        <v>245 кк</v>
      </c>
      <c r="F159" t="str">
        <f>CONCATENATE("Б ",ROUND('БАЗА ЯНД'!K158,0))</f>
        <v>Б 9</v>
      </c>
      <c r="G159" t="str">
        <f>CONCATENATE("Ж ",ROUND('БАЗА ЯНД'!L158,0))</f>
        <v>Ж 13</v>
      </c>
      <c r="H159" t="str">
        <f>CONCATENATE("У ",ROUND('БАЗА ЯНД'!M158,0))</f>
        <v>У 22</v>
      </c>
      <c r="I159">
        <f>'БАЗА ЯНД'!N158</f>
        <v>0</v>
      </c>
      <c r="J159">
        <f>'БАЗА ЯНД'!O158</f>
        <v>1</v>
      </c>
      <c r="K159">
        <f>'БАЗА ЯНД'!P158</f>
        <v>0</v>
      </c>
      <c r="L159">
        <f>'БАЗА ЯНД'!Q158</f>
        <v>0</v>
      </c>
      <c r="M159" t="str">
        <f>'БАЗА ЯНД'!R158</f>
        <v>хлеб, ветчина, брусника, айсберг, маринованные огурцы, огурцы, тимьян, розмарин, специи, майонез, лимоны</v>
      </c>
    </row>
    <row r="160" spans="1:13" ht="15" hidden="1" customHeight="1" x14ac:dyDescent="0.25">
      <c r="A160">
        <f>'БАЗА ЯНД'!B159</f>
        <v>24</v>
      </c>
      <c r="B160" t="str">
        <f>'БАЗА ЯНД'!E159</f>
        <v>Оливье с говядиной и цыплёнком</v>
      </c>
      <c r="C160" t="str">
        <f>CONCATENATE('БАЗА ЯНД'!F159,".-")</f>
        <v>160.-</v>
      </c>
      <c r="D160" t="str">
        <f>CONCATENATE('БАЗА ЯНД'!I159," г")</f>
        <v>180 г</v>
      </c>
      <c r="E160" t="str">
        <f>CONCATENATE(ROUND('БАЗА ЯНД'!J159,0)," кк")</f>
        <v>260 кк</v>
      </c>
      <c r="F160" t="str">
        <f>CONCATENATE("Б ",ROUND('БАЗА ЯНД'!K159,0))</f>
        <v>Б 10</v>
      </c>
      <c r="G160" t="str">
        <f>CONCATENATE("Ж ",ROUND('БАЗА ЯНД'!L159,0))</f>
        <v>Ж 18</v>
      </c>
      <c r="H160" t="str">
        <f>CONCATENATE("У ",ROUND('БАЗА ЯНД'!M159,0))</f>
        <v>У 15</v>
      </c>
      <c r="I160">
        <f>'БАЗА ЯНД'!N159</f>
        <v>0</v>
      </c>
      <c r="J160">
        <f>'БАЗА ЯНД'!O159</f>
        <v>0</v>
      </c>
      <c r="K160">
        <f>'БАЗА ЯНД'!P159</f>
        <v>1</v>
      </c>
      <c r="L160">
        <f>'БАЗА ЯНД'!Q159</f>
        <v>0</v>
      </c>
      <c r="M160" t="str">
        <f>'БАЗА ЯНД'!R159</f>
        <v>говядина, цыплёнок, картофель, яйцо куриное, морковь, огурцы, огурцы маринованные, горошек зеленый, майонез, сметана, хрен столовый, соль, куркума, тимьян, розмарин, подсолнечное масло, соль, петрушка</v>
      </c>
    </row>
    <row r="161" spans="1:13" ht="15" hidden="1" customHeight="1" x14ac:dyDescent="0.25">
      <c r="A161">
        <f>'БАЗА ЯНД'!B160</f>
        <v>24</v>
      </c>
      <c r="B161" t="str">
        <f>'БАЗА ЯНД'!E160</f>
        <v>Бифштекс из индейки с можжевеловым соусом</v>
      </c>
      <c r="C161" t="str">
        <f>CONCATENATE('БАЗА ЯНД'!F160,".-")</f>
        <v>180.-</v>
      </c>
      <c r="D161" t="str">
        <f>CONCATENATE('БАЗА ЯНД'!I160," г")</f>
        <v>130 г</v>
      </c>
      <c r="E161" t="str">
        <f>CONCATENATE(ROUND('БАЗА ЯНД'!J160,0)," кк")</f>
        <v>197 кк</v>
      </c>
      <c r="F161" t="str">
        <f>CONCATENATE("Б ",ROUND('БАЗА ЯНД'!K160,0))</f>
        <v>Б 17</v>
      </c>
      <c r="G161" t="str">
        <f>CONCATENATE("Ж ",ROUND('БАЗА ЯНД'!L160,0))</f>
        <v>Ж 13</v>
      </c>
      <c r="H161" t="str">
        <f>CONCATENATE("У ",ROUND('БАЗА ЯНД'!M160,0))</f>
        <v>У 3</v>
      </c>
      <c r="I161">
        <f>'БАЗА ЯНД'!N160</f>
        <v>0</v>
      </c>
      <c r="J161">
        <f>'БАЗА ЯНД'!O160</f>
        <v>1</v>
      </c>
      <c r="K161">
        <f>'БАЗА ЯНД'!P160</f>
        <v>1</v>
      </c>
      <c r="L161">
        <f>'БАЗА ЯНД'!Q160</f>
        <v>0</v>
      </c>
      <c r="M161" t="str">
        <f>'БАЗА ЯНД'!R160</f>
        <v>индейка, цыплёнок, яйцо, сухари панировочные, можжевельник, вино, сливки, соус демиглас, горчица, соль, сахар, специи</v>
      </c>
    </row>
    <row r="162" spans="1:13" ht="15" hidden="1" customHeight="1" x14ac:dyDescent="0.25">
      <c r="A162">
        <f>'БАЗА ЯНД'!B161</f>
        <v>19</v>
      </c>
      <c r="B162" t="str">
        <f>'БАЗА ЯНД'!E161</f>
        <v>Крем-борщ с горгонзолой</v>
      </c>
      <c r="C162" t="str">
        <f>CONCATENATE('БАЗА ЯНД'!F161,".-")</f>
        <v>110.-</v>
      </c>
      <c r="D162" t="str">
        <f>CONCATENATE('БАЗА ЯНД'!I161," г")</f>
        <v>250 г</v>
      </c>
      <c r="E162" t="str">
        <f>CONCATENATE(ROUND('БАЗА ЯНД'!J161,0)," кк")</f>
        <v>152 кк</v>
      </c>
      <c r="F162" t="str">
        <f>CONCATENATE("Б ",ROUND('БАЗА ЯНД'!K161,0))</f>
        <v>Б 5</v>
      </c>
      <c r="G162" t="str">
        <f>CONCATENATE("Ж ",ROUND('БАЗА ЯНД'!L161,0))</f>
        <v>Ж 6</v>
      </c>
      <c r="H162" t="str">
        <f>CONCATENATE("У ",ROUND('БАЗА ЯНД'!M161,0))</f>
        <v>У 19</v>
      </c>
      <c r="I162">
        <f>'БАЗА ЯНД'!N161</f>
        <v>1</v>
      </c>
      <c r="J162">
        <f>'БАЗА ЯНД'!O161</f>
        <v>0</v>
      </c>
      <c r="K162">
        <f>'БАЗА ЯНД'!P161</f>
        <v>1</v>
      </c>
      <c r="L162">
        <f>'БАЗА ЯНД'!Q161</f>
        <v>0</v>
      </c>
      <c r="M162" t="str">
        <f>'БАЗА ЯНД'!R161</f>
        <v>картофель, свекла, уксус рисовый, сахар, томатная паста, чеснок, сыр горгонзола, сыр творожный, соль, специи</v>
      </c>
    </row>
    <row r="163" spans="1:13" ht="15" hidden="1" customHeight="1" x14ac:dyDescent="0.25">
      <c r="A163">
        <f>'БАЗА ЯНД'!B162</f>
        <v>0</v>
      </c>
      <c r="B163" t="str">
        <f>'БАЗА ЯНД'!E162</f>
        <v>Английский Сэндвич с яйцом, сыром чеддер и салатом</v>
      </c>
      <c r="C163" t="str">
        <f>CONCATENATE('БАЗА ЯНД'!F162,".-")</f>
        <v>120.-</v>
      </c>
      <c r="D163" t="str">
        <f>CONCATENATE('БАЗА ЯНД'!I162," г")</f>
        <v>150 г</v>
      </c>
      <c r="E163" t="str">
        <f>CONCATENATE(ROUND('БАЗА ЯНД'!J162,0)," кк")</f>
        <v>260 кк</v>
      </c>
      <c r="F163" t="str">
        <f>CONCATENATE("Б ",ROUND('БАЗА ЯНД'!K162,0))</f>
        <v>Б 12</v>
      </c>
      <c r="G163" t="str">
        <f>CONCATENATE("Ж ",ROUND('БАЗА ЯНД'!L162,0))</f>
        <v>Ж 16</v>
      </c>
      <c r="H163" t="str">
        <f>CONCATENATE("У ",ROUND('БАЗА ЯНД'!M162,0))</f>
        <v>У 16</v>
      </c>
      <c r="I163">
        <f>'БАЗА ЯНД'!N162</f>
        <v>0</v>
      </c>
      <c r="J163">
        <f>'БАЗА ЯНД'!O162</f>
        <v>1</v>
      </c>
      <c r="K163">
        <f>'БАЗА ЯНД'!P162</f>
        <v>1</v>
      </c>
      <c r="L163">
        <f>'БАЗА ЯНД'!Q162</f>
        <v>0</v>
      </c>
      <c r="M163" t="str">
        <f>'БАЗА ЯНД'!R162</f>
        <v>тостовый хлеб, яйцо куриное, сливки, петрушка, моцарелла, листья салата, огурцы, соль, специи</v>
      </c>
    </row>
    <row r="164" spans="1:13" ht="15" hidden="1" customHeight="1" x14ac:dyDescent="0.25">
      <c r="A164">
        <f>'БАЗА ЯНД'!B163</f>
        <v>0</v>
      </c>
      <c r="B164" t="str">
        <f>'БАЗА ЯНД'!E163</f>
        <v>Скрамбл</v>
      </c>
      <c r="C164" t="str">
        <f>CONCATENATE('БАЗА ЯНД'!F163,".-")</f>
        <v>85.-</v>
      </c>
      <c r="D164" t="str">
        <f>CONCATENATE('БАЗА ЯНД'!I163," г")</f>
        <v>180 г</v>
      </c>
      <c r="E164" t="str">
        <f>CONCATENATE(ROUND('БАЗА ЯНД'!J163,0)," кк")</f>
        <v>321 кк</v>
      </c>
      <c r="F164" t="str">
        <f>CONCATENATE("Б ",ROUND('БАЗА ЯНД'!K163,0))</f>
        <v>Б 8</v>
      </c>
      <c r="G164" t="str">
        <f>CONCATENATE("Ж ",ROUND('БАЗА ЯНД'!L163,0))</f>
        <v>Ж 24</v>
      </c>
      <c r="H164" t="str">
        <f>CONCATENATE("У ",ROUND('БАЗА ЯНД'!M163,0))</f>
        <v>У 1</v>
      </c>
      <c r="I164">
        <f>'БАЗА ЯНД'!N163</f>
        <v>1</v>
      </c>
      <c r="J164">
        <f>'БАЗА ЯНД'!O163</f>
        <v>0</v>
      </c>
      <c r="K164">
        <f>'БАЗА ЯНД'!P163</f>
        <v>0</v>
      </c>
      <c r="L164">
        <f>'БАЗА ЯНД'!Q163</f>
        <v>0</v>
      </c>
      <c r="M164" t="str">
        <f>'БАЗА ЯНД'!R163</f>
        <v>яйцо куриное, молоко, соль, специи</v>
      </c>
    </row>
    <row r="165" spans="1:13" ht="15" customHeight="1" x14ac:dyDescent="0.25">
      <c r="A165">
        <f>'БАЗА ЯНД'!B164</f>
        <v>23</v>
      </c>
      <c r="B165" t="str">
        <f>'БАЗА ЯНД'!E164</f>
        <v>Бигус с колбасками и капустой</v>
      </c>
      <c r="C165" t="str">
        <f>CONCATENATE('БАЗА ЯНД'!F164,".-")</f>
        <v>220.-</v>
      </c>
      <c r="D165" t="str">
        <f>CONCATENATE('БАЗА ЯНД'!I164," г")</f>
        <v>250 г</v>
      </c>
      <c r="E165" t="str">
        <f>CONCATENATE(ROUND('БАЗА ЯНД'!J164,0)," кк")</f>
        <v>264 кк</v>
      </c>
      <c r="F165" t="str">
        <f>CONCATENATE("Б ",ROUND('БАЗА ЯНД'!K164,0))</f>
        <v>Б 20</v>
      </c>
      <c r="G165" t="str">
        <f>CONCATENATE("Ж ",ROUND('БАЗА ЯНД'!L164,0))</f>
        <v>Ж 10</v>
      </c>
      <c r="H165" t="str">
        <f>CONCATENATE("У ",ROUND('БАЗА ЯНД'!M164,0))</f>
        <v>У 23</v>
      </c>
      <c r="I165">
        <f>'БАЗА ЯНД'!N164</f>
        <v>0</v>
      </c>
      <c r="J165">
        <f>'БАЗА ЯНД'!O164</f>
        <v>0</v>
      </c>
      <c r="K165">
        <f>'БАЗА ЯНД'!P164</f>
        <v>0</v>
      </c>
      <c r="L165">
        <f>'БАЗА ЯНД'!Q164</f>
        <v>0</v>
      </c>
      <c r="M165" t="str">
        <f>'БАЗА ЯНД'!R164</f>
        <v>капуста белокачанная, колбаски охотничьи, лук, морковь, томатная паста, соль, специи, петрушка, сосиски молочные</v>
      </c>
    </row>
    <row r="166" spans="1:13" ht="15" hidden="1" customHeight="1" x14ac:dyDescent="0.25">
      <c r="A166">
        <f>'БАЗА ЯНД'!B165</f>
        <v>21</v>
      </c>
      <c r="B166" t="str">
        <f>'БАЗА ЯНД'!E165</f>
        <v>Овощной салат с цветной капустой</v>
      </c>
      <c r="C166" t="str">
        <f>CONCATENATE('БАЗА ЯНД'!F165,".-")</f>
        <v>80.-</v>
      </c>
      <c r="D166" t="str">
        <f>CONCATENATE('БАЗА ЯНД'!I165," г")</f>
        <v>160 г</v>
      </c>
      <c r="E166" t="str">
        <f>CONCATENATE(ROUND('БАЗА ЯНД'!J165,0)," кк")</f>
        <v>162 кк</v>
      </c>
      <c r="F166" t="str">
        <f>CONCATENATE("Б ",ROUND('БАЗА ЯНД'!K165,0))</f>
        <v>Б 2</v>
      </c>
      <c r="G166" t="str">
        <f>CONCATENATE("Ж ",ROUND('БАЗА ЯНД'!L165,0))</f>
        <v>Ж 15</v>
      </c>
      <c r="H166" t="str">
        <f>CONCATENATE("У ",ROUND('БАЗА ЯНД'!M165,0))</f>
        <v>У 5</v>
      </c>
      <c r="I166">
        <f>'БАЗА ЯНД'!N165</f>
        <v>1</v>
      </c>
      <c r="J166">
        <f>'БАЗА ЯНД'!O165</f>
        <v>0</v>
      </c>
      <c r="K166">
        <f>'БАЗА ЯНД'!P165</f>
        <v>0</v>
      </c>
      <c r="L166">
        <f>'БАЗА ЯНД'!Q165</f>
        <v>0</v>
      </c>
      <c r="M166" t="str">
        <f>'БАЗА ЯНД'!R165</f>
        <v>цветная капуста, капуста китайская, огурцы, морковь, масло растительное, соль, специи</v>
      </c>
    </row>
    <row r="167" spans="1:13" ht="15" hidden="1" customHeight="1" x14ac:dyDescent="0.25">
      <c r="A167">
        <f>'БАЗА ЯНД'!B166</f>
        <v>24</v>
      </c>
      <c r="B167" t="str">
        <f>'БАЗА ЯНД'!E166</f>
        <v>Малиновый лимонад с розмарином</v>
      </c>
      <c r="C167" t="str">
        <f>CONCATENATE('БАЗА ЯНД'!F166,".-")</f>
        <v>70.-</v>
      </c>
      <c r="D167" t="str">
        <f>CONCATENATE('БАЗА ЯНД'!I166," г")</f>
        <v>250 г</v>
      </c>
      <c r="E167" t="str">
        <f>CONCATENATE(ROUND('БАЗА ЯНД'!J166,0)," кк")</f>
        <v>117 кк</v>
      </c>
      <c r="F167" t="str">
        <f>CONCATENATE("Б ",ROUND('БАЗА ЯНД'!K166,0))</f>
        <v>Б 0</v>
      </c>
      <c r="G167" t="str">
        <f>CONCATENATE("Ж ",ROUND('БАЗА ЯНД'!L166,0))</f>
        <v>Ж 0</v>
      </c>
      <c r="H167" t="str">
        <f>CONCATENATE("У ",ROUND('БАЗА ЯНД'!M166,0))</f>
        <v>У 28</v>
      </c>
      <c r="I167">
        <f>'БАЗА ЯНД'!N166</f>
        <v>1</v>
      </c>
      <c r="J167">
        <f>'БАЗА ЯНД'!O166</f>
        <v>0</v>
      </c>
      <c r="K167">
        <f>'БАЗА ЯНД'!P166</f>
        <v>0</v>
      </c>
      <c r="L167">
        <f>'БАЗА ЯНД'!Q166</f>
        <v>0</v>
      </c>
      <c r="M167" t="str">
        <f>'БАЗА ЯНД'!R166</f>
        <v>малина, сахар, розмарин</v>
      </c>
    </row>
    <row r="168" spans="1:13" ht="15" customHeight="1" x14ac:dyDescent="0.25">
      <c r="A168">
        <f>'БАЗА ЯНД'!B167</f>
        <v>23</v>
      </c>
      <c r="B168" t="str">
        <f>'БАЗА ЯНД'!E167</f>
        <v>Бифштекс из индейки с вишневым соусом</v>
      </c>
      <c r="C168" t="str">
        <f>CONCATENATE('БАЗА ЯНД'!F167,".-")</f>
        <v>180.-</v>
      </c>
      <c r="D168" t="str">
        <f>CONCATENATE('БАЗА ЯНД'!I167," г")</f>
        <v>140 г</v>
      </c>
      <c r="E168" t="str">
        <f>CONCATENATE(ROUND('БАЗА ЯНД'!J167,0)," кк")</f>
        <v>260 кк</v>
      </c>
      <c r="F168" t="str">
        <f>CONCATENATE("Б ",ROUND('БАЗА ЯНД'!K167,0))</f>
        <v>Б 18</v>
      </c>
      <c r="G168" t="str">
        <f>CONCATENATE("Ж ",ROUND('БАЗА ЯНД'!L167,0))</f>
        <v>Ж 17</v>
      </c>
      <c r="H168" t="str">
        <f>CONCATENATE("У ",ROUND('БАЗА ЯНД'!M167,0))</f>
        <v>У 9</v>
      </c>
      <c r="I168">
        <f>'БАЗА ЯНД'!N167</f>
        <v>0</v>
      </c>
      <c r="J168">
        <f>'БАЗА ЯНД'!O167</f>
        <v>1</v>
      </c>
      <c r="K168">
        <f>'БАЗА ЯНД'!P167</f>
        <v>1</v>
      </c>
      <c r="L168">
        <f>'БАЗА ЯНД'!Q167</f>
        <v>0</v>
      </c>
      <c r="M168" t="str">
        <f>'БАЗА ЯНД'!R167</f>
        <v>индейка, вишня, сахар, соль, специи</v>
      </c>
    </row>
    <row r="169" spans="1:13" ht="15" hidden="1" customHeight="1" x14ac:dyDescent="0.25">
      <c r="A169">
        <f>'БАЗА ЯНД'!B168</f>
        <v>24</v>
      </c>
      <c r="B169" t="str">
        <f>'БАЗА ЯНД'!E168</f>
        <v>Котлета из индейки с горчичным соусом</v>
      </c>
      <c r="C169" t="str">
        <f>CONCATENATE('БАЗА ЯНД'!F168,".-")</f>
        <v>180.-</v>
      </c>
      <c r="D169" t="str">
        <f>CONCATENATE('БАЗА ЯНД'!I168," г")</f>
        <v>130 г</v>
      </c>
      <c r="E169" t="str">
        <f>CONCATENATE(ROUND('БАЗА ЯНД'!J168,0)," кк")</f>
        <v>173 кк</v>
      </c>
      <c r="F169" t="str">
        <f>CONCATENATE("Б ",ROUND('БАЗА ЯНД'!K168,0))</f>
        <v>Б 17</v>
      </c>
      <c r="G169" t="str">
        <f>CONCATENATE("Ж ",ROUND('БАЗА ЯНД'!L168,0))</f>
        <v>Ж 10</v>
      </c>
      <c r="H169" t="str">
        <f>CONCATENATE("У ",ROUND('БАЗА ЯНД'!M168,0))</f>
        <v>У 5</v>
      </c>
      <c r="I169">
        <f>'БАЗА ЯНД'!N168</f>
        <v>0</v>
      </c>
      <c r="J169">
        <f>'БАЗА ЯНД'!O168</f>
        <v>1</v>
      </c>
      <c r="K169">
        <f>'БАЗА ЯНД'!P168</f>
        <v>1</v>
      </c>
      <c r="L169">
        <f>'БАЗА ЯНД'!Q168</f>
        <v>0</v>
      </c>
      <c r="M169" t="str">
        <f>'БАЗА ЯНД'!R168</f>
        <v>индейка, яйцо куриное, лук, сухари панировочные, цыплёнок, петрушка, горчица, демиглас, сливочное масло, соль, специи</v>
      </c>
    </row>
    <row r="170" spans="1:13" ht="15" hidden="1" customHeight="1" x14ac:dyDescent="0.25">
      <c r="A170">
        <f>'БАЗА ЯНД'!B169</f>
        <v>21</v>
      </c>
      <c r="B170" t="str">
        <f>'БАЗА ЯНД'!E169</f>
        <v>Свекольный салат с кунжутом</v>
      </c>
      <c r="C170" t="str">
        <f>CONCATENATE('БАЗА ЯНД'!F169,".-")</f>
        <v>90.-</v>
      </c>
      <c r="D170" t="str">
        <f>CONCATENATE('БАЗА ЯНД'!I169," г")</f>
        <v>160 г</v>
      </c>
      <c r="E170" t="str">
        <f>CONCATENATE(ROUND('БАЗА ЯНД'!J169,0)," кк")</f>
        <v>180 кк</v>
      </c>
      <c r="F170" t="str">
        <f>CONCATENATE("Б ",ROUND('БАЗА ЯНД'!K169,0))</f>
        <v>Б 4</v>
      </c>
      <c r="G170" t="str">
        <f>CONCATENATE("Ж ",ROUND('БАЗА ЯНД'!L169,0))</f>
        <v>Ж 12</v>
      </c>
      <c r="H170" t="str">
        <f>CONCATENATE("У ",ROUND('БАЗА ЯНД'!M169,0))</f>
        <v>У 14</v>
      </c>
      <c r="I170">
        <f>'БАЗА ЯНД'!N169</f>
        <v>1</v>
      </c>
      <c r="J170">
        <f>'БАЗА ЯНД'!O169</f>
        <v>1</v>
      </c>
      <c r="K170">
        <f>'БАЗА ЯНД'!P169</f>
        <v>0</v>
      </c>
      <c r="L170">
        <f>'БАЗА ЯНД'!Q169</f>
        <v>0</v>
      </c>
      <c r="M170" t="str">
        <f>'БАЗА ЯНД'!R169</f>
        <v>свекла, растительное масло, чеснок, соус кунжутный (подсолнечное масло, яичный желток, соевый соус, кунжут, уксус, сахар, экстракт дрожжей, грибной экстракт, соль, лук, имбирь, цедра апельсина, корица, анис), кинза, фасоль стручковая, арахис, кунжутное масло, огурец</v>
      </c>
    </row>
    <row r="171" spans="1:13" ht="15" customHeight="1" x14ac:dyDescent="0.25">
      <c r="A171">
        <f>'БАЗА ЯНД'!B170</f>
        <v>23</v>
      </c>
      <c r="B171" t="str">
        <f>'БАЗА ЯНД'!E170</f>
        <v xml:space="preserve">Блинчики, 1 шт </v>
      </c>
      <c r="C171" t="str">
        <f>CONCATENATE('БАЗА ЯНД'!F170,".-")</f>
        <v>35.-</v>
      </c>
      <c r="D171" t="str">
        <f>CONCATENATE('БАЗА ЯНД'!I170," г")</f>
        <v>50 г</v>
      </c>
      <c r="E171" t="str">
        <f>CONCATENATE(ROUND('БАЗА ЯНД'!J170,0)," кк")</f>
        <v>116 кк</v>
      </c>
      <c r="F171" t="str">
        <f>CONCATENATE("Б ",ROUND('БАЗА ЯНД'!K170,0))</f>
        <v>Б 4</v>
      </c>
      <c r="G171" t="str">
        <f>CONCATENATE("Ж ",ROUND('БАЗА ЯНД'!L170,0))</f>
        <v>Ж 4</v>
      </c>
      <c r="H171" t="str">
        <f>CONCATENATE("У ",ROUND('БАЗА ЯНД'!M170,0))</f>
        <v>У 16</v>
      </c>
      <c r="I171">
        <f>'БАЗА ЯНД'!N170</f>
        <v>1</v>
      </c>
      <c r="J171">
        <f>'БАЗА ЯНД'!O170</f>
        <v>1</v>
      </c>
      <c r="K171">
        <f>'БАЗА ЯНД'!P170</f>
        <v>1</v>
      </c>
      <c r="L171">
        <f>'БАЗА ЯНД'!Q170</f>
        <v>0</v>
      </c>
      <c r="M171" t="str">
        <f>'БАЗА ЯНД'!R170</f>
        <v>мука, молоко, сахар, яйцо куриное, соль</v>
      </c>
    </row>
    <row r="172" spans="1:13" ht="15" customHeight="1" x14ac:dyDescent="0.25">
      <c r="A172">
        <f>'БАЗА ЯНД'!B171</f>
        <v>23</v>
      </c>
      <c r="B172" t="str">
        <f>'БАЗА ЯНД'!E171</f>
        <v>Гороховый суп с грудинкой и гренками</v>
      </c>
      <c r="C172" t="str">
        <f>CONCATENATE('БАЗА ЯНД'!F171,".-")</f>
        <v>130.-</v>
      </c>
      <c r="D172" t="str">
        <f>CONCATENATE('БАЗА ЯНД'!I171," г")</f>
        <v>250 г</v>
      </c>
      <c r="E172" t="str">
        <f>CONCATENATE(ROUND('БАЗА ЯНД'!J171,0)," кк")</f>
        <v>297 кк</v>
      </c>
      <c r="F172" t="str">
        <f>CONCATENATE("Б ",ROUND('БАЗА ЯНД'!K171,0))</f>
        <v>Б 13</v>
      </c>
      <c r="G172" t="str">
        <f>CONCATENATE("Ж ",ROUND('БАЗА ЯНД'!L171,0))</f>
        <v>Ж 10</v>
      </c>
      <c r="H172" t="str">
        <f>CONCATENATE("У ",ROUND('БАЗА ЯНД'!M171,0))</f>
        <v>У 40</v>
      </c>
      <c r="I172">
        <f>'БАЗА ЯНД'!N171</f>
        <v>0</v>
      </c>
      <c r="J172">
        <f>'БАЗА ЯНД'!O171</f>
        <v>1</v>
      </c>
      <c r="K172">
        <f>'БАЗА ЯНД'!P171</f>
        <v>0</v>
      </c>
      <c r="L172">
        <f>'БАЗА ЯНД'!Q171</f>
        <v>0</v>
      </c>
      <c r="M172" t="str">
        <f>'БАЗА ЯНД'!R171</f>
        <v>куриный бульон, свинина, колбаски охотничьи, картофель, горох, морковь, лук, сельдерей , соль, специи</v>
      </c>
    </row>
    <row r="173" spans="1:13" ht="15" hidden="1" customHeight="1" x14ac:dyDescent="0.25">
      <c r="A173">
        <f>'БАЗА ЯНД'!B172</f>
        <v>24</v>
      </c>
      <c r="B173" t="str">
        <f>'БАЗА ЯНД'!E172</f>
        <v>Морс из персика и вишни</v>
      </c>
      <c r="C173" t="str">
        <f>CONCATENATE('БАЗА ЯНД'!F172,".-")</f>
        <v>45.-</v>
      </c>
      <c r="D173" t="str">
        <f>CONCATENATE('БАЗА ЯНД'!I172," г")</f>
        <v>250 г</v>
      </c>
      <c r="E173" t="str">
        <f>CONCATENATE(ROUND('БАЗА ЯНД'!J172,0)," кк")</f>
        <v>0 кк</v>
      </c>
      <c r="F173" t="str">
        <f>CONCATENATE("Б ",ROUND('БАЗА ЯНД'!K172,0))</f>
        <v>Б 0</v>
      </c>
      <c r="G173" t="str">
        <f>CONCATENATE("Ж ",ROUND('БАЗА ЯНД'!L172,0))</f>
        <v>Ж 0</v>
      </c>
      <c r="H173" t="str">
        <f>CONCATENATE("У ",ROUND('БАЗА ЯНД'!M172,0))</f>
        <v>У 0</v>
      </c>
      <c r="I173">
        <f>'БАЗА ЯНД'!N172</f>
        <v>0</v>
      </c>
      <c r="J173">
        <f>'БАЗА ЯНД'!O172</f>
        <v>0</v>
      </c>
      <c r="K173">
        <f>'БАЗА ЯНД'!P172</f>
        <v>0</v>
      </c>
      <c r="L173">
        <f>'БАЗА ЯНД'!Q172</f>
        <v>0</v>
      </c>
      <c r="M173" t="str">
        <f>'БАЗА ЯНД'!R172</f>
        <v>персики, вишня, сахар, вода</v>
      </c>
    </row>
    <row r="174" spans="1:13" ht="15" hidden="1" customHeight="1" x14ac:dyDescent="0.25">
      <c r="A174">
        <f>'БАЗА ЯНД'!B173</f>
        <v>0</v>
      </c>
      <c r="B174" t="str">
        <f>'БАЗА ЯНД'!E173</f>
        <v>Шарлотка</v>
      </c>
      <c r="C174" t="str">
        <f>CONCATENATE('БАЗА ЯНД'!F173,".-")</f>
        <v>110.-</v>
      </c>
      <c r="D174" t="str">
        <f>CONCATENATE('БАЗА ЯНД'!I173," г")</f>
        <v>120 г</v>
      </c>
      <c r="E174" t="str">
        <f>CONCATENATE(ROUND('БАЗА ЯНД'!J173,0)," кк")</f>
        <v>353 кк</v>
      </c>
      <c r="F174" t="str">
        <f>CONCATENATE("Б ",ROUND('БАЗА ЯНД'!K173,0))</f>
        <v>Б 9</v>
      </c>
      <c r="G174" t="str">
        <f>CONCATENATE("Ж ",ROUND('БАЗА ЯНД'!L173,0))</f>
        <v>Ж 13</v>
      </c>
      <c r="H174" t="str">
        <f>CONCATENATE("У ",ROUND('БАЗА ЯНД'!M173,0))</f>
        <v>У 51</v>
      </c>
      <c r="I174">
        <f>'БАЗА ЯНД'!N173</f>
        <v>1</v>
      </c>
      <c r="J174">
        <f>'БАЗА ЯНД'!O173</f>
        <v>1</v>
      </c>
      <c r="K174">
        <f>'БАЗА ЯНД'!P173</f>
        <v>1</v>
      </c>
      <c r="L174">
        <f>'БАЗА ЯНД'!Q173</f>
        <v>0</v>
      </c>
      <c r="M174" t="str">
        <f>'БАЗА ЯНД'!R173</f>
        <v>яйцо, сахар, мука, мёд, сметана</v>
      </c>
    </row>
    <row r="175" spans="1:13" ht="15" customHeight="1" x14ac:dyDescent="0.25">
      <c r="A175">
        <f>'БАЗА ЯНД'!B174</f>
        <v>23</v>
      </c>
      <c r="B175" t="str">
        <f>'БАЗА ЯНД'!E174</f>
        <v>Ёжики из говядины с булгуром</v>
      </c>
      <c r="C175" t="str">
        <f>CONCATENATE('БАЗА ЯНД'!F174,".-")</f>
        <v>140.-</v>
      </c>
      <c r="D175" t="str">
        <f>CONCATENATE('БАЗА ЯНД'!I174," г")</f>
        <v>120 г</v>
      </c>
      <c r="E175" t="str">
        <f>CONCATENATE(ROUND('БАЗА ЯНД'!J174,0)," кк")</f>
        <v>115 кк</v>
      </c>
      <c r="F175" t="str">
        <f>CONCATENATE("Б ",ROUND('БАЗА ЯНД'!K174,0))</f>
        <v>Б 10</v>
      </c>
      <c r="G175" t="str">
        <f>CONCATENATE("Ж ",ROUND('БАЗА ЯНД'!L174,0))</f>
        <v>Ж 6</v>
      </c>
      <c r="H175" t="str">
        <f>CONCATENATE("У ",ROUND('БАЗА ЯНД'!M174,0))</f>
        <v>У 6</v>
      </c>
      <c r="I175">
        <f>'БАЗА ЯНД'!N174</f>
        <v>0</v>
      </c>
      <c r="J175">
        <f>'БАЗА ЯНД'!O174</f>
        <v>1</v>
      </c>
      <c r="K175">
        <f>'БАЗА ЯНД'!P174</f>
        <v>1</v>
      </c>
      <c r="L175">
        <f>'БАЗА ЯНД'!Q174</f>
        <v>0</v>
      </c>
      <c r="M175" t="str">
        <f>'БАЗА ЯНД'!R174</f>
        <v xml:space="preserve">говядина, филе цыплёнка, соль, булгур, сливочное масло, соус (сметана, лук репчатый, яйцо куриное, молоко, мука пшеничная, мускатный орех, соль) </v>
      </c>
    </row>
    <row r="176" spans="1:13" ht="15" customHeight="1" x14ac:dyDescent="0.25">
      <c r="A176">
        <f>'БАЗА ЯНД'!B175</f>
        <v>23</v>
      </c>
      <c r="B176" t="str">
        <f>'БАЗА ЯНД'!E175</f>
        <v>Карри из овощей</v>
      </c>
      <c r="C176" t="str">
        <f>CONCATENATE('БАЗА ЯНД'!F175,".-")</f>
        <v>160.-</v>
      </c>
      <c r="D176" t="str">
        <f>CONCATENATE('БАЗА ЯНД'!I175," г")</f>
        <v>180 г</v>
      </c>
      <c r="E176" t="str">
        <f>CONCATENATE(ROUND('БАЗА ЯНД'!J175,0)," кк")</f>
        <v>175 кк</v>
      </c>
      <c r="F176" t="str">
        <f>CONCATENATE("Б ",ROUND('БАЗА ЯНД'!K175,0))</f>
        <v>Б 4</v>
      </c>
      <c r="G176" t="str">
        <f>CONCATENATE("Ж ",ROUND('БАЗА ЯНД'!L175,0))</f>
        <v>Ж 14</v>
      </c>
      <c r="H176" t="str">
        <f>CONCATENATE("У ",ROUND('БАЗА ЯНД'!M175,0))</f>
        <v>У 8</v>
      </c>
      <c r="I176">
        <f>'БАЗА ЯНД'!N175</f>
        <v>1</v>
      </c>
      <c r="J176">
        <f>'БАЗА ЯНД'!O175</f>
        <v>0</v>
      </c>
      <c r="K176">
        <f>'БАЗА ЯНД'!P175</f>
        <v>1</v>
      </c>
      <c r="L176">
        <f>'БАЗА ЯНД'!Q175</f>
        <v>1</v>
      </c>
      <c r="M176" t="str">
        <f>'БАЗА ЯНД'!R175</f>
        <v>перец чили, имбирь, чеснок, соус соевый, цукини, брокколи, тыква, морковь, шампиньоны, лук, перец болгарский, кокосовое молоко, сливки, соль, специи</v>
      </c>
    </row>
    <row r="177" spans="1:13" ht="15" customHeight="1" x14ac:dyDescent="0.25">
      <c r="A177">
        <f>'БАЗА ЯНД'!B176</f>
        <v>23</v>
      </c>
      <c r="B177" t="str">
        <f>'БАЗА ЯНД'!E176</f>
        <v>Картофельный гратен</v>
      </c>
      <c r="C177" t="str">
        <f>CONCATENATE('БАЗА ЯНД'!F176,".-")</f>
        <v>160.-</v>
      </c>
      <c r="D177" t="str">
        <f>CONCATENATE('БАЗА ЯНД'!I176," г")</f>
        <v>180 г</v>
      </c>
      <c r="E177" t="str">
        <f>CONCATENATE(ROUND('БАЗА ЯНД'!J176,0)," кк")</f>
        <v>343 кк</v>
      </c>
      <c r="F177" t="str">
        <f>CONCATENATE("Б ",ROUND('БАЗА ЯНД'!K176,0))</f>
        <v>Б 9</v>
      </c>
      <c r="G177" t="str">
        <f>CONCATENATE("Ж ",ROUND('БАЗА ЯНД'!L176,0))</f>
        <v>Ж 23</v>
      </c>
      <c r="H177" t="str">
        <f>CONCATENATE("У ",ROUND('БАЗА ЯНД'!M176,0))</f>
        <v>У 25</v>
      </c>
      <c r="I177">
        <f>'БАЗА ЯНД'!N176</f>
        <v>1</v>
      </c>
      <c r="J177">
        <f>'БАЗА ЯНД'!O176</f>
        <v>0</v>
      </c>
      <c r="K177">
        <f>'БАЗА ЯНД'!P176</f>
        <v>1</v>
      </c>
      <c r="L177">
        <f>'БАЗА ЯНД'!Q176</f>
        <v>0</v>
      </c>
      <c r="M177" t="str">
        <f>'БАЗА ЯНД'!R176</f>
        <v>картофель, чеснок, сливки, лук, пармезан, петрушка, тимьян, розмарин, сыр, соль, специи</v>
      </c>
    </row>
    <row r="178" spans="1:13" ht="15" customHeight="1" x14ac:dyDescent="0.25">
      <c r="A178">
        <f>'БАЗА ЯНД'!B177</f>
        <v>23</v>
      </c>
      <c r="B178" t="str">
        <f>'БАЗА ЯНД'!E177</f>
        <v>Киш с красной рыбой</v>
      </c>
      <c r="C178" t="str">
        <f>CONCATENATE('БАЗА ЯНД'!F177,".-")</f>
        <v>260.-</v>
      </c>
      <c r="D178" t="str">
        <f>CONCATENATE('БАЗА ЯНД'!I177," г")</f>
        <v>160 г</v>
      </c>
      <c r="E178" t="str">
        <f>CONCATENATE(ROUND('БАЗА ЯНД'!J177,0)," кк")</f>
        <v>328 кк</v>
      </c>
      <c r="F178" t="str">
        <f>CONCATENATE("Б ",ROUND('БАЗА ЯНД'!K177,0))</f>
        <v>Б 14</v>
      </c>
      <c r="G178" t="str">
        <f>CONCATENATE("Ж ",ROUND('БАЗА ЯНД'!L177,0))</f>
        <v>Ж 20</v>
      </c>
      <c r="H178" t="str">
        <f>CONCATENATE("У ",ROUND('БАЗА ЯНД'!M177,0))</f>
        <v>У 23</v>
      </c>
      <c r="I178">
        <f>'БАЗА ЯНД'!N177</f>
        <v>0</v>
      </c>
      <c r="J178">
        <f>'БАЗА ЯНД'!O177</f>
        <v>1</v>
      </c>
      <c r="K178">
        <f>'БАЗА ЯНД'!P177</f>
        <v>1</v>
      </c>
      <c r="L178">
        <f>'БАЗА ЯНД'!Q177</f>
        <v>0</v>
      </c>
      <c r="M178" t="str">
        <f>'БАЗА ЯНД'!R177</f>
        <v>тесто песочное (мука пшеничная, сливочное масло, сахар, соль, яйцо куриное, молоко), сыр пармезан, томаты, кета, тимьян, белое вино, сливочное масло, лимон, чеснок, цветная капуста, шпинат, базилик, петрушка</v>
      </c>
    </row>
    <row r="179" spans="1:13" ht="15" hidden="1" customHeight="1" x14ac:dyDescent="0.25">
      <c r="A179">
        <f>'БАЗА ЯНД'!B178</f>
        <v>20</v>
      </c>
      <c r="B179" t="str">
        <f>'БАЗА ЯНД'!E178</f>
        <v>Куриная котлета с горчичным соусом</v>
      </c>
      <c r="C179" t="str">
        <f>CONCATENATE('БАЗА ЯНД'!F178,".-")</f>
        <v>180.-</v>
      </c>
      <c r="D179" t="str">
        <f>CONCATENATE('БАЗА ЯНД'!I178," г")</f>
        <v>150 г</v>
      </c>
      <c r="E179" t="str">
        <f>CONCATENATE(ROUND('БАЗА ЯНД'!J178,0)," кк")</f>
        <v>290 кк</v>
      </c>
      <c r="F179" t="str">
        <f>CONCATENATE("Б ",ROUND('БАЗА ЯНД'!K178,0))</f>
        <v>Б 22</v>
      </c>
      <c r="G179" t="str">
        <f>CONCATENATE("Ж ",ROUND('БАЗА ЯНД'!L178,0))</f>
        <v>Ж 17</v>
      </c>
      <c r="H179" t="str">
        <f>CONCATENATE("У ",ROUND('БАЗА ЯНД'!M178,0))</f>
        <v>У 13</v>
      </c>
      <c r="I179">
        <f>'БАЗА ЯНД'!N178</f>
        <v>0</v>
      </c>
      <c r="J179">
        <f>'БАЗА ЯНД'!O178</f>
        <v>1</v>
      </c>
      <c r="K179">
        <f>'БАЗА ЯНД'!P178</f>
        <v>1</v>
      </c>
      <c r="L179">
        <f>'БАЗА ЯНД'!Q178</f>
        <v>0</v>
      </c>
      <c r="M179" t="str">
        <f>'БАЗА ЯНД'!R178</f>
        <v>цыплёнок, яйцо, петрушка, сливочное масло, лук, сухари панировочные, сахар, соус демиглясс, горчица зернистая</v>
      </c>
    </row>
    <row r="180" spans="1:13" ht="15" customHeight="1" x14ac:dyDescent="0.25">
      <c r="A180">
        <f>'БАЗА ЯНД'!B179</f>
        <v>23</v>
      </c>
      <c r="B180" t="str">
        <f>'БАЗА ЯНД'!E179</f>
        <v>Компот из ревеня</v>
      </c>
      <c r="C180" t="str">
        <f>CONCATENATE('БАЗА ЯНД'!F179,".-")</f>
        <v>45.-</v>
      </c>
      <c r="D180" t="str">
        <f>CONCATENATE('БАЗА ЯНД'!I179," г")</f>
        <v>250 г</v>
      </c>
      <c r="E180" t="str">
        <f>CONCATENATE(ROUND('БАЗА ЯНД'!J179,0)," кк")</f>
        <v>32 кк</v>
      </c>
      <c r="F180" t="str">
        <f>CONCATENATE("Б ",ROUND('БАЗА ЯНД'!K179,0))</f>
        <v>Б 0</v>
      </c>
      <c r="G180" t="str">
        <f>CONCATENATE("Ж ",ROUND('БАЗА ЯНД'!L179,0))</f>
        <v>Ж 0</v>
      </c>
      <c r="H180" t="str">
        <f>CONCATENATE("У ",ROUND('БАЗА ЯНД'!M179,0))</f>
        <v>У 8</v>
      </c>
      <c r="I180">
        <f>'БАЗА ЯНД'!N179</f>
        <v>1</v>
      </c>
      <c r="J180">
        <f>'БАЗА ЯНД'!O179</f>
        <v>0</v>
      </c>
      <c r="K180">
        <f>'БАЗА ЯНД'!P179</f>
        <v>0</v>
      </c>
      <c r="L180">
        <f>'БАЗА ЯНД'!Q179</f>
        <v>0</v>
      </c>
      <c r="M180" t="str">
        <f>'БАЗА ЯНД'!R179</f>
        <v>ревень, сахар</v>
      </c>
    </row>
    <row r="181" spans="1:13" ht="15" hidden="1" customHeight="1" x14ac:dyDescent="0.25">
      <c r="A181">
        <f>'БАЗА ЯНД'!B180</f>
        <v>20</v>
      </c>
      <c r="B181" t="str">
        <f>'БАЗА ЯНД'!E180</f>
        <v>Компот из фейхоа</v>
      </c>
      <c r="C181" t="str">
        <f>CONCATENATE('БАЗА ЯНД'!F180,".-")</f>
        <v>50.-</v>
      </c>
      <c r="D181" t="str">
        <f>CONCATENATE('БАЗА ЯНД'!I180," г")</f>
        <v>250 г</v>
      </c>
      <c r="E181" t="str">
        <f>CONCATENATE(ROUND('БАЗА ЯНД'!J180,0)," кк")</f>
        <v>122 кк</v>
      </c>
      <c r="F181" t="str">
        <f>CONCATENATE("Б ",ROUND('БАЗА ЯНД'!K180,0))</f>
        <v>Б 0</v>
      </c>
      <c r="G181" t="str">
        <f>CONCATENATE("Ж ",ROUND('БАЗА ЯНД'!L180,0))</f>
        <v>Ж 0</v>
      </c>
      <c r="H181" t="str">
        <f>CONCATENATE("У ",ROUND('БАЗА ЯНД'!M180,0))</f>
        <v>У 30</v>
      </c>
      <c r="I181">
        <f>'БАЗА ЯНД'!N180</f>
        <v>1</v>
      </c>
      <c r="J181">
        <f>'БАЗА ЯНД'!O180</f>
        <v>0</v>
      </c>
      <c r="K181">
        <f>'БАЗА ЯНД'!P180</f>
        <v>0</v>
      </c>
      <c r="L181">
        <f>'БАЗА ЯНД'!Q180</f>
        <v>0</v>
      </c>
      <c r="M181" t="str">
        <f>'БАЗА ЯНД'!R180</f>
        <v>фейхоа, сахар, лимон, вода</v>
      </c>
    </row>
    <row r="182" spans="1:13" ht="15" hidden="1" customHeight="1" x14ac:dyDescent="0.25">
      <c r="A182">
        <f>'БАЗА ЯНД'!B181</f>
        <v>22</v>
      </c>
      <c r="B182" t="str">
        <f>'БАЗА ЯНД'!E181</f>
        <v>Суши-ролл с авокадо и огурцом</v>
      </c>
      <c r="C182" t="str">
        <f>CONCATENATE('БАЗА ЯНД'!F181,".-")</f>
        <v>180.-</v>
      </c>
      <c r="D182" t="str">
        <f>CONCATENATE('БАЗА ЯНД'!I181," г")</f>
        <v>200 г</v>
      </c>
      <c r="E182" t="str">
        <f>CONCATENATE(ROUND('БАЗА ЯНД'!J181,0)," кк")</f>
        <v>227 кк</v>
      </c>
      <c r="F182" t="str">
        <f>CONCATENATE("Б ",ROUND('БАЗА ЯНД'!K181,0))</f>
        <v>Б 5</v>
      </c>
      <c r="G182" t="str">
        <f>CONCATENATE("Ж ",ROUND('БАЗА ЯНД'!L181,0))</f>
        <v>Ж 11</v>
      </c>
      <c r="H182" t="str">
        <f>CONCATENATE("У ",ROUND('БАЗА ЯНД'!M181,0))</f>
        <v>У 27</v>
      </c>
      <c r="I182">
        <f>'БАЗА ЯНД'!N181</f>
        <v>0</v>
      </c>
      <c r="J182">
        <f>'БАЗА ЯНД'!O181</f>
        <v>1</v>
      </c>
      <c r="K182">
        <f>'БАЗА ЯНД'!P181</f>
        <v>1</v>
      </c>
      <c r="L182">
        <f>'БАЗА ЯНД'!Q181</f>
        <v>0</v>
      </c>
      <c r="M182" t="str">
        <f>'БАЗА ЯНД'!R181</f>
        <v>рис, сыр творожный, имбирь маринованный, кунжут, нори, огурцы, сахар, уксус рисовый мирин, соус ореховый, соус соевый, авокадо, соль</v>
      </c>
    </row>
    <row r="183" spans="1:13" ht="15" hidden="1" customHeight="1" x14ac:dyDescent="0.25">
      <c r="A183">
        <f>'БАЗА ЯНД'!B182</f>
        <v>10</v>
      </c>
      <c r="B183" t="str">
        <f>'БАЗА ЯНД'!E182</f>
        <v>Горчичный деми-гляс</v>
      </c>
      <c r="C183" t="str">
        <f>CONCATENATE('БАЗА ЯНД'!F182,".-")</f>
        <v>40.-</v>
      </c>
      <c r="D183" t="str">
        <f>CONCATENATE('БАЗА ЯНД'!I182," г")</f>
        <v>30 г</v>
      </c>
      <c r="E183" t="str">
        <f>CONCATENATE(ROUND('БАЗА ЯНД'!J182,0)," кк")</f>
        <v>46 кк</v>
      </c>
      <c r="F183" t="str">
        <f>CONCATENATE("Б ",ROUND('БАЗА ЯНД'!K182,0))</f>
        <v>Б 1</v>
      </c>
      <c r="G183" t="str">
        <f>CONCATENATE("Ж ",ROUND('БАЗА ЯНД'!L182,0))</f>
        <v>Ж 2</v>
      </c>
      <c r="H183" t="str">
        <f>CONCATENATE("У ",ROUND('БАЗА ЯНД'!M182,0))</f>
        <v>У 5</v>
      </c>
      <c r="I183">
        <f>'БАЗА ЯНД'!N182</f>
        <v>0</v>
      </c>
      <c r="J183">
        <f>'БАЗА ЯНД'!O182</f>
        <v>0</v>
      </c>
      <c r="K183">
        <f>'БАЗА ЯНД'!P182</f>
        <v>0</v>
      </c>
      <c r="L183">
        <f>'БАЗА ЯНД'!Q182</f>
        <v>0</v>
      </c>
      <c r="M183" t="str">
        <f>'БАЗА ЯНД'!R182</f>
        <v>мука, картофельный крахмал, растительный жир, сахар, соль, горчица, специи, соевый соус</v>
      </c>
    </row>
    <row r="184" spans="1:13" ht="15" hidden="1" customHeight="1" x14ac:dyDescent="0.25">
      <c r="A184">
        <f>'БАЗА ЯНД'!B183</f>
        <v>0</v>
      </c>
      <c r="B184" t="str">
        <f>'БАЗА ЯНД'!E183</f>
        <v>Бриошь с изюмом и корицей</v>
      </c>
      <c r="C184" t="str">
        <f>CONCATENATE('БАЗА ЯНД'!F183,".-")</f>
        <v>45.-</v>
      </c>
      <c r="D184" t="str">
        <f>CONCATENATE('БАЗА ЯНД'!I183," г")</f>
        <v>90 г</v>
      </c>
      <c r="E184" t="str">
        <f>CONCATENATE(ROUND('БАЗА ЯНД'!J183,0)," кк")</f>
        <v>315 кк</v>
      </c>
      <c r="F184" t="str">
        <f>CONCATENATE("Б ",ROUND('БАЗА ЯНД'!K183,0))</f>
        <v>Б 5</v>
      </c>
      <c r="G184" t="str">
        <f>CONCATENATE("Ж ",ROUND('БАЗА ЯНД'!L183,0))</f>
        <v>Ж 15</v>
      </c>
      <c r="H184" t="str">
        <f>CONCATENATE("У ",ROUND('БАЗА ЯНД'!M183,0))</f>
        <v>У 41</v>
      </c>
      <c r="I184">
        <f>'БАЗА ЯНД'!N183</f>
        <v>0</v>
      </c>
      <c r="J184">
        <f>'БАЗА ЯНД'!O183</f>
        <v>1</v>
      </c>
      <c r="K184">
        <f>'БАЗА ЯНД'!P183</f>
        <v>1</v>
      </c>
      <c r="L184">
        <f>'БАЗА ЯНД'!Q183</f>
        <v>0</v>
      </c>
      <c r="M184" t="str">
        <f>'БАЗА ЯНД'!R183</f>
        <v>молоко, мука, яйцо, сахар, дрожжи, сливочное масло, сахар, изюм, корица</v>
      </c>
    </row>
    <row r="185" spans="1:13" ht="15" hidden="1" customHeight="1" x14ac:dyDescent="0.25">
      <c r="A185">
        <f>'БАЗА ЯНД'!B184</f>
        <v>8</v>
      </c>
      <c r="B185" t="str">
        <f>'БАЗА ЯНД'!E184</f>
        <v>Блинчик с копчёной форелью и авокадо</v>
      </c>
      <c r="C185" t="str">
        <f>CONCATENATE('БАЗА ЯНД'!F184,".-")</f>
        <v>280.-</v>
      </c>
      <c r="D185" t="str">
        <f>CONCATENATE('БАЗА ЯНД'!I184," г")</f>
        <v>150 г</v>
      </c>
      <c r="E185" t="str">
        <f>CONCATENATE(ROUND('БАЗА ЯНД'!J184,0)," кк")</f>
        <v>248 кк</v>
      </c>
      <c r="F185" t="str">
        <f>CONCATENATE("Б ",ROUND('БАЗА ЯНД'!K184,0))</f>
        <v>Б 12</v>
      </c>
      <c r="G185" t="str">
        <f>CONCATENATE("Ж ",ROUND('БАЗА ЯНД'!L184,0))</f>
        <v>Ж 14</v>
      </c>
      <c r="H185" t="str">
        <f>CONCATENATE("У ",ROUND('БАЗА ЯНД'!M184,0))</f>
        <v>У 19</v>
      </c>
      <c r="I185">
        <f>'БАЗА ЯНД'!N184</f>
        <v>0</v>
      </c>
      <c r="J185">
        <f>'БАЗА ЯНД'!O184</f>
        <v>1</v>
      </c>
      <c r="K185">
        <f>'БАЗА ЯНД'!P184</f>
        <v>1</v>
      </c>
      <c r="L185">
        <f>'БАЗА ЯНД'!Q184</f>
        <v>0</v>
      </c>
      <c r="M185" t="str">
        <f>'БАЗА ЯНД'!R184</f>
        <v>пшеничная мука, молоко, сахар, соль, яйцо, подсолнечное масло, форель, сыр творожный, сливки, авокадо, огурец, салат айсберг</v>
      </c>
    </row>
    <row r="186" spans="1:13" ht="15" hidden="1" customHeight="1" x14ac:dyDescent="0.25">
      <c r="A186">
        <f>'БАЗА ЯНД'!B185</f>
        <v>20</v>
      </c>
      <c r="B186" t="str">
        <f>'БАЗА ЯНД'!E185</f>
        <v>Бифштекс из свинины с соусом BBQ</v>
      </c>
      <c r="C186" t="str">
        <f>CONCATENATE('БАЗА ЯНД'!F185,".-")</f>
        <v>180.-</v>
      </c>
      <c r="D186" t="str">
        <f>CONCATENATE('БАЗА ЯНД'!I185," г")</f>
        <v>160 г</v>
      </c>
      <c r="E186" t="str">
        <f>CONCATENATE(ROUND('БАЗА ЯНД'!J185,0)," кк")</f>
        <v>274 кк</v>
      </c>
      <c r="F186" t="str">
        <f>CONCATENATE("Б ",ROUND('БАЗА ЯНД'!K185,0))</f>
        <v>Б 24</v>
      </c>
      <c r="G186" t="str">
        <f>CONCATENATE("Ж ",ROUND('БАЗА ЯНД'!L185,0))</f>
        <v>Ж 15</v>
      </c>
      <c r="H186" t="str">
        <f>CONCATENATE("У ",ROUND('БАЗА ЯНД'!M185,0))</f>
        <v>У 12</v>
      </c>
      <c r="I186">
        <f>'БАЗА ЯНД'!N185</f>
        <v>0</v>
      </c>
      <c r="J186">
        <f>'БАЗА ЯНД'!O185</f>
        <v>1</v>
      </c>
      <c r="K186">
        <f>'БАЗА ЯНД'!P185</f>
        <v>0</v>
      </c>
      <c r="L186">
        <f>'БАЗА ЯНД'!Q185</f>
        <v>0</v>
      </c>
      <c r="M186" t="str">
        <f>'БАЗА ЯНД'!R185</f>
        <v>свинина, яйцо куриное, сухари панировочные, цыплёнок, томаты, уксус, сок яблочный, мед, сахар, чеснок</v>
      </c>
    </row>
    <row r="187" spans="1:13" ht="15" hidden="1" customHeight="1" x14ac:dyDescent="0.25">
      <c r="A187">
        <f>'БАЗА ЯНД'!B186</f>
        <v>8</v>
      </c>
      <c r="B187" t="str">
        <f>'БАЗА ЯНД'!E186</f>
        <v>Битые огурцы</v>
      </c>
      <c r="C187" t="str">
        <f>CONCATENATE('БАЗА ЯНД'!F186,".-")</f>
        <v>90.-</v>
      </c>
      <c r="D187" t="str">
        <f>CONCATENATE('БАЗА ЯНД'!I186," г")</f>
        <v>50 г</v>
      </c>
      <c r="E187" t="str">
        <f>CONCATENATE(ROUND('БАЗА ЯНД'!J186,0)," кк")</f>
        <v>139 кк</v>
      </c>
      <c r="F187" t="str">
        <f>CONCATENATE("Б ",ROUND('БАЗА ЯНД'!K186,0))</f>
        <v>Б 1</v>
      </c>
      <c r="G187" t="str">
        <f>CONCATENATE("Ж ",ROUND('БАЗА ЯНД'!L186,0))</f>
        <v>Ж 6</v>
      </c>
      <c r="H187" t="str">
        <f>CONCATENATE("У ",ROUND('БАЗА ЯНД'!M186,0))</f>
        <v>У 20</v>
      </c>
      <c r="I187">
        <f>'БАЗА ЯНД'!N186</f>
        <v>1</v>
      </c>
      <c r="J187">
        <f>'БАЗА ЯНД'!O186</f>
        <v>0</v>
      </c>
      <c r="K187">
        <f>'БАЗА ЯНД'!P186</f>
        <v>0</v>
      </c>
      <c r="L187">
        <f>'БАЗА ЯНД'!Q186</f>
        <v>1</v>
      </c>
      <c r="M187" t="str">
        <f>'БАЗА ЯНД'!R186</f>
        <v>огурцы, соус соевый, сахар, соль, перец чили, имбирь, уксус рисовый, кунжутное масло, чеснок</v>
      </c>
    </row>
    <row r="188" spans="1:13" ht="15" hidden="1" customHeight="1" x14ac:dyDescent="0.25">
      <c r="A188">
        <f>'БАЗА ЯНД'!B187</f>
        <v>0</v>
      </c>
      <c r="B188" t="str">
        <f>'БАЗА ЯНД'!E187</f>
        <v>Суши-ролл с говядиной</v>
      </c>
      <c r="C188" t="str">
        <f>CONCATENATE('БАЗА ЯНД'!F187,".-")</f>
        <v>90.-</v>
      </c>
      <c r="D188" t="str">
        <f>CONCATENATE('БАЗА ЯНД'!I187," г")</f>
        <v>75 г</v>
      </c>
      <c r="E188" t="str">
        <f>CONCATENATE(ROUND('БАЗА ЯНД'!J187,0)," кк")</f>
        <v>96 кк</v>
      </c>
      <c r="F188" t="str">
        <f>CONCATENATE("Б ",ROUND('БАЗА ЯНД'!K187,0))</f>
        <v>Б 2</v>
      </c>
      <c r="G188" t="str">
        <f>CONCATENATE("Ж ",ROUND('БАЗА ЯНД'!L187,0))</f>
        <v>Ж 4</v>
      </c>
      <c r="H188" t="str">
        <f>CONCATENATE("У ",ROUND('БАЗА ЯНД'!M187,0))</f>
        <v>У 18</v>
      </c>
      <c r="I188">
        <f>'БАЗА ЯНД'!N187</f>
        <v>0</v>
      </c>
      <c r="J188">
        <f>'БАЗА ЯНД'!O187</f>
        <v>1</v>
      </c>
      <c r="K188">
        <f>'БАЗА ЯНД'!P187</f>
        <v>0</v>
      </c>
      <c r="L188">
        <f>'БАЗА ЯНД'!Q187</f>
        <v>0</v>
      </c>
      <c r="M188" t="str">
        <f>'БАЗА ЯНД'!R187</f>
        <v>рис, уксус рисовый, мирин, сахар, яблоки, говядина, чукка, капуста, имбирь, кунжут, нори, соевый соус, соус перечный, горошек, соль специи</v>
      </c>
    </row>
    <row r="189" spans="1:13" ht="15" hidden="1" customHeight="1" x14ac:dyDescent="0.25">
      <c r="A189">
        <f>'БАЗА ЯНД'!B188</f>
        <v>21</v>
      </c>
      <c r="B189" t="str">
        <f>'БАЗА ЯНД'!E188</f>
        <v>Капуста со шпинатом, яйцом и брынзой</v>
      </c>
      <c r="C189" t="str">
        <f>CONCATENATE('БАЗА ЯНД'!F188,".-")</f>
        <v>185.-</v>
      </c>
      <c r="D189" t="str">
        <f>CONCATENATE('БАЗА ЯНД'!I188," г")</f>
        <v>200 г</v>
      </c>
      <c r="E189" t="str">
        <f>CONCATENATE(ROUND('БАЗА ЯНД'!J188,0)," кк")</f>
        <v>193 кк</v>
      </c>
      <c r="F189" t="str">
        <f>CONCATENATE("Б ",ROUND('БАЗА ЯНД'!K188,0))</f>
        <v>Б 11</v>
      </c>
      <c r="G189" t="str">
        <f>CONCATENATE("Ж ",ROUND('БАЗА ЯНД'!L188,0))</f>
        <v>Ж 13</v>
      </c>
      <c r="H189" t="str">
        <f>CONCATENATE("У ",ROUND('БАЗА ЯНД'!M188,0))</f>
        <v>У 8</v>
      </c>
      <c r="I189">
        <f>'БАЗА ЯНД'!N188</f>
        <v>1</v>
      </c>
      <c r="J189">
        <f>'БАЗА ЯНД'!O188</f>
        <v>0</v>
      </c>
      <c r="K189">
        <f>'БАЗА ЯНД'!P188</f>
        <v>1</v>
      </c>
      <c r="L189">
        <f>'БАЗА ЯНД'!Q188</f>
        <v>0</v>
      </c>
      <c r="M189" t="str">
        <f>'БАЗА ЯНД'!R188</f>
        <v>капуста белокачанная, петрушка, лук репчатый, лук зеленый, яйцо куриное, соль, сливочное масло, подсолнечное масло, шпинат, брынза</v>
      </c>
    </row>
    <row r="190" spans="1:13" ht="15" hidden="1" customHeight="1" x14ac:dyDescent="0.25">
      <c r="A190">
        <f>'БАЗА ЯНД'!B189</f>
        <v>50</v>
      </c>
      <c r="B190" t="str">
        <f>'БАЗА ЯНД'!E189</f>
        <v>Крем-суп из корня сельдерея с сухариками</v>
      </c>
      <c r="C190" t="str">
        <f>CONCATENATE('БАЗА ЯНД'!F189,".-")</f>
        <v>110.-</v>
      </c>
      <c r="D190" t="str">
        <f>CONCATENATE('БАЗА ЯНД'!I189," г")</f>
        <v>250 г</v>
      </c>
      <c r="E190" t="str">
        <f>CONCATENATE(ROUND('БАЗА ЯНД'!J189,0)," кк")</f>
        <v>195 кк</v>
      </c>
      <c r="F190" t="str">
        <f>CONCATENATE("Б ",ROUND('БАЗА ЯНД'!K189,0))</f>
        <v>Б 5</v>
      </c>
      <c r="G190" t="str">
        <f>CONCATENATE("Ж ",ROUND('БАЗА ЯНД'!L189,0))</f>
        <v>Ж 7</v>
      </c>
      <c r="H190" t="str">
        <f>CONCATENATE("У ",ROUND('БАЗА ЯНД'!M189,0))</f>
        <v>У 30</v>
      </c>
      <c r="I190">
        <f>'БАЗА ЯНД'!N189</f>
        <v>1</v>
      </c>
      <c r="J190">
        <f>'БАЗА ЯНД'!O189</f>
        <v>0</v>
      </c>
      <c r="K190">
        <f>'БАЗА ЯНД'!P189</f>
        <v>1</v>
      </c>
      <c r="L190">
        <f>'БАЗА ЯНД'!Q189</f>
        <v>0</v>
      </c>
      <c r="M190" t="str">
        <f>'БАЗА ЯНД'!R189</f>
        <v>корень сельдерея, картофель, лук репчатый, тимьян, сливки, чеснок, оливковое масло, белое вино, соль</v>
      </c>
    </row>
    <row r="191" spans="1:13" ht="15" customHeight="1" x14ac:dyDescent="0.25">
      <c r="A191">
        <f>'БАЗА ЯНД'!B190</f>
        <v>23</v>
      </c>
      <c r="B191" t="str">
        <f>'БАЗА ЯНД'!E190</f>
        <v>Котлета из индейки с соусом из красной смородины, 1шт</v>
      </c>
      <c r="C191" t="str">
        <f>CONCATENATE('БАЗА ЯНД'!F190,".-")</f>
        <v>180.-</v>
      </c>
      <c r="D191" t="str">
        <f>CONCATENATE('БАЗА ЯНД'!I190," г")</f>
        <v>130 г</v>
      </c>
      <c r="E191" t="str">
        <f>CONCATENATE(ROUND('БАЗА ЯНД'!J190,0)," кк")</f>
        <v>182 кк</v>
      </c>
      <c r="F191" t="str">
        <f>CONCATENATE("Б ",ROUND('БАЗА ЯНД'!K190,0))</f>
        <v>Б 16</v>
      </c>
      <c r="G191" t="str">
        <f>CONCATENATE("Ж ",ROUND('БАЗА ЯНД'!L190,0))</f>
        <v>Ж 9</v>
      </c>
      <c r="H191" t="str">
        <f>CONCATENATE("У ",ROUND('БАЗА ЯНД'!M190,0))</f>
        <v>У 10</v>
      </c>
      <c r="I191">
        <f>'БАЗА ЯНД'!N190</f>
        <v>0</v>
      </c>
      <c r="J191">
        <f>'БАЗА ЯНД'!O190</f>
        <v>1</v>
      </c>
      <c r="K191">
        <f>'БАЗА ЯНД'!P190</f>
        <v>1</v>
      </c>
      <c r="L191">
        <f>'БАЗА ЯНД'!Q190</f>
        <v>0</v>
      </c>
      <c r="M191" t="str">
        <f>'БАЗА ЯНД'!R190</f>
        <v>лук, петрушка, индейка, яйцо куриное, сухари панировочные, томаты, цыплёнок, смородина, сахар, соль, специи, сливочное масло</v>
      </c>
    </row>
    <row r="192" spans="1:13" ht="15" hidden="1" customHeight="1" x14ac:dyDescent="0.25">
      <c r="A192">
        <f>'БАЗА ЯНД'!B191</f>
        <v>8</v>
      </c>
      <c r="B192" t="str">
        <f>'БАЗА ЯНД'!E191</f>
        <v>Блинчик с пармой, моцареллой и песто</v>
      </c>
      <c r="C192" t="str">
        <f>CONCATENATE('БАЗА ЯНД'!F191,".-")</f>
        <v>220.-</v>
      </c>
      <c r="D192" t="str">
        <f>CONCATENATE('БАЗА ЯНД'!I191," г")</f>
        <v>150 г</v>
      </c>
      <c r="E192" t="str">
        <f>CONCATENATE(ROUND('БАЗА ЯНД'!J191,0)," кк")</f>
        <v>273 кк</v>
      </c>
      <c r="F192" t="str">
        <f>CONCATENATE("Б ",ROUND('БАЗА ЯНД'!K191,0))</f>
        <v>Б 14</v>
      </c>
      <c r="G192" t="str">
        <f>CONCATENATE("Ж ",ROUND('БАЗА ЯНД'!L191,0))</f>
        <v>Ж 14</v>
      </c>
      <c r="H192" t="str">
        <f>CONCATENATE("У ",ROUND('БАЗА ЯНД'!M191,0))</f>
        <v>У 22</v>
      </c>
      <c r="I192">
        <f>'БАЗА ЯНД'!N191</f>
        <v>0</v>
      </c>
      <c r="J192">
        <f>'БАЗА ЯНД'!O191</f>
        <v>1</v>
      </c>
      <c r="K192">
        <f>'БАЗА ЯНД'!P191</f>
        <v>1</v>
      </c>
      <c r="L192">
        <f>'БАЗА ЯНД'!Q191</f>
        <v>0</v>
      </c>
      <c r="M192" t="str">
        <f>'БАЗА ЯНД'!R191</f>
        <v>пшеничная мука, молоко, сахар, соль, яйцо, подсолнечное масло, парма, сыр моцарелла, салат айсберг, базилик, петрушка, чеснок, пармезан, соль, сахар, лимоны, молоко, мука, сливочное масло, тимьян</v>
      </c>
    </row>
    <row r="193" spans="1:13" ht="15" hidden="1" customHeight="1" x14ac:dyDescent="0.25">
      <c r="A193">
        <f>'БАЗА ЯНД'!B192</f>
        <v>8</v>
      </c>
      <c r="B193" t="str">
        <f>'БАЗА ЯНД'!E192</f>
        <v>Блинчик с лимонным курдом</v>
      </c>
      <c r="C193" t="str">
        <f>CONCATENATE('БАЗА ЯНД'!F192,".-")</f>
        <v>90.-</v>
      </c>
      <c r="D193" t="str">
        <f>CONCATENATE('БАЗА ЯНД'!I192," г")</f>
        <v>100 г</v>
      </c>
      <c r="E193" t="str">
        <f>CONCATENATE(ROUND('БАЗА ЯНД'!J192,0)," кк")</f>
        <v>245 кк</v>
      </c>
      <c r="F193" t="str">
        <f>CONCATENATE("Б ",ROUND('БАЗА ЯНД'!K192,0))</f>
        <v>Б 7</v>
      </c>
      <c r="G193" t="str">
        <f>CONCATENATE("Ж ",ROUND('БАЗА ЯНД'!L192,0))</f>
        <v>Ж 12</v>
      </c>
      <c r="H193" t="str">
        <f>CONCATENATE("У ",ROUND('БАЗА ЯНД'!M192,0))</f>
        <v>У 27</v>
      </c>
      <c r="I193">
        <f>'БАЗА ЯНД'!N192</f>
        <v>1</v>
      </c>
      <c r="J193">
        <f>'БАЗА ЯНД'!O192</f>
        <v>1</v>
      </c>
      <c r="K193">
        <f>'БАЗА ЯНД'!P192</f>
        <v>1</v>
      </c>
      <c r="L193">
        <f>'БАЗА ЯНД'!Q192</f>
        <v>0</v>
      </c>
      <c r="M193" t="str">
        <f>'БАЗА ЯНД'!R192</f>
        <v>пшеничная мука, молоко, сахар, соль, яйцо, подсолнечное масло, сливочное масло, лимон, имбирь</v>
      </c>
    </row>
    <row r="194" spans="1:13" ht="15" hidden="1" customHeight="1" x14ac:dyDescent="0.25">
      <c r="A194">
        <f>'БАЗА ЯНД'!B193</f>
        <v>0</v>
      </c>
      <c r="B194" t="str">
        <f>'БАЗА ЯНД'!E193</f>
        <v>Грейпфрутовый лимонад</v>
      </c>
      <c r="C194" t="str">
        <f>CONCATENATE('БАЗА ЯНД'!F193,".-")</f>
        <v>90.-</v>
      </c>
      <c r="D194" t="str">
        <f>CONCATENATE('БАЗА ЯНД'!I193," г")</f>
        <v>250 г</v>
      </c>
      <c r="E194" t="str">
        <f>CONCATENATE(ROUND('БАЗА ЯНД'!J193,0)," кк")</f>
        <v>201 кк</v>
      </c>
      <c r="F194" t="str">
        <f>CONCATENATE("Б ",ROUND('БАЗА ЯНД'!K193,0))</f>
        <v>Б 52</v>
      </c>
      <c r="G194" t="str">
        <f>CONCATENATE("Ж ",ROUND('БАЗА ЯНД'!L193,0))</f>
        <v>Ж 1</v>
      </c>
      <c r="H194" t="str">
        <f>CONCATENATE("У ",ROUND('БАЗА ЯНД'!M193,0))</f>
        <v>У 1</v>
      </c>
      <c r="I194">
        <f>'БАЗА ЯНД'!N193</f>
        <v>0</v>
      </c>
      <c r="J194">
        <f>'БАЗА ЯНД'!O193</f>
        <v>0</v>
      </c>
      <c r="K194">
        <f>'БАЗА ЯНД'!P193</f>
        <v>0</v>
      </c>
      <c r="L194">
        <f>'БАЗА ЯНД'!Q193</f>
        <v>0</v>
      </c>
      <c r="M194" t="str">
        <f>'БАЗА ЯНД'!R193</f>
        <v>грейпфрут, лимон, сахар, грейпфрутовый сироп, лимонный сироп</v>
      </c>
    </row>
    <row r="195" spans="1:13" ht="15" hidden="1" customHeight="1" x14ac:dyDescent="0.25">
      <c r="A195">
        <f>'БАЗА ЯНД'!B194</f>
        <v>0</v>
      </c>
      <c r="B195" t="str">
        <f>'БАЗА ЯНД'!E194</f>
        <v>Шарлотка с клубникой</v>
      </c>
      <c r="C195" t="str">
        <f>CONCATENATE('БАЗА ЯНД'!F194,".-")</f>
        <v>110.-</v>
      </c>
      <c r="D195" t="str">
        <f>CONCATENATE('БАЗА ЯНД'!I194," г")</f>
        <v>120 г</v>
      </c>
      <c r="E195" t="str">
        <f>CONCATENATE(ROUND('БАЗА ЯНД'!J194,0)," кк")</f>
        <v>0 кк</v>
      </c>
      <c r="F195" t="str">
        <f>CONCATENATE("Б ",ROUND('БАЗА ЯНД'!K194,0))</f>
        <v>Б 0</v>
      </c>
      <c r="G195" t="str">
        <f>CONCATENATE("Ж ",ROUND('БАЗА ЯНД'!L194,0))</f>
        <v>Ж 0</v>
      </c>
      <c r="H195" t="str">
        <f>CONCATENATE("У ",ROUND('БАЗА ЯНД'!M194,0))</f>
        <v>У 0</v>
      </c>
      <c r="I195">
        <f>'БАЗА ЯНД'!N194</f>
        <v>0</v>
      </c>
      <c r="J195">
        <f>'БАЗА ЯНД'!O194</f>
        <v>1</v>
      </c>
      <c r="K195">
        <f>'БАЗА ЯНД'!P194</f>
        <v>0</v>
      </c>
      <c r="L195">
        <f>'БАЗА ЯНД'!Q194</f>
        <v>0</v>
      </c>
      <c r="M195">
        <f>'БАЗА ЯНД'!R194</f>
        <v>0</v>
      </c>
    </row>
    <row r="196" spans="1:13" ht="15" hidden="1" customHeight="1" x14ac:dyDescent="0.25">
      <c r="A196">
        <f>'БАЗА ЯНД'!B195</f>
        <v>22</v>
      </c>
      <c r="B196" t="str">
        <f>'БАЗА ЯНД'!E195</f>
        <v>Томатный суп с фрикадельками</v>
      </c>
      <c r="C196" t="str">
        <f>CONCATENATE('БАЗА ЯНД'!F195,".-")</f>
        <v>160.-</v>
      </c>
      <c r="D196" t="str">
        <f>CONCATENATE('БАЗА ЯНД'!I195," г")</f>
        <v>250 г</v>
      </c>
      <c r="E196" t="str">
        <f>CONCATENATE(ROUND('БАЗА ЯНД'!J195,0)," кк")</f>
        <v>134 кк</v>
      </c>
      <c r="F196" t="str">
        <f>CONCATENATE("Б ",ROUND('БАЗА ЯНД'!K195,0))</f>
        <v>Б 6</v>
      </c>
      <c r="G196" t="str">
        <f>CONCATENATE("Ж ",ROUND('БАЗА ЯНД'!L195,0))</f>
        <v>Ж 9</v>
      </c>
      <c r="H196" t="str">
        <f>CONCATENATE("У ",ROUND('БАЗА ЯНД'!M195,0))</f>
        <v>У 7</v>
      </c>
      <c r="I196">
        <f>'БАЗА ЯНД'!N195</f>
        <v>0</v>
      </c>
      <c r="J196">
        <f>'БАЗА ЯНД'!O195</f>
        <v>0</v>
      </c>
      <c r="K196">
        <f>'БАЗА ЯНД'!P195</f>
        <v>1</v>
      </c>
      <c r="L196">
        <f>'БАЗА ЯНД'!Q195</f>
        <v>0</v>
      </c>
      <c r="M196" t="str">
        <f>'БАЗА ЯНД'!R195</f>
        <v>томаты, свинина, говядина, масло сливочное, яйцо куриное, баклажаны, паприка, лук, чеснок, специи, соль</v>
      </c>
    </row>
    <row r="197" spans="1:13" ht="15" hidden="1" customHeight="1" x14ac:dyDescent="0.25">
      <c r="A197">
        <f>'БАЗА ЯНД'!B196</f>
        <v>0</v>
      </c>
      <c r="B197" t="str">
        <f>'БАЗА ЯНД'!E196</f>
        <v>Шарлотка с яблоками и кленовым сиропом</v>
      </c>
      <c r="C197" t="str">
        <f>CONCATENATE('БАЗА ЯНД'!F196,".-")</f>
        <v>110.-</v>
      </c>
      <c r="D197" t="str">
        <f>CONCATENATE('БАЗА ЯНД'!I196," г")</f>
        <v>120 г</v>
      </c>
      <c r="E197" t="str">
        <f>CONCATENATE(ROUND('БАЗА ЯНД'!J196,0)," кк")</f>
        <v>230 кк</v>
      </c>
      <c r="F197" t="str">
        <f>CONCATENATE("Б ",ROUND('БАЗА ЯНД'!K196,0))</f>
        <v>Б 6</v>
      </c>
      <c r="G197" t="str">
        <f>CONCATENATE("Ж ",ROUND('БАЗА ЯНД'!L196,0))</f>
        <v>Ж 7</v>
      </c>
      <c r="H197" t="str">
        <f>CONCATENATE("У ",ROUND('БАЗА ЯНД'!M196,0))</f>
        <v>У 36</v>
      </c>
      <c r="I197">
        <f>'БАЗА ЯНД'!N196</f>
        <v>1</v>
      </c>
      <c r="J197">
        <f>'БАЗА ЯНД'!O196</f>
        <v>1</v>
      </c>
      <c r="K197">
        <f>'БАЗА ЯНД'!P196</f>
        <v>1</v>
      </c>
      <c r="L197">
        <f>'БАЗА ЯНД'!Q196</f>
        <v>0</v>
      </c>
      <c r="M197" t="str">
        <f>'БАЗА ЯНД'!R196</f>
        <v>яйцо куриное, сахар, мука, яблоки, грецкий орех, брусника, арахис, мороженое</v>
      </c>
    </row>
    <row r="198" spans="1:13" ht="15" hidden="1" customHeight="1" x14ac:dyDescent="0.25">
      <c r="A198">
        <f>'БАЗА ЯНД'!B197</f>
        <v>52</v>
      </c>
      <c r="B198" t="str">
        <f>'БАЗА ЯНД'!E197</f>
        <v>Мандариновый чизкейк на имбирном прянике</v>
      </c>
      <c r="C198" t="str">
        <f>CONCATENATE('БАЗА ЯНД'!F197,".-")</f>
        <v>110.-</v>
      </c>
      <c r="D198" t="str">
        <f>CONCATENATE('БАЗА ЯНД'!I197," г")</f>
        <v>140 г</v>
      </c>
      <c r="E198" t="str">
        <f>CONCATENATE(ROUND('БАЗА ЯНД'!J197,0)," кк")</f>
        <v>184 кк</v>
      </c>
      <c r="F198" t="str">
        <f>CONCATENATE("Б ",ROUND('БАЗА ЯНД'!K197,0))</f>
        <v>Б 3</v>
      </c>
      <c r="G198" t="str">
        <f>CONCATENATE("Ж ",ROUND('БАЗА ЯНД'!L197,0))</f>
        <v>Ж 5</v>
      </c>
      <c r="H198" t="str">
        <f>CONCATENATE("У ",ROUND('БАЗА ЯНД'!M197,0))</f>
        <v>У 32</v>
      </c>
      <c r="I198">
        <f>'БАЗА ЯНД'!N197</f>
        <v>0</v>
      </c>
      <c r="J198">
        <f>'БАЗА ЯНД'!O197</f>
        <v>1</v>
      </c>
      <c r="K198">
        <f>'БАЗА ЯНД'!P197</f>
        <v>1</v>
      </c>
      <c r="L198">
        <f>'БАЗА ЯНД'!Q197</f>
        <v>0</v>
      </c>
      <c r="M198" t="str">
        <f>'БАЗА ЯНД'!R197</f>
        <v>пшеничная мука, сливочное масло, яйцо куриное, сахар, имбирь порошок, корица, сода пищевая, сыр творожный, творог, сливки 22%, мандарины, ванильный экстракт, сок лимона</v>
      </c>
    </row>
    <row r="199" spans="1:13" ht="15" hidden="1" customHeight="1" x14ac:dyDescent="0.25">
      <c r="A199">
        <f>'БАЗА ЯНД'!B198</f>
        <v>50</v>
      </c>
      <c r="B199" t="str">
        <f>'БАЗА ЯНД'!E198</f>
        <v>Сморреброд с ростбифом</v>
      </c>
      <c r="C199" t="str">
        <f>CONCATENATE('БАЗА ЯНД'!F198,".-")</f>
        <v>170.-</v>
      </c>
      <c r="D199" t="str">
        <f>CONCATENATE('БАЗА ЯНД'!I198," г")</f>
        <v>150 г</v>
      </c>
      <c r="E199" t="str">
        <f>CONCATENATE(ROUND('БАЗА ЯНД'!J198,0)," кк")</f>
        <v>263 кк</v>
      </c>
      <c r="F199" t="str">
        <f>CONCATENATE("Б ",ROUND('БАЗА ЯНД'!K198,0))</f>
        <v>Б 12</v>
      </c>
      <c r="G199" t="str">
        <f>CONCATENATE("Ж ",ROUND('БАЗА ЯНД'!L198,0))</f>
        <v>Ж 14</v>
      </c>
      <c r="H199" t="str">
        <f>CONCATENATE("У ",ROUND('БАЗА ЯНД'!M198,0))</f>
        <v>У 24</v>
      </c>
      <c r="I199">
        <f>'БАЗА ЯНД'!N198</f>
        <v>0</v>
      </c>
      <c r="J199">
        <f>'БАЗА ЯНД'!O198</f>
        <v>1</v>
      </c>
      <c r="K199">
        <f>'БАЗА ЯНД'!P198</f>
        <v>1</v>
      </c>
      <c r="L199">
        <f>'БАЗА ЯНД'!Q198</f>
        <v>0</v>
      </c>
      <c r="M199" t="str">
        <f>'БАЗА ЯНД'!R198</f>
        <v>хлеб зерновой (мука пшеничная, мука ржаная обдирная, вода питьевая, резаное ржаное зерно, сахар, семена кунжута, льна, подсолнечника, солод, дрожжи, соль), сыр творожный, салат ромейн, огурцы маринованные, яйцо куриное, грудинка говяжья, розмарин, тимьян, соус ворчестер, соль, подсолнечное масло, горчица зернистая, клюква</v>
      </c>
    </row>
    <row r="200" spans="1:13" ht="15" hidden="1" customHeight="1" x14ac:dyDescent="0.25">
      <c r="A200">
        <f>'БАЗА ЯНД'!B199</f>
        <v>18</v>
      </c>
      <c r="B200" t="str">
        <f>'БАЗА ЯНД'!E199</f>
        <v>Цыплёнок в яблоках</v>
      </c>
      <c r="C200" t="str">
        <f>CONCATENATE('БАЗА ЯНД'!F199,".-")</f>
        <v>180.-</v>
      </c>
      <c r="D200" t="str">
        <f>CONCATENATE('БАЗА ЯНД'!I199," г")</f>
        <v>170 г</v>
      </c>
      <c r="E200" t="str">
        <f>CONCATENATE(ROUND('БАЗА ЯНД'!J199,0)," кк")</f>
        <v>114 кк</v>
      </c>
      <c r="F200" t="str">
        <f>CONCATENATE("Б ",ROUND('БАЗА ЯНД'!K199,0))</f>
        <v>Б 19</v>
      </c>
      <c r="G200" t="str">
        <f>CONCATENATE("Ж ",ROUND('БАЗА ЯНД'!L199,0))</f>
        <v>Ж 1</v>
      </c>
      <c r="H200" t="str">
        <f>CONCATENATE("У ",ROUND('БАЗА ЯНД'!M199,0))</f>
        <v>У 7</v>
      </c>
      <c r="I200">
        <f>'БАЗА ЯНД'!N199</f>
        <v>0</v>
      </c>
      <c r="J200">
        <f>'БАЗА ЯНД'!O199</f>
        <v>0</v>
      </c>
      <c r="K200">
        <f>'БАЗА ЯНД'!P199</f>
        <v>0</v>
      </c>
      <c r="L200">
        <f>'БАЗА ЯНД'!Q199</f>
        <v>0</v>
      </c>
      <c r="M200" t="str">
        <f>'БАЗА ЯНД'!R199</f>
        <v>цыплёнок, морковь, лук репчатый, лук красный, корень сельдерея, стебель сельдерея, яблоки, белое вино, соль, специи</v>
      </c>
    </row>
    <row r="201" spans="1:13" ht="15" customHeight="1" x14ac:dyDescent="0.25">
      <c r="A201">
        <f>'БАЗА ЯНД'!B200</f>
        <v>23</v>
      </c>
      <c r="B201" t="str">
        <f>'БАЗА ЯНД'!E200</f>
        <v>Котлета из судака со шпинатом</v>
      </c>
      <c r="C201" t="str">
        <f>CONCATENATE('БАЗА ЯНД'!F200,".-")</f>
        <v>240.-</v>
      </c>
      <c r="D201" t="str">
        <f>CONCATENATE('БАЗА ЯНД'!I200," г")</f>
        <v>120 г</v>
      </c>
      <c r="E201" t="str">
        <f>CONCATENATE(ROUND('БАЗА ЯНД'!J200,0)," кк")</f>
        <v>156 кк</v>
      </c>
      <c r="F201" t="str">
        <f>CONCATENATE("Б ",ROUND('БАЗА ЯНД'!K200,0))</f>
        <v>Б 17</v>
      </c>
      <c r="G201" t="str">
        <f>CONCATENATE("Ж ",ROUND('БАЗА ЯНД'!L200,0))</f>
        <v>Ж 6</v>
      </c>
      <c r="H201" t="str">
        <f>CONCATENATE("У ",ROUND('БАЗА ЯНД'!M200,0))</f>
        <v>У 8</v>
      </c>
      <c r="I201">
        <f>'БАЗА ЯНД'!N200</f>
        <v>0</v>
      </c>
      <c r="J201">
        <f>'БАЗА ЯНД'!O200</f>
        <v>1</v>
      </c>
      <c r="K201">
        <f>'БАЗА ЯНД'!P200</f>
        <v>1</v>
      </c>
      <c r="L201">
        <f>'БАЗА ЯНД'!Q200</f>
        <v>0</v>
      </c>
      <c r="M201" t="str">
        <f>'БАЗА ЯНД'!R200</f>
        <v>судак, яйцо куриное, сухари панировочные, лук репчатый, сливочное масло, петрушка, шпинат, подсолнечное масло, соль, специи</v>
      </c>
    </row>
    <row r="202" spans="1:13" ht="15" hidden="1" customHeight="1" x14ac:dyDescent="0.25">
      <c r="A202">
        <f>'БАЗА ЯНД'!B201</f>
        <v>19</v>
      </c>
      <c r="B202" t="str">
        <f>'БАЗА ЯНД'!E201</f>
        <v>Тост с сыром, томатами и яйцом</v>
      </c>
      <c r="C202" t="str">
        <f>CONCATENATE('БАЗА ЯНД'!F201,".-")</f>
        <v>150.-</v>
      </c>
      <c r="D202" t="str">
        <f>CONCATENATE('БАЗА ЯНД'!I201," г")</f>
        <v>180 г</v>
      </c>
      <c r="E202" t="str">
        <f>CONCATENATE(ROUND('БАЗА ЯНД'!J201,0)," кк")</f>
        <v>309 кк</v>
      </c>
      <c r="F202" t="str">
        <f>CONCATENATE("Б ",ROUND('БАЗА ЯНД'!K201,0))</f>
        <v>Б 14</v>
      </c>
      <c r="G202" t="str">
        <f>CONCATENATE("Ж ",ROUND('БАЗА ЯНД'!L201,0))</f>
        <v>Ж 16</v>
      </c>
      <c r="H202" t="str">
        <f>CONCATENATE("У ",ROUND('БАЗА ЯНД'!M201,0))</f>
        <v>У 29</v>
      </c>
      <c r="I202">
        <f>'БАЗА ЯНД'!N201</f>
        <v>1</v>
      </c>
      <c r="J202">
        <f>'БАЗА ЯНД'!O201</f>
        <v>1</v>
      </c>
      <c r="K202">
        <f>'БАЗА ЯНД'!P201</f>
        <v>1</v>
      </c>
      <c r="L202">
        <f>'БАЗА ЯНД'!Q201</f>
        <v>0</v>
      </c>
      <c r="M202" t="str">
        <f>'БАЗА ЯНД'!R201</f>
        <v>хлеб, гауда, яйцо куриное, томаты, петрушка, молоко, салат айсберг, соус песто, соль, специи</v>
      </c>
    </row>
    <row r="203" spans="1:13" ht="15" hidden="1" customHeight="1" x14ac:dyDescent="0.25">
      <c r="A203">
        <f>'БАЗА ЯНД'!B202</f>
        <v>20</v>
      </c>
      <c r="B203" t="str">
        <f>'БАЗА ЯНД'!E202</f>
        <v>Хот-дог</v>
      </c>
      <c r="C203" t="str">
        <f>CONCATENATE('БАЗА ЯНД'!F202,".-")</f>
        <v>230.-</v>
      </c>
      <c r="D203" t="str">
        <f>CONCATENATE('БАЗА ЯНД'!I202," г")</f>
        <v>200 г</v>
      </c>
      <c r="E203" t="str">
        <f>CONCATENATE(ROUND('БАЗА ЯНД'!J202,0)," кк")</f>
        <v>426 кк</v>
      </c>
      <c r="F203" t="str">
        <f>CONCATENATE("Б ",ROUND('БАЗА ЯНД'!K202,0))</f>
        <v>Б 17</v>
      </c>
      <c r="G203" t="str">
        <f>CONCATENATE("Ж ",ROUND('БАЗА ЯНД'!L202,0))</f>
        <v>Ж 24</v>
      </c>
      <c r="H203" t="str">
        <f>CONCATENATE("У ",ROUND('БАЗА ЯНД'!M202,0))</f>
        <v>У 37</v>
      </c>
      <c r="I203">
        <f>'БАЗА ЯНД'!N202</f>
        <v>0</v>
      </c>
      <c r="J203">
        <f>'БАЗА ЯНД'!O202</f>
        <v>1</v>
      </c>
      <c r="K203">
        <f>'БАЗА ЯНД'!P202</f>
        <v>0</v>
      </c>
      <c r="L203">
        <f>'БАЗА ЯНД'!Q202</f>
        <v>1</v>
      </c>
      <c r="M203" t="str">
        <f>'БАЗА ЯНД'!R202</f>
        <v>булочка для хот-дога пшеничная, цыпленок, свиной шпик, сахар, соль, специи, огурцы маринованные, лук, чеснок, горчица, томатная паста, уксус белый винный, яйцо куриное, подсолнечное масло</v>
      </c>
    </row>
    <row r="204" spans="1:13" ht="15" hidden="1" customHeight="1" x14ac:dyDescent="0.25">
      <c r="A204">
        <f>'БАЗА ЯНД'!B203</f>
        <v>11</v>
      </c>
      <c r="B204" t="str">
        <f>'БАЗА ЯНД'!E203</f>
        <v>Чиа пудинг с манго</v>
      </c>
      <c r="C204" t="str">
        <f>CONCATENATE('БАЗА ЯНД'!F203,".-")</f>
        <v>160.-</v>
      </c>
      <c r="D204" t="str">
        <f>CONCATENATE('БАЗА ЯНД'!I203," г")</f>
        <v>160 г</v>
      </c>
      <c r="E204" t="str">
        <f>CONCATENATE(ROUND('БАЗА ЯНД'!J203,0)," кк")</f>
        <v>163 кк</v>
      </c>
      <c r="F204" t="str">
        <f>CONCATENATE("Б ",ROUND('БАЗА ЯНД'!K203,0))</f>
        <v>Б 6</v>
      </c>
      <c r="G204" t="str">
        <f>CONCATENATE("Ж ",ROUND('БАЗА ЯНД'!L203,0))</f>
        <v>Ж 5</v>
      </c>
      <c r="H204" t="str">
        <f>CONCATENATE("У ",ROUND('БАЗА ЯНД'!M203,0))</f>
        <v>У 24</v>
      </c>
      <c r="I204">
        <f>'БАЗА ЯНД'!N203</f>
        <v>1</v>
      </c>
      <c r="J204">
        <f>'БАЗА ЯНД'!O203</f>
        <v>0</v>
      </c>
      <c r="K204">
        <f>'БАЗА ЯНД'!P203</f>
        <v>1</v>
      </c>
      <c r="L204">
        <f>'БАЗА ЯНД'!Q203</f>
        <v>0</v>
      </c>
      <c r="M204" t="str">
        <f>'БАЗА ЯНД'!R203</f>
        <v>семена чиа, молоко, мёд, манго, экстракт манго, пектин</v>
      </c>
    </row>
    <row r="205" spans="1:13" ht="15" hidden="1" customHeight="1" x14ac:dyDescent="0.25">
      <c r="A205">
        <f>'БАЗА ЯНД'!B204</f>
        <v>24</v>
      </c>
      <c r="B205" t="str">
        <f>'БАЗА ЯНД'!E204</f>
        <v>Рыбные котлеты на пару с соусом из брокколи, 1 шт</v>
      </c>
      <c r="C205" t="str">
        <f>CONCATENATE('БАЗА ЯНД'!F204,".-")</f>
        <v>190.-</v>
      </c>
      <c r="D205" t="str">
        <f>CONCATENATE('БАЗА ЯНД'!I204," г")</f>
        <v>110 г</v>
      </c>
      <c r="E205" t="str">
        <f>CONCATENATE(ROUND('БАЗА ЯНД'!J204,0)," кк")</f>
        <v>149 кк</v>
      </c>
      <c r="F205" t="str">
        <f>CONCATENATE("Б ",ROUND('БАЗА ЯНД'!K204,0))</f>
        <v>Б 13</v>
      </c>
      <c r="G205" t="str">
        <f>CONCATENATE("Ж ",ROUND('БАЗА ЯНД'!L204,0))</f>
        <v>Ж 9</v>
      </c>
      <c r="H205" t="str">
        <f>CONCATENATE("У ",ROUND('БАЗА ЯНД'!M204,0))</f>
        <v>У 4</v>
      </c>
      <c r="I205">
        <f>'БАЗА ЯНД'!N204</f>
        <v>0</v>
      </c>
      <c r="J205">
        <f>'БАЗА ЯНД'!O204</f>
        <v>1</v>
      </c>
      <c r="K205">
        <f>'БАЗА ЯНД'!P204</f>
        <v>1</v>
      </c>
      <c r="L205">
        <f>'БАЗА ЯНД'!Q204</f>
        <v>0</v>
      </c>
      <c r="M205" t="str">
        <f>'БАЗА ЯНД'!R204</f>
        <v>белая рыба, красная рыба, яйцо куриное, петрушка, лук, сливочное масло, сухари панировочные, уксус винный, белое вино, брокколи, сливки, соль, специи</v>
      </c>
    </row>
    <row r="206" spans="1:13" ht="15" hidden="1" customHeight="1" x14ac:dyDescent="0.25">
      <c r="A206">
        <f>'БАЗА ЯНД'!B205</f>
        <v>5</v>
      </c>
      <c r="B206" t="str">
        <f>'БАЗА ЯНД'!E205</f>
        <v>Шарики из цукини с сулугуни, 1 шт</v>
      </c>
      <c r="C206" t="str">
        <f>CONCATENATE('БАЗА ЯНД'!F205,".-")</f>
        <v>120.-</v>
      </c>
      <c r="D206" t="str">
        <f>CONCATENATE('БАЗА ЯНД'!I205," г")</f>
        <v>110 г</v>
      </c>
      <c r="E206" t="str">
        <f>CONCATENATE(ROUND('БАЗА ЯНД'!J205,0)," кк")</f>
        <v>187 кк</v>
      </c>
      <c r="F206" t="str">
        <f>CONCATENATE("Б ",ROUND('БАЗА ЯНД'!K205,0))</f>
        <v>Б 8</v>
      </c>
      <c r="G206" t="str">
        <f>CONCATENATE("Ж ",ROUND('БАЗА ЯНД'!L205,0))</f>
        <v>Ж 9</v>
      </c>
      <c r="H206" t="str">
        <f>CONCATENATE("У ",ROUND('БАЗА ЯНД'!M205,0))</f>
        <v>У 19</v>
      </c>
      <c r="I206">
        <f>'БАЗА ЯНД'!N205</f>
        <v>1</v>
      </c>
      <c r="J206">
        <f>'БАЗА ЯНД'!O205</f>
        <v>1</v>
      </c>
      <c r="K206">
        <f>'БАЗА ЯНД'!P205</f>
        <v>1</v>
      </c>
      <c r="L206">
        <f>'БАЗА ЯНД'!Q205</f>
        <v>0</v>
      </c>
      <c r="M206" t="str">
        <f>'БАЗА ЯНД'!R205</f>
        <v>цукини, картофель, мука, тимьян, сулугуни, шпинат, томаты черри, соль, специи</v>
      </c>
    </row>
    <row r="207" spans="1:13" ht="15" hidden="1" customHeight="1" x14ac:dyDescent="0.25">
      <c r="A207">
        <f>'БАЗА ЯНД'!B206</f>
        <v>18</v>
      </c>
      <c r="B207" t="str">
        <f>'БАЗА ЯНД'!E206</f>
        <v>Бриошь с кардамоном</v>
      </c>
      <c r="C207" t="str">
        <f>CONCATENATE('БАЗА ЯНД'!F206,".-")</f>
        <v>60.-</v>
      </c>
      <c r="D207" t="str">
        <f>CONCATENATE('БАЗА ЯНД'!I206," г")</f>
        <v>90 г</v>
      </c>
      <c r="E207" t="str">
        <f>CONCATENATE(ROUND('БАЗА ЯНД'!J206,0)," кк")</f>
        <v>440 кк</v>
      </c>
      <c r="F207" t="str">
        <f>CONCATENATE("Б ",ROUND('БАЗА ЯНД'!K206,0))</f>
        <v>Б 8</v>
      </c>
      <c r="G207" t="str">
        <f>CONCATENATE("Ж ",ROUND('БАЗА ЯНД'!L206,0))</f>
        <v>Ж 24</v>
      </c>
      <c r="H207" t="str">
        <f>CONCATENATE("У ",ROUND('БАЗА ЯНД'!M206,0))</f>
        <v>У 48</v>
      </c>
      <c r="I207">
        <f>'БАЗА ЯНД'!N206</f>
        <v>0</v>
      </c>
      <c r="J207">
        <f>'БАЗА ЯНД'!O206</f>
        <v>1</v>
      </c>
      <c r="K207">
        <f>'БАЗА ЯНД'!P206</f>
        <v>1</v>
      </c>
      <c r="L207">
        <f>'БАЗА ЯНД'!Q206</f>
        <v>0</v>
      </c>
      <c r="M207" t="str">
        <f>'БАЗА ЯНД'!R206</f>
        <v>молоко, мука, яйцо, сахар, дрожжи, сливочное масло, сахар, кардамон</v>
      </c>
    </row>
    <row r="208" spans="1:13" ht="15" customHeight="1" x14ac:dyDescent="0.25">
      <c r="A208">
        <f>'БАЗА ЯНД'!B207</f>
        <v>23</v>
      </c>
      <c r="B208" t="str">
        <f>'БАЗА ЯНД'!E207</f>
        <v>Крок Мадам</v>
      </c>
      <c r="C208" t="str">
        <f>CONCATENATE('БАЗА ЯНД'!F207,".-")</f>
        <v>100.-</v>
      </c>
      <c r="D208" t="str">
        <f>CONCATENATE('БАЗА ЯНД'!I207," г")</f>
        <v>100 г</v>
      </c>
      <c r="E208" t="str">
        <f>CONCATENATE(ROUND('БАЗА ЯНД'!J207,0)," кк")</f>
        <v>216 кк</v>
      </c>
      <c r="F208" t="str">
        <f>CONCATENATE("Б ",ROUND('БАЗА ЯНД'!K207,0))</f>
        <v>Б 11</v>
      </c>
      <c r="G208" t="str">
        <f>CONCATENATE("Ж ",ROUND('БАЗА ЯНД'!L207,0))</f>
        <v>Ж 13</v>
      </c>
      <c r="H208" t="str">
        <f>CONCATENATE("У ",ROUND('БАЗА ЯНД'!M207,0))</f>
        <v>У 15</v>
      </c>
      <c r="I208">
        <f>'БАЗА ЯНД'!N207</f>
        <v>0</v>
      </c>
      <c r="J208">
        <f>'БАЗА ЯНД'!O207</f>
        <v>1</v>
      </c>
      <c r="K208">
        <f>'БАЗА ЯНД'!P207</f>
        <v>1</v>
      </c>
      <c r="L208">
        <f>'БАЗА ЯНД'!Q207</f>
        <v>0</v>
      </c>
      <c r="M208" t="str">
        <f>'БАЗА ЯНД'!R207</f>
        <v>мука пшеничная, яйцо куриное, сливочное масло, молоко, лук репчатый, белое вино, пармезан, сыр, ветчина, томаты, горчица зернистая, соль, специи</v>
      </c>
    </row>
    <row r="209" spans="1:13" ht="15" hidden="1" customHeight="1" x14ac:dyDescent="0.25">
      <c r="A209">
        <f>'БАЗА ЯНД'!B208</f>
        <v>52</v>
      </c>
      <c r="B209" t="str">
        <f>'БАЗА ЯНД'!E208</f>
        <v>Крем-суп из нута с карри</v>
      </c>
      <c r="C209" t="str">
        <f>CONCATENATE('БАЗА ЯНД'!F208,".-")</f>
        <v>110.-</v>
      </c>
      <c r="D209" t="str">
        <f>CONCATENATE('БАЗА ЯНД'!I208," г")</f>
        <v>250 г</v>
      </c>
      <c r="E209" t="str">
        <f>CONCATENATE(ROUND('БАЗА ЯНД'!J208,0)," кк")</f>
        <v>226 кк</v>
      </c>
      <c r="F209" t="str">
        <f>CONCATENATE("Б ",ROUND('БАЗА ЯНД'!K208,0))</f>
        <v>Б 6</v>
      </c>
      <c r="G209" t="str">
        <f>CONCATENATE("Ж ",ROUND('БАЗА ЯНД'!L208,0))</f>
        <v>Ж 11</v>
      </c>
      <c r="H209" t="str">
        <f>CONCATENATE("У ",ROUND('БАЗА ЯНД'!M208,0))</f>
        <v>У 26</v>
      </c>
      <c r="I209">
        <f>'БАЗА ЯНД'!N208</f>
        <v>1</v>
      </c>
      <c r="J209">
        <f>'БАЗА ЯНД'!O208</f>
        <v>0</v>
      </c>
      <c r="K209">
        <f>'БАЗА ЯНД'!P208</f>
        <v>1</v>
      </c>
      <c r="L209">
        <f>'БАЗА ЯНД'!Q208</f>
        <v>0</v>
      </c>
      <c r="M209" t="str">
        <f>'БАЗА ЯНД'!R208</f>
        <v>нут, картофель, паприка, чеснок, лук, сливки, кунжутное масло, соль, специи</v>
      </c>
    </row>
    <row r="210" spans="1:13" ht="15" hidden="1" customHeight="1" x14ac:dyDescent="0.25">
      <c r="A210">
        <f>'БАЗА ЯНД'!B209</f>
        <v>0</v>
      </c>
      <c r="B210" t="str">
        <f>'БАЗА ЯНД'!E209</f>
        <v>Салат с бататом и муссом из пармезана</v>
      </c>
      <c r="C210" t="str">
        <f>CONCATENATE('БАЗА ЯНД'!F209,".-")</f>
        <v>210.-</v>
      </c>
      <c r="D210" t="str">
        <f>CONCATENATE('БАЗА ЯНД'!I209," г")</f>
        <v>180 г</v>
      </c>
      <c r="E210" t="str">
        <f>CONCATENATE(ROUND('БАЗА ЯНД'!J209,0)," кк")</f>
        <v>299 кк</v>
      </c>
      <c r="F210" t="str">
        <f>CONCATENATE("Б ",ROUND('БАЗА ЯНД'!K209,0))</f>
        <v>Б 11</v>
      </c>
      <c r="G210" t="str">
        <f>CONCATENATE("Ж ",ROUND('БАЗА ЯНД'!L209,0))</f>
        <v>Ж 15</v>
      </c>
      <c r="H210" t="str">
        <f>CONCATENATE("У ",ROUND('БАЗА ЯНД'!M209,0))</f>
        <v>У 25</v>
      </c>
      <c r="I210">
        <f>'БАЗА ЯНД'!N209</f>
        <v>1</v>
      </c>
      <c r="J210">
        <f>'БАЗА ЯНД'!O209</f>
        <v>0</v>
      </c>
      <c r="K210">
        <f>'БАЗА ЯНД'!P209</f>
        <v>0</v>
      </c>
      <c r="L210">
        <f>'БАЗА ЯНД'!Q209</f>
        <v>0</v>
      </c>
      <c r="M210" t="str">
        <f>'БАЗА ЯНД'!R209</f>
        <v>картофель батат, салат айсберг, пармезан, сливки, сыр творожный, чечевица, огурцы, томаты, рукола, грецкий орех, соевый соус, мед, оливковое масло, соль, специи</v>
      </c>
    </row>
    <row r="211" spans="1:13" ht="15" hidden="1" customHeight="1" x14ac:dyDescent="0.25">
      <c r="A211">
        <f>'БАЗА ЯНД'!B210</f>
        <v>20</v>
      </c>
      <c r="B211" t="str">
        <f>'БАЗА ЯНД'!E210</f>
        <v>Суп Рататуй с зеленым горошком</v>
      </c>
      <c r="C211" t="str">
        <f>CONCATENATE('БАЗА ЯНД'!F210,".-")</f>
        <v>110.-</v>
      </c>
      <c r="D211" t="str">
        <f>CONCATENATE('БАЗА ЯНД'!I210," г")</f>
        <v>250 г</v>
      </c>
      <c r="E211" t="str">
        <f>CONCATENATE(ROUND('БАЗА ЯНД'!J210,0)," кк")</f>
        <v>80 кк</v>
      </c>
      <c r="F211" t="str">
        <f>CONCATENATE("Б ",ROUND('БАЗА ЯНД'!K210,0))</f>
        <v>Б 3</v>
      </c>
      <c r="G211" t="str">
        <f>CONCATENATE("Ж ",ROUND('БАЗА ЯНД'!L210,0))</f>
        <v>Ж 1</v>
      </c>
      <c r="H211" t="str">
        <f>CONCATENATE("У ",ROUND('БАЗА ЯНД'!M210,0))</f>
        <v>У 15</v>
      </c>
      <c r="I211">
        <f>'БАЗА ЯНД'!N210</f>
        <v>1</v>
      </c>
      <c r="J211">
        <f>'БАЗА ЯНД'!O210</f>
        <v>0</v>
      </c>
      <c r="K211">
        <f>'БАЗА ЯНД'!P210</f>
        <v>0</v>
      </c>
      <c r="L211">
        <f>'БАЗА ЯНД'!Q210</f>
        <v>0</v>
      </c>
      <c r="M211" t="str">
        <f>'БАЗА ЯНД'!R210</f>
        <v xml:space="preserve">цукини, перец болгарский, лук, брокколи, томаты, сельдерей, горошек, морковь, подсолнечное масло, баклажаны, чеснок, базилик, соль, специи, картофель </v>
      </c>
    </row>
    <row r="212" spans="1:13" ht="15" hidden="1" customHeight="1" x14ac:dyDescent="0.25">
      <c r="A212">
        <f>'БАЗА ЯНД'!B211</f>
        <v>22</v>
      </c>
      <c r="B212" t="str">
        <f>'БАЗА ЯНД'!E211</f>
        <v>Чили кон карне с кукурузой и фасолью</v>
      </c>
      <c r="C212" t="str">
        <f>CONCATENATE('БАЗА ЯНД'!F211,".-")</f>
        <v>220.-</v>
      </c>
      <c r="D212" t="str">
        <f>CONCATENATE('БАЗА ЯНД'!I211," г")</f>
        <v>180 г</v>
      </c>
      <c r="E212" t="str">
        <f>CONCATENATE(ROUND('БАЗА ЯНД'!J211,0)," кк")</f>
        <v>237 кк</v>
      </c>
      <c r="F212" t="str">
        <f>CONCATENATE("Б ",ROUND('БАЗА ЯНД'!K211,0))</f>
        <v>Б 13</v>
      </c>
      <c r="G212" t="str">
        <f>CONCATENATE("Ж ",ROUND('БАЗА ЯНД'!L211,0))</f>
        <v>Ж 12</v>
      </c>
      <c r="H212" t="str">
        <f>CONCATENATE("У ",ROUND('БАЗА ЯНД'!M211,0))</f>
        <v>У 20</v>
      </c>
      <c r="I212">
        <f>'БАЗА ЯНД'!N211</f>
        <v>0</v>
      </c>
      <c r="J212">
        <f>'БАЗА ЯНД'!O211</f>
        <v>0</v>
      </c>
      <c r="K212">
        <f>'БАЗА ЯНД'!P211</f>
        <v>0</v>
      </c>
      <c r="L212">
        <f>'БАЗА ЯНД'!Q211</f>
        <v>1</v>
      </c>
      <c r="M212" t="str">
        <f>'БАЗА ЯНД'!R211</f>
        <v>говядина, фасоль, кукуруза, лук, перец болгарский, томаты, халапеньо, чеснок, подсолнечное масло, какао, чипсы начос, специи, кинза, соль</v>
      </c>
    </row>
    <row r="213" spans="1:13" ht="15" hidden="1" customHeight="1" x14ac:dyDescent="0.25">
      <c r="A213">
        <f>'БАЗА ЯНД'!B212</f>
        <v>2</v>
      </c>
      <c r="B213" t="str">
        <f>'БАЗА ЯНД'!E212</f>
        <v>Панакота из ряженки с манго</v>
      </c>
      <c r="C213" t="str">
        <f>CONCATENATE('БАЗА ЯНД'!F212,".-")</f>
        <v>110.-</v>
      </c>
      <c r="D213" t="str">
        <f>CONCATENATE('БАЗА ЯНД'!I212," г")</f>
        <v>160 г</v>
      </c>
      <c r="E213" t="str">
        <f>CONCATENATE(ROUND('БАЗА ЯНД'!J212,0)," кк")</f>
        <v>92 кк</v>
      </c>
      <c r="F213" t="str">
        <f>CONCATENATE("Б ",ROUND('БАЗА ЯНД'!K212,0))</f>
        <v>Б 7</v>
      </c>
      <c r="G213" t="str">
        <f>CONCATENATE("Ж ",ROUND('БАЗА ЯНД'!L212,0))</f>
        <v>Ж 3</v>
      </c>
      <c r="H213" t="str">
        <f>CONCATENATE("У ",ROUND('БАЗА ЯНД'!M212,0))</f>
        <v>У 9</v>
      </c>
      <c r="I213">
        <f>'БАЗА ЯНД'!N212</f>
        <v>1</v>
      </c>
      <c r="J213">
        <f>'БАЗА ЯНД'!O212</f>
        <v>0</v>
      </c>
      <c r="K213">
        <f>'БАЗА ЯНД'!P212</f>
        <v>1</v>
      </c>
      <c r="L213">
        <f>'БАЗА ЯНД'!Q212</f>
        <v>0</v>
      </c>
      <c r="M213" t="str">
        <f>'БАЗА ЯНД'!R212</f>
        <v xml:space="preserve">ряженка, мед, экстракт манго, ванилин, манго, пектин,  </v>
      </c>
    </row>
    <row r="214" spans="1:13" ht="15" hidden="1" customHeight="1" x14ac:dyDescent="0.25">
      <c r="A214">
        <f>'БАЗА ЯНД'!B213</f>
        <v>8</v>
      </c>
      <c r="B214" t="str">
        <f>'БАЗА ЯНД'!E213</f>
        <v>Блинчик с грушей и миндальным кремом</v>
      </c>
      <c r="C214" t="str">
        <f>CONCATENATE('БАЗА ЯНД'!F213,".-")</f>
        <v>90.-</v>
      </c>
      <c r="D214" t="str">
        <f>CONCATENATE('БАЗА ЯНД'!I213," г")</f>
        <v>100 г</v>
      </c>
      <c r="E214" t="str">
        <f>CONCATENATE(ROUND('БАЗА ЯНД'!J213,0)," кк")</f>
        <v>219 кк</v>
      </c>
      <c r="F214" t="str">
        <f>CONCATENATE("Б ",ROUND('БАЗА ЯНД'!K213,0))</f>
        <v>Б 5</v>
      </c>
      <c r="G214" t="str">
        <f>CONCATENATE("Ж ",ROUND('БАЗА ЯНД'!L213,0))</f>
        <v>Ж 12</v>
      </c>
      <c r="H214" t="str">
        <f>CONCATENATE("У ",ROUND('БАЗА ЯНД'!M213,0))</f>
        <v>У 24</v>
      </c>
      <c r="I214">
        <f>'БАЗА ЯНД'!N213</f>
        <v>1</v>
      </c>
      <c r="J214">
        <f>'БАЗА ЯНД'!O213</f>
        <v>1</v>
      </c>
      <c r="K214">
        <f>'БАЗА ЯНД'!P213</f>
        <v>1</v>
      </c>
      <c r="L214">
        <f>'БАЗА ЯНД'!Q213</f>
        <v>0</v>
      </c>
      <c r="M214" t="str">
        <f>'БАЗА ЯНД'!R213</f>
        <v>пшеничная мука, молоко, сахар, соль, яйцо, подсолнечное масло, сливки, сыр творожный, миндальный сироп, груша, миндаль, мёд</v>
      </c>
    </row>
    <row r="215" spans="1:13" ht="15" hidden="1" customHeight="1" x14ac:dyDescent="0.25">
      <c r="A215">
        <f>'БАЗА ЯНД'!B214</f>
        <v>21</v>
      </c>
      <c r="B215" t="str">
        <f>'БАЗА ЯНД'!E214</f>
        <v xml:space="preserve">Куриные фрикадельки на пару с овощами </v>
      </c>
      <c r="C215" t="str">
        <f>CONCATENATE('БАЗА ЯНД'!F214,".-")</f>
        <v>190.-</v>
      </c>
      <c r="D215" t="str">
        <f>CONCATENATE('БАЗА ЯНД'!I214," г")</f>
        <v>200 г</v>
      </c>
      <c r="E215" t="str">
        <f>CONCATENATE(ROUND('БАЗА ЯНД'!J214,0)," кк")</f>
        <v>52 кк</v>
      </c>
      <c r="F215" t="str">
        <f>CONCATENATE("Б ",ROUND('БАЗА ЯНД'!K214,0))</f>
        <v>Б 2</v>
      </c>
      <c r="G215" t="str">
        <f>CONCATENATE("Ж ",ROUND('БАЗА ЯНД'!L214,0))</f>
        <v>Ж 1</v>
      </c>
      <c r="H215" t="str">
        <f>CONCATENATE("У ",ROUND('БАЗА ЯНД'!M214,0))</f>
        <v>У 9</v>
      </c>
      <c r="I215">
        <f>'БАЗА ЯНД'!N214</f>
        <v>0</v>
      </c>
      <c r="J215">
        <f>'БАЗА ЯНД'!O214</f>
        <v>0</v>
      </c>
      <c r="K215">
        <f>'БАЗА ЯНД'!P214</f>
        <v>0</v>
      </c>
      <c r="L215">
        <f>'БАЗА ЯНД'!Q214</f>
        <v>0</v>
      </c>
      <c r="M215" t="str">
        <f>'БАЗА ЯНД'!R214</f>
        <v>курица, перец болгарский, морковь, свекла, горошек</v>
      </c>
    </row>
    <row r="216" spans="1:13" ht="15" hidden="1" customHeight="1" x14ac:dyDescent="0.25">
      <c r="A216">
        <f>'БАЗА ЯНД'!B215</f>
        <v>22</v>
      </c>
      <c r="B216" t="str">
        <f>'БАЗА ЯНД'!E215</f>
        <v>Banana Bread  — банановый кекс</v>
      </c>
      <c r="C216" t="str">
        <f>CONCATENATE('БАЗА ЯНД'!F215,".-")</f>
        <v>140.-</v>
      </c>
      <c r="D216" t="str">
        <f>CONCATENATE('БАЗА ЯНД'!I215," г")</f>
        <v>120 г</v>
      </c>
      <c r="E216" t="str">
        <f>CONCATENATE(ROUND('БАЗА ЯНД'!J215,0)," кк")</f>
        <v>395 кк</v>
      </c>
      <c r="F216" t="str">
        <f>CONCATENATE("Б ",ROUND('БАЗА ЯНД'!K215,0))</f>
        <v>Б 6</v>
      </c>
      <c r="G216" t="str">
        <f>CONCATENATE("Ж ",ROUND('БАЗА ЯНД'!L215,0))</f>
        <v>Ж 17</v>
      </c>
      <c r="H216" t="str">
        <f>CONCATENATE("У ",ROUND('БАЗА ЯНД'!M215,0))</f>
        <v>У 55</v>
      </c>
      <c r="I216">
        <f>'БАЗА ЯНД'!N215</f>
        <v>0</v>
      </c>
      <c r="J216">
        <f>'БАЗА ЯНД'!O215</f>
        <v>1</v>
      </c>
      <c r="K216">
        <f>'БАЗА ЯНД'!P215</f>
        <v>1</v>
      </c>
      <c r="L216">
        <f>'БАЗА ЯНД'!Q215</f>
        <v>0</v>
      </c>
      <c r="M216" t="str">
        <f>'БАЗА ЯНД'!R215</f>
        <v>бананы, арахис, карамель, мука, разрыхлитель, соль, яйцо куриное, сахар, оливковое масло, специи</v>
      </c>
    </row>
    <row r="217" spans="1:13" ht="15" hidden="1" customHeight="1" x14ac:dyDescent="0.25">
      <c r="A217">
        <f>'БАЗА ЯНД'!B216</f>
        <v>8</v>
      </c>
      <c r="B217" t="str">
        <f>'БАЗА ЯНД'!E216</f>
        <v>Блинчик с бужениной и сливочным хреном</v>
      </c>
      <c r="C217" t="str">
        <f>CONCATENATE('БАЗА ЯНД'!F216,".-")</f>
        <v>140.-</v>
      </c>
      <c r="D217" t="str">
        <f>CONCATENATE('БАЗА ЯНД'!I216," г")</f>
        <v>150 г</v>
      </c>
      <c r="E217" t="str">
        <f>CONCATENATE(ROUND('БАЗА ЯНД'!J216,0)," кк")</f>
        <v>345 кк</v>
      </c>
      <c r="F217" t="str">
        <f>CONCATENATE("Б ",ROUND('БАЗА ЯНД'!K216,0))</f>
        <v>Б 13</v>
      </c>
      <c r="G217" t="str">
        <f>CONCATENATE("Ж ",ROUND('БАЗА ЯНД'!L216,0))</f>
        <v>Ж 25</v>
      </c>
      <c r="H217" t="str">
        <f>CONCATENATE("У ",ROUND('БАЗА ЯНД'!M216,0))</f>
        <v>У 19</v>
      </c>
      <c r="I217">
        <f>'БАЗА ЯНД'!N216</f>
        <v>0</v>
      </c>
      <c r="J217">
        <f>'БАЗА ЯНД'!O216</f>
        <v>1</v>
      </c>
      <c r="K217">
        <f>'БАЗА ЯНД'!P216</f>
        <v>1</v>
      </c>
      <c r="L217">
        <f>'БАЗА ЯНД'!Q216</f>
        <v>0</v>
      </c>
      <c r="M217" t="str">
        <f>'БАЗА ЯНД'!R216</f>
        <v>пшеничная мука, молоко, сахар, соль, яйцо, подсолнечное масло, свинина, специи, тимьян, розмарин, чеснок, огурец маринованный, сливки, хрен столовый, шалфей</v>
      </c>
    </row>
    <row r="218" spans="1:13" ht="15" customHeight="1" x14ac:dyDescent="0.25">
      <c r="A218">
        <f>'БАЗА ЯНД'!B217</f>
        <v>23</v>
      </c>
      <c r="B218" t="str">
        <f>'БАЗА ЯНД'!E217</f>
        <v>Курник с шампиньонами</v>
      </c>
      <c r="C218" t="str">
        <f>CONCATENATE('БАЗА ЯНД'!F217,".-")</f>
        <v>60.-</v>
      </c>
      <c r="D218" t="str">
        <f>CONCATENATE('БАЗА ЯНД'!I217," г")</f>
        <v>35 г</v>
      </c>
      <c r="E218" t="str">
        <f>CONCATENATE(ROUND('БАЗА ЯНД'!J217,0)," кк")</f>
        <v>153 кк</v>
      </c>
      <c r="F218" t="str">
        <f>CONCATENATE("Б ",ROUND('БАЗА ЯНД'!K217,0))</f>
        <v>Б 6</v>
      </c>
      <c r="G218" t="str">
        <f>CONCATENATE("Ж ",ROUND('БАЗА ЯНД'!L217,0))</f>
        <v>Ж 8</v>
      </c>
      <c r="H218" t="str">
        <f>CONCATENATE("У ",ROUND('БАЗА ЯНД'!M217,0))</f>
        <v>У 15</v>
      </c>
      <c r="I218">
        <f>'БАЗА ЯНД'!N217</f>
        <v>0</v>
      </c>
      <c r="J218">
        <f>'БАЗА ЯНД'!O217</f>
        <v>1</v>
      </c>
      <c r="K218">
        <f>'БАЗА ЯНД'!P217</f>
        <v>1</v>
      </c>
      <c r="L218">
        <f>'БАЗА ЯНД'!Q217</f>
        <v>0</v>
      </c>
      <c r="M218" t="str">
        <f>'БАЗА ЯНД'!R217</f>
        <v xml:space="preserve">молоко, пшеничная мука, яйцо куриное, сливочное масло, сахар, соль, дрожжи, лук репчатый, филе курицы, лук репчатый, шампиньоны, грибы подосиновики, сливки 22%, соль, специи, орехи
</v>
      </c>
    </row>
    <row r="219" spans="1:13" ht="15" hidden="1" customHeight="1" x14ac:dyDescent="0.25">
      <c r="A219">
        <f>'БАЗА ЯНД'!B218</f>
        <v>8</v>
      </c>
      <c r="B219" t="str">
        <f>'БАЗА ЯНД'!E218</f>
        <v>Блинчик со шпинатом, сыром фета и яйцом</v>
      </c>
      <c r="C219" t="str">
        <f>CONCATENATE('БАЗА ЯНД'!F218,".-")</f>
        <v>140.-</v>
      </c>
      <c r="D219" t="str">
        <f>CONCATENATE('БАЗА ЯНД'!I218," г")</f>
        <v>140 г</v>
      </c>
      <c r="E219" t="str">
        <f>CONCATENATE(ROUND('БАЗА ЯНД'!J218,0)," кк")</f>
        <v>194 кк</v>
      </c>
      <c r="F219" t="str">
        <f>CONCATENATE("Б ",ROUND('БАЗА ЯНД'!K218,0))</f>
        <v>Б 10</v>
      </c>
      <c r="G219" t="str">
        <f>CONCATENATE("Ж ",ROUND('БАЗА ЯНД'!L218,0))</f>
        <v>Ж 8</v>
      </c>
      <c r="H219" t="str">
        <f>CONCATENATE("У ",ROUND('БАЗА ЯНД'!M218,0))</f>
        <v>У 19</v>
      </c>
      <c r="I219">
        <f>'БАЗА ЯНД'!N218</f>
        <v>1</v>
      </c>
      <c r="J219">
        <f>'БАЗА ЯНД'!O218</f>
        <v>1</v>
      </c>
      <c r="K219">
        <f>'БАЗА ЯНД'!P218</f>
        <v>1</v>
      </c>
      <c r="L219">
        <f>'БАЗА ЯНД'!Q218</f>
        <v>0</v>
      </c>
      <c r="M219" t="str">
        <f>'БАЗА ЯНД'!R218</f>
        <v>пшеничная мука, молоко, сахар, соль, яйцо, подсолнечное масло, брынза, шпинат, петрушка, кинза, лук репчатый</v>
      </c>
    </row>
    <row r="220" spans="1:13" ht="15" hidden="1" customHeight="1" x14ac:dyDescent="0.25">
      <c r="A220">
        <f>'БАЗА ЯНД'!B219</f>
        <v>8</v>
      </c>
      <c r="B220" t="str">
        <f>'БАЗА ЯНД'!E219</f>
        <v>Блинчик с курицей, грибами и соусом тартар</v>
      </c>
      <c r="C220" t="str">
        <f>CONCATENATE('БАЗА ЯНД'!F219,".-")</f>
        <v>140.-</v>
      </c>
      <c r="D220" t="str">
        <f>CONCATENATE('БАЗА ЯНД'!I219," г")</f>
        <v>150 г</v>
      </c>
      <c r="E220" t="str">
        <f>CONCATENATE(ROUND('БАЗА ЯНД'!J219,0)," кк")</f>
        <v>274 кк</v>
      </c>
      <c r="F220" t="str">
        <f>CONCATENATE("Б ",ROUND('БАЗА ЯНД'!K219,0))</f>
        <v>Б 13</v>
      </c>
      <c r="G220" t="str">
        <f>CONCATENATE("Ж ",ROUND('БАЗА ЯНД'!L219,0))</f>
        <v>Ж 16</v>
      </c>
      <c r="H220" t="str">
        <f>CONCATENATE("У ",ROUND('БАЗА ЯНД'!M219,0))</f>
        <v>У 20</v>
      </c>
      <c r="I220">
        <f>'БАЗА ЯНД'!N219</f>
        <v>0</v>
      </c>
      <c r="J220">
        <f>'БАЗА ЯНД'!O219</f>
        <v>1</v>
      </c>
      <c r="K220">
        <f>'БАЗА ЯНД'!P219</f>
        <v>1</v>
      </c>
      <c r="L220">
        <f>'БАЗА ЯНД'!Q219</f>
        <v>0</v>
      </c>
      <c r="M220" t="str">
        <f>'БАЗА ЯНД'!R219</f>
        <v>пшеничная мука, молоко, сахар, соль, яйцо, подсолнечное масло, куриная грудка, соевый соус, мёд, чеснок, салат айсберг, грибы подосиновики, шампиньоны, лук репчатый, сливки, майонез, огурец маринованный, сметана, горчица зерновая, укроп, лимон, специи</v>
      </c>
    </row>
    <row r="221" spans="1:13" ht="15" hidden="1" customHeight="1" x14ac:dyDescent="0.25">
      <c r="A221">
        <f>'БАЗА ЯНД'!B220</f>
        <v>24</v>
      </c>
      <c r="B221" t="str">
        <f>'БАЗА ЯНД'!E220</f>
        <v>Куриная грудка тапака</v>
      </c>
      <c r="C221" t="str">
        <f>CONCATENATE('БАЗА ЯНД'!F220,".-")</f>
        <v>190.-</v>
      </c>
      <c r="D221" t="str">
        <f>CONCATENATE('БАЗА ЯНД'!I220," г")</f>
        <v>120 г</v>
      </c>
      <c r="E221" t="str">
        <f>CONCATENATE(ROUND('БАЗА ЯНД'!J220,0)," кк")</f>
        <v>149 кк</v>
      </c>
      <c r="F221" t="str">
        <f>CONCATENATE("Б ",ROUND('БАЗА ЯНД'!K220,0))</f>
        <v>Б 33</v>
      </c>
      <c r="G221" t="str">
        <f>CONCATENATE("Ж ",ROUND('БАЗА ЯНД'!L220,0))</f>
        <v>Ж 1</v>
      </c>
      <c r="H221" t="str">
        <f>CONCATENATE("У ",ROUND('БАЗА ЯНД'!M220,0))</f>
        <v>У 1</v>
      </c>
      <c r="I221">
        <f>'БАЗА ЯНД'!N220</f>
        <v>0</v>
      </c>
      <c r="J221">
        <f>'БАЗА ЯНД'!O220</f>
        <v>1</v>
      </c>
      <c r="K221">
        <f>'БАЗА ЯНД'!P220</f>
        <v>1</v>
      </c>
      <c r="L221">
        <f>'БАЗА ЯНД'!Q220</f>
        <v>0</v>
      </c>
      <c r="M221" t="str">
        <f>'БАЗА ЯНД'!R220</f>
        <v>цыплёнок, чеснок, соевый соус, сметана, апельсины, соль, масло растительное, специи</v>
      </c>
    </row>
    <row r="222" spans="1:13" ht="15" hidden="1" customHeight="1" x14ac:dyDescent="0.25">
      <c r="A222">
        <f>'БАЗА ЯНД'!B221</f>
        <v>21</v>
      </c>
      <c r="B222" t="str">
        <f>'БАЗА ЯНД'!E221</f>
        <v>Смузи овсянка банан</v>
      </c>
      <c r="C222" t="str">
        <f>CONCATENATE('БАЗА ЯНД'!F221,".-")</f>
        <v>60.-</v>
      </c>
      <c r="D222" t="str">
        <f>CONCATENATE('БАЗА ЯНД'!I221," г")</f>
        <v>270 г</v>
      </c>
      <c r="E222" t="str">
        <f>CONCATENATE(ROUND('БАЗА ЯНД'!J221,0)," кк")</f>
        <v>235 кк</v>
      </c>
      <c r="F222" t="str">
        <f>CONCATENATE("Б ",ROUND('БАЗА ЯНД'!K221,0))</f>
        <v>Б 7</v>
      </c>
      <c r="G222" t="str">
        <f>CONCATENATE("Ж ",ROUND('БАЗА ЯНД'!L221,0))</f>
        <v>Ж 6</v>
      </c>
      <c r="H222" t="str">
        <f>CONCATENATE("У ",ROUND('БАЗА ЯНД'!M221,0))</f>
        <v>У 39</v>
      </c>
      <c r="I222">
        <f>'БАЗА ЯНД'!N221</f>
        <v>1</v>
      </c>
      <c r="J222">
        <f>'БАЗА ЯНД'!O221</f>
        <v>1</v>
      </c>
      <c r="K222">
        <f>'БАЗА ЯНД'!P221</f>
        <v>1</v>
      </c>
      <c r="L222">
        <f>'БАЗА ЯНД'!Q221</f>
        <v>0</v>
      </c>
      <c r="M222" t="str">
        <f>'БАЗА ЯНД'!R221</f>
        <v>овсяные хлопья, молоко, бананы, мёд</v>
      </c>
    </row>
    <row r="223" spans="1:13" ht="15" hidden="1" customHeight="1" x14ac:dyDescent="0.25">
      <c r="A223">
        <f>'БАЗА ЯНД'!B222</f>
        <v>21</v>
      </c>
      <c r="B223" t="str">
        <f>'БАЗА ЯНД'!E222</f>
        <v>Гороховый суп с чесночными гренками</v>
      </c>
      <c r="C223" t="str">
        <f>CONCATENATE('БАЗА ЯНД'!F222,".-")</f>
        <v>80.-</v>
      </c>
      <c r="D223" t="str">
        <f>CONCATENATE('БАЗА ЯНД'!I222," г")</f>
        <v>250 г</v>
      </c>
      <c r="E223" t="str">
        <f>CONCATENATE(ROUND('БАЗА ЯНД'!J222,0)," кк")</f>
        <v>135 кк</v>
      </c>
      <c r="F223" t="str">
        <f>CONCATENATE("Б ",ROUND('БАЗА ЯНД'!K222,0))</f>
        <v>Б 7</v>
      </c>
      <c r="G223" t="str">
        <f>CONCATENATE("Ж ",ROUND('БАЗА ЯНД'!L222,0))</f>
        <v>Ж 2</v>
      </c>
      <c r="H223" t="str">
        <f>CONCATENATE("У ",ROUND('БАЗА ЯНД'!M222,0))</f>
        <v>У 23</v>
      </c>
      <c r="I223">
        <f>'БАЗА ЯНД'!N222</f>
        <v>1</v>
      </c>
      <c r="J223">
        <f>'БАЗА ЯНД'!O222</f>
        <v>1</v>
      </c>
      <c r="K223">
        <f>'БАЗА ЯНД'!P222</f>
        <v>0</v>
      </c>
      <c r="L223">
        <f>'БАЗА ЯНД'!Q222</f>
        <v>0</v>
      </c>
      <c r="M223" t="str">
        <f>'БАЗА ЯНД'!R222</f>
        <v>горох, картофель, морковь, лук репчатый, сельдерей корень, паприка, баклажаны, горчица, хлеб, чеснок, зелень, соль, специи</v>
      </c>
    </row>
    <row r="224" spans="1:13" ht="15" hidden="1" customHeight="1" x14ac:dyDescent="0.25">
      <c r="A224">
        <f>'БАЗА ЯНД'!B223</f>
        <v>21</v>
      </c>
      <c r="B224" t="str">
        <f>'БАЗА ЯНД'!E223</f>
        <v xml:space="preserve">Блинчик с картофелем и грибами </v>
      </c>
      <c r="C224" t="str">
        <f>CONCATENATE('БАЗА ЯНД'!F223,".-")</f>
        <v>70.-</v>
      </c>
      <c r="D224" t="str">
        <f>CONCATENATE('БАЗА ЯНД'!I223," г")</f>
        <v>100 г</v>
      </c>
      <c r="E224" t="str">
        <f>CONCATENATE(ROUND('БАЗА ЯНД'!J223,0)," кк")</f>
        <v>136 кк</v>
      </c>
      <c r="F224" t="str">
        <f>CONCATENATE("Б ",ROUND('БАЗА ЯНД'!K223,0))</f>
        <v>Б 5</v>
      </c>
      <c r="G224" t="str">
        <f>CONCATENATE("Ж ",ROUND('БАЗА ЯНД'!L223,0))</f>
        <v>Ж 4</v>
      </c>
      <c r="H224" t="str">
        <f>CONCATENATE("У ",ROUND('БАЗА ЯНД'!M223,0))</f>
        <v>У 20</v>
      </c>
      <c r="I224">
        <f>'БАЗА ЯНД'!N223</f>
        <v>1</v>
      </c>
      <c r="J224">
        <f>'БАЗА ЯНД'!O223</f>
        <v>1</v>
      </c>
      <c r="K224">
        <f>'БАЗА ЯНД'!P223</f>
        <v>1</v>
      </c>
      <c r="L224">
        <f>'БАЗА ЯНД'!Q223</f>
        <v>0</v>
      </c>
      <c r="M224" t="str">
        <f>'БАЗА ЯНД'!R223</f>
        <v>блинчик (мука пшеничная, молоко, сахар, соль, яйцо куриное, подсолнечное масло), картофель, грибы</v>
      </c>
    </row>
    <row r="225" spans="1:13" ht="15" hidden="1" customHeight="1" x14ac:dyDescent="0.25">
      <c r="A225">
        <f>'БАЗА ЯНД'!B224</f>
        <v>22</v>
      </c>
      <c r="B225" t="str">
        <f>'БАЗА ЯНД'!E224</f>
        <v>Mac'n'cheese — запечённые макароны с курицей</v>
      </c>
      <c r="C225" t="str">
        <f>CONCATENATE('БАЗА ЯНД'!F224,".-")</f>
        <v>260.-</v>
      </c>
      <c r="D225" t="str">
        <f>CONCATENATE('БАЗА ЯНД'!I224," г")</f>
        <v>250 г</v>
      </c>
      <c r="E225" t="str">
        <f>CONCATENATE(ROUND('БАЗА ЯНД'!J224,0)," кк")</f>
        <v>330 кк</v>
      </c>
      <c r="F225" t="str">
        <f>CONCATENATE("Б ",ROUND('БАЗА ЯНД'!K224,0))</f>
        <v>Б 30</v>
      </c>
      <c r="G225" t="str">
        <f>CONCATENATE("Ж ",ROUND('БАЗА ЯНД'!L224,0))</f>
        <v>Ж 17</v>
      </c>
      <c r="H225" t="str">
        <f>CONCATENATE("У ",ROUND('БАЗА ЯНД'!M224,0))</f>
        <v>У 13</v>
      </c>
      <c r="I225">
        <f>'БАЗА ЯНД'!N224</f>
        <v>0</v>
      </c>
      <c r="J225">
        <f>'БАЗА ЯНД'!O224</f>
        <v>1</v>
      </c>
      <c r="K225">
        <f>'БАЗА ЯНД'!P224</f>
        <v>1</v>
      </c>
      <c r="L225">
        <f>'БАЗА ЯНД'!Q224</f>
        <v>0</v>
      </c>
      <c r="M225" t="str">
        <f>'БАЗА ЯНД'!R224</f>
        <v>паста, сливки, молоко, цыплёнок, сыр, мука пшеничная, сливочное масло, соль, соль, специи</v>
      </c>
    </row>
    <row r="226" spans="1:13" ht="15" hidden="1" customHeight="1" x14ac:dyDescent="0.25">
      <c r="A226">
        <f>'БАЗА ЯНД'!B225</f>
        <v>18</v>
      </c>
      <c r="B226" t="str">
        <f>'БАЗА ЯНД'!E225</f>
        <v>Ржаной синнабон</v>
      </c>
      <c r="C226" t="str">
        <f>CONCATENATE('БАЗА ЯНД'!F225,".-")</f>
        <v>70.-</v>
      </c>
      <c r="D226" t="str">
        <f>CONCATENATE('БАЗА ЯНД'!I225," г")</f>
        <v>90 г</v>
      </c>
      <c r="E226" t="str">
        <f>CONCATENATE(ROUND('БАЗА ЯНД'!J225,0)," кк")</f>
        <v>254 кк</v>
      </c>
      <c r="F226" t="str">
        <f>CONCATENATE("Б ",ROUND('БАЗА ЯНД'!K225,0))</f>
        <v>Б 5</v>
      </c>
      <c r="G226" t="str">
        <f>CONCATENATE("Ж ",ROUND('БАЗА ЯНД'!L225,0))</f>
        <v>Ж 15</v>
      </c>
      <c r="H226" t="str">
        <f>CONCATENATE("У ",ROUND('БАЗА ЯНД'!M225,0))</f>
        <v>У 26</v>
      </c>
      <c r="I226">
        <f>'БАЗА ЯНД'!N225</f>
        <v>0</v>
      </c>
      <c r="J226">
        <f>'БАЗА ЯНД'!O225</f>
        <v>1</v>
      </c>
      <c r="K226">
        <f>'БАЗА ЯНД'!P225</f>
        <v>1</v>
      </c>
      <c r="L226">
        <f>'БАЗА ЯНД'!Q225</f>
        <v>0</v>
      </c>
      <c r="M226" t="str">
        <f>'БАЗА ЯНД'!R225</f>
        <v>молоко, мука ржаная, яйцо куриное, сахар, дрожжи, солод, сливочное масло, ванильный сахар, сыр творожный</v>
      </c>
    </row>
    <row r="227" spans="1:13" ht="15" hidden="1" customHeight="1" x14ac:dyDescent="0.25">
      <c r="A227">
        <f>'БАЗА ЯНД'!B226</f>
        <v>47</v>
      </c>
      <c r="B227" t="str">
        <f>'БАЗА ЯНД'!E226</f>
        <v>Шампиньоны по-корейски</v>
      </c>
      <c r="C227" t="str">
        <f>CONCATENATE('БАЗА ЯНД'!F226,".-")</f>
        <v>160.-</v>
      </c>
      <c r="D227" t="str">
        <f>CONCATENATE('БАЗА ЯНД'!I226," г")</f>
        <v>250 г</v>
      </c>
      <c r="E227" t="str">
        <f>CONCATENATE(ROUND('БАЗА ЯНД'!J226,0)," кк")</f>
        <v>256 кк</v>
      </c>
      <c r="F227" t="str">
        <f>CONCATENATE("Б ",ROUND('БАЗА ЯНД'!K226,0))</f>
        <v>Б 6</v>
      </c>
      <c r="G227" t="str">
        <f>CONCATENATE("Ж ",ROUND('БАЗА ЯНД'!L226,0))</f>
        <v>Ж 13</v>
      </c>
      <c r="H227" t="str">
        <f>CONCATENATE("У ",ROUND('БАЗА ЯНД'!M226,0))</f>
        <v>У 28</v>
      </c>
      <c r="I227">
        <f>'БАЗА ЯНД'!N226</f>
        <v>1</v>
      </c>
      <c r="J227">
        <f>'БАЗА ЯНД'!O226</f>
        <v>0</v>
      </c>
      <c r="K227">
        <f>'БАЗА ЯНД'!P226</f>
        <v>0</v>
      </c>
      <c r="L227">
        <f>'БАЗА ЯНД'!Q226</f>
        <v>1</v>
      </c>
      <c r="M227" t="str">
        <f>'БАЗА ЯНД'!R226</f>
        <v>шампиньоны, морковь, огурец, чеснок, соевый соус, лимоны, кунжутное семя, редис, кинза, специи, подсолнечное масло, чили, соус сладкий чили, болгарский перец, фунчоза</v>
      </c>
    </row>
    <row r="228" spans="1:13" ht="15" hidden="1" customHeight="1" x14ac:dyDescent="0.25">
      <c r="A228">
        <f>'БАЗА ЯНД'!B227</f>
        <v>45</v>
      </c>
      <c r="B228" t="str">
        <f>'БАЗА ЯНД'!E227</f>
        <v>Боул с тофу</v>
      </c>
      <c r="C228" t="str">
        <f>CONCATENATE('БАЗА ЯНД'!F227,".-")</f>
        <v>210.-</v>
      </c>
      <c r="D228" t="str">
        <f>CONCATENATE('БАЗА ЯНД'!I227," г")</f>
        <v>250 г</v>
      </c>
      <c r="E228" t="str">
        <f>CONCATENATE(ROUND('БАЗА ЯНД'!J227,0)," кк")</f>
        <v>230 кк</v>
      </c>
      <c r="F228" t="str">
        <f>CONCATENATE("Б ",ROUND('БАЗА ЯНД'!K227,0))</f>
        <v>Б 9</v>
      </c>
      <c r="G228" t="str">
        <f>CONCATENATE("Ж ",ROUND('БАЗА ЯНД'!L227,0))</f>
        <v>Ж 15</v>
      </c>
      <c r="H228" t="str">
        <f>CONCATENATE("У ",ROUND('БАЗА ЯНД'!M227,0))</f>
        <v>У 15</v>
      </c>
      <c r="I228">
        <f>'БАЗА ЯНД'!N227</f>
        <v>1</v>
      </c>
      <c r="J228">
        <f>'БАЗА ЯНД'!O227</f>
        <v>1</v>
      </c>
      <c r="K228">
        <f>'БАЗА ЯНД'!P227</f>
        <v>0</v>
      </c>
      <c r="L228">
        <f>'БАЗА ЯНД'!Q227</f>
        <v>0</v>
      </c>
      <c r="M228" t="str">
        <f>'БАЗА ЯНД'!R227</f>
        <v>огурцы, кабачки, листья салата, морковь, тыква, капуста белокачанная, редис, капуста китайская,перец болгарский, грибы, кускус, кунжут, тофу, кинза, авокадо, арахис, соевый соус, винный уксус, чеснок</v>
      </c>
    </row>
    <row r="229" spans="1:13" ht="15" customHeight="1" x14ac:dyDescent="0.25">
      <c r="A229">
        <f>'БАЗА ЯНД'!B228</f>
        <v>23</v>
      </c>
      <c r="B229" t="str">
        <f>'БАЗА ЯНД'!E228</f>
        <v>Ласси черная смородина</v>
      </c>
      <c r="C229" t="str">
        <f>CONCATENATE('БАЗА ЯНД'!F228,".-")</f>
        <v>140.-</v>
      </c>
      <c r="D229" t="str">
        <f>CONCATENATE('БАЗА ЯНД'!I228," г")</f>
        <v>270 г</v>
      </c>
      <c r="E229" t="str">
        <f>CONCATENATE(ROUND('БАЗА ЯНД'!J228,0)," кк")</f>
        <v>116 кк</v>
      </c>
      <c r="F229" t="str">
        <f>CONCATENATE("Б ",ROUND('БАЗА ЯНД'!K228,0))</f>
        <v>Б 6</v>
      </c>
      <c r="G229" t="str">
        <f>CONCATENATE("Ж ",ROUND('БАЗА ЯНД'!L228,0))</f>
        <v>Ж 5</v>
      </c>
      <c r="H229" t="str">
        <f>CONCATENATE("У ",ROUND('БАЗА ЯНД'!M228,0))</f>
        <v>У 12</v>
      </c>
      <c r="I229">
        <f>'БАЗА ЯНД'!N228</f>
        <v>1</v>
      </c>
      <c r="J229">
        <f>'БАЗА ЯНД'!O228</f>
        <v>0</v>
      </c>
      <c r="K229">
        <f>'БАЗА ЯНД'!P228</f>
        <v>1</v>
      </c>
      <c r="L229">
        <f>'БАЗА ЯНД'!Q228</f>
        <v>0</v>
      </c>
      <c r="M229" t="str">
        <f>'БАЗА ЯНД'!R228</f>
        <v>кефир, черная смородина</v>
      </c>
    </row>
    <row r="230" spans="1:13" ht="15" hidden="1" customHeight="1" x14ac:dyDescent="0.25">
      <c r="A230">
        <f>'БАЗА ЯНД'!B229</f>
        <v>47</v>
      </c>
      <c r="B230" t="str">
        <f>'БАЗА ЯНД'!E229</f>
        <v>Салат боул с хрустящим цыплёнком</v>
      </c>
      <c r="C230" t="str">
        <f>CONCATENATE('БАЗА ЯНД'!F229,".-")</f>
        <v>210.-</v>
      </c>
      <c r="D230" t="str">
        <f>CONCATENATE('БАЗА ЯНД'!I229," г")</f>
        <v>300 г</v>
      </c>
      <c r="E230" t="str">
        <f>CONCATENATE(ROUND('БАЗА ЯНД'!J229,0)," кк")</f>
        <v>494 кк</v>
      </c>
      <c r="F230" t="str">
        <f>CONCATENATE("Б ",ROUND('БАЗА ЯНД'!K229,0))</f>
        <v>Б 17</v>
      </c>
      <c r="G230" t="str">
        <f>CONCATENATE("Ж ",ROUND('БАЗА ЯНД'!L229,0))</f>
        <v>Ж 33</v>
      </c>
      <c r="H230" t="str">
        <f>CONCATENATE("У ",ROUND('БАЗА ЯНД'!M229,0))</f>
        <v>У 32</v>
      </c>
      <c r="I230">
        <f>'БАЗА ЯНД'!N229</f>
        <v>0</v>
      </c>
      <c r="J230">
        <f>'БАЗА ЯНД'!O229</f>
        <v>0</v>
      </c>
      <c r="K230">
        <f>'БАЗА ЯНД'!P229</f>
        <v>1</v>
      </c>
      <c r="L230">
        <f>'БАЗА ЯНД'!Q229</f>
        <v>0</v>
      </c>
      <c r="M230" t="str">
        <f>'БАЗА ЯНД'!R229</f>
        <v>салат айсберг, капуста красная, морковь, тыква, томаты черри, огурцы, петрушка, кукуруза, фасоль, орегано, шалфей, хумус (базилик, нут, подсолнечное масло, кунжутное, чеснок, специи, лимонный сок, пшено, куркума, кинза, мята, филе цыплёнка, сливки, молоко</v>
      </c>
    </row>
    <row r="231" spans="1:13" ht="15" hidden="1" customHeight="1" x14ac:dyDescent="0.25">
      <c r="A231">
        <f>'БАЗА ЯНД'!B230</f>
        <v>21</v>
      </c>
      <c r="B231" t="str">
        <f>'БАЗА ЯНД'!E230</f>
        <v>Ёжики с говядиной, 1 шт</v>
      </c>
      <c r="C231" t="str">
        <f>CONCATENATE('БАЗА ЯНД'!F230,".-")</f>
        <v>150.-</v>
      </c>
      <c r="D231" t="str">
        <f>CONCATENATE('БАЗА ЯНД'!I230," г")</f>
        <v>100 г</v>
      </c>
      <c r="E231" t="str">
        <f>CONCATENATE(ROUND('БАЗА ЯНД'!J230,0)," кк")</f>
        <v>181 кк</v>
      </c>
      <c r="F231" t="str">
        <f>CONCATENATE("Б ",ROUND('БАЗА ЯНД'!K230,0))</f>
        <v>Б 10</v>
      </c>
      <c r="G231" t="str">
        <f>CONCATENATE("Ж ",ROUND('БАЗА ЯНД'!L230,0))</f>
        <v>Ж 13</v>
      </c>
      <c r="H231" t="str">
        <f>CONCATENATE("У ",ROUND('БАЗА ЯНД'!M230,0))</f>
        <v>У 6</v>
      </c>
      <c r="I231">
        <f>'БАЗА ЯНД'!N230</f>
        <v>0</v>
      </c>
      <c r="J231">
        <f>'БАЗА ЯНД'!O230</f>
        <v>0</v>
      </c>
      <c r="K231">
        <f>'БАЗА ЯНД'!P230</f>
        <v>1</v>
      </c>
      <c r="L231">
        <f>'БАЗА ЯНД'!Q230</f>
        <v>0</v>
      </c>
      <c r="M231" t="str">
        <f>'БАЗА ЯНД'!R230</f>
        <v>говядина, сливки, томаты, рис, сливочное масло, лук, яйца, специи, соль, сметана, подсолнечное масло</v>
      </c>
    </row>
    <row r="232" spans="1:13" ht="15" hidden="1" customHeight="1" x14ac:dyDescent="0.25">
      <c r="A232">
        <f>'БАЗА ЯНД'!B231</f>
        <v>52</v>
      </c>
      <c r="B232" t="str">
        <f>'БАЗА ЯНД'!E231</f>
        <v>Панини с копченым цыплёнком</v>
      </c>
      <c r="C232" t="str">
        <f>CONCATENATE('БАЗА ЯНД'!F231,".-")</f>
        <v>190.-</v>
      </c>
      <c r="D232" t="str">
        <f>CONCATENATE('БАЗА ЯНД'!I231," г")</f>
        <v>150 г</v>
      </c>
      <c r="E232" t="str">
        <f>CONCATENATE(ROUND('БАЗА ЯНД'!J231,0)," кк")</f>
        <v>243 кк</v>
      </c>
      <c r="F232" t="str">
        <f>CONCATENATE("Б ",ROUND('БАЗА ЯНД'!K231,0))</f>
        <v>Б 15</v>
      </c>
      <c r="G232" t="str">
        <f>CONCATENATE("Ж ",ROUND('БАЗА ЯНД'!L231,0))</f>
        <v>Ж 8</v>
      </c>
      <c r="H232" t="str">
        <f>CONCATENATE("У ",ROUND('БАЗА ЯНД'!M231,0))</f>
        <v>У 28</v>
      </c>
      <c r="I232">
        <f>'БАЗА ЯНД'!N231</f>
        <v>0</v>
      </c>
      <c r="J232">
        <f>'БАЗА ЯНД'!O231</f>
        <v>1</v>
      </c>
      <c r="K232">
        <f>'БАЗА ЯНД'!P231</f>
        <v>1</v>
      </c>
      <c r="L232">
        <f>'БАЗА ЯНД'!Q231</f>
        <v>0</v>
      </c>
      <c r="M232" t="str">
        <f>'БАЗА ЯНД'!R231</f>
        <v>хлеб чиабатта, листья салата, куриная грудка, томаты, сыр творожный, специи</v>
      </c>
    </row>
    <row r="233" spans="1:13" ht="15" customHeight="1" x14ac:dyDescent="0.25">
      <c r="A233">
        <f>'БАЗА ЯНД'!B232</f>
        <v>23</v>
      </c>
      <c r="B233" t="str">
        <f>'БАЗА ЯНД'!E232</f>
        <v>Свёкла со сметаной и шпинатом</v>
      </c>
      <c r="C233" t="str">
        <f>CONCATENATE('БАЗА ЯНД'!F232,".-")</f>
        <v>110.-</v>
      </c>
      <c r="D233" t="str">
        <f>CONCATENATE('БАЗА ЯНД'!I232," г")</f>
        <v>160 г</v>
      </c>
      <c r="E233" t="str">
        <f>CONCATENATE(ROUND('БАЗА ЯНД'!J232,0)," кк")</f>
        <v>89 кк</v>
      </c>
      <c r="F233" t="str">
        <f>CONCATENATE("Б ",ROUND('БАЗА ЯНД'!K232,0))</f>
        <v>Б 3</v>
      </c>
      <c r="G233" t="str">
        <f>CONCATENATE("Ж ",ROUND('БАЗА ЯНД'!L232,0))</f>
        <v>Ж 3</v>
      </c>
      <c r="H233" t="str">
        <f>CONCATENATE("У ",ROUND('БАЗА ЯНД'!M232,0))</f>
        <v>У 12</v>
      </c>
      <c r="I233">
        <f>'БАЗА ЯНД'!N232</f>
        <v>1</v>
      </c>
      <c r="J233">
        <f>'БАЗА ЯНД'!O232</f>
        <v>0</v>
      </c>
      <c r="K233">
        <f>'БАЗА ЯНД'!P232</f>
        <v>1</v>
      </c>
      <c r="L233">
        <f>'БАЗА ЯНД'!Q232</f>
        <v>0</v>
      </c>
      <c r="M233" t="str">
        <f>'БАЗА ЯНД'!R232</f>
        <v>свекла, шпинат, сметана, чеснок, кавказский сыр, петрушка, соль</v>
      </c>
    </row>
    <row r="234" spans="1:13" ht="15" hidden="1" customHeight="1" x14ac:dyDescent="0.25">
      <c r="A234">
        <f>'БАЗА ЯНД'!B233</f>
        <v>24</v>
      </c>
      <c r="B234" t="str">
        <f>'БАЗА ЯНД'!E233</f>
        <v xml:space="preserve">Салат со свёклой, черносливом и орехами </v>
      </c>
      <c r="C234" t="str">
        <f>CONCATENATE('БАЗА ЯНД'!F233,".-")</f>
        <v>90.-</v>
      </c>
      <c r="D234" t="str">
        <f>CONCATENATE('БАЗА ЯНД'!I233," г")</f>
        <v>140 г</v>
      </c>
      <c r="E234" t="str">
        <f>CONCATENATE(ROUND('БАЗА ЯНД'!J233,0)," кк")</f>
        <v>163 кк</v>
      </c>
      <c r="F234" t="str">
        <f>CONCATENATE("Б ",ROUND('БАЗА ЯНД'!K233,0))</f>
        <v>Б 3</v>
      </c>
      <c r="G234" t="str">
        <f>CONCATENATE("Ж ",ROUND('БАЗА ЯНД'!L233,0))</f>
        <v>Ж 7</v>
      </c>
      <c r="H234" t="str">
        <f>CONCATENATE("У ",ROUND('БАЗА ЯНД'!M233,0))</f>
        <v>У 22</v>
      </c>
      <c r="I234">
        <f>'БАЗА ЯНД'!N233</f>
        <v>1</v>
      </c>
      <c r="J234">
        <f>'БАЗА ЯНД'!O233</f>
        <v>0</v>
      </c>
      <c r="K234">
        <f>'БАЗА ЯНД'!P233</f>
        <v>0</v>
      </c>
      <c r="L234">
        <f>'БАЗА ЯНД'!Q233</f>
        <v>0</v>
      </c>
      <c r="M234" t="str">
        <f>'БАЗА ЯНД'!R233</f>
        <v>свекла, чернослив, грецкий орех, масло рафинированное, чеснок</v>
      </c>
    </row>
    <row r="235" spans="1:13" ht="15" hidden="1" customHeight="1" x14ac:dyDescent="0.25">
      <c r="A235">
        <f>'БАЗА ЯНД'!B234</f>
        <v>22</v>
      </c>
      <c r="B235" t="str">
        <f>'БАЗА ЯНД'!E234</f>
        <v>Wok с овощами</v>
      </c>
      <c r="C235" t="str">
        <f>CONCATENATE('БАЗА ЯНД'!F234,".-")</f>
        <v>160.-</v>
      </c>
      <c r="D235" t="str">
        <f>CONCATENATE('БАЗА ЯНД'!I234," г")</f>
        <v>250 г</v>
      </c>
      <c r="E235" t="str">
        <f>CONCATENATE(ROUND('БАЗА ЯНД'!J234,0)," кк")</f>
        <v>347 кк</v>
      </c>
      <c r="F235" t="str">
        <f>CONCATENATE("Б ",ROUND('БАЗА ЯНД'!K234,0))</f>
        <v>Б 10</v>
      </c>
      <c r="G235" t="str">
        <f>CONCATENATE("Ж ",ROUND('БАЗА ЯНД'!L234,0))</f>
        <v>Ж 4</v>
      </c>
      <c r="H235" t="str">
        <f>CONCATENATE("У ",ROUND('БАЗА ЯНД'!M234,0))</f>
        <v>У 68</v>
      </c>
      <c r="I235">
        <f>'БАЗА ЯНД'!N234</f>
        <v>1</v>
      </c>
      <c r="J235">
        <f>'БАЗА ЯНД'!O234</f>
        <v>1</v>
      </c>
      <c r="K235">
        <f>'БАЗА ЯНД'!P234</f>
        <v>0</v>
      </c>
      <c r="L235">
        <f>'БАЗА ЯНД'!Q234</f>
        <v>1</v>
      </c>
      <c r="M235" t="str">
        <f>'БАЗА ЯНД'!R234</f>
        <v>лапша пшеничная, баклажаны, фасоль стручковая, лук красный, шампиньоны, морковь, кунжут, кинза, соус сладкий чили, брокколи, перец чили, лук зеленый, имбирь, кунжутное масло, соевый соус, сахар, соль, специи</v>
      </c>
    </row>
    <row r="236" spans="1:13" ht="15" hidden="1" customHeight="1" x14ac:dyDescent="0.25">
      <c r="A236">
        <f>'БАЗА ЯНД'!B235</f>
        <v>22</v>
      </c>
      <c r="B236" t="str">
        <f>'БАЗА ЯНД'!E235</f>
        <v>Борщ с грудинкой и салом</v>
      </c>
      <c r="C236" t="str">
        <f>CONCATENATE('БАЗА ЯНД'!F235,".-")</f>
        <v>150.-</v>
      </c>
      <c r="D236" t="str">
        <f>CONCATENATE('БАЗА ЯНД'!I235," г")</f>
        <v>250 г</v>
      </c>
      <c r="E236" t="str">
        <f>CONCATENATE(ROUND('БАЗА ЯНД'!J235,0)," кк")</f>
        <v>321 кк</v>
      </c>
      <c r="F236" t="str">
        <f>CONCATENATE("Б ",ROUND('БАЗА ЯНД'!K235,0))</f>
        <v>Б 10</v>
      </c>
      <c r="G236" t="str">
        <f>CONCATENATE("Ж ",ROUND('БАЗА ЯНД'!L235,0))</f>
        <v>Ж 19</v>
      </c>
      <c r="H236" t="str">
        <f>CONCATENATE("У ",ROUND('БАЗА ЯНД'!M235,0))</f>
        <v>У 27</v>
      </c>
      <c r="I236">
        <f>'БАЗА ЯНД'!N235</f>
        <v>0</v>
      </c>
      <c r="J236">
        <f>'БАЗА ЯНД'!O235</f>
        <v>0</v>
      </c>
      <c r="K236">
        <f>'БАЗА ЯНД'!P235</f>
        <v>0</v>
      </c>
      <c r="L236">
        <f>'БАЗА ЯНД'!Q235</f>
        <v>0</v>
      </c>
      <c r="M236" t="str">
        <f>'БАЗА ЯНД'!R235</f>
        <v>картофель, морковь, свекла, лук, подсолнечное масло, капуста, томаты, уксус, цыплёнок, бекон, зелень, сало, соль, сахар, специи</v>
      </c>
    </row>
    <row r="237" spans="1:13" ht="15" hidden="1" customHeight="1" x14ac:dyDescent="0.25">
      <c r="A237">
        <f>'БАЗА ЯНД'!B236</f>
        <v>19</v>
      </c>
      <c r="B237" t="str">
        <f>'БАЗА ЯНД'!E236</f>
        <v>Круассан с паштетом</v>
      </c>
      <c r="C237" t="str">
        <f>CONCATENATE('БАЗА ЯНД'!F236,".-")</f>
        <v>200.-</v>
      </c>
      <c r="D237" t="str">
        <f>CONCATENATE('БАЗА ЯНД'!I236," г")</f>
        <v>150 г</v>
      </c>
      <c r="E237" t="str">
        <f>CONCATENATE(ROUND('БАЗА ЯНД'!J236,0)," кк")</f>
        <v>350 кк</v>
      </c>
      <c r="F237" t="str">
        <f>CONCATENATE("Б ",ROUND('БАЗА ЯНД'!K236,0))</f>
        <v>Б 13</v>
      </c>
      <c r="G237" t="str">
        <f>CONCATENATE("Ж ",ROUND('БАЗА ЯНД'!L236,0))</f>
        <v>Ж 17</v>
      </c>
      <c r="H237" t="str">
        <f>CONCATENATE("У ",ROUND('БАЗА ЯНД'!M236,0))</f>
        <v>У 37</v>
      </c>
      <c r="I237">
        <f>'БАЗА ЯНД'!N236</f>
        <v>0</v>
      </c>
      <c r="J237">
        <f>'БАЗА ЯНД'!O236</f>
        <v>1</v>
      </c>
      <c r="K237">
        <f>'БАЗА ЯНД'!P236</f>
        <v>1</v>
      </c>
      <c r="L237">
        <f>'БАЗА ЯНД'!Q236</f>
        <v>0</v>
      </c>
      <c r="M237" t="str">
        <f>'БАЗА ЯНД'!R236</f>
        <v xml:space="preserve">круассан (мука пшеничная, соль, сахар, вода, дрожжи, сливочное масло, растительное масло, мука ржаная, яйцо, мед), листья салата, огурцы, паштет (печень куриная, лук, морковь, тимьян, сливочное масло, соль, чеснок, сахар, яблоки, молоко, утка, мускатный орех, корица, соус из красной смородины (красная смородина, сахар, картофельный крахмал), пармезан </v>
      </c>
    </row>
    <row r="238" spans="1:13" ht="15" hidden="1" customHeight="1" x14ac:dyDescent="0.25">
      <c r="A238">
        <f>'БАЗА ЯНД'!B237</f>
        <v>0</v>
      </c>
      <c r="B238" t="str">
        <f>'БАЗА ЯНД'!E237</f>
        <v>Йогурт апельсин-клубника</v>
      </c>
      <c r="C238" t="str">
        <f>CONCATENATE('БАЗА ЯНД'!F237,".-")</f>
        <v>90.-</v>
      </c>
      <c r="D238" t="str">
        <f>CONCATENATE('БАЗА ЯНД'!I237," г")</f>
        <v>250 г</v>
      </c>
      <c r="E238" t="str">
        <f>CONCATENATE(ROUND('БАЗА ЯНД'!J237,0)," кк")</f>
        <v>150 кк</v>
      </c>
      <c r="F238" t="str">
        <f>CONCATENATE("Б ",ROUND('БАЗА ЯНД'!K237,0))</f>
        <v>Б 8</v>
      </c>
      <c r="G238" t="str">
        <f>CONCATENATE("Ж ",ROUND('БАЗА ЯНД'!L237,0))</f>
        <v>Ж 5</v>
      </c>
      <c r="H238" t="str">
        <f>CONCATENATE("У ",ROUND('БАЗА ЯНД'!M237,0))</f>
        <v>У 17</v>
      </c>
      <c r="I238">
        <f>'БАЗА ЯНД'!N237</f>
        <v>1</v>
      </c>
      <c r="J238">
        <f>'БАЗА ЯНД'!O237</f>
        <v>0</v>
      </c>
      <c r="K238">
        <f>'БАЗА ЯНД'!P237</f>
        <v>1</v>
      </c>
      <c r="L238">
        <f>'БАЗА ЯНД'!Q237</f>
        <v>0</v>
      </c>
      <c r="M238" t="str">
        <f>'БАЗА ЯНД'!R237</f>
        <v>йогурт, апельсин, клубника</v>
      </c>
    </row>
    <row r="239" spans="1:13" ht="15" hidden="1" customHeight="1" x14ac:dyDescent="0.25">
      <c r="A239">
        <f>'БАЗА ЯНД'!B238</f>
        <v>2</v>
      </c>
      <c r="B239" t="str">
        <f>'БАЗА ЯНД'!E238</f>
        <v>Йогурт банан-корица</v>
      </c>
      <c r="C239" t="str">
        <f>CONCATENATE('БАЗА ЯНД'!F238,".-")</f>
        <v>90.-</v>
      </c>
      <c r="D239" t="str">
        <f>CONCATENATE('БАЗА ЯНД'!I238," г")</f>
        <v>250 г</v>
      </c>
      <c r="E239" t="str">
        <f>CONCATENATE(ROUND('БАЗА ЯНД'!J238,0)," кк")</f>
        <v>206 кк</v>
      </c>
      <c r="F239" t="str">
        <f>CONCATENATE("Б ",ROUND('БАЗА ЯНД'!K238,0))</f>
        <v>Б 9</v>
      </c>
      <c r="G239" t="str">
        <f>CONCATENATE("Ж ",ROUND('БАЗА ЯНД'!L238,0))</f>
        <v>Ж 5</v>
      </c>
      <c r="H239" t="str">
        <f>CONCATENATE("У ",ROUND('БАЗА ЯНД'!M238,0))</f>
        <v>У 31</v>
      </c>
      <c r="I239">
        <f>'БАЗА ЯНД'!N238</f>
        <v>1</v>
      </c>
      <c r="J239">
        <f>'БАЗА ЯНД'!O238</f>
        <v>0</v>
      </c>
      <c r="K239">
        <f>'БАЗА ЯНД'!P238</f>
        <v>1</v>
      </c>
      <c r="L239">
        <f>'БАЗА ЯНД'!Q238</f>
        <v>0</v>
      </c>
      <c r="M239" t="str">
        <f>'БАЗА ЯНД'!R238</f>
        <v>йогурт, банан, корица, сахар</v>
      </c>
    </row>
    <row r="240" spans="1:13" ht="15" customHeight="1" x14ac:dyDescent="0.25">
      <c r="A240">
        <f>'БАЗА ЯНД'!B239</f>
        <v>23</v>
      </c>
      <c r="B240" t="str">
        <f>'БАЗА ЯНД'!E239</f>
        <v>Митболы в соусе наполи, 1 шт</v>
      </c>
      <c r="C240" t="str">
        <f>CONCATENATE('БАЗА ЯНД'!F239,".-")</f>
        <v>140.-</v>
      </c>
      <c r="D240" t="str">
        <f>CONCATENATE('БАЗА ЯНД'!I239," г")</f>
        <v>80 г</v>
      </c>
      <c r="E240" t="str">
        <f>CONCATENATE(ROUND('БАЗА ЯНД'!J239,0)," кк")</f>
        <v>148 кк</v>
      </c>
      <c r="F240" t="str">
        <f>CONCATENATE("Б ",ROUND('БАЗА ЯНД'!K239,0))</f>
        <v>Б 13</v>
      </c>
      <c r="G240" t="str">
        <f>CONCATENATE("Ж ",ROUND('БАЗА ЯНД'!L239,0))</f>
        <v>Ж 9</v>
      </c>
      <c r="H240" t="str">
        <f>CONCATENATE("У ",ROUND('БАЗА ЯНД'!M239,0))</f>
        <v>У 4</v>
      </c>
      <c r="I240">
        <f>'БАЗА ЯНД'!N239</f>
        <v>0</v>
      </c>
      <c r="J240">
        <f>'БАЗА ЯНД'!O239</f>
        <v>1</v>
      </c>
      <c r="K240">
        <f>'БАЗА ЯНД'!P239</f>
        <v>1</v>
      </c>
      <c r="L240">
        <f>'БАЗА ЯНД'!Q239</f>
        <v>0</v>
      </c>
      <c r="M240" t="str">
        <f>'БАЗА ЯНД'!R239</f>
        <v xml:space="preserve">филе цыплёнка, говядина, яйцо куриное, соль, сливочное масло, морковь, лук репчатый, сухари панировочные </v>
      </c>
    </row>
    <row r="241" spans="1:13" ht="15" hidden="1" customHeight="1" x14ac:dyDescent="0.25">
      <c r="A241">
        <f>'БАЗА ЯНД'!B240</f>
        <v>28</v>
      </c>
      <c r="B241" t="str">
        <f>'БАЗА ЯНД'!E240</f>
        <v>Пирог с картофелем и грибами</v>
      </c>
      <c r="C241" t="str">
        <f>CONCATENATE('БАЗА ЯНД'!F240,".-")</f>
        <v>70.-</v>
      </c>
      <c r="D241" t="str">
        <f>CONCATENATE('БАЗА ЯНД'!I240," г")</f>
        <v>100 г</v>
      </c>
      <c r="E241" t="str">
        <f>CONCATENATE(ROUND('БАЗА ЯНД'!J240,0)," кк")</f>
        <v>182 кк</v>
      </c>
      <c r="F241" t="str">
        <f>CONCATENATE("Б ",ROUND('БАЗА ЯНД'!K240,0))</f>
        <v>Б 4</v>
      </c>
      <c r="G241" t="str">
        <f>CONCATENATE("Ж ",ROUND('БАЗА ЯНД'!L240,0))</f>
        <v>Ж 9</v>
      </c>
      <c r="H241" t="str">
        <f>CONCATENATE("У ",ROUND('БАЗА ЯНД'!M240,0))</f>
        <v>У 22</v>
      </c>
      <c r="I241">
        <f>'БАЗА ЯНД'!N240</f>
        <v>0</v>
      </c>
      <c r="J241">
        <f>'БАЗА ЯНД'!O240</f>
        <v>1</v>
      </c>
      <c r="K241">
        <f>'БАЗА ЯНД'!P240</f>
        <v>1</v>
      </c>
      <c r="L241">
        <f>'БАЗА ЯНД'!Q240</f>
        <v>0</v>
      </c>
      <c r="M241" t="str">
        <f>'БАЗА ЯНД'!R240</f>
        <v>шампиньоны, яйцо куриное, подосиновики, картофель, сливочное масло,  лук, морковь, молоко, дрожжи, мука пшеничная, растительное масло, сахар</v>
      </c>
    </row>
    <row r="242" spans="1:13" ht="15" hidden="1" customHeight="1" x14ac:dyDescent="0.25">
      <c r="A242">
        <f>'БАЗА ЯНД'!B241</f>
        <v>11</v>
      </c>
      <c r="B242" t="str">
        <f>'БАЗА ЯНД'!E241</f>
        <v>Бифштекс из цыплёнка</v>
      </c>
      <c r="C242" t="str">
        <f>CONCATENATE('БАЗА ЯНД'!F241,".-")</f>
        <v>190.-</v>
      </c>
      <c r="D242" t="str">
        <f>CONCATENATE('БАЗА ЯНД'!I241," г")</f>
        <v>140 г</v>
      </c>
      <c r="E242" t="str">
        <f>CONCATENATE(ROUND('БАЗА ЯНД'!J241,0)," кк")</f>
        <v>268 кк</v>
      </c>
      <c r="F242" t="str">
        <f>CONCATENATE("Б ",ROUND('БАЗА ЯНД'!K241,0))</f>
        <v>Б 23</v>
      </c>
      <c r="G242" t="str">
        <f>CONCATENATE("Ж ",ROUND('БАЗА ЯНД'!L241,0))</f>
        <v>Ж 18</v>
      </c>
      <c r="H242" t="str">
        <f>CONCATENATE("У ",ROUND('БАЗА ЯНД'!M241,0))</f>
        <v>У 5</v>
      </c>
      <c r="I242">
        <f>'БАЗА ЯНД'!N241</f>
        <v>0</v>
      </c>
      <c r="J242">
        <f>'БАЗА ЯНД'!O241</f>
        <v>1</v>
      </c>
      <c r="K242">
        <f>'БАЗА ЯНД'!P241</f>
        <v>1</v>
      </c>
      <c r="L242">
        <f>'БАЗА ЯНД'!Q241</f>
        <v>0</v>
      </c>
      <c r="M242" t="str">
        <f>'БАЗА ЯНД'!R241</f>
        <v>цыплёнок, яйцо куриное, сухари панировочные, сливочное масло, соус демиглас, соль, специи</v>
      </c>
    </row>
    <row r="243" spans="1:13" ht="15" hidden="1" customHeight="1" x14ac:dyDescent="0.25">
      <c r="A243">
        <f>'БАЗА ЯНД'!B242</f>
        <v>21</v>
      </c>
      <c r="B243" t="str">
        <f>'БАЗА ЯНД'!E242</f>
        <v>Блин с капустой, 1 шт</v>
      </c>
      <c r="C243" t="str">
        <f>CONCATENATE('БАЗА ЯНД'!F242,".-")</f>
        <v>80.-</v>
      </c>
      <c r="D243" t="str">
        <f>CONCATENATE('БАЗА ЯНД'!I242," г")</f>
        <v>120 г</v>
      </c>
      <c r="E243" t="str">
        <f>CONCATENATE(ROUND('БАЗА ЯНД'!J242,0)," кк")</f>
        <v>189 кк</v>
      </c>
      <c r="F243" t="str">
        <f>CONCATENATE("Б ",ROUND('БАЗА ЯНД'!K242,0))</f>
        <v>Б 4</v>
      </c>
      <c r="G243" t="str">
        <f>CONCATENATE("Ж ",ROUND('БАЗА ЯНД'!L242,0))</f>
        <v>Ж 12</v>
      </c>
      <c r="H243" t="str">
        <f>CONCATENATE("У ",ROUND('БАЗА ЯНД'!M242,0))</f>
        <v>У 16</v>
      </c>
      <c r="I243">
        <f>'БАЗА ЯНД'!N242</f>
        <v>1</v>
      </c>
      <c r="J243">
        <f>'БАЗА ЯНД'!O242</f>
        <v>1</v>
      </c>
      <c r="K243">
        <f>'БАЗА ЯНД'!P242</f>
        <v>1</v>
      </c>
      <c r="L243">
        <f>'БАЗА ЯНД'!Q242</f>
        <v>0</v>
      </c>
      <c r="M243" t="str">
        <f>'БАЗА ЯНД'!R242</f>
        <v>мука пшеничная, молоко, яйцо куриное, капуста белокочанная, лук зеленый, масло сливочное, соль, специи</v>
      </c>
    </row>
    <row r="244" spans="1:13" ht="15" hidden="1" customHeight="1" x14ac:dyDescent="0.25">
      <c r="A244">
        <f>'БАЗА ЯНД'!B243</f>
        <v>21</v>
      </c>
      <c r="B244" t="str">
        <f>'БАЗА ЯНД'!E243</f>
        <v>Грибной суп Ленинградский</v>
      </c>
      <c r="C244" t="str">
        <f>CONCATENATE('БАЗА ЯНД'!F243,".-")</f>
        <v>110.-</v>
      </c>
      <c r="D244" t="str">
        <f>CONCATENATE('БАЗА ЯНД'!I243," г")</f>
        <v>250 г</v>
      </c>
      <c r="E244" t="str">
        <f>CONCATENATE(ROUND('БАЗА ЯНД'!J243,0)," кк")</f>
        <v>88 кк</v>
      </c>
      <c r="F244" t="str">
        <f>CONCATENATE("Б ",ROUND('БАЗА ЯНД'!K243,0))</f>
        <v>Б 3</v>
      </c>
      <c r="G244" t="str">
        <f>CONCATENATE("Ж ",ROUND('БАЗА ЯНД'!L243,0))</f>
        <v>Ж 3</v>
      </c>
      <c r="H244" t="str">
        <f>CONCATENATE("У ",ROUND('БАЗА ЯНД'!M243,0))</f>
        <v>У 12</v>
      </c>
      <c r="I244">
        <f>'БАЗА ЯНД'!N243</f>
        <v>1</v>
      </c>
      <c r="J244">
        <f>'БАЗА ЯНД'!O243</f>
        <v>1</v>
      </c>
      <c r="K244">
        <f>'БАЗА ЯНД'!P243</f>
        <v>0</v>
      </c>
      <c r="L244">
        <f>'БАЗА ЯНД'!Q243</f>
        <v>0</v>
      </c>
      <c r="M244" t="str">
        <f>'БАЗА ЯНД'!R243</f>
        <v>грибы белые, маслята, подосиновики, моховики, подберезовики, перловая крупа, картофель, лук, морковь, тимьян, душистый перец, соль</v>
      </c>
    </row>
    <row r="245" spans="1:13" ht="15" hidden="1" customHeight="1" x14ac:dyDescent="0.25">
      <c r="A245">
        <f>'БАЗА ЯНД'!B244</f>
        <v>51</v>
      </c>
      <c r="B245" t="str">
        <f>'БАЗА ЯНД'!E244</f>
        <v>Сэндвич с куриным бифштексом</v>
      </c>
      <c r="C245" t="str">
        <f>CONCATENATE('БАЗА ЯНД'!F244,".-")</f>
        <v>140.-</v>
      </c>
      <c r="D245" t="str">
        <f>CONCATENATE('БАЗА ЯНД'!I244," г")</f>
        <v>120 г</v>
      </c>
      <c r="E245" t="str">
        <f>CONCATENATE(ROUND('БАЗА ЯНД'!J244,0)," кк")</f>
        <v>246 кк</v>
      </c>
      <c r="F245" t="str">
        <f>CONCATENATE("Б ",ROUND('БАЗА ЯНД'!K244,0))</f>
        <v>Б 16</v>
      </c>
      <c r="G245" t="str">
        <f>CONCATENATE("Ж ",ROUND('БАЗА ЯНД'!L244,0))</f>
        <v>Ж 11</v>
      </c>
      <c r="H245" t="str">
        <f>CONCATENATE("У ",ROUND('БАЗА ЯНД'!M244,0))</f>
        <v>У 20</v>
      </c>
      <c r="I245">
        <f>'БАЗА ЯНД'!N244</f>
        <v>0</v>
      </c>
      <c r="J245">
        <f>'БАЗА ЯНД'!O244</f>
        <v>1</v>
      </c>
      <c r="K245">
        <f>'БАЗА ЯНД'!P244</f>
        <v>1</v>
      </c>
      <c r="L245">
        <f>'БАЗА ЯНД'!Q244</f>
        <v>0</v>
      </c>
      <c r="M245" t="str">
        <f>'БАЗА ЯНД'!R244</f>
        <v>хлеб, листья салата, филе курицы, яйцо, соль, специи, огурцы маринованные, сыр творожный</v>
      </c>
    </row>
    <row r="246" spans="1:13" ht="15" hidden="1" customHeight="1" x14ac:dyDescent="0.25">
      <c r="A246">
        <f>'БАЗА ЯНД'!B245</f>
        <v>0</v>
      </c>
      <c r="B246" t="str">
        <f>'БАЗА ЯНД'!E245</f>
        <v>Йогурт с ежевикой</v>
      </c>
      <c r="C246" t="str">
        <f>CONCATENATE('БАЗА ЯНД'!F245,".-")</f>
        <v>90.-</v>
      </c>
      <c r="D246" t="str">
        <f>CONCATENATE('БАЗА ЯНД'!I245," г")</f>
        <v>250 г</v>
      </c>
      <c r="E246" t="str">
        <f>CONCATENATE(ROUND('БАЗА ЯНД'!J245,0)," кк")</f>
        <v>193 кк</v>
      </c>
      <c r="F246" t="str">
        <f>CONCATENATE("Б ",ROUND('БАЗА ЯНД'!K245,0))</f>
        <v>Б 9</v>
      </c>
      <c r="G246" t="str">
        <f>CONCATENATE("Ж ",ROUND('БАЗА ЯНД'!L245,0))</f>
        <v>Ж 5</v>
      </c>
      <c r="H246" t="str">
        <f>CONCATENATE("У ",ROUND('БАЗА ЯНД'!M245,0))</f>
        <v>У 28</v>
      </c>
      <c r="I246">
        <f>'БАЗА ЯНД'!N245</f>
        <v>1</v>
      </c>
      <c r="J246">
        <f>'БАЗА ЯНД'!O245</f>
        <v>0</v>
      </c>
      <c r="K246">
        <f>'БАЗА ЯНД'!P245</f>
        <v>1</v>
      </c>
      <c r="L246">
        <f>'БАЗА ЯНД'!Q245</f>
        <v>0</v>
      </c>
      <c r="M246" t="str">
        <f>'БАЗА ЯНД'!R245</f>
        <v>йогурт, ежевика, банан</v>
      </c>
    </row>
    <row r="247" spans="1:13" ht="15" customHeight="1" x14ac:dyDescent="0.25">
      <c r="A247">
        <f>'БАЗА ЯНД'!B246</f>
        <v>23</v>
      </c>
      <c r="B247" t="str">
        <f>'БАЗА ЯНД'!E246</f>
        <v>Морс из облепихи и вишни</v>
      </c>
      <c r="C247" t="str">
        <f>CONCATENATE('БАЗА ЯНД'!F246,".-")</f>
        <v>45.-</v>
      </c>
      <c r="D247" t="str">
        <f>CONCATENATE('БАЗА ЯНД'!I246," г")</f>
        <v>250 г</v>
      </c>
      <c r="E247" t="str">
        <f>CONCATENATE(ROUND('БАЗА ЯНД'!J246,0)," кк")</f>
        <v>74 кк</v>
      </c>
      <c r="F247" t="str">
        <f>CONCATENATE("Б ",ROUND('БАЗА ЯНД'!K246,0))</f>
        <v>Б 1</v>
      </c>
      <c r="G247" t="str">
        <f>CONCATENATE("Ж ",ROUND('БАЗА ЯНД'!L246,0))</f>
        <v>Ж 0</v>
      </c>
      <c r="H247" t="str">
        <f>CONCATENATE("У ",ROUND('БАЗА ЯНД'!M246,0))</f>
        <v>У 17</v>
      </c>
      <c r="I247">
        <f>'БАЗА ЯНД'!N246</f>
        <v>1</v>
      </c>
      <c r="J247">
        <f>'БАЗА ЯНД'!O246</f>
        <v>0</v>
      </c>
      <c r="K247">
        <f>'БАЗА ЯНД'!P246</f>
        <v>0</v>
      </c>
      <c r="L247">
        <f>'БАЗА ЯНД'!Q246</f>
        <v>0</v>
      </c>
      <c r="M247" t="str">
        <f>'БАЗА ЯНД'!R246</f>
        <v>облепиха, вишня, сахар</v>
      </c>
    </row>
    <row r="248" spans="1:13" ht="15" hidden="1" customHeight="1" x14ac:dyDescent="0.25">
      <c r="A248">
        <f>'БАЗА ЯНД'!B247</f>
        <v>8</v>
      </c>
      <c r="B248" t="str">
        <f>'БАЗА ЯНД'!E247</f>
        <v>Сморреброд с ростбифом и вешенками</v>
      </c>
      <c r="C248" t="str">
        <f>CONCATENATE('БАЗА ЯНД'!F247,".-")</f>
        <v>230.-</v>
      </c>
      <c r="D248" t="str">
        <f>CONCATENATE('БАЗА ЯНД'!I247," г")</f>
        <v>150 г</v>
      </c>
      <c r="E248" t="str">
        <f>CONCATENATE(ROUND('БАЗА ЯНД'!J247,0)," кк")</f>
        <v>206 кк</v>
      </c>
      <c r="F248" t="str">
        <f>CONCATENATE("Б ",ROUND('БАЗА ЯНД'!K247,0))</f>
        <v>Б 13</v>
      </c>
      <c r="G248" t="str">
        <f>CONCATENATE("Ж ",ROUND('БАЗА ЯНД'!L247,0))</f>
        <v>Ж 7</v>
      </c>
      <c r="H248" t="str">
        <f>CONCATENATE("У ",ROUND('БАЗА ЯНД'!M247,0))</f>
        <v>У 24</v>
      </c>
      <c r="I248">
        <f>'БАЗА ЯНД'!N247</f>
        <v>0</v>
      </c>
      <c r="J248">
        <f>'БАЗА ЯНД'!O247</f>
        <v>1</v>
      </c>
      <c r="K248">
        <f>'БАЗА ЯНД'!P247</f>
        <v>1</v>
      </c>
      <c r="L248">
        <f>'БАЗА ЯНД'!Q247</f>
        <v>0</v>
      </c>
      <c r="M248" t="str">
        <f>'БАЗА ЯНД'!R247</f>
        <v>хлеб, говядина, горчица, творожный сыр, сметана, грибы вешенки, чеснок, редис, рукола, соль, специи</v>
      </c>
    </row>
    <row r="249" spans="1:13" ht="15" hidden="1" customHeight="1" x14ac:dyDescent="0.25">
      <c r="A249">
        <f>'БАЗА ЯНД'!B248</f>
        <v>0</v>
      </c>
      <c r="B249" t="str">
        <f>'БАЗА ЯНД'!E248</f>
        <v>Холодный банановый чизкейк</v>
      </c>
      <c r="C249" t="str">
        <f>CONCATENATE('БАЗА ЯНД'!F248,".-")</f>
        <v>110.-</v>
      </c>
      <c r="D249" t="str">
        <f>CONCATENATE('БАЗА ЯНД'!I248," г")</f>
        <v>200 г</v>
      </c>
      <c r="E249" t="str">
        <f>CONCATENATE(ROUND('БАЗА ЯНД'!J248,0)," кк")</f>
        <v>258 кк</v>
      </c>
      <c r="F249" t="str">
        <f>CONCATENATE("Б ",ROUND('БАЗА ЯНД'!K248,0))</f>
        <v>Б 15</v>
      </c>
      <c r="G249" t="str">
        <f>CONCATENATE("Ж ",ROUND('БАЗА ЯНД'!L248,0))</f>
        <v>Ж 10</v>
      </c>
      <c r="H249" t="str">
        <f>CONCATENATE("У ",ROUND('БАЗА ЯНД'!M248,0))</f>
        <v>У 24</v>
      </c>
      <c r="I249">
        <f>'БАЗА ЯНД'!N248</f>
        <v>0</v>
      </c>
      <c r="J249">
        <f>'БАЗА ЯНД'!O248</f>
        <v>0</v>
      </c>
      <c r="K249">
        <f>'БАЗА ЯНД'!P248</f>
        <v>1</v>
      </c>
      <c r="L249">
        <f>'БАЗА ЯНД'!Q248</f>
        <v>0</v>
      </c>
      <c r="M249" t="str">
        <f>'БАЗА ЯНД'!R248</f>
        <v>бананы, творог, сметана, желатин, овсяные хлопья, растительное масло, грецкий орех, кунжут, миндаль, фундук, яблоко, сахар</v>
      </c>
    </row>
    <row r="250" spans="1:13" ht="15" hidden="1" customHeight="1" x14ac:dyDescent="0.25">
      <c r="A250">
        <f>'БАЗА ЯНД'!B249</f>
        <v>0</v>
      </c>
      <c r="B250" t="str">
        <f>'БАЗА ЯНД'!E249</f>
        <v>Баварская колбаска</v>
      </c>
      <c r="C250" t="str">
        <f>CONCATENATE('БАЗА ЯНД'!F249,".-")</f>
        <v>90.-</v>
      </c>
      <c r="D250" t="str">
        <f>CONCATENATE('БАЗА ЯНД'!I249," г")</f>
        <v>50 г</v>
      </c>
      <c r="E250" t="str">
        <f>CONCATENATE(ROUND('БАЗА ЯНД'!J249,0)," кк")</f>
        <v>225 кк</v>
      </c>
      <c r="F250" t="str">
        <f>CONCATENATE("Б ",ROUND('БАЗА ЯНД'!K249,0))</f>
        <v>Б 9</v>
      </c>
      <c r="G250" t="str">
        <f>CONCATENATE("Ж ",ROUND('БАЗА ЯНД'!L249,0))</f>
        <v>Ж 21</v>
      </c>
      <c r="H250" t="str">
        <f>CONCATENATE("У ",ROUND('БАЗА ЯНД'!M249,0))</f>
        <v>У 0</v>
      </c>
      <c r="I250">
        <f>'БАЗА ЯНД'!N249</f>
        <v>0</v>
      </c>
      <c r="J250">
        <f>'БАЗА ЯНД'!O249</f>
        <v>0</v>
      </c>
      <c r="K250">
        <f>'БАЗА ЯНД'!P249</f>
        <v>0</v>
      </c>
      <c r="L250">
        <f>'БАЗА ЯНД'!Q249</f>
        <v>0</v>
      </c>
      <c r="M250" t="str">
        <f>'БАЗА ЯНД'!R249</f>
        <v>свинина, майоран, соль, специи</v>
      </c>
    </row>
    <row r="251" spans="1:13" ht="15" hidden="1" customHeight="1" x14ac:dyDescent="0.25">
      <c r="A251">
        <f>'БАЗА ЯНД'!B250</f>
        <v>24</v>
      </c>
      <c r="B251" t="str">
        <f>'БАЗА ЯНД'!E250</f>
        <v>Украинский борщ с грибами и фасолью</v>
      </c>
      <c r="C251" t="str">
        <f>CONCATENATE('БАЗА ЯНД'!F250,".-")</f>
        <v>110.-</v>
      </c>
      <c r="D251" t="str">
        <f>CONCATENATE('БАЗА ЯНД'!I250," г")</f>
        <v>250 г</v>
      </c>
      <c r="E251" t="str">
        <f>CONCATENATE(ROUND('БАЗА ЯНД'!J250,0)," кк")</f>
        <v>94 кк</v>
      </c>
      <c r="F251" t="str">
        <f>CONCATENATE("Б ",ROUND('БАЗА ЯНД'!K250,0))</f>
        <v>Б 4</v>
      </c>
      <c r="G251" t="str">
        <f>CONCATENATE("Ж ",ROUND('БАЗА ЯНД'!L250,0))</f>
        <v>Ж 2</v>
      </c>
      <c r="H251" t="str">
        <f>CONCATENATE("У ",ROUND('БАЗА ЯНД'!M250,0))</f>
        <v>У 16</v>
      </c>
      <c r="I251">
        <f>'БАЗА ЯНД'!N250</f>
        <v>1</v>
      </c>
      <c r="J251">
        <f>'БАЗА ЯНД'!O250</f>
        <v>0</v>
      </c>
      <c r="K251">
        <f>'БАЗА ЯНД'!P250</f>
        <v>0</v>
      </c>
      <c r="L251">
        <f>'БАЗА ЯНД'!Q250</f>
        <v>0</v>
      </c>
      <c r="M251" t="str">
        <f>'БАЗА ЯНД'!R250</f>
        <v>свекла, картофель, морковь, лук, томаты, капуста, фасоль, грибы, уксус, подсолнечное масло, специи, соль, грибы сушеные, петрушка</v>
      </c>
    </row>
    <row r="252" spans="1:13" ht="15" hidden="1" customHeight="1" x14ac:dyDescent="0.25">
      <c r="A252">
        <f>'БАЗА ЯНД'!B251</f>
        <v>21</v>
      </c>
      <c r="B252" t="str">
        <f>'БАЗА ЯНД'!E251</f>
        <v>Цыплёнок в соусе терияки</v>
      </c>
      <c r="C252" t="str">
        <f>CONCATENATE('БАЗА ЯНД'!F251,".-")</f>
        <v>180.-</v>
      </c>
      <c r="D252" t="str">
        <f>CONCATENATE('БАЗА ЯНД'!I251," г")</f>
        <v>180 г</v>
      </c>
      <c r="E252" t="str">
        <f>CONCATENATE(ROUND('БАЗА ЯНД'!J251,0)," кк")</f>
        <v>123 кк</v>
      </c>
      <c r="F252" t="str">
        <f>CONCATENATE("Б ",ROUND('БАЗА ЯНД'!K251,0))</f>
        <v>Б 20</v>
      </c>
      <c r="G252" t="str">
        <f>CONCATENATE("Ж ",ROUND('БАЗА ЯНД'!L251,0))</f>
        <v>Ж 1</v>
      </c>
      <c r="H252" t="str">
        <f>CONCATENATE("У ",ROUND('БАЗА ЯНД'!M251,0))</f>
        <v>У 9</v>
      </c>
      <c r="I252">
        <f>'БАЗА ЯНД'!N251</f>
        <v>0</v>
      </c>
      <c r="J252">
        <f>'БАЗА ЯНД'!O251</f>
        <v>1</v>
      </c>
      <c r="K252">
        <f>'БАЗА ЯНД'!P251</f>
        <v>0</v>
      </c>
      <c r="L252">
        <f>'БАЗА ЯНД'!Q251</f>
        <v>1</v>
      </c>
      <c r="M252" t="str">
        <f>'БАЗА ЯНД'!R251</f>
        <v>цыплёнок, цукини, лук, морковь, шампиньоны, паприка, брокколи, арахис, имбирь, чеснок, чили, соевый соус, сахар, соль, специи</v>
      </c>
    </row>
    <row r="253" spans="1:13" ht="15" customHeight="1" x14ac:dyDescent="0.25">
      <c r="A253">
        <f>'БАЗА ЯНД'!B252</f>
        <v>23</v>
      </c>
      <c r="B253" t="str">
        <f>'БАЗА ЯНД'!E252</f>
        <v>Отбивная из куриной грудки с соусом сальса</v>
      </c>
      <c r="C253" t="str">
        <f>CONCATENATE('БАЗА ЯНД'!F252,".-")</f>
        <v>210.-</v>
      </c>
      <c r="D253" t="str">
        <f>CONCATENATE('БАЗА ЯНД'!I252," г")</f>
        <v>160 г</v>
      </c>
      <c r="E253" t="str">
        <f>CONCATENATE(ROUND('БАЗА ЯНД'!J252,0)," кк")</f>
        <v>163 кк</v>
      </c>
      <c r="F253" t="str">
        <f>CONCATENATE("Б ",ROUND('БАЗА ЯНД'!K252,0))</f>
        <v>Б 33</v>
      </c>
      <c r="G253" t="str">
        <f>CONCATENATE("Ж ",ROUND('БАЗА ЯНД'!L252,0))</f>
        <v>Ж 3</v>
      </c>
      <c r="H253" t="str">
        <f>CONCATENATE("У ",ROUND('БАЗА ЯНД'!M252,0))</f>
        <v>У 1</v>
      </c>
      <c r="I253">
        <f>'БАЗА ЯНД'!N252</f>
        <v>0</v>
      </c>
      <c r="J253">
        <f>'БАЗА ЯНД'!O252</f>
        <v>0</v>
      </c>
      <c r="K253">
        <f>'БАЗА ЯНД'!P252</f>
        <v>0</v>
      </c>
      <c r="L253">
        <f>'БАЗА ЯНД'!Q252</f>
        <v>1</v>
      </c>
      <c r="M253" t="str">
        <f>'БАЗА ЯНД'!R252</f>
        <v>куриное филе, томаты, халапеньо, кинза, лук, соль, специи</v>
      </c>
    </row>
    <row r="254" spans="1:13" ht="15" hidden="1" customHeight="1" x14ac:dyDescent="0.25">
      <c r="A254">
        <f>'БАЗА ЯНД'!B253</f>
        <v>22</v>
      </c>
      <c r="B254" t="str">
        <f>'БАЗА ЯНД'!E253</f>
        <v>Жюльен из цветной капусты с грибами</v>
      </c>
      <c r="C254" t="str">
        <f>CONCATENATE('БАЗА ЯНД'!F253,".-")</f>
        <v>180.-</v>
      </c>
      <c r="D254" t="str">
        <f>CONCATENATE('БАЗА ЯНД'!I253," г")</f>
        <v>200 г</v>
      </c>
      <c r="E254" t="str">
        <f>CONCATENATE(ROUND('БАЗА ЯНД'!J253,0)," кк")</f>
        <v>188 кк</v>
      </c>
      <c r="F254" t="str">
        <f>CONCATENATE("Б ",ROUND('БАЗА ЯНД'!K253,0))</f>
        <v>Б 10</v>
      </c>
      <c r="G254" t="str">
        <f>CONCATENATE("Ж ",ROUND('БАЗА ЯНД'!L253,0))</f>
        <v>Ж 12</v>
      </c>
      <c r="H254" t="str">
        <f>CONCATENATE("У ",ROUND('БАЗА ЯНД'!M253,0))</f>
        <v>У 11</v>
      </c>
      <c r="I254">
        <f>'БАЗА ЯНД'!N253</f>
        <v>1</v>
      </c>
      <c r="J254">
        <f>'БАЗА ЯНД'!O253</f>
        <v>1</v>
      </c>
      <c r="K254">
        <f>'БАЗА ЯНД'!P253</f>
        <v>1</v>
      </c>
      <c r="L254">
        <f>'БАЗА ЯНД'!Q253</f>
        <v>0</v>
      </c>
      <c r="M254" t="str">
        <f>'БАЗА ЯНД'!R253</f>
        <v>цветная капуста, шампиньоны, лук репчатый, чеснок, тимьян, сливочное масло, молоко, мука пшеничная, мускатный орех, сыр, соль, специи</v>
      </c>
    </row>
    <row r="255" spans="1:13" ht="15" hidden="1" customHeight="1" x14ac:dyDescent="0.25">
      <c r="A255">
        <f>'БАЗА ЯНД'!B254</f>
        <v>7</v>
      </c>
      <c r="B255" t="str">
        <f>'БАЗА ЯНД'!E254</f>
        <v>Пирог с капустой и яйцом</v>
      </c>
      <c r="C255" t="str">
        <f>CONCATENATE('БАЗА ЯНД'!F254,".-")</f>
        <v>70.-</v>
      </c>
      <c r="D255" t="str">
        <f>CONCATENATE('БАЗА ЯНД'!I254," г")</f>
        <v>100 г</v>
      </c>
      <c r="E255" t="str">
        <f>CONCATENATE(ROUND('БАЗА ЯНД'!J254,0)," кк")</f>
        <v>207 кк</v>
      </c>
      <c r="F255" t="str">
        <f>CONCATENATE("Б ",ROUND('БАЗА ЯНД'!K254,0))</f>
        <v>Б 6</v>
      </c>
      <c r="G255" t="str">
        <f>CONCATENATE("Ж ",ROUND('БАЗА ЯНД'!L254,0))</f>
        <v>Ж 14</v>
      </c>
      <c r="H255" t="str">
        <f>CONCATENATE("У ",ROUND('БАЗА ЯНД'!M254,0))</f>
        <v>У 15</v>
      </c>
      <c r="I255">
        <f>'БАЗА ЯНД'!N254</f>
        <v>0</v>
      </c>
      <c r="J255">
        <f>'БАЗА ЯНД'!O254</f>
        <v>1</v>
      </c>
      <c r="K255">
        <f>'БАЗА ЯНД'!P254</f>
        <v>1</v>
      </c>
      <c r="L255">
        <f>'БАЗА ЯНД'!Q254</f>
        <v>0</v>
      </c>
      <c r="M255" t="str">
        <f>'БАЗА ЯНД'!R254</f>
        <v>капуста, яйцо куриное, кунжут, сливочное масло, лук, морковь, молоко, дрожжи, мука пшеничная, растительное масло, сахар</v>
      </c>
    </row>
    <row r="256" spans="1:13" ht="15" hidden="1" customHeight="1" x14ac:dyDescent="0.25">
      <c r="A256">
        <f>'БАЗА ЯНД'!B255</f>
        <v>22</v>
      </c>
      <c r="B256" t="str">
        <f>'БАЗА ЯНД'!E255</f>
        <v>Индейка су-вид</v>
      </c>
      <c r="C256" t="str">
        <f>CONCATENATE('БАЗА ЯНД'!F255,".-")</f>
        <v>230.-</v>
      </c>
      <c r="D256" t="str">
        <f>CONCATENATE('БАЗА ЯНД'!I255," г")</f>
        <v>160 г</v>
      </c>
      <c r="E256" t="str">
        <f>CONCATENATE(ROUND('БАЗА ЯНД'!J255,0)," кк")</f>
        <v>121 кк</v>
      </c>
      <c r="F256" t="str">
        <f>CONCATENATE("Б ",ROUND('БАЗА ЯНД'!K255,0))</f>
        <v>Б 21</v>
      </c>
      <c r="G256" t="str">
        <f>CONCATENATE("Ж ",ROUND('БАЗА ЯНД'!L255,0))</f>
        <v>Ж 1</v>
      </c>
      <c r="H256" t="str">
        <f>CONCATENATE("У ",ROUND('БАЗА ЯНД'!M255,0))</f>
        <v>У 7</v>
      </c>
      <c r="I256">
        <f>'БАЗА ЯНД'!N255</f>
        <v>0</v>
      </c>
      <c r="J256">
        <f>'БАЗА ЯНД'!O255</f>
        <v>0</v>
      </c>
      <c r="K256">
        <f>'БАЗА ЯНД'!P255</f>
        <v>0</v>
      </c>
      <c r="L256">
        <f>'БАЗА ЯНД'!Q255</f>
        <v>0</v>
      </c>
      <c r="M256" t="str">
        <f>'БАЗА ЯНД'!R255</f>
        <v>индейка, стручковая фасоль, свекла, морковь, соль</v>
      </c>
    </row>
    <row r="257" spans="1:13" ht="15" customHeight="1" x14ac:dyDescent="0.25">
      <c r="A257">
        <f>'БАЗА ЯНД'!B256</f>
        <v>23</v>
      </c>
      <c r="B257" t="str">
        <f>'БАЗА ЯНД'!E256</f>
        <v>Пататас бравас — запеченный картофель с сыром</v>
      </c>
      <c r="C257" t="str">
        <f>CONCATENATE('БАЗА ЯНД'!F256,".-")</f>
        <v>160.-</v>
      </c>
      <c r="D257" t="str">
        <f>CONCATENATE('БАЗА ЯНД'!I256," г")</f>
        <v>250 г</v>
      </c>
      <c r="E257" t="str">
        <f>CONCATENATE(ROUND('БАЗА ЯНД'!J256,0)," кк")</f>
        <v>257 кк</v>
      </c>
      <c r="F257" t="str">
        <f>CONCATENATE("Б ",ROUND('БАЗА ЯНД'!K256,0))</f>
        <v>Б 9</v>
      </c>
      <c r="G257" t="str">
        <f>CONCATENATE("Ж ",ROUND('БАЗА ЯНД'!L256,0))</f>
        <v>Ж 7</v>
      </c>
      <c r="H257" t="str">
        <f>CONCATENATE("У ",ROUND('БАЗА ЯНД'!M256,0))</f>
        <v>У 39</v>
      </c>
      <c r="I257">
        <f>'БАЗА ЯНД'!N256</f>
        <v>1</v>
      </c>
      <c r="J257">
        <f>'БАЗА ЯНД'!O256</f>
        <v>0</v>
      </c>
      <c r="K257">
        <f>'БАЗА ЯНД'!P256</f>
        <v>1</v>
      </c>
      <c r="L257">
        <f>'БАЗА ЯНД'!Q256</f>
        <v>1</v>
      </c>
      <c r="M257" t="str">
        <f>'БАЗА ЯНД'!R256</f>
        <v>картофель, чеснок, апельсины, томаты, халапеньо, лук, кинза, томатная паста, сахар, чеддер, соль, специи</v>
      </c>
    </row>
    <row r="258" spans="1:13" ht="15" hidden="1" customHeight="1" x14ac:dyDescent="0.25">
      <c r="A258">
        <f>'БАЗА ЯНД'!B257</f>
        <v>23</v>
      </c>
      <c r="B258" t="str">
        <f>'БАЗА ЯНД'!E257</f>
        <v>Пенне с песто и вялеными помидорами</v>
      </c>
      <c r="C258" t="str">
        <f>CONCATENATE('БАЗА ЯНД'!F257,".-")</f>
        <v>180.-</v>
      </c>
      <c r="D258" t="str">
        <f>CONCATENATE('БАЗА ЯНД'!I257," г")</f>
        <v>250 г</v>
      </c>
      <c r="E258" t="str">
        <f>CONCATENATE(ROUND('БАЗА ЯНД'!J257,0)," кк")</f>
        <v>280 кк</v>
      </c>
      <c r="F258" t="str">
        <f>CONCATENATE("Б ",ROUND('БАЗА ЯНД'!K257,0))</f>
        <v>Б 7</v>
      </c>
      <c r="G258" t="str">
        <f>CONCATENATE("Ж ",ROUND('БАЗА ЯНД'!L257,0))</f>
        <v>Ж 10</v>
      </c>
      <c r="H258" t="str">
        <f>CONCATENATE("У ",ROUND('БАЗА ЯНД'!M257,0))</f>
        <v>У 42</v>
      </c>
      <c r="I258">
        <f>'БАЗА ЯНД'!N257</f>
        <v>1</v>
      </c>
      <c r="J258">
        <f>'БАЗА ЯНД'!O257</f>
        <v>1</v>
      </c>
      <c r="K258">
        <f>'БАЗА ЯНД'!P257</f>
        <v>1</v>
      </c>
      <c r="L258">
        <f>'БАЗА ЯНД'!Q257</f>
        <v>0</v>
      </c>
      <c r="M258" t="str">
        <f>'БАЗА ЯНД'!R257</f>
        <v>паста, базилик, петрушка, подсолнечное масло, соль, чеснок, сыр, соль, маслины, томаты вяленые, томаты, лимон, сахар</v>
      </c>
    </row>
    <row r="259" spans="1:13" ht="15" hidden="1" customHeight="1" x14ac:dyDescent="0.25">
      <c r="A259">
        <f>'БАЗА ЯНД'!B258</f>
        <v>23</v>
      </c>
      <c r="B259" t="str">
        <f>'БАЗА ЯНД'!E258</f>
        <v>Пирог с ревенем и сливочным кремом</v>
      </c>
      <c r="C259" t="str">
        <f>CONCATENATE('БАЗА ЯНД'!F258,".-")</f>
        <v>160.-</v>
      </c>
      <c r="D259" t="str">
        <f>CONCATENATE('БАЗА ЯНД'!I258," г")</f>
        <v>150 г</v>
      </c>
      <c r="E259" t="str">
        <f>CONCATENATE(ROUND('БАЗА ЯНД'!J258,0)," кк")</f>
        <v>386 кк</v>
      </c>
      <c r="F259" t="str">
        <f>CONCATENATE("Б ",ROUND('БАЗА ЯНД'!K258,0))</f>
        <v>Б 6</v>
      </c>
      <c r="G259" t="str">
        <f>CONCATENATE("Ж ",ROUND('БАЗА ЯНД'!L258,0))</f>
        <v>Ж 16</v>
      </c>
      <c r="H259" t="str">
        <f>CONCATENATE("У ",ROUND('БАЗА ЯНД'!M258,0))</f>
        <v>У 54</v>
      </c>
      <c r="I259">
        <f>'БАЗА ЯНД'!N258</f>
        <v>1</v>
      </c>
      <c r="J259">
        <f>'БАЗА ЯНД'!O258</f>
        <v>1</v>
      </c>
      <c r="K259">
        <f>'БАЗА ЯНД'!P258</f>
        <v>1</v>
      </c>
      <c r="L259">
        <f>'БАЗА ЯНД'!Q258</f>
        <v>0</v>
      </c>
      <c r="M259" t="str">
        <f>'БАЗА ЯНД'!R258</f>
        <v>пшеничная мука, яйцо куриное, сливочное масло, соль, сахар, молоко, ревень, красная смородина, картофельный крахмал, ванильный соус (сливки 33%, сметана, экстракт ванили)</v>
      </c>
    </row>
    <row r="260" spans="1:13" ht="15" hidden="1" customHeight="1" x14ac:dyDescent="0.25">
      <c r="A260">
        <f>'БАЗА ЯНД'!B259</f>
        <v>24</v>
      </c>
      <c r="B260" t="str">
        <f>'БАЗА ЯНД'!E259</f>
        <v>Котлета по-киевски, 1 шт</v>
      </c>
      <c r="C260" t="str">
        <f>CONCATENATE('БАЗА ЯНД'!F259,".-")</f>
        <v>190.-</v>
      </c>
      <c r="D260" t="str">
        <f>CONCATENATE('БАЗА ЯНД'!I259," г")</f>
        <v>160 г</v>
      </c>
      <c r="E260" t="str">
        <f>CONCATENATE(ROUND('БАЗА ЯНД'!J259,0)," кк")</f>
        <v>400 кк</v>
      </c>
      <c r="F260" t="str">
        <f>CONCATENATE("Б ",ROUND('БАЗА ЯНД'!K259,0))</f>
        <v>Б 22</v>
      </c>
      <c r="G260" t="str">
        <f>CONCATENATE("Ж ",ROUND('БАЗА ЯНД'!L259,0))</f>
        <v>Ж 21</v>
      </c>
      <c r="H260" t="str">
        <f>CONCATENATE("У ",ROUND('БАЗА ЯНД'!M259,0))</f>
        <v>У 32</v>
      </c>
      <c r="I260">
        <f>'БАЗА ЯНД'!N259</f>
        <v>0</v>
      </c>
      <c r="J260">
        <f>'БАЗА ЯНД'!O259</f>
        <v>1</v>
      </c>
      <c r="K260">
        <f>'БАЗА ЯНД'!P259</f>
        <v>1</v>
      </c>
      <c r="L260">
        <f>'БАЗА ЯНД'!Q259</f>
        <v>0</v>
      </c>
      <c r="M260" t="str">
        <f>'БАЗА ЯНД'!R259</f>
        <v>цыплёнок, сливочное масло, сухари панировочные, яйцо куриное, мука, молоко, соль, специи</v>
      </c>
    </row>
    <row r="261" spans="1:13" ht="15" hidden="1" customHeight="1" x14ac:dyDescent="0.25">
      <c r="A261">
        <f>'БАЗА ЯНД'!B260</f>
        <v>28</v>
      </c>
      <c r="B261" t="str">
        <f>'БАЗА ЯНД'!E260</f>
        <v>Мини-картофель с лесными грибами</v>
      </c>
      <c r="C261" t="str">
        <f>CONCATENATE('БАЗА ЯНД'!F260,".-")</f>
        <v>120.-</v>
      </c>
      <c r="D261" t="str">
        <f>CONCATENATE('БАЗА ЯНД'!I260," г")</f>
        <v>180 г</v>
      </c>
      <c r="E261" t="str">
        <f>CONCATENATE(ROUND('БАЗА ЯНД'!J260,0)," кк")</f>
        <v>257 кк</v>
      </c>
      <c r="F261" t="str">
        <f>CONCATENATE("Б ",ROUND('БАЗА ЯНД'!K260,0))</f>
        <v>Б 5</v>
      </c>
      <c r="G261" t="str">
        <f>CONCATENATE("Ж ",ROUND('БАЗА ЯНД'!L260,0))</f>
        <v>Ж 2</v>
      </c>
      <c r="H261" t="str">
        <f>CONCATENATE("У ",ROUND('БАЗА ЯНД'!M260,0))</f>
        <v>У 30</v>
      </c>
      <c r="I261">
        <f>'БАЗА ЯНД'!N260</f>
        <v>1</v>
      </c>
      <c r="J261">
        <f>'БАЗА ЯНД'!O260</f>
        <v>1</v>
      </c>
      <c r="K261">
        <f>'БАЗА ЯНД'!P260</f>
        <v>1</v>
      </c>
      <c r="L261">
        <f>'БАЗА ЯНД'!Q260</f>
        <v>0</v>
      </c>
      <c r="M261" t="str">
        <f>'БАЗА ЯНД'!R260</f>
        <v>картофель, тимьян, розмарин, чеснок, соль, подосиновики, шампиньоны, лук репчатый, сливки 10%, мука пшеничная, сливочное масло, соус соевый, подсолнечное масло, соль</v>
      </c>
    </row>
    <row r="262" spans="1:13" ht="15" hidden="1" customHeight="1" x14ac:dyDescent="0.25">
      <c r="A262">
        <f>'БАЗА ЯНД'!B261</f>
        <v>49</v>
      </c>
      <c r="B262" t="str">
        <f>'БАЗА ЯНД'!E261</f>
        <v>Жареная картошка с шампиньонами</v>
      </c>
      <c r="C262" t="str">
        <f>CONCATENATE('БАЗА ЯНД'!F261,".-")</f>
        <v>120.-</v>
      </c>
      <c r="D262" t="str">
        <f>CONCATENATE('БАЗА ЯНД'!I261," г")</f>
        <v>250 г</v>
      </c>
      <c r="E262" t="str">
        <f>CONCATENATE(ROUND('БАЗА ЯНД'!J261,0)," кк")</f>
        <v>270 кк</v>
      </c>
      <c r="F262" t="str">
        <f>CONCATENATE("Б ",ROUND('БАЗА ЯНД'!K261,0))</f>
        <v>Б 6</v>
      </c>
      <c r="G262" t="str">
        <f>CONCATENATE("Ж ",ROUND('БАЗА ЯНД'!L261,0))</f>
        <v>Ж 13</v>
      </c>
      <c r="H262" t="str">
        <f>CONCATENATE("У ",ROUND('БАЗА ЯНД'!M261,0))</f>
        <v>У 32</v>
      </c>
      <c r="I262">
        <f>'БАЗА ЯНД'!N261</f>
        <v>1</v>
      </c>
      <c r="J262">
        <f>'БАЗА ЯНД'!O261</f>
        <v>0</v>
      </c>
      <c r="K262">
        <f>'БАЗА ЯНД'!P261</f>
        <v>1</v>
      </c>
      <c r="L262">
        <f>'БАЗА ЯНД'!Q261</f>
        <v>0</v>
      </c>
      <c r="M262" t="str">
        <f>'БАЗА ЯНД'!R261</f>
        <v>картофель, лук, шампиньоны, чеснок, петрушка, сметана, тимьян, розмарин, сливки, соль, специи</v>
      </c>
    </row>
    <row r="263" spans="1:13" ht="15" hidden="1" customHeight="1" x14ac:dyDescent="0.25">
      <c r="A263">
        <f>'БАЗА ЯНД'!B262</f>
        <v>52</v>
      </c>
      <c r="B263" t="str">
        <f>'БАЗА ЯНД'!E262</f>
        <v>Картофельные драники с грибами</v>
      </c>
      <c r="C263" t="str">
        <f>CONCATENATE('БАЗА ЯНД'!F262,".-")</f>
        <v>130.-</v>
      </c>
      <c r="D263" t="str">
        <f>CONCATENATE('БАЗА ЯНД'!I262," г")</f>
        <v>100 г</v>
      </c>
      <c r="E263" t="str">
        <f>CONCATENATE(ROUND('БАЗА ЯНД'!J262,0)," кк")</f>
        <v>602 кк</v>
      </c>
      <c r="F263" t="str">
        <f>CONCATENATE("Б ",ROUND('БАЗА ЯНД'!K262,0))</f>
        <v>Б 3</v>
      </c>
      <c r="G263" t="str">
        <f>CONCATENATE("Ж ",ROUND('БАЗА ЯНД'!L262,0))</f>
        <v>Ж 53</v>
      </c>
      <c r="H263" t="str">
        <f>CONCATENATE("У ",ROUND('БАЗА ЯНД'!M262,0))</f>
        <v>У 29</v>
      </c>
      <c r="I263">
        <f>'БАЗА ЯНД'!N262</f>
        <v>0</v>
      </c>
      <c r="J263">
        <f>'БАЗА ЯНД'!O262</f>
        <v>1</v>
      </c>
      <c r="K263">
        <f>'БАЗА ЯНД'!P262</f>
        <v>1</v>
      </c>
      <c r="L263">
        <f>'БАЗА ЯНД'!Q262</f>
        <v>0</v>
      </c>
      <c r="M263" t="str">
        <f>'БАЗА ЯНД'!R262</f>
        <v>драники (картофель, яйцо куриное, крахмал картофельный, мука пшеничная, соль, специи, подсолнечное масло, чеснок, тимьян, петрушка, лук зеленый), соус (шампиньоны, подосиновики, соевый соус, подсолнечное масло, сливки 10%, соль)</v>
      </c>
    </row>
    <row r="264" spans="1:13" ht="15" hidden="1" customHeight="1" x14ac:dyDescent="0.25">
      <c r="A264">
        <f>'БАЗА ЯНД'!B263</f>
        <v>24</v>
      </c>
      <c r="B264" t="str">
        <f>'БАЗА ЯНД'!E263</f>
        <v>Фальшивый заяц из индейки</v>
      </c>
      <c r="C264" t="str">
        <f>CONCATENATE('БАЗА ЯНД'!F263,".-")</f>
        <v>190.-</v>
      </c>
      <c r="D264" t="str">
        <f>CONCATENATE('БАЗА ЯНД'!I263," г")</f>
        <v>160 г</v>
      </c>
      <c r="E264" t="str">
        <f>CONCATENATE(ROUND('БАЗА ЯНД'!J263,0)," кк")</f>
        <v>321 кк</v>
      </c>
      <c r="F264" t="str">
        <f>CONCATENATE("Б ",ROUND('БАЗА ЯНД'!K263,0))</f>
        <v>Б 20</v>
      </c>
      <c r="G264" t="str">
        <f>CONCATENATE("Ж ",ROUND('БАЗА ЯНД'!L263,0))</f>
        <v>Ж 22</v>
      </c>
      <c r="H264" t="str">
        <f>CONCATENATE("У ",ROUND('БАЗА ЯНД'!M263,0))</f>
        <v>У 11</v>
      </c>
      <c r="I264">
        <f>'БАЗА ЯНД'!N263</f>
        <v>0</v>
      </c>
      <c r="J264">
        <f>'БАЗА ЯНД'!O263</f>
        <v>1</v>
      </c>
      <c r="K264">
        <f>'БАЗА ЯНД'!P263</f>
        <v>1</v>
      </c>
      <c r="L264">
        <f>'БАЗА ЯНД'!Q263</f>
        <v>0</v>
      </c>
      <c r="M264" t="str">
        <f>'БАЗА ЯНД'!R263</f>
        <v>индейка, цыплёнок, бекон, яйцо куриное, горошек, морковь, огурцы маринованные, горчица, лук, паприка, сахар, уксус, укроп, петрушка, сливочное масло, сухари панировочные, соль, специи</v>
      </c>
    </row>
    <row r="265" spans="1:13" ht="15" hidden="1" customHeight="1" x14ac:dyDescent="0.25">
      <c r="A265">
        <f>'БАЗА ЯНД'!B264</f>
        <v>21</v>
      </c>
      <c r="B265" t="str">
        <f>'БАЗА ЯНД'!E264</f>
        <v>Куриный рулет с беконом</v>
      </c>
      <c r="C265" t="str">
        <f>CONCATENATE('БАЗА ЯНД'!F264,".-")</f>
        <v>190.-</v>
      </c>
      <c r="D265" t="str">
        <f>CONCATENATE('БАЗА ЯНД'!I264," г")</f>
        <v>120 г</v>
      </c>
      <c r="E265" t="str">
        <f>CONCATENATE(ROUND('БАЗА ЯНД'!J264,0)," кк")</f>
        <v>195 кк</v>
      </c>
      <c r="F265" t="str">
        <f>CONCATENATE("Б ",ROUND('БАЗА ЯНД'!K264,0))</f>
        <v>Б 22</v>
      </c>
      <c r="G265" t="str">
        <f>CONCATENATE("Ж ",ROUND('БАЗА ЯНД'!L264,0))</f>
        <v>Ж 11</v>
      </c>
      <c r="H265" t="str">
        <f>CONCATENATE("У ",ROUND('БАЗА ЯНД'!M264,0))</f>
        <v>У 3</v>
      </c>
      <c r="I265">
        <f>'БАЗА ЯНД'!N264</f>
        <v>0</v>
      </c>
      <c r="J265">
        <f>'БАЗА ЯНД'!O264</f>
        <v>0</v>
      </c>
      <c r="K265">
        <f>'БАЗА ЯНД'!P264</f>
        <v>1</v>
      </c>
      <c r="L265">
        <f>'БАЗА ЯНД'!Q264</f>
        <v>0</v>
      </c>
      <c r="M265" t="str">
        <f>'БАЗА ЯНД'!R264</f>
        <v>цыплёнок, бекон, сливочный сыр, шпинат, перец болгарский, лук, чеснок, соль, специи, подсолнечное масло</v>
      </c>
    </row>
    <row r="266" spans="1:13" ht="15" hidden="1" customHeight="1" x14ac:dyDescent="0.25">
      <c r="A266">
        <f>'БАЗА ЯНД'!B265</f>
        <v>0</v>
      </c>
      <c r="B266" t="str">
        <f>'БАЗА ЯНД'!E265</f>
        <v>Тост с моцареллой и яйцом</v>
      </c>
      <c r="C266" t="str">
        <f>CONCATENATE('БАЗА ЯНД'!F265,".-")</f>
        <v>90.-</v>
      </c>
      <c r="D266" t="str">
        <f>CONCATENATE('БАЗА ЯНД'!I265," г")</f>
        <v>100 г</v>
      </c>
      <c r="E266" t="str">
        <f>CONCATENATE(ROUND('БАЗА ЯНД'!J265,0)," кк")</f>
        <v>206 кк</v>
      </c>
      <c r="F266" t="str">
        <f>CONCATENATE("Б ",ROUND('БАЗА ЯНД'!K265,0))</f>
        <v>Б 13</v>
      </c>
      <c r="G266" t="str">
        <f>CONCATENATE("Ж ",ROUND('БАЗА ЯНД'!L265,0))</f>
        <v>Ж 10</v>
      </c>
      <c r="H266" t="str">
        <f>CONCATENATE("У ",ROUND('БАЗА ЯНД'!M265,0))</f>
        <v>У 17</v>
      </c>
      <c r="I266">
        <f>'БАЗА ЯНД'!N265</f>
        <v>1</v>
      </c>
      <c r="J266">
        <f>'БАЗА ЯНД'!O265</f>
        <v>0</v>
      </c>
      <c r="K266">
        <f>'БАЗА ЯНД'!P265</f>
        <v>0</v>
      </c>
      <c r="L266">
        <f>'БАЗА ЯНД'!Q265</f>
        <v>0</v>
      </c>
      <c r="M266" t="str">
        <f>'БАЗА ЯНД'!R265</f>
        <v>хлеб, моцарелла, яйцо куриное, соль, специи</v>
      </c>
    </row>
    <row r="267" spans="1:13" ht="15" hidden="1" customHeight="1" x14ac:dyDescent="0.25">
      <c r="A267">
        <f>'БАЗА ЯНД'!B266</f>
        <v>24</v>
      </c>
      <c r="B267" t="str">
        <f>'БАЗА ЯНД'!E266</f>
        <v>Пряный суп из чечевицы с вялеными томатами</v>
      </c>
      <c r="C267" t="str">
        <f>CONCATENATE('БАЗА ЯНД'!F266,".-")</f>
        <v>110.-</v>
      </c>
      <c r="D267" t="str">
        <f>CONCATENATE('БАЗА ЯНД'!I266," г")</f>
        <v>250 г</v>
      </c>
      <c r="E267" t="str">
        <f>CONCATENATE(ROUND('БАЗА ЯНД'!J266,0)," кк")</f>
        <v>106 кк</v>
      </c>
      <c r="F267" t="str">
        <f>CONCATENATE("Б ",ROUND('БАЗА ЯНД'!K266,0))</f>
        <v>Б 3</v>
      </c>
      <c r="G267" t="str">
        <f>CONCATENATE("Ж ",ROUND('БАЗА ЯНД'!L266,0))</f>
        <v>Ж 2</v>
      </c>
      <c r="H267" t="str">
        <f>CONCATENATE("У ",ROUND('БАЗА ЯНД'!M266,0))</f>
        <v>У 19</v>
      </c>
      <c r="I267">
        <f>'БАЗА ЯНД'!N266</f>
        <v>1</v>
      </c>
      <c r="J267">
        <f>'БАЗА ЯНД'!O266</f>
        <v>0</v>
      </c>
      <c r="K267">
        <f>'БАЗА ЯНД'!P266</f>
        <v>0</v>
      </c>
      <c r="L267">
        <f>'БАЗА ЯНД'!Q266</f>
        <v>0</v>
      </c>
      <c r="M267" t="str">
        <f>'БАЗА ЯНД'!R266</f>
        <v>чечевица, картофель, морковь, лук, томаты, паприка, сахар, вяленые томаты, соль, специи</v>
      </c>
    </row>
    <row r="268" spans="1:13" ht="15" hidden="1" customHeight="1" x14ac:dyDescent="0.25">
      <c r="A268">
        <f>'БАЗА ЯНД'!B267</f>
        <v>8</v>
      </c>
      <c r="B268" t="str">
        <f>'БАЗА ЯНД'!E267</f>
        <v>Строганов из цыплёнка</v>
      </c>
      <c r="C268" t="str">
        <f>CONCATENATE('БАЗА ЯНД'!F267,".-")</f>
        <v>190.-</v>
      </c>
      <c r="D268" t="str">
        <f>CONCATENATE('БАЗА ЯНД'!I267," г")</f>
        <v>180 г</v>
      </c>
      <c r="E268" t="str">
        <f>CONCATENATE(ROUND('БАЗА ЯНД'!J267,0)," кк")</f>
        <v>283 кк</v>
      </c>
      <c r="F268" t="str">
        <f>CONCATENATE("Б ",ROUND('БАЗА ЯНД'!K267,0))</f>
        <v>Б 21</v>
      </c>
      <c r="G268" t="str">
        <f>CONCATENATE("Ж ",ROUND('БАЗА ЯНД'!L267,0))</f>
        <v>Ж 18</v>
      </c>
      <c r="H268" t="str">
        <f>CONCATENATE("У ",ROUND('БАЗА ЯНД'!M267,0))</f>
        <v>У 10</v>
      </c>
      <c r="I268">
        <f>'БАЗА ЯНД'!N267</f>
        <v>0</v>
      </c>
      <c r="J268">
        <f>'БАЗА ЯНД'!O267</f>
        <v>0</v>
      </c>
      <c r="K268">
        <f>'БАЗА ЯНД'!P267</f>
        <v>1</v>
      </c>
      <c r="L268">
        <f>'БАЗА ЯНД'!Q267</f>
        <v>0</v>
      </c>
      <c r="M268" t="str">
        <f>'БАЗА ЯНД'!R267</f>
        <v>цыплёнок, лук, шампиньоны, сметана, сливки, петрушка, огурцы, демиглас, томаты, соль, специи</v>
      </c>
    </row>
    <row r="269" spans="1:13" ht="15" hidden="1" customHeight="1" x14ac:dyDescent="0.25">
      <c r="A269">
        <f>'БАЗА ЯНД'!B268</f>
        <v>0</v>
      </c>
      <c r="B269" t="str">
        <f>'БАЗА ЯНД'!E268</f>
        <v>Фреш ролл с индейкой и красной фасолью</v>
      </c>
      <c r="C269" t="str">
        <f>CONCATENATE('БАЗА ЯНД'!F268,".-")</f>
        <v>110.-</v>
      </c>
      <c r="D269" t="str">
        <f>CONCATENATE('БАЗА ЯНД'!I268," г")</f>
        <v>100 г</v>
      </c>
      <c r="E269" t="str">
        <f>CONCATENATE(ROUND('БАЗА ЯНД'!J268,0)," кк")</f>
        <v>155 кк</v>
      </c>
      <c r="F269" t="str">
        <f>CONCATENATE("Б ",ROUND('БАЗА ЯНД'!K268,0))</f>
        <v>Б 6</v>
      </c>
      <c r="G269" t="str">
        <f>CONCATENATE("Ж ",ROUND('БАЗА ЯНД'!L268,0))</f>
        <v>Ж 1</v>
      </c>
      <c r="H269" t="str">
        <f>CONCATENATE("У ",ROUND('БАЗА ЯНД'!M268,0))</f>
        <v>У 31</v>
      </c>
      <c r="I269">
        <f>'БАЗА ЯНД'!N268</f>
        <v>0</v>
      </c>
      <c r="J269">
        <f>'БАЗА ЯНД'!O268</f>
        <v>1</v>
      </c>
      <c r="K269">
        <f>'БАЗА ЯНД'!P268</f>
        <v>0</v>
      </c>
      <c r="L269">
        <f>'БАЗА ЯНД'!Q268</f>
        <v>1</v>
      </c>
      <c r="M269" t="str">
        <f>'БАЗА ЯНД'!R268</f>
        <v>индейка, рисовая бумага, морковь, паприка, капуста, фасоль, соус терияки, имбирь, огурцы, соус сладкий чили, кунжут, перец чили, салат айсберг, нори, фунчоза, редис, соль, специи</v>
      </c>
    </row>
    <row r="270" spans="1:13" ht="15" hidden="1" customHeight="1" x14ac:dyDescent="0.25">
      <c r="A270">
        <f>'БАЗА ЯНД'!B269</f>
        <v>22</v>
      </c>
      <c r="B270" t="str">
        <f>'БАЗА ЯНД'!E269</f>
        <v>Черешня в стаканчике</v>
      </c>
      <c r="C270" t="str">
        <f>CONCATENATE('БАЗА ЯНД'!F269,".-")</f>
        <v>170.-</v>
      </c>
      <c r="D270" t="str">
        <f>CONCATENATE('БАЗА ЯНД'!I269," г")</f>
        <v>180 г</v>
      </c>
      <c r="E270" t="str">
        <f>CONCATENATE(ROUND('БАЗА ЯНД'!J269,0)," кк")</f>
        <v>97 кк</v>
      </c>
      <c r="F270" t="str">
        <f>CONCATENATE("Б ",ROUND('БАЗА ЯНД'!K269,0))</f>
        <v>Б 2</v>
      </c>
      <c r="G270" t="str">
        <f>CONCATENATE("Ж ",ROUND('БАЗА ЯНД'!L269,0))</f>
        <v>Ж 1</v>
      </c>
      <c r="H270" t="str">
        <f>CONCATENATE("У ",ROUND('БАЗА ЯНД'!M269,0))</f>
        <v>У 21</v>
      </c>
      <c r="I270">
        <f>'БАЗА ЯНД'!N269</f>
        <v>1</v>
      </c>
      <c r="J270">
        <f>'БАЗА ЯНД'!O269</f>
        <v>0</v>
      </c>
      <c r="K270">
        <f>'БАЗА ЯНД'!P269</f>
        <v>0</v>
      </c>
      <c r="L270">
        <f>'БАЗА ЯНД'!Q269</f>
        <v>0</v>
      </c>
      <c r="M270" t="str">
        <f>'БАЗА ЯНД'!R269</f>
        <v>черешня</v>
      </c>
    </row>
    <row r="271" spans="1:13" ht="15" customHeight="1" x14ac:dyDescent="0.25">
      <c r="A271">
        <f>'БАЗА ЯНД'!B270</f>
        <v>23</v>
      </c>
      <c r="B271" t="str">
        <f>'БАЗА ЯНД'!E270</f>
        <v>Пирожок с говядиной</v>
      </c>
      <c r="C271" t="str">
        <f>CONCATENATE('БАЗА ЯНД'!F270,".-")</f>
        <v>70.-</v>
      </c>
      <c r="D271" t="str">
        <f>CONCATENATE('БАЗА ЯНД'!I270," г")</f>
        <v>35 г</v>
      </c>
      <c r="E271" t="str">
        <f>CONCATENATE(ROUND('БАЗА ЯНД'!J270,0)," кк")</f>
        <v>187 кк</v>
      </c>
      <c r="F271" t="str">
        <f>CONCATENATE("Б ",ROUND('БАЗА ЯНД'!K270,0))</f>
        <v>Б 8</v>
      </c>
      <c r="G271" t="str">
        <f>CONCATENATE("Ж ",ROUND('БАЗА ЯНД'!L270,0))</f>
        <v>Ж 10</v>
      </c>
      <c r="H271" t="str">
        <f>CONCATENATE("У ",ROUND('БАЗА ЯНД'!M270,0))</f>
        <v>У 15</v>
      </c>
      <c r="I271">
        <f>'БАЗА ЯНД'!N270</f>
        <v>0</v>
      </c>
      <c r="J271">
        <f>'БАЗА ЯНД'!O270</f>
        <v>1</v>
      </c>
      <c r="K271">
        <f>'БАЗА ЯНД'!P270</f>
        <v>1</v>
      </c>
      <c r="L271">
        <f>'БАЗА ЯНД'!Q270</f>
        <v>0</v>
      </c>
      <c r="M271" t="str">
        <f>'БАЗА ЯНД'!R270</f>
        <v>молоко, пшеничная мука, яйцо куриное, сливочное масло, сахар, соль, дрожжи, говядина, лук репчатый, петрушка, чеснок</v>
      </c>
    </row>
    <row r="272" spans="1:13" ht="15" hidden="1" customHeight="1" x14ac:dyDescent="0.25">
      <c r="A272">
        <f>'БАЗА ЯНД'!B271</f>
        <v>0</v>
      </c>
      <c r="B272" t="str">
        <f>'БАЗА ЯНД'!E271</f>
        <v>Круассан с ростбифом</v>
      </c>
      <c r="C272" t="str">
        <f>CONCATENATE('БАЗА ЯНД'!F271,".-")</f>
        <v>240.-</v>
      </c>
      <c r="D272" t="str">
        <f>CONCATENATE('БАЗА ЯНД'!I271," г")</f>
        <v>150 г</v>
      </c>
      <c r="E272" t="str">
        <f>CONCATENATE(ROUND('БАЗА ЯНД'!J271,0)," кк")</f>
        <v>205 кк</v>
      </c>
      <c r="F272" t="str">
        <f>CONCATENATE("Б ",ROUND('БАЗА ЯНД'!K271,0))</f>
        <v>Б 4</v>
      </c>
      <c r="G272" t="str">
        <f>CONCATENATE("Ж ",ROUND('БАЗА ЯНД'!L271,0))</f>
        <v>Ж 11</v>
      </c>
      <c r="H272" t="str">
        <f>CONCATENATE("У ",ROUND('БАЗА ЯНД'!M271,0))</f>
        <v>У 22</v>
      </c>
      <c r="I272">
        <f>'БАЗА ЯНД'!N271</f>
        <v>0</v>
      </c>
      <c r="J272">
        <f>'БАЗА ЯНД'!O271</f>
        <v>1</v>
      </c>
      <c r="K272">
        <f>'БАЗА ЯНД'!P271</f>
        <v>1</v>
      </c>
      <c r="L272">
        <f>'БАЗА ЯНД'!Q271</f>
        <v>1</v>
      </c>
      <c r="M272" t="str">
        <f>'БАЗА ЯНД'!R271</f>
        <v>круассан (мука пшеничная, дрожжи, масло сливочное, вода), ростбиф (говядина, розмарин, тимьян, соус ворчестер, соль, смесь перцев, подсолнечное масло), соус (сыр творожный, перец халапеньо, сливочное масло, петрушка, чеснок), салат айсберг, томаты, огурцы маринованные</v>
      </c>
    </row>
    <row r="273" spans="1:13" ht="15" hidden="1" customHeight="1" x14ac:dyDescent="0.25">
      <c r="A273">
        <f>'БАЗА ЯНД'!B272</f>
        <v>6</v>
      </c>
      <c r="B273" t="str">
        <f>'БАЗА ЯНД'!E272</f>
        <v>Шарлотка с яблоками и брусникой</v>
      </c>
      <c r="C273" t="str">
        <f>CONCATENATE('БАЗА ЯНД'!F272,".-")</f>
        <v>120.-</v>
      </c>
      <c r="D273" t="str">
        <f>CONCATENATE('БАЗА ЯНД'!I272," г")</f>
        <v>120 г</v>
      </c>
      <c r="E273" t="str">
        <f>CONCATENATE(ROUND('БАЗА ЯНД'!J272,0)," кк")</f>
        <v>237 кк</v>
      </c>
      <c r="F273" t="str">
        <f>CONCATENATE("Б ",ROUND('БАЗА ЯНД'!K272,0))</f>
        <v>Б 5</v>
      </c>
      <c r="G273" t="str">
        <f>CONCATENATE("Ж ",ROUND('БАЗА ЯНД'!L272,0))</f>
        <v>Ж 6</v>
      </c>
      <c r="H273" t="str">
        <f>CONCATENATE("У ",ROUND('БАЗА ЯНД'!M272,0))</f>
        <v>У 42</v>
      </c>
      <c r="I273">
        <f>'БАЗА ЯНД'!N272</f>
        <v>0</v>
      </c>
      <c r="J273">
        <f>'БАЗА ЯНД'!O272</f>
        <v>1</v>
      </c>
      <c r="K273">
        <f>'БАЗА ЯНД'!P272</f>
        <v>1</v>
      </c>
      <c r="L273">
        <f>'БАЗА ЯНД'!Q272</f>
        <v>0</v>
      </c>
      <c r="M273" t="str">
        <f>'БАЗА ЯНД'!R272</f>
        <v>яйцо куриное, сахар, мука, яблоки, грецкий орех, брусника, арахис</v>
      </c>
    </row>
    <row r="274" spans="1:13" ht="15" hidden="1" customHeight="1" x14ac:dyDescent="0.25">
      <c r="A274">
        <f>'БАЗА ЯНД'!B273</f>
        <v>23</v>
      </c>
      <c r="B274" t="str">
        <f>'БАЗА ЯНД'!E273</f>
        <v>Пшенная каша на овсяном молоке с мёдом и яблоком</v>
      </c>
      <c r="C274" t="str">
        <f>CONCATENATE('БАЗА ЯНД'!F273,".-")</f>
        <v>130.-</v>
      </c>
      <c r="D274" t="str">
        <f>CONCATENATE('БАЗА ЯНД'!I273," г")</f>
        <v>250 г</v>
      </c>
      <c r="E274" t="str">
        <f>CONCATENATE(ROUND('БАЗА ЯНД'!J273,0)," кк")</f>
        <v>362 кк</v>
      </c>
      <c r="F274" t="str">
        <f>CONCATENATE("Б ",ROUND('БАЗА ЯНД'!K273,0))</f>
        <v>Б 4</v>
      </c>
      <c r="G274" t="str">
        <f>CONCATENATE("Ж ",ROUND('БАЗА ЯНД'!L273,0))</f>
        <v>Ж 17</v>
      </c>
      <c r="H274" t="str">
        <f>CONCATENATE("У ",ROUND('БАЗА ЯНД'!M273,0))</f>
        <v>У 48</v>
      </c>
      <c r="I274">
        <f>'БАЗА ЯНД'!N273</f>
        <v>1</v>
      </c>
      <c r="J274">
        <f>'БАЗА ЯНД'!O273</f>
        <v>1</v>
      </c>
      <c r="K274">
        <f>'БАЗА ЯНД'!P273</f>
        <v>0</v>
      </c>
      <c r="L274">
        <f>'БАЗА ЯНД'!Q273</f>
        <v>0</v>
      </c>
      <c r="M274" t="str">
        <f>'БАЗА ЯНД'!R273</f>
        <v>пшено, растительное молоко, яблоки, мёд, сахар</v>
      </c>
    </row>
    <row r="275" spans="1:13" ht="15" hidden="1" customHeight="1" x14ac:dyDescent="0.25">
      <c r="A275">
        <f>'БАЗА ЯНД'!B274</f>
        <v>0</v>
      </c>
      <c r="B275" t="str">
        <f>'БАЗА ЯНД'!E274</f>
        <v>Тост с сыром и яйцом</v>
      </c>
      <c r="C275" t="str">
        <f>CONCATENATE('БАЗА ЯНД'!F274,".-")</f>
        <v>90.-</v>
      </c>
      <c r="D275" t="str">
        <f>CONCATENATE('БАЗА ЯНД'!I274," г")</f>
        <v>100 г</v>
      </c>
      <c r="E275" t="str">
        <f>CONCATENATE(ROUND('БАЗА ЯНД'!J274,0)," кк")</f>
        <v>338 кк</v>
      </c>
      <c r="F275" t="str">
        <f>CONCATENATE("Б ",ROUND('БАЗА ЯНД'!K274,0))</f>
        <v>Б 16</v>
      </c>
      <c r="G275" t="str">
        <f>CONCATENATE("Ж ",ROUND('БАЗА ЯНД'!L274,0))</f>
        <v>Ж 21</v>
      </c>
      <c r="H275" t="str">
        <f>CONCATENATE("У ",ROUND('БАЗА ЯНД'!M274,0))</f>
        <v>У 19</v>
      </c>
      <c r="I275">
        <f>'БАЗА ЯНД'!N274</f>
        <v>1</v>
      </c>
      <c r="J275">
        <f>'БАЗА ЯНД'!O274</f>
        <v>1</v>
      </c>
      <c r="K275">
        <f>'БАЗА ЯНД'!P274</f>
        <v>1</v>
      </c>
      <c r="L275">
        <f>'БАЗА ЯНД'!Q274</f>
        <v>0</v>
      </c>
      <c r="M275" t="str">
        <f>'БАЗА ЯНД'!R274</f>
        <v>хлеб, сыр гауда, сливочное масло, яйцо</v>
      </c>
    </row>
    <row r="276" spans="1:13" ht="15" hidden="1" customHeight="1" x14ac:dyDescent="0.25">
      <c r="A276">
        <f>'БАЗА ЯНД'!B275</f>
        <v>22</v>
      </c>
      <c r="B276" t="str">
        <f>'БАЗА ЯНД'!E275</f>
        <v>Ласси вишня и миндаль</v>
      </c>
      <c r="C276" t="str">
        <f>CONCATENATE('БАЗА ЯНД'!F275,".-")</f>
        <v>170.-</v>
      </c>
      <c r="D276" t="str">
        <f>CONCATENATE('БАЗА ЯНД'!I275," г")</f>
        <v>270 г</v>
      </c>
      <c r="E276" t="str">
        <f>CONCATENATE(ROUND('БАЗА ЯНД'!J275,0)," кк")</f>
        <v>155 кк</v>
      </c>
      <c r="F276" t="str">
        <f>CONCATENATE("Б ",ROUND('БАЗА ЯНД'!K275,0))</f>
        <v>Б 5</v>
      </c>
      <c r="G276" t="str">
        <f>CONCATENATE("Ж ",ROUND('БАЗА ЯНД'!L275,0))</f>
        <v>Ж 4</v>
      </c>
      <c r="H276" t="str">
        <f>CONCATENATE("У ",ROUND('БАЗА ЯНД'!M275,0))</f>
        <v>У 24</v>
      </c>
      <c r="I276">
        <f>'БАЗА ЯНД'!N275</f>
        <v>1</v>
      </c>
      <c r="J276">
        <f>'БАЗА ЯНД'!O275</f>
        <v>0</v>
      </c>
      <c r="K276">
        <f>'БАЗА ЯНД'!P275</f>
        <v>0</v>
      </c>
      <c r="L276">
        <f>'БАЗА ЯНД'!Q275</f>
        <v>0</v>
      </c>
      <c r="M276" t="str">
        <f>'БАЗА ЯНД'!R275</f>
        <v>кефир, вишня, миндальный сироп</v>
      </c>
    </row>
    <row r="277" spans="1:13" ht="15" hidden="1" customHeight="1" x14ac:dyDescent="0.25">
      <c r="A277">
        <f>'БАЗА ЯНД'!B276</f>
        <v>28</v>
      </c>
      <c r="B277" t="str">
        <f>'БАЗА ЯНД'!E276</f>
        <v>Овощной салат с битыми огурцами</v>
      </c>
      <c r="C277" t="str">
        <f>CONCATENATE('БАЗА ЯНД'!F276,".-")</f>
        <v>90.-</v>
      </c>
      <c r="D277" t="str">
        <f>CONCATENATE('БАЗА ЯНД'!I276," г")</f>
        <v>160 г</v>
      </c>
      <c r="E277" t="str">
        <f>CONCATENATE(ROUND('БАЗА ЯНД'!J276,0)," кк")</f>
        <v>70 кк</v>
      </c>
      <c r="F277" t="str">
        <f>CONCATENATE("Б ",ROUND('БАЗА ЯНД'!K276,0))</f>
        <v>Б 2</v>
      </c>
      <c r="G277" t="str">
        <f>CONCATENATE("Ж ",ROUND('БАЗА ЯНД'!L276,0))</f>
        <v>Ж 2</v>
      </c>
      <c r="H277" t="str">
        <f>CONCATENATE("У ",ROUND('БАЗА ЯНД'!M276,0))</f>
        <v>У 11</v>
      </c>
      <c r="I277">
        <f>'БАЗА ЯНД'!N276</f>
        <v>1</v>
      </c>
      <c r="J277">
        <f>'БАЗА ЯНД'!O276</f>
        <v>0</v>
      </c>
      <c r="K277">
        <f>'БАЗА ЯНД'!P276</f>
        <v>0</v>
      </c>
      <c r="L277">
        <f>'БАЗА ЯНД'!Q276</f>
        <v>1</v>
      </c>
      <c r="M277" t="str">
        <f>'БАЗА ЯНД'!R276</f>
        <v>тыква, морковь, капуста, маслины, редис, паприка, листья салата, огурцы, соус соевый, сахар, перец чили, имбирь, уксус рисовый, кунжутное масло, чеснок, соль, специи</v>
      </c>
    </row>
    <row r="278" spans="1:13" ht="15" hidden="1" customHeight="1" x14ac:dyDescent="0.25">
      <c r="A278">
        <f>'БАЗА ЯНД'!B277</f>
        <v>24</v>
      </c>
      <c r="B278" t="str">
        <f>'БАЗА ЯНД'!E277</f>
        <v>Цыплёнок Масала на косточке</v>
      </c>
      <c r="C278" t="str">
        <f>CONCATENATE('БАЗА ЯНД'!F277,".-")</f>
        <v>190.-</v>
      </c>
      <c r="D278" t="str">
        <f>CONCATENATE('БАЗА ЯНД'!I277," г")</f>
        <v>180 г</v>
      </c>
      <c r="E278" t="str">
        <f>CONCATENATE(ROUND('БАЗА ЯНД'!J277,0)," кк")</f>
        <v>222 кк</v>
      </c>
      <c r="F278" t="str">
        <f>CONCATENATE("Б ",ROUND('БАЗА ЯНД'!K277,0))</f>
        <v>Б 18</v>
      </c>
      <c r="G278" t="str">
        <f>CONCATENATE("Ж ",ROUND('БАЗА ЯНД'!L277,0))</f>
        <v>Ж 16</v>
      </c>
      <c r="H278" t="str">
        <f>CONCATENATE("У ",ROUND('БАЗА ЯНД'!M277,0))</f>
        <v>У 2</v>
      </c>
      <c r="I278">
        <f>'БАЗА ЯНД'!N277</f>
        <v>0</v>
      </c>
      <c r="J278">
        <f>'БАЗА ЯНД'!O277</f>
        <v>1</v>
      </c>
      <c r="K278">
        <f>'БАЗА ЯНД'!P277</f>
        <v>0</v>
      </c>
      <c r="L278">
        <f>'БАЗА ЯНД'!Q277</f>
        <v>1</v>
      </c>
      <c r="M278" t="str">
        <f>'БАЗА ЯНД'!R277</f>
        <v>цыплёнок, специи, чеснок, соль, соус соевый, сметана, апельсины, имбирь, соль</v>
      </c>
    </row>
    <row r="279" spans="1:13" ht="15" hidden="1" customHeight="1" x14ac:dyDescent="0.25">
      <c r="A279">
        <f>'БАЗА ЯНД'!B278</f>
        <v>21</v>
      </c>
      <c r="B279" t="str">
        <f>'БАЗА ЯНД'!E278</f>
        <v>Морс из черники</v>
      </c>
      <c r="C279" t="str">
        <f>CONCATENATE('БАЗА ЯНД'!F278,".-")</f>
        <v>45.-</v>
      </c>
      <c r="D279" t="str">
        <f>CONCATENATE('БАЗА ЯНД'!I278," г")</f>
        <v>250 г</v>
      </c>
      <c r="E279" t="str">
        <f>CONCATENATE(ROUND('БАЗА ЯНД'!J278,0)," кк")</f>
        <v>96 кк</v>
      </c>
      <c r="F279" t="str">
        <f>CONCATENATE("Б ",ROUND('БАЗА ЯНД'!K278,0))</f>
        <v>Б 0</v>
      </c>
      <c r="G279" t="str">
        <f>CONCATENATE("Ж ",ROUND('БАЗА ЯНД'!L278,0))</f>
        <v>Ж 0</v>
      </c>
      <c r="H279" t="str">
        <f>CONCATENATE("У ",ROUND('БАЗА ЯНД'!M278,0))</f>
        <v>У 23</v>
      </c>
      <c r="I279">
        <f>'БАЗА ЯНД'!N278</f>
        <v>1</v>
      </c>
      <c r="J279">
        <f>'БАЗА ЯНД'!O278</f>
        <v>0</v>
      </c>
      <c r="K279">
        <f>'БАЗА ЯНД'!P278</f>
        <v>0</v>
      </c>
      <c r="L279">
        <f>'БАЗА ЯНД'!Q278</f>
        <v>0</v>
      </c>
      <c r="M279" t="str">
        <f>'БАЗА ЯНД'!R278</f>
        <v>черника, сахар, вода</v>
      </c>
    </row>
    <row r="280" spans="1:13" ht="15" hidden="1" customHeight="1" x14ac:dyDescent="0.25">
      <c r="A280">
        <f>'БАЗА ЯНД'!B279</f>
        <v>5</v>
      </c>
      <c r="B280" t="str">
        <f>'БАЗА ЯНД'!E279</f>
        <v>Наггетс с соусом блючиз, 2 шт</v>
      </c>
      <c r="C280" t="str">
        <f>CONCATENATE('БАЗА ЯНД'!F279,".-")</f>
        <v>200.-</v>
      </c>
      <c r="D280" t="str">
        <f>CONCATENATE('БАЗА ЯНД'!I279," г")</f>
        <v>110 г</v>
      </c>
      <c r="E280" t="str">
        <f>CONCATENATE(ROUND('БАЗА ЯНД'!J279,0)," кк")</f>
        <v>197 кк</v>
      </c>
      <c r="F280" t="str">
        <f>CONCATENATE("Б ",ROUND('БАЗА ЯНД'!K279,0))</f>
        <v>Б 18</v>
      </c>
      <c r="G280" t="str">
        <f>CONCATENATE("Ж ",ROUND('БАЗА ЯНД'!L279,0))</f>
        <v>Ж 9</v>
      </c>
      <c r="H280" t="str">
        <f>CONCATENATE("У ",ROUND('БАЗА ЯНД'!M279,0))</f>
        <v>У 12</v>
      </c>
      <c r="I280">
        <f>'БАЗА ЯНД'!N279</f>
        <v>0</v>
      </c>
      <c r="J280">
        <f>'БАЗА ЯНД'!O279</f>
        <v>1</v>
      </c>
      <c r="K280">
        <f>'БАЗА ЯНД'!P279</f>
        <v>1</v>
      </c>
      <c r="L280">
        <f>'БАЗА ЯНД'!Q279</f>
        <v>0</v>
      </c>
      <c r="M280" t="str">
        <f>'БАЗА ЯНД'!R279</f>
        <v xml:space="preserve">филе цыплёнка, соль, сухари панировочные, яйцо куриное, сливки 22%, мука пшеничная, крахмал картофельный, сыр горгонзола, растительное масло </v>
      </c>
    </row>
    <row r="281" spans="1:13" ht="15" hidden="1" customHeight="1" x14ac:dyDescent="0.25">
      <c r="A281">
        <f>'БАЗА ЯНД'!B280</f>
        <v>12</v>
      </c>
      <c r="B281" t="str">
        <f>'БАЗА ЯНД'!E280</f>
        <v>Тарт Татен</v>
      </c>
      <c r="C281" t="str">
        <f>CONCATENATE('БАЗА ЯНД'!F280,".-")</f>
        <v>120.-</v>
      </c>
      <c r="D281" t="str">
        <f>CONCATENATE('БАЗА ЯНД'!I280," г")</f>
        <v>140 г</v>
      </c>
      <c r="E281" t="str">
        <f>CONCATENATE(ROUND('БАЗА ЯНД'!J280,0)," кк")</f>
        <v>280 кк</v>
      </c>
      <c r="F281" t="str">
        <f>CONCATENATE("Б ",ROUND('БАЗА ЯНД'!K280,0))</f>
        <v>Б 3</v>
      </c>
      <c r="G281" t="str">
        <f>CONCATENATE("Ж ",ROUND('БАЗА ЯНД'!L280,0))</f>
        <v>Ж 5</v>
      </c>
      <c r="H281" t="str">
        <f>CONCATENATE("У ",ROUND('БАЗА ЯНД'!M280,0))</f>
        <v>У 57</v>
      </c>
      <c r="I281">
        <f>'БАЗА ЯНД'!N280</f>
        <v>1</v>
      </c>
      <c r="J281">
        <f>'БАЗА ЯНД'!O280</f>
        <v>1</v>
      </c>
      <c r="K281">
        <f>'БАЗА ЯНД'!P280</f>
        <v>1</v>
      </c>
      <c r="L281">
        <f>'БАЗА ЯНД'!Q280</f>
        <v>0</v>
      </c>
      <c r="M281" t="str">
        <f>'БАЗА ЯНД'!R280</f>
        <v>тесто песочное (пшеничная мука, маргарин, яйцо куриное, сахар, соль), яблоки, сахар, коньяк, ванильный сахар, картофельный крахмал</v>
      </c>
    </row>
    <row r="282" spans="1:13" ht="15" hidden="1" customHeight="1" x14ac:dyDescent="0.25">
      <c r="A282">
        <f>'БАЗА ЯНД'!B281</f>
        <v>13</v>
      </c>
      <c r="B282" t="str">
        <f>'БАЗА ЯНД'!E281</f>
        <v>Лимонный Наполеон</v>
      </c>
      <c r="C282" t="str">
        <f>CONCATENATE('БАЗА ЯНД'!F281,".-")</f>
        <v>120.-</v>
      </c>
      <c r="D282" t="str">
        <f>CONCATENATE('БАЗА ЯНД'!I281," г")</f>
        <v>140 г</v>
      </c>
      <c r="E282" t="str">
        <f>CONCATENATE(ROUND('БАЗА ЯНД'!J281,0)," кк")</f>
        <v>353 кк</v>
      </c>
      <c r="F282" t="str">
        <f>CONCATENATE("Б ",ROUND('БАЗА ЯНД'!K281,0))</f>
        <v>Б 8</v>
      </c>
      <c r="G282" t="str">
        <f>CONCATENATE("Ж ",ROUND('БАЗА ЯНД'!L281,0))</f>
        <v>Ж 17</v>
      </c>
      <c r="H282" t="str">
        <f>CONCATENATE("У ",ROUND('БАЗА ЯНД'!M281,0))</f>
        <v>У 43</v>
      </c>
      <c r="I282">
        <f>'БАЗА ЯНД'!N281</f>
        <v>0</v>
      </c>
      <c r="J282">
        <f>'БАЗА ЯНД'!O281</f>
        <v>1</v>
      </c>
      <c r="K282">
        <f>'БАЗА ЯНД'!P281</f>
        <v>1</v>
      </c>
      <c r="L282">
        <f>'БАЗА ЯНД'!Q281</f>
        <v>0</v>
      </c>
      <c r="M282" t="str">
        <f>'БАЗА ЯНД'!R281</f>
        <v>мука, сахар, яйца, растительное масло, сливочное масло, сливки, соль, лимон, специи</v>
      </c>
    </row>
    <row r="283" spans="1:13" ht="15" hidden="1" customHeight="1" x14ac:dyDescent="0.25">
      <c r="A283">
        <f>'БАЗА ЯНД'!B282</f>
        <v>21</v>
      </c>
      <c r="B283" t="str">
        <f>'БАЗА ЯНД'!E282</f>
        <v>Сербская плескавица, 1 шт</v>
      </c>
      <c r="C283" t="str">
        <f>CONCATENATE('БАЗА ЯНД'!F282,".-")</f>
        <v>190.-</v>
      </c>
      <c r="D283" t="str">
        <f>CONCATENATE('БАЗА ЯНД'!I282," г")</f>
        <v>120 г</v>
      </c>
      <c r="E283" t="str">
        <f>CONCATENATE(ROUND('БАЗА ЯНД'!J282,0)," кк")</f>
        <v>279 кк</v>
      </c>
      <c r="F283" t="str">
        <f>CONCATENATE("Б ",ROUND('БАЗА ЯНД'!K282,0))</f>
        <v>Б 14</v>
      </c>
      <c r="G283" t="str">
        <f>CONCATENATE("Ж ",ROUND('БАЗА ЯНД'!L282,0))</f>
        <v>Ж 22</v>
      </c>
      <c r="H283" t="str">
        <f>CONCATENATE("У ",ROUND('БАЗА ЯНД'!M282,0))</f>
        <v>У 6</v>
      </c>
      <c r="I283">
        <f>'БАЗА ЯНД'!N282</f>
        <v>0</v>
      </c>
      <c r="J283">
        <f>'БАЗА ЯНД'!O282</f>
        <v>1</v>
      </c>
      <c r="K283">
        <f>'БАЗА ЯНД'!P282</f>
        <v>1</v>
      </c>
      <c r="L283">
        <f>'БАЗА ЯНД'!Q282</f>
        <v>0</v>
      </c>
      <c r="M283" t="str">
        <f>'БАЗА ЯНД'!R282</f>
        <v>свинина, говядина, лук, чеснок, сухари панировочные, паприка, бекон, сливки, сыр, специи, соль, яйцо куриное</v>
      </c>
    </row>
    <row r="284" spans="1:13" ht="15" hidden="1" customHeight="1" x14ac:dyDescent="0.25">
      <c r="A284">
        <f>'БАЗА ЯНД'!B283</f>
        <v>22</v>
      </c>
      <c r="B284" t="str">
        <f>'БАЗА ЯНД'!E283</f>
        <v>Мангово-мятный смузи</v>
      </c>
      <c r="C284" t="str">
        <f>CONCATENATE('БАЗА ЯНД'!F283,".-")</f>
        <v>180.-</v>
      </c>
      <c r="D284" t="str">
        <f>CONCATENATE('БАЗА ЯНД'!I283," г")</f>
        <v>270 г</v>
      </c>
      <c r="E284" t="str">
        <f>CONCATENATE(ROUND('БАЗА ЯНД'!J283,0)," кк")</f>
        <v>67 кк</v>
      </c>
      <c r="F284" t="str">
        <f>CONCATENATE("Б ",ROUND('БАЗА ЯНД'!K283,0))</f>
        <v>Б 1</v>
      </c>
      <c r="G284" t="str">
        <f>CONCATENATE("Ж ",ROUND('БАЗА ЯНД'!L283,0))</f>
        <v>Ж 1</v>
      </c>
      <c r="H284" t="str">
        <f>CONCATENATE("У ",ROUND('БАЗА ЯНД'!M283,0))</f>
        <v>У 15</v>
      </c>
      <c r="I284">
        <f>'БАЗА ЯНД'!N283</f>
        <v>1</v>
      </c>
      <c r="J284">
        <f>'БАЗА ЯНД'!O283</f>
        <v>0</v>
      </c>
      <c r="K284">
        <f>'БАЗА ЯНД'!P283</f>
        <v>0</v>
      </c>
      <c r="L284">
        <f>'БАЗА ЯНД'!Q283</f>
        <v>0</v>
      </c>
      <c r="M284" t="str">
        <f>'БАЗА ЯНД'!R283</f>
        <v>манго, мята, вода</v>
      </c>
    </row>
    <row r="285" spans="1:13" ht="15" hidden="1" customHeight="1" x14ac:dyDescent="0.25">
      <c r="A285">
        <f>'БАЗА ЯНД'!B284</f>
        <v>36</v>
      </c>
      <c r="B285" t="str">
        <f>'БАЗА ЯНД'!E284</f>
        <v>Ячневая каша</v>
      </c>
      <c r="C285" t="str">
        <f>CONCATENATE('БАЗА ЯНД'!F284,".-")</f>
        <v>90.-</v>
      </c>
      <c r="D285" t="str">
        <f>CONCATENATE('БАЗА ЯНД'!I284," г")</f>
        <v>250 г</v>
      </c>
      <c r="E285" t="str">
        <f>CONCATENATE(ROUND('БАЗА ЯНД'!J284,0)," кк")</f>
        <v>197 кк</v>
      </c>
      <c r="F285" t="str">
        <f>CONCATENATE("Б ",ROUND('БАЗА ЯНД'!K284,0))</f>
        <v>Б 4</v>
      </c>
      <c r="G285" t="str">
        <f>CONCATENATE("Ж ",ROUND('БАЗА ЯНД'!L284,0))</f>
        <v>Ж 11</v>
      </c>
      <c r="H285" t="str">
        <f>CONCATENATE("У ",ROUND('БАЗА ЯНД'!M284,0))</f>
        <v>У 21</v>
      </c>
      <c r="I285">
        <f>'БАЗА ЯНД'!N284</f>
        <v>1</v>
      </c>
      <c r="J285">
        <f>'БАЗА ЯНД'!O284</f>
        <v>1</v>
      </c>
      <c r="K285">
        <f>'БАЗА ЯНД'!P284</f>
        <v>1</v>
      </c>
      <c r="L285">
        <f>'БАЗА ЯНД'!Q284</f>
        <v>0</v>
      </c>
      <c r="M285" t="str">
        <f>'БАЗА ЯНД'!R284</f>
        <v>ячневая крупа, молоко, масло сливочное, соль, сахар</v>
      </c>
    </row>
    <row r="286" spans="1:13" ht="15" hidden="1" customHeight="1" x14ac:dyDescent="0.25">
      <c r="A286">
        <f>'БАЗА ЯНД'!B285</f>
        <v>22</v>
      </c>
      <c r="B286" t="str">
        <f>'БАЗА ЯНД'!E285</f>
        <v>Отбивная из свиной корейки с медовой горчицей</v>
      </c>
      <c r="C286" t="str">
        <f>CONCATENATE('БАЗА ЯНД'!F285,".-")</f>
        <v>220.-</v>
      </c>
      <c r="D286" t="str">
        <f>CONCATENATE('БАЗА ЯНД'!I285," г")</f>
        <v>130 г</v>
      </c>
      <c r="E286" t="str">
        <f>CONCATENATE(ROUND('БАЗА ЯНД'!J285,0)," кк")</f>
        <v>282 кк</v>
      </c>
      <c r="F286" t="str">
        <f>CONCATENATE("Б ",ROUND('БАЗА ЯНД'!K285,0))</f>
        <v>Б 23</v>
      </c>
      <c r="G286" t="str">
        <f>CONCATENATE("Ж ",ROUND('БАЗА ЯНД'!L285,0))</f>
        <v>Ж 17</v>
      </c>
      <c r="H286" t="str">
        <f>CONCATENATE("У ",ROUND('БАЗА ЯНД'!M285,0))</f>
        <v>У 10</v>
      </c>
      <c r="I286">
        <f>'БАЗА ЯНД'!N285</f>
        <v>0</v>
      </c>
      <c r="J286">
        <f>'БАЗА ЯНД'!O285</f>
        <v>0</v>
      </c>
      <c r="K286">
        <f>'БАЗА ЯНД'!P285</f>
        <v>0</v>
      </c>
      <c r="L286">
        <f>'БАЗА ЯНД'!Q285</f>
        <v>0</v>
      </c>
      <c r="M286" t="str">
        <f>'БАЗА ЯНД'!R285</f>
        <v>свинина, лук, уксус, мед, горчица, подсолнечное масло, специи, соль</v>
      </c>
    </row>
    <row r="287" spans="1:13" ht="15" hidden="1" customHeight="1" x14ac:dyDescent="0.25">
      <c r="A287">
        <f>'БАЗА ЯНД'!B286</f>
        <v>51</v>
      </c>
      <c r="B287" t="str">
        <f>'БАЗА ЯНД'!E286</f>
        <v>Панакота из ряженки с клубникой</v>
      </c>
      <c r="C287" t="str">
        <f>CONCATENATE('БАЗА ЯНД'!F286,".-")</f>
        <v>120.-</v>
      </c>
      <c r="D287" t="str">
        <f>CONCATENATE('БАЗА ЯНД'!I286," г")</f>
        <v>180 г</v>
      </c>
      <c r="E287" t="str">
        <f>CONCATENATE(ROUND('БАЗА ЯНД'!J286,0)," кк")</f>
        <v>96 кк</v>
      </c>
      <c r="F287" t="str">
        <f>CONCATENATE("Б ",ROUND('БАЗА ЯНД'!K286,0))</f>
        <v>Б 5</v>
      </c>
      <c r="G287" t="str">
        <f>CONCATENATE("Ж ",ROUND('БАЗА ЯНД'!L286,0))</f>
        <v>Ж 2</v>
      </c>
      <c r="H287" t="str">
        <f>CONCATENATE("У ",ROUND('БАЗА ЯНД'!M286,0))</f>
        <v>У 14</v>
      </c>
      <c r="I287">
        <f>'БАЗА ЯНД'!N286</f>
        <v>1</v>
      </c>
      <c r="J287">
        <f>'БАЗА ЯНД'!O286</f>
        <v>0</v>
      </c>
      <c r="K287">
        <f>'БАЗА ЯНД'!P286</f>
        <v>1</v>
      </c>
      <c r="L287">
        <f>'БАЗА ЯНД'!Q286</f>
        <v>0</v>
      </c>
      <c r="M287" t="str">
        <f>'БАЗА ЯНД'!R286</f>
        <v>ряженка, клубника, пектин, ванилин, сок лайма</v>
      </c>
    </row>
    <row r="288" spans="1:13" ht="15" hidden="1" customHeight="1" x14ac:dyDescent="0.25">
      <c r="A288">
        <f>'БАЗА ЯНД'!B287</f>
        <v>20</v>
      </c>
      <c r="B288" t="str">
        <f>'БАЗА ЯНД'!E287</f>
        <v>Шашлык из индейки с сацебели из ежевики, 1 шт</v>
      </c>
      <c r="C288" t="str">
        <f>CONCATENATE('БАЗА ЯНД'!F287,".-")</f>
        <v>200.-</v>
      </c>
      <c r="D288" t="str">
        <f>CONCATENATE('БАЗА ЯНД'!I287," г")</f>
        <v>120 г</v>
      </c>
      <c r="E288" t="str">
        <f>CONCATENATE(ROUND('БАЗА ЯНД'!J287,0)," кк")</f>
        <v>74 кк</v>
      </c>
      <c r="F288" t="str">
        <f>CONCATENATE("Б ",ROUND('БАЗА ЯНД'!K287,0))</f>
        <v>Б 14</v>
      </c>
      <c r="G288" t="str">
        <f>CONCATENATE("Ж ",ROUND('БАЗА ЯНД'!L287,0))</f>
        <v>Ж 1</v>
      </c>
      <c r="H288" t="str">
        <f>CONCATENATE("У ",ROUND('БАЗА ЯНД'!M287,0))</f>
        <v>У 3</v>
      </c>
      <c r="I288">
        <f>'БАЗА ЯНД'!N287</f>
        <v>0</v>
      </c>
      <c r="J288">
        <f>'БАЗА ЯНД'!O287</f>
        <v>0</v>
      </c>
      <c r="K288">
        <f>'БАЗА ЯНД'!P287</f>
        <v>0</v>
      </c>
      <c r="L288">
        <f>'БАЗА ЯНД'!Q287</f>
        <v>0</v>
      </c>
      <c r="M288" t="str">
        <f>'БАЗА ЯНД'!R287</f>
        <v>филе грудки индейки, лук репчатый, соль, подсолнечное масло, сок томатный, перец болгарский молотая, перец болгарский, цукини, соус (ежевика, перец болгарский, кинза, петрушка, чеснок, перец чили, сахар, кориандр, куркума)</v>
      </c>
    </row>
    <row r="289" spans="1:13" ht="15" hidden="1" customHeight="1" x14ac:dyDescent="0.25">
      <c r="A289">
        <f>'БАЗА ЯНД'!B288</f>
        <v>20</v>
      </c>
      <c r="B289" t="str">
        <f>'БАЗА ЯНД'!E288</f>
        <v>Куриное филе на гриле</v>
      </c>
      <c r="C289" t="str">
        <f>CONCATENATE('БАЗА ЯНД'!F288,".-")</f>
        <v>200.-</v>
      </c>
      <c r="D289" t="str">
        <f>CONCATENATE('БАЗА ЯНД'!I288," г")</f>
        <v>150 г</v>
      </c>
      <c r="E289" t="str">
        <f>CONCATENATE(ROUND('БАЗА ЯНД'!J288,0)," кк")</f>
        <v>334 кк</v>
      </c>
      <c r="F289" t="str">
        <f>CONCATENATE("Б ",ROUND('БАЗА ЯНД'!K288,0))</f>
        <v>Б 35</v>
      </c>
      <c r="G289" t="str">
        <f>CONCATENATE("Ж ",ROUND('БАЗА ЯНД'!L288,0))</f>
        <v>Ж 20</v>
      </c>
      <c r="H289" t="str">
        <f>CONCATENATE("У ",ROUND('БАЗА ЯНД'!M288,0))</f>
        <v>У 3</v>
      </c>
      <c r="I289">
        <f>'БАЗА ЯНД'!N288</f>
        <v>0</v>
      </c>
      <c r="J289">
        <f>'БАЗА ЯНД'!O288</f>
        <v>0</v>
      </c>
      <c r="K289">
        <f>'БАЗА ЯНД'!P288</f>
        <v>0</v>
      </c>
      <c r="L289">
        <f>'БАЗА ЯНД'!Q288</f>
        <v>0</v>
      </c>
      <c r="M289" t="str">
        <f>'БАЗА ЯНД'!R288</f>
        <v>цыплёнок, подсолнечное масло, соль, тимьян,  специи</v>
      </c>
    </row>
    <row r="290" spans="1:13" ht="15" hidden="1" customHeight="1" x14ac:dyDescent="0.25">
      <c r="A290">
        <f>'БАЗА ЯНД'!B289</f>
        <v>21</v>
      </c>
      <c r="B290" t="str">
        <f>'БАЗА ЯНД'!E289</f>
        <v>Запеченый окорок с соусом из черноплодки, 1 шт</v>
      </c>
      <c r="C290" t="str">
        <f>CONCATENATE('БАЗА ЯНД'!F289,".-")</f>
        <v>190.-</v>
      </c>
      <c r="D290" t="str">
        <f>CONCATENATE('БАЗА ЯНД'!I289," г")</f>
        <v>130 г</v>
      </c>
      <c r="E290" t="str">
        <f>CONCATENATE(ROUND('БАЗА ЯНД'!J289,0)," кк")</f>
        <v>396 кк</v>
      </c>
      <c r="F290" t="str">
        <f>CONCATENATE("Б ",ROUND('БАЗА ЯНД'!K289,0))</f>
        <v>Б 20</v>
      </c>
      <c r="G290" t="str">
        <f>CONCATENATE("Ж ",ROUND('БАЗА ЯНД'!L289,0))</f>
        <v>Ж 34</v>
      </c>
      <c r="H290" t="str">
        <f>CONCATENATE("У ",ROUND('БАЗА ЯНД'!M289,0))</f>
        <v>У 2</v>
      </c>
      <c r="I290">
        <f>'БАЗА ЯНД'!N289</f>
        <v>0</v>
      </c>
      <c r="J290">
        <f>'БАЗА ЯНД'!O289</f>
        <v>0</v>
      </c>
      <c r="K290">
        <f>'БАЗА ЯНД'!P289</f>
        <v>1</v>
      </c>
      <c r="L290">
        <f>'БАЗА ЯНД'!Q289</f>
        <v>0</v>
      </c>
      <c r="M290" t="str">
        <f>'БАЗА ЯНД'!R289</f>
        <v>окорок свиной, чеснок, тимьян, розмарин, можжевельник, вино красное сухое, соус демиглас, сливки, сахар, горчица, апельсины, черноплодная рябина</v>
      </c>
    </row>
    <row r="291" spans="1:13" ht="15" hidden="1" customHeight="1" x14ac:dyDescent="0.25">
      <c r="A291">
        <f>'БАЗА ЯНД'!B290</f>
        <v>23</v>
      </c>
      <c r="B291" t="str">
        <f>'БАЗА ЯНД'!E290</f>
        <v>Рассольник с грибами и цыплёнком</v>
      </c>
      <c r="C291" t="str">
        <f>CONCATENATE('БАЗА ЯНД'!F290,".-")</f>
        <v>120.-</v>
      </c>
      <c r="D291" t="str">
        <f>CONCATENATE('БАЗА ЯНД'!I290," г")</f>
        <v>250 г</v>
      </c>
      <c r="E291" t="str">
        <f>CONCATENATE(ROUND('БАЗА ЯНД'!J290,0)," кк")</f>
        <v>120 кк</v>
      </c>
      <c r="F291" t="str">
        <f>CONCATENATE("Б ",ROUND('БАЗА ЯНД'!K290,0))</f>
        <v>Б 5</v>
      </c>
      <c r="G291" t="str">
        <f>CONCATENATE("Ж ",ROUND('БАЗА ЯНД'!L290,0))</f>
        <v>Ж 5</v>
      </c>
      <c r="H291" t="str">
        <f>CONCATENATE("У ",ROUND('БАЗА ЯНД'!M290,0))</f>
        <v>У 16</v>
      </c>
      <c r="I291">
        <f>'БАЗА ЯНД'!N290</f>
        <v>0</v>
      </c>
      <c r="J291">
        <f>'БАЗА ЯНД'!O290</f>
        <v>1</v>
      </c>
      <c r="K291">
        <f>'БАЗА ЯНД'!P290</f>
        <v>0</v>
      </c>
      <c r="L291">
        <f>'БАЗА ЯНД'!Q290</f>
        <v>0</v>
      </c>
      <c r="M291" t="str">
        <f>'БАЗА ЯНД'!R290</f>
        <v>картофель, перловая крупа, морковь, лук, огурцы, томатная паста, цыплёнок, подосиновики, соль, специи</v>
      </c>
    </row>
    <row r="292" spans="1:13" ht="15" hidden="1" customHeight="1" x14ac:dyDescent="0.25">
      <c r="A292">
        <f>'БАЗА ЯНД'!B291</f>
        <v>20</v>
      </c>
      <c r="B292" t="str">
        <f>'БАЗА ЯНД'!E291</f>
        <v>Пикатта из цыплёнка с лимонным соусом, 1 шт</v>
      </c>
      <c r="C292" t="str">
        <f>CONCATENATE('БАЗА ЯНД'!F291,".-")</f>
        <v>200.-</v>
      </c>
      <c r="D292" t="str">
        <f>CONCATENATE('БАЗА ЯНД'!I291," г")</f>
        <v>150 г</v>
      </c>
      <c r="E292" t="str">
        <f>CONCATENATE(ROUND('БАЗА ЯНД'!J291,0)," кк")</f>
        <v>240 кк</v>
      </c>
      <c r="F292" t="str">
        <f>CONCATENATE("Б ",ROUND('БАЗА ЯНД'!K291,0))</f>
        <v>Б 31</v>
      </c>
      <c r="G292" t="str">
        <f>CONCATENATE("Ж ",ROUND('БАЗА ЯНД'!L291,0))</f>
        <v>Ж 12</v>
      </c>
      <c r="H292" t="str">
        <f>CONCATENATE("У ",ROUND('БАЗА ЯНД'!M291,0))</f>
        <v>У 3</v>
      </c>
      <c r="I292">
        <f>'БАЗА ЯНД'!N291</f>
        <v>0</v>
      </c>
      <c r="J292">
        <f>'БАЗА ЯНД'!O291</f>
        <v>1</v>
      </c>
      <c r="K292">
        <f>'БАЗА ЯНД'!P291</f>
        <v>1</v>
      </c>
      <c r="L292">
        <f>'БАЗА ЯНД'!Q291</f>
        <v>0</v>
      </c>
      <c r="M292" t="str">
        <f>'БАЗА ЯНД'!R291</f>
        <v>филе грудки курицы, чеснок, лук репчатый, масло подсолнечное, сахар, сливки, сливочное масло, мука пшеничная, лимоны, каперсы, соль, специи</v>
      </c>
    </row>
    <row r="293" spans="1:13" ht="15" hidden="1" customHeight="1" x14ac:dyDescent="0.25">
      <c r="A293">
        <f>'БАЗА ЯНД'!B292</f>
        <v>24</v>
      </c>
      <c r="B293" t="str">
        <f>'БАЗА ЯНД'!E292</f>
        <v>Цыплёнок по-французски</v>
      </c>
      <c r="C293" t="str">
        <f>CONCATENATE('БАЗА ЯНД'!F292,".-")</f>
        <v>200.-</v>
      </c>
      <c r="D293" t="str">
        <f>CONCATENATE('БАЗА ЯНД'!I292," г")</f>
        <v>150 г</v>
      </c>
      <c r="E293" t="str">
        <f>CONCATENATE(ROUND('БАЗА ЯНД'!J292,0)," кк")</f>
        <v>407 кк</v>
      </c>
      <c r="F293" t="str">
        <f>CONCATENATE("Б ",ROUND('БАЗА ЯНД'!K292,0))</f>
        <v>Б 24</v>
      </c>
      <c r="G293" t="str">
        <f>CONCATENATE("Ж ",ROUND('БАЗА ЯНД'!L292,0))</f>
        <v>Ж 34</v>
      </c>
      <c r="H293" t="str">
        <f>CONCATENATE("У ",ROUND('БАЗА ЯНД'!M292,0))</f>
        <v>У 3</v>
      </c>
      <c r="I293">
        <f>'БАЗА ЯНД'!N292</f>
        <v>0</v>
      </c>
      <c r="J293">
        <f>'БАЗА ЯНД'!O292</f>
        <v>0</v>
      </c>
      <c r="K293">
        <f>'БАЗА ЯНД'!P292</f>
        <v>1</v>
      </c>
      <c r="L293">
        <f>'БАЗА ЯНД'!Q292</f>
        <v>0</v>
      </c>
      <c r="M293" t="str">
        <f>'БАЗА ЯНД'!R292</f>
        <v>цыплёнок, петрушка, лук, майонез, томаты, шампиньоны, сыр, соль, специи, подсолнечное масло</v>
      </c>
    </row>
    <row r="294" spans="1:13" ht="15" hidden="1" customHeight="1" x14ac:dyDescent="0.25">
      <c r="A294">
        <f>'БАЗА ЯНД'!B293</f>
        <v>10</v>
      </c>
      <c r="B294" t="str">
        <f>'БАЗА ЯНД'!E293</f>
        <v>Гречневая каша на молоке</v>
      </c>
      <c r="C294" t="str">
        <f>CONCATENATE('БАЗА ЯНД'!F293,".-")</f>
        <v>90.-</v>
      </c>
      <c r="D294" t="str">
        <f>CONCATENATE('БАЗА ЯНД'!I293," г")</f>
        <v>250 г</v>
      </c>
      <c r="E294" t="str">
        <f>CONCATENATE(ROUND('БАЗА ЯНД'!J293,0)," кк")</f>
        <v>290 кк</v>
      </c>
      <c r="F294" t="str">
        <f>CONCATENATE("Б ",ROUND('БАЗА ЯНД'!K293,0))</f>
        <v>Б 7</v>
      </c>
      <c r="G294" t="str">
        <f>CONCATENATE("Ж ",ROUND('БАЗА ЯНД'!L293,0))</f>
        <v>Ж 14</v>
      </c>
      <c r="H294" t="str">
        <f>CONCATENATE("У ",ROUND('БАЗА ЯНД'!M293,0))</f>
        <v>У 33</v>
      </c>
      <c r="I294">
        <f>'БАЗА ЯНД'!N293</f>
        <v>1</v>
      </c>
      <c r="J294">
        <f>'БАЗА ЯНД'!O293</f>
        <v>0</v>
      </c>
      <c r="K294">
        <f>'БАЗА ЯНД'!P293</f>
        <v>1</v>
      </c>
      <c r="L294">
        <f>'БАЗА ЯНД'!Q293</f>
        <v>0</v>
      </c>
      <c r="M294" t="str">
        <f>'БАЗА ЯНД'!R293</f>
        <v>греча, молоко, сливочное масло, сахар, соль</v>
      </c>
    </row>
    <row r="295" spans="1:13" ht="15" hidden="1" customHeight="1" x14ac:dyDescent="0.25">
      <c r="A295">
        <f>'БАЗА ЯНД'!B294</f>
        <v>22</v>
      </c>
      <c r="B295" t="str">
        <f>'БАЗА ЯНД'!E294</f>
        <v xml:space="preserve">Творожная запеканка с яблоком и корицей </v>
      </c>
      <c r="C295" t="str">
        <f>CONCATENATE('БАЗА ЯНД'!F294,".-")</f>
        <v>140.-</v>
      </c>
      <c r="D295" t="str">
        <f>CONCATENATE('БАЗА ЯНД'!I294," г")</f>
        <v>150 г</v>
      </c>
      <c r="E295" t="str">
        <f>CONCATENATE(ROUND('БАЗА ЯНД'!J294,0)," кк")</f>
        <v>224 кк</v>
      </c>
      <c r="F295" t="str">
        <f>CONCATENATE("Б ",ROUND('БАЗА ЯНД'!K294,0))</f>
        <v>Б 17</v>
      </c>
      <c r="G295" t="str">
        <f>CONCATENATE("Ж ",ROUND('БАЗА ЯНД'!L294,0))</f>
        <v>Ж 8</v>
      </c>
      <c r="H295" t="str">
        <f>CONCATENATE("У ",ROUND('БАЗА ЯНД'!M294,0))</f>
        <v>У 21</v>
      </c>
      <c r="I295">
        <f>'БАЗА ЯНД'!N294</f>
        <v>1</v>
      </c>
      <c r="J295">
        <f>'БАЗА ЯНД'!O294</f>
        <v>1</v>
      </c>
      <c r="K295">
        <f>'БАЗА ЯНД'!P294</f>
        <v>1</v>
      </c>
      <c r="L295">
        <f>'БАЗА ЯНД'!Q294</f>
        <v>0</v>
      </c>
      <c r="M295" t="str">
        <f>'БАЗА ЯНД'!R294</f>
        <v xml:space="preserve">Творог, сыр творожный, манная крупа, яйцо куриное, ванильный сахар, яблоки, корица молотая </v>
      </c>
    </row>
    <row r="296" spans="1:13" ht="15" hidden="1" customHeight="1" x14ac:dyDescent="0.25">
      <c r="A296">
        <f>'БАЗА ЯНД'!B295</f>
        <v>22</v>
      </c>
      <c r="B296" t="str">
        <f>'БАЗА ЯНД'!E295</f>
        <v>Фиш ролл</v>
      </c>
      <c r="C296" t="str">
        <f>CONCATENATE('БАЗА ЯНД'!F295,".-")</f>
        <v>270.-</v>
      </c>
      <c r="D296" t="str">
        <f>CONCATENATE('БАЗА ЯНД'!I295," г")</f>
        <v>250 г</v>
      </c>
      <c r="E296" t="str">
        <f>CONCATENATE(ROUND('БАЗА ЯНД'!J295,0)," кк")</f>
        <v>690 кк</v>
      </c>
      <c r="F296" t="str">
        <f>CONCATENATE("Б ",ROUND('БАЗА ЯНД'!K295,0))</f>
        <v>Б 21</v>
      </c>
      <c r="G296" t="str">
        <f>CONCATENATE("Ж ",ROUND('БАЗА ЯНД'!L295,0))</f>
        <v>Ж 39</v>
      </c>
      <c r="H296" t="str">
        <f>CONCATENATE("У ",ROUND('БАЗА ЯНД'!M295,0))</f>
        <v>У 64</v>
      </c>
      <c r="I296">
        <f>'БАЗА ЯНД'!N295</f>
        <v>0</v>
      </c>
      <c r="J296">
        <f>'БАЗА ЯНД'!O295</f>
        <v>1</v>
      </c>
      <c r="K296">
        <f>'БАЗА ЯНД'!P295</f>
        <v>1</v>
      </c>
      <c r="L296">
        <f>'БАЗА ЯНД'!Q295</f>
        <v>0</v>
      </c>
      <c r="M296" t="str">
        <f>'БАЗА ЯНД'!R295</f>
        <v>филе трески, тортилья, листья салата, майонез, картофель фри, сметана, лимон, мука пшеничная, лук, укроп, горчица, лимоны, сухари панировочные, огурцы, сыр, томаты, соль, специи</v>
      </c>
    </row>
    <row r="297" spans="1:13" ht="15" hidden="1" customHeight="1" x14ac:dyDescent="0.25">
      <c r="A297">
        <f>'БАЗА ЯНД'!B296</f>
        <v>0</v>
      </c>
      <c r="B297" t="str">
        <f>'БАЗА ЯНД'!E296</f>
        <v>Пармезан</v>
      </c>
      <c r="C297" t="str">
        <f>CONCATENATE('БАЗА ЯНД'!F296,".-")</f>
        <v>40.-</v>
      </c>
      <c r="D297" t="str">
        <f>CONCATENATE('БАЗА ЯНД'!I296," г")</f>
        <v>15 г</v>
      </c>
      <c r="E297" t="str">
        <f>CONCATENATE(ROUND('БАЗА ЯНД'!J296,0)," кк")</f>
        <v>71 кк</v>
      </c>
      <c r="F297" t="str">
        <f>CONCATENATE("Б ",ROUND('БАЗА ЯНД'!K296,0))</f>
        <v>Б 3</v>
      </c>
      <c r="G297" t="str">
        <f>CONCATENATE("Ж ",ROUND('БАЗА ЯНД'!L296,0))</f>
        <v>Ж 6</v>
      </c>
      <c r="H297" t="str">
        <f>CONCATENATE("У ",ROUND('БАЗА ЯНД'!M296,0))</f>
        <v>У 0</v>
      </c>
      <c r="I297">
        <f>'БАЗА ЯНД'!N296</f>
        <v>0</v>
      </c>
      <c r="J297">
        <f>'БАЗА ЯНД'!O296</f>
        <v>0</v>
      </c>
      <c r="K297">
        <f>'БАЗА ЯНД'!P296</f>
        <v>0</v>
      </c>
      <c r="L297">
        <f>'БАЗА ЯНД'!Q296</f>
        <v>0</v>
      </c>
      <c r="M297" t="str">
        <f>'БАЗА ЯНД'!R296</f>
        <v>сыр пармезан</v>
      </c>
    </row>
    <row r="298" spans="1:13" ht="15" hidden="1" customHeight="1" x14ac:dyDescent="0.25">
      <c r="A298">
        <f>'БАЗА ЯНД'!B297</f>
        <v>21</v>
      </c>
      <c r="B298" t="str">
        <f>'БАЗА ЯНД'!E297</f>
        <v>Баттер чикен</v>
      </c>
      <c r="C298" t="str">
        <f>CONCATENATE('БАЗА ЯНД'!F297,".-")</f>
        <v>190.-</v>
      </c>
      <c r="D298" t="str">
        <f>CONCATENATE('БАЗА ЯНД'!I297," г")</f>
        <v>180 г</v>
      </c>
      <c r="E298" t="str">
        <f>CONCATENATE(ROUND('БАЗА ЯНД'!J297,0)," кк")</f>
        <v>242 кк</v>
      </c>
      <c r="F298" t="str">
        <f>CONCATENATE("Б ",ROUND('БАЗА ЯНД'!K297,0))</f>
        <v>Б 15</v>
      </c>
      <c r="G298" t="str">
        <f>CONCATENATE("Ж ",ROUND('БАЗА ЯНД'!L297,0))</f>
        <v>Ж 16</v>
      </c>
      <c r="H298" t="str">
        <f>CONCATENATE("У ",ROUND('БАЗА ЯНД'!M297,0))</f>
        <v>У 11</v>
      </c>
      <c r="I298">
        <f>'БАЗА ЯНД'!N297</f>
        <v>0</v>
      </c>
      <c r="J298">
        <f>'БАЗА ЯНД'!O297</f>
        <v>1</v>
      </c>
      <c r="K298">
        <f>'БАЗА ЯНД'!P297</f>
        <v>1</v>
      </c>
      <c r="L298">
        <f>'БАЗА ЯНД'!Q297</f>
        <v>1</v>
      </c>
      <c r="M298" t="str">
        <f>'БАЗА ЯНД'!R297</f>
        <v>филе бедра цыпленка, лук, капуста брокколи, томаты, перец болгарский, чеснок, имбирь, соус соевый, сливки, апельсины, масло подсолнечное, специи, орехи, кинза</v>
      </c>
    </row>
    <row r="299" spans="1:13" ht="15" hidden="1" customHeight="1" x14ac:dyDescent="0.25">
      <c r="A299">
        <f>'БАЗА ЯНД'!B298</f>
        <v>24</v>
      </c>
      <c r="B299" t="str">
        <f>'БАЗА ЯНД'!E298</f>
        <v>Цыплёнок в сливочном соусе</v>
      </c>
      <c r="C299" t="str">
        <f>CONCATENATE('БАЗА ЯНД'!F298,".-")</f>
        <v>200.-</v>
      </c>
      <c r="D299" t="str">
        <f>CONCATENATE('БАЗА ЯНД'!I298," г")</f>
        <v>180 г</v>
      </c>
      <c r="E299" t="str">
        <f>CONCATENATE(ROUND('БАЗА ЯНД'!J298,0)," кк")</f>
        <v>488 кк</v>
      </c>
      <c r="F299" t="str">
        <f>CONCATENATE("Б ",ROUND('БАЗА ЯНД'!K298,0))</f>
        <v>Б 25</v>
      </c>
      <c r="G299" t="str">
        <f>CONCATENATE("Ж ",ROUND('БАЗА ЯНД'!L298,0))</f>
        <v>Ж 40</v>
      </c>
      <c r="H299" t="str">
        <f>CONCATENATE("У ",ROUND('БАЗА ЯНД'!M298,0))</f>
        <v>У 8</v>
      </c>
      <c r="I299">
        <f>'БАЗА ЯНД'!N298</f>
        <v>0</v>
      </c>
      <c r="J299">
        <f>'БАЗА ЯНД'!O298</f>
        <v>1</v>
      </c>
      <c r="K299">
        <f>'БАЗА ЯНД'!P298</f>
        <v>1</v>
      </c>
      <c r="L299">
        <f>'БАЗА ЯНД'!Q298</f>
        <v>0</v>
      </c>
      <c r="M299" t="str">
        <f>'БАЗА ЯНД'!R298</f>
        <v>цыплёнок, тимьян, белое вино, лук, сельдерей, морковь, цукини, брокколи, сливки, соль, специи, подсолнечное масло, пшеничная мука, сливочное масло, чеснок</v>
      </c>
    </row>
    <row r="300" spans="1:13" ht="15" hidden="1" customHeight="1" x14ac:dyDescent="0.25">
      <c r="A300">
        <f>'БАЗА ЯНД'!B299</f>
        <v>0</v>
      </c>
      <c r="B300" t="str">
        <f>'БАЗА ЯНД'!E299</f>
        <v>Белая рыба на пару</v>
      </c>
      <c r="C300" t="str">
        <f>CONCATENATE('БАЗА ЯНД'!F299,".-")</f>
        <v>210.-</v>
      </c>
      <c r="D300" t="str">
        <f>CONCATENATE('БАЗА ЯНД'!I299," г")</f>
        <v>120 г</v>
      </c>
      <c r="E300" t="str">
        <f>CONCATENATE(ROUND('БАЗА ЯНД'!J299,0)," кк")</f>
        <v>63 кк</v>
      </c>
      <c r="F300" t="str">
        <f>CONCATENATE("Б ",ROUND('БАЗА ЯНД'!K299,0))</f>
        <v>Б 3</v>
      </c>
      <c r="G300" t="str">
        <f>CONCATENATE("Ж ",ROUND('БАЗА ЯНД'!L299,0))</f>
        <v>Ж 0</v>
      </c>
      <c r="H300" t="str">
        <f>CONCATENATE("У ",ROUND('БАЗА ЯНД'!M299,0))</f>
        <v>У 10</v>
      </c>
      <c r="I300">
        <f>'БАЗА ЯНД'!N299</f>
        <v>0</v>
      </c>
      <c r="J300">
        <f>'БАЗА ЯНД'!O299</f>
        <v>0</v>
      </c>
      <c r="K300">
        <f>'БАЗА ЯНД'!P299</f>
        <v>0</v>
      </c>
      <c r="L300">
        <f>'БАЗА ЯНД'!Q299</f>
        <v>0</v>
      </c>
      <c r="M300" t="str">
        <f>'БАЗА ЯНД'!R299</f>
        <v>треска, свекла, морковь, горошек, соль, специи</v>
      </c>
    </row>
    <row r="301" spans="1:13" ht="15" hidden="1" customHeight="1" x14ac:dyDescent="0.25">
      <c r="A301">
        <f>'БАЗА ЯНД'!B300</f>
        <v>0</v>
      </c>
      <c r="B301" t="str">
        <f>'БАЗА ЯНД'!E300</f>
        <v>Орехово-шоколадный десерт с нугой</v>
      </c>
      <c r="C301" t="str">
        <f>CONCATENATE('БАЗА ЯНД'!F300,".-")</f>
        <v>125.-</v>
      </c>
      <c r="D301" t="str">
        <f>CONCATENATE('БАЗА ЯНД'!I300," г")</f>
        <v>120 г</v>
      </c>
      <c r="E301" t="str">
        <f>CONCATENATE(ROUND('БАЗА ЯНД'!J300,0)," кк")</f>
        <v>444 кк</v>
      </c>
      <c r="F301" t="str">
        <f>CONCATENATE("Б ",ROUND('БАЗА ЯНД'!K300,0))</f>
        <v>Б 10</v>
      </c>
      <c r="G301" t="str">
        <f>CONCATENATE("Ж ",ROUND('БАЗА ЯНД'!L300,0))</f>
        <v>Ж 33</v>
      </c>
      <c r="H301" t="str">
        <f>CONCATENATE("У ",ROUND('БАЗА ЯНД'!M300,0))</f>
        <v>У 36</v>
      </c>
      <c r="I301">
        <f>'БАЗА ЯНД'!N300</f>
        <v>1</v>
      </c>
      <c r="J301">
        <f>'БАЗА ЯНД'!O300</f>
        <v>1</v>
      </c>
      <c r="K301">
        <f>'БАЗА ЯНД'!P300</f>
        <v>1</v>
      </c>
      <c r="L301">
        <f>'БАЗА ЯНД'!Q300</f>
        <v>0</v>
      </c>
      <c r="M301" t="str">
        <f>'БАЗА ЯНД'!R300</f>
        <v>арахис, фундук, сливки, сыр творожный, сахар, сливочное масло, соль, шоколад, какао, кофе, мука, яйцо</v>
      </c>
    </row>
    <row r="302" spans="1:13" ht="15" hidden="1" customHeight="1" x14ac:dyDescent="0.25">
      <c r="A302">
        <f>'БАЗА ЯНД'!B301</f>
        <v>21</v>
      </c>
      <c r="B302" t="str">
        <f>'БАЗА ЯНД'!E301</f>
        <v>Томленая свинина с овощами в соусе BBQ</v>
      </c>
      <c r="C302" t="str">
        <f>CONCATENATE('БАЗА ЯНД'!F301,".-")</f>
        <v>200.-</v>
      </c>
      <c r="D302" t="str">
        <f>CONCATENATE('БАЗА ЯНД'!I301," г")</f>
        <v>180 г</v>
      </c>
      <c r="E302" t="str">
        <f>CONCATENATE(ROUND('БАЗА ЯНД'!J301,0)," кк")</f>
        <v>805 кк</v>
      </c>
      <c r="F302" t="str">
        <f>CONCATENATE("Б ",ROUND('БАЗА ЯНД'!K301,0))</f>
        <v>Б 18</v>
      </c>
      <c r="G302" t="str">
        <f>CONCATENATE("Ж ",ROUND('БАЗА ЯНД'!L301,0))</f>
        <v>Ж 76</v>
      </c>
      <c r="H302" t="str">
        <f>CONCATENATE("У ",ROUND('БАЗА ЯНД'!M301,0))</f>
        <v>У 12</v>
      </c>
      <c r="I302">
        <f>'БАЗА ЯНД'!N301</f>
        <v>0</v>
      </c>
      <c r="J302">
        <f>'БАЗА ЯНД'!O301</f>
        <v>1</v>
      </c>
      <c r="K302">
        <f>'БАЗА ЯНД'!P301</f>
        <v>0</v>
      </c>
      <c r="L302">
        <f>'БАЗА ЯНД'!Q301</f>
        <v>0</v>
      </c>
      <c r="M302" t="str">
        <f>'БАЗА ЯНД'!R301</f>
        <v>свинина, лук, морковь, чеснок, цукини, томатная паста, сахар, соевый соус, крахмал, подсолнечное масло, соль, специи</v>
      </c>
    </row>
    <row r="303" spans="1:13" ht="15" hidden="1" customHeight="1" x14ac:dyDescent="0.25">
      <c r="A303">
        <f>'БАЗА ЯНД'!B302</f>
        <v>10</v>
      </c>
      <c r="B303" t="str">
        <f>'БАЗА ЯНД'!E302</f>
        <v>Пшенная каша</v>
      </c>
      <c r="C303" t="str">
        <f>CONCATENATE('БАЗА ЯНД'!F302,".-")</f>
        <v>90.-</v>
      </c>
      <c r="D303" t="str">
        <f>CONCATENATE('БАЗА ЯНД'!I302," г")</f>
        <v>250 г</v>
      </c>
      <c r="E303" t="str">
        <f>CONCATENATE(ROUND('БАЗА ЯНД'!J302,0)," кк")</f>
        <v>266 кк</v>
      </c>
      <c r="F303" t="str">
        <f>CONCATENATE("Б ",ROUND('БАЗА ЯНД'!K302,0))</f>
        <v>Б 6</v>
      </c>
      <c r="G303" t="str">
        <f>CONCATENATE("Ж ",ROUND('БАЗА ЯНД'!L302,0))</f>
        <v>Ж 13</v>
      </c>
      <c r="H303" t="str">
        <f>CONCATENATE("У ",ROUND('БАЗА ЯНД'!M302,0))</f>
        <v>У 31</v>
      </c>
      <c r="I303">
        <f>'БАЗА ЯНД'!N302</f>
        <v>1</v>
      </c>
      <c r="J303">
        <f>'БАЗА ЯНД'!O302</f>
        <v>0</v>
      </c>
      <c r="K303">
        <f>'БАЗА ЯНД'!P302</f>
        <v>1</v>
      </c>
      <c r="L303">
        <f>'БАЗА ЯНД'!Q302</f>
        <v>0</v>
      </c>
      <c r="M303" t="str">
        <f>'БАЗА ЯНД'!R302</f>
        <v>пшено, молоко, сливочное масло, соль, сахар</v>
      </c>
    </row>
    <row r="304" spans="1:13" ht="15" hidden="1" customHeight="1" x14ac:dyDescent="0.25">
      <c r="A304">
        <f>'БАЗА ЯНД'!B303</f>
        <v>6</v>
      </c>
      <c r="B304" t="str">
        <f>'БАЗА ЯНД'!E303</f>
        <v>Сливовый Витин пирог</v>
      </c>
      <c r="C304" t="str">
        <f>CONCATENATE('БАЗА ЯНД'!F303,".-")</f>
        <v>125.-</v>
      </c>
      <c r="D304" t="str">
        <f>CONCATENATE('БАЗА ЯНД'!I303," г")</f>
        <v>140 г</v>
      </c>
      <c r="E304" t="str">
        <f>CONCATENATE(ROUND('БАЗА ЯНД'!J303,0)," кк")</f>
        <v>300 кк</v>
      </c>
      <c r="F304" t="str">
        <f>CONCATENATE("Б ",ROUND('БАЗА ЯНД'!K303,0))</f>
        <v>Б 4</v>
      </c>
      <c r="G304" t="str">
        <f>CONCATENATE("Ж ",ROUND('БАЗА ЯНД'!L303,0))</f>
        <v>Ж 10</v>
      </c>
      <c r="H304" t="str">
        <f>CONCATENATE("У ",ROUND('БАЗА ЯНД'!M303,0))</f>
        <v>У 48</v>
      </c>
      <c r="I304">
        <f>'БАЗА ЯНД'!N303</f>
        <v>0</v>
      </c>
      <c r="J304">
        <f>'БАЗА ЯНД'!O303</f>
        <v>1</v>
      </c>
      <c r="K304">
        <f>'БАЗА ЯНД'!P303</f>
        <v>1</v>
      </c>
      <c r="L304">
        <f>'БАЗА ЯНД'!Q303</f>
        <v>0</v>
      </c>
      <c r="M304" t="str">
        <f>'БАЗА ЯНД'!R303</f>
        <v>мука пшеничная, яйцо куриное, сахар, сливочное масло, сметана, крахмал картофельный, ванилин, слива, разрыхлитель теста, ванильный крем (сметана, сливки 33 %, ванильный сахар), слива (может содержать косточки), черная смородина, миндаль</v>
      </c>
    </row>
    <row r="305" spans="1:13" ht="15" hidden="1" customHeight="1" x14ac:dyDescent="0.25">
      <c r="A305">
        <f>'БАЗА ЯНД'!B304</f>
        <v>21</v>
      </c>
      <c r="B305" t="str">
        <f>'БАЗА ЯНД'!E304</f>
        <v>Грузинский суп с баклажанами и грибами</v>
      </c>
      <c r="C305" t="str">
        <f>CONCATENATE('БАЗА ЯНД'!F304,".-")</f>
        <v>120.-</v>
      </c>
      <c r="D305" t="str">
        <f>CONCATENATE('БАЗА ЯНД'!I304," г")</f>
        <v>250 г</v>
      </c>
      <c r="E305" t="str">
        <f>CONCATENATE(ROUND('БАЗА ЯНД'!J304,0)," кк")</f>
        <v>57 кк</v>
      </c>
      <c r="F305" t="str">
        <f>CONCATENATE("Б ",ROUND('БАЗА ЯНД'!K304,0))</f>
        <v>Б 2</v>
      </c>
      <c r="G305" t="str">
        <f>CONCATENATE("Ж ",ROUND('БАЗА ЯНД'!L304,0))</f>
        <v>Ж 1</v>
      </c>
      <c r="H305" t="str">
        <f>CONCATENATE("У ",ROUND('БАЗА ЯНД'!M304,0))</f>
        <v>У 11</v>
      </c>
      <c r="I305">
        <f>'БАЗА ЯНД'!N304</f>
        <v>1</v>
      </c>
      <c r="J305">
        <f>'БАЗА ЯНД'!O304</f>
        <v>0</v>
      </c>
      <c r="K305">
        <f>'БАЗА ЯНД'!P304</f>
        <v>0</v>
      </c>
      <c r="L305">
        <f>'БАЗА ЯНД'!Q304</f>
        <v>1</v>
      </c>
      <c r="M305" t="str">
        <f>'БАЗА ЯНД'!R304</f>
        <v>баклажаны, шампиньоны, фасоль, рис, лук, морковь, паприка, перец чили, кинза, петрушка, соль, специи</v>
      </c>
    </row>
    <row r="306" spans="1:13" ht="15" hidden="1" customHeight="1" x14ac:dyDescent="0.25">
      <c r="A306">
        <f>'БАЗА ЯНД'!B305</f>
        <v>15</v>
      </c>
      <c r="B306" t="str">
        <f>'БАЗА ЯНД'!E305</f>
        <v>Компот из крыжовника и клубники</v>
      </c>
      <c r="C306" t="str">
        <f>CONCATENATE('БАЗА ЯНД'!F305,".-")</f>
        <v>45.-</v>
      </c>
      <c r="D306" t="str">
        <f>CONCATENATE('БАЗА ЯНД'!I305," г")</f>
        <v>250 г</v>
      </c>
      <c r="E306" t="str">
        <f>CONCATENATE(ROUND('БАЗА ЯНД'!J305,0)," кк")</f>
        <v>160 кк</v>
      </c>
      <c r="F306" t="str">
        <f>CONCATENATE("Б ",ROUND('БАЗА ЯНД'!K305,0))</f>
        <v>Б 1</v>
      </c>
      <c r="G306" t="str">
        <f>CONCATENATE("Ж ",ROUND('БАЗА ЯНД'!L305,0))</f>
        <v>Ж 1</v>
      </c>
      <c r="H306" t="str">
        <f>CONCATENATE("У ",ROUND('БАЗА ЯНД'!M305,0))</f>
        <v>У 40</v>
      </c>
      <c r="I306">
        <f>'БАЗА ЯНД'!N305</f>
        <v>1</v>
      </c>
      <c r="J306">
        <f>'БАЗА ЯНД'!O305</f>
        <v>0</v>
      </c>
      <c r="K306">
        <f>'БАЗА ЯНД'!P305</f>
        <v>0</v>
      </c>
      <c r="L306">
        <f>'БАЗА ЯНД'!Q305</f>
        <v>0</v>
      </c>
      <c r="M306" t="str">
        <f>'БАЗА ЯНД'!R305</f>
        <v>крыжовник, клубника, сахар, вода</v>
      </c>
    </row>
    <row r="307" spans="1:13" ht="15" hidden="1" customHeight="1" x14ac:dyDescent="0.25">
      <c r="A307">
        <f>'БАЗА ЯНД'!B306</f>
        <v>22</v>
      </c>
      <c r="B307" t="str">
        <f>'БАЗА ЯНД'!E306</f>
        <v>Штрудель с индейкой</v>
      </c>
      <c r="C307" t="str">
        <f>CONCATENATE('БАЗА ЯНД'!F306,".-")</f>
        <v>220.-</v>
      </c>
      <c r="D307" t="str">
        <f>CONCATENATE('БАЗА ЯНД'!I306," г")</f>
        <v>180 г</v>
      </c>
      <c r="E307" t="str">
        <f>CONCATENATE(ROUND('БАЗА ЯНД'!J306,0)," кк")</f>
        <v>249 кк</v>
      </c>
      <c r="F307" t="str">
        <f>CONCATENATE("Б ",ROUND('БАЗА ЯНД'!K306,0))</f>
        <v>Б 14</v>
      </c>
      <c r="G307" t="str">
        <f>CONCATENATE("Ж ",ROUND('БАЗА ЯНД'!L306,0))</f>
        <v>Ж 14</v>
      </c>
      <c r="H307" t="str">
        <f>CONCATENATE("У ",ROUND('БАЗА ЯНД'!M306,0))</f>
        <v>У 17</v>
      </c>
      <c r="I307">
        <f>'БАЗА ЯНД'!N306</f>
        <v>0</v>
      </c>
      <c r="J307">
        <f>'БАЗА ЯНД'!O306</f>
        <v>1</v>
      </c>
      <c r="K307">
        <f>'БАЗА ЯНД'!P306</f>
        <v>1</v>
      </c>
      <c r="L307">
        <f>'БАЗА ЯНД'!Q306</f>
        <v>0</v>
      </c>
      <c r="M307" t="str">
        <f>'БАЗА ЯНД'!R306</f>
        <v xml:space="preserve">тесто фило (мука пшеничная, вода, крахмал кукурузный, масло растительное, соль), филе индейки, филе цыплёнка, картофель, лук репчатый, лук зеленый, подсолнечное масло, горошек зеленый, петрушка, яйцо куриное, молоко </v>
      </c>
    </row>
    <row r="308" spans="1:13" ht="15" hidden="1" customHeight="1" x14ac:dyDescent="0.25">
      <c r="A308">
        <f>'БАЗА ЯНД'!B307</f>
        <v>21</v>
      </c>
      <c r="B308" t="str">
        <f>'БАЗА ЯНД'!E307</f>
        <v>Картофельные драники с грибами, 1 шт</v>
      </c>
      <c r="C308" t="str">
        <f>CONCATENATE('БАЗА ЯНД'!F307,".-")</f>
        <v>130.-</v>
      </c>
      <c r="D308" t="str">
        <f>CONCATENATE('БАЗА ЯНД'!I307," г")</f>
        <v>100 г</v>
      </c>
      <c r="E308" t="str">
        <f>CONCATENATE(ROUND('БАЗА ЯНД'!J307,0)," кк")</f>
        <v>335 кк</v>
      </c>
      <c r="F308" t="str">
        <f>CONCATENATE("Б ",ROUND('БАЗА ЯНД'!K307,0))</f>
        <v>Б 6</v>
      </c>
      <c r="G308" t="str">
        <f>CONCATENATE("Ж ",ROUND('БАЗА ЯНД'!L307,0))</f>
        <v>Ж 22</v>
      </c>
      <c r="H308" t="str">
        <f>CONCATENATE("У ",ROUND('БАЗА ЯНД'!M307,0))</f>
        <v>У 28</v>
      </c>
      <c r="I308">
        <f>'БАЗА ЯНД'!N307</f>
        <v>1</v>
      </c>
      <c r="J308">
        <f>'БАЗА ЯНД'!O307</f>
        <v>1</v>
      </c>
      <c r="K308">
        <f>'БАЗА ЯНД'!P307</f>
        <v>1</v>
      </c>
      <c r="L308">
        <f>'БАЗА ЯНД'!Q307</f>
        <v>0</v>
      </c>
      <c r="M308" t="str">
        <f>'БАЗА ЯНД'!R307</f>
        <v>драники (картофель, яйцо куриное, крахмал картофельный, мука пшеничная, соль, специи, подсолнечное масло, чеснок, тимьян, петрушка, лук зеленый), соус (шампиньоны, подосиновики, соевый соус, подсолнечное масло, сливки 10%, соль)</v>
      </c>
    </row>
    <row r="309" spans="1:13" ht="15" hidden="1" customHeight="1" x14ac:dyDescent="0.25">
      <c r="A309">
        <f>'БАЗА ЯНД'!B308</f>
        <v>0</v>
      </c>
      <c r="B309" t="str">
        <f>'БАЗА ЯНД'!E308</f>
        <v>Йогурт с клубникой</v>
      </c>
      <c r="C309" t="str">
        <f>CONCATENATE('БАЗА ЯНД'!F308,".-")</f>
        <v>90.-</v>
      </c>
      <c r="D309" t="str">
        <f>CONCATENATE('БАЗА ЯНД'!I308," г")</f>
        <v>250 г</v>
      </c>
      <c r="E309" t="str">
        <f>CONCATENATE(ROUND('БАЗА ЯНД'!J308,0)," кк")</f>
        <v>128 кк</v>
      </c>
      <c r="F309" t="str">
        <f>CONCATENATE("Б ",ROUND('БАЗА ЯНД'!K308,0))</f>
        <v>Б 5</v>
      </c>
      <c r="G309" t="str">
        <f>CONCATENATE("Ж ",ROUND('БАЗА ЯНД'!L308,0))</f>
        <v>Ж 5</v>
      </c>
      <c r="H309" t="str">
        <f>CONCATENATE("У ",ROUND('БАЗА ЯНД'!M308,0))</f>
        <v>У 15</v>
      </c>
      <c r="I309">
        <f>'БАЗА ЯНД'!N308</f>
        <v>1</v>
      </c>
      <c r="J309">
        <f>'БАЗА ЯНД'!O308</f>
        <v>0</v>
      </c>
      <c r="K309">
        <f>'БАЗА ЯНД'!P308</f>
        <v>1</v>
      </c>
      <c r="L309">
        <f>'БАЗА ЯНД'!Q308</f>
        <v>0</v>
      </c>
      <c r="M309" t="str">
        <f>'БАЗА ЯНД'!R308</f>
        <v>мацони, клубника, молоко</v>
      </c>
    </row>
    <row r="310" spans="1:13" ht="15" hidden="1" customHeight="1" x14ac:dyDescent="0.25">
      <c r="A310">
        <f>'БАЗА ЯНД'!B309</f>
        <v>48</v>
      </c>
      <c r="B310" t="str">
        <f>'БАЗА ЯНД'!E309</f>
        <v>Сэндвич с курицей и яйцом</v>
      </c>
      <c r="C310" t="str">
        <f>CONCATENATE('БАЗА ЯНД'!F309,".-")</f>
        <v>140.-</v>
      </c>
      <c r="D310" t="str">
        <f>CONCATENATE('БАЗА ЯНД'!I309," г")</f>
        <v>120 г</v>
      </c>
      <c r="E310" t="str">
        <f>CONCATENATE(ROUND('БАЗА ЯНД'!J309,0)," кк")</f>
        <v>217 кк</v>
      </c>
      <c r="F310" t="str">
        <f>CONCATENATE("Б ",ROUND('БАЗА ЯНД'!K309,0))</f>
        <v>Б 11</v>
      </c>
      <c r="G310" t="str">
        <f>CONCATENATE("Ж ",ROUND('БАЗА ЯНД'!L309,0))</f>
        <v>Ж 11</v>
      </c>
      <c r="H310" t="str">
        <f>CONCATENATE("У ",ROUND('БАЗА ЯНД'!M309,0))</f>
        <v>У 18</v>
      </c>
      <c r="I310">
        <f>'БАЗА ЯНД'!N309</f>
        <v>0</v>
      </c>
      <c r="J310">
        <f>'БАЗА ЯНД'!O309</f>
        <v>1</v>
      </c>
      <c r="K310">
        <f>'БАЗА ЯНД'!P309</f>
        <v>0</v>
      </c>
      <c r="L310">
        <f>'БАЗА ЯНД'!Q309</f>
        <v>0</v>
      </c>
      <c r="M310" t="str">
        <f>'БАЗА ЯНД'!R309</f>
        <v>тостовый хлеб, салат ромейн, филе цыпленка, яйцо, молоко, чеснок, соус (сыр творожный, сливочное масло, перец халапеньо, петрушка), огурцы маринованные, томаты</v>
      </c>
    </row>
    <row r="311" spans="1:13" ht="15" hidden="1" customHeight="1" x14ac:dyDescent="0.25">
      <c r="A311">
        <f>'БАЗА ЯНД'!B310</f>
        <v>0</v>
      </c>
      <c r="B311" t="str">
        <f>'БАЗА ЯНД'!E310</f>
        <v>Аранчини со шпинатом и горгонзолой</v>
      </c>
      <c r="C311" t="str">
        <f>CONCATENATE('БАЗА ЯНД'!F310,".-")</f>
        <v>80.-</v>
      </c>
      <c r="D311" t="str">
        <f>CONCATENATE('БАЗА ЯНД'!I310," г")</f>
        <v>60 г</v>
      </c>
      <c r="E311" t="str">
        <f>CONCATENATE(ROUND('БАЗА ЯНД'!J310,0)," кк")</f>
        <v>282 кк</v>
      </c>
      <c r="F311" t="str">
        <f>CONCATENATE("Б ",ROUND('БАЗА ЯНД'!K310,0))</f>
        <v>Б 8</v>
      </c>
      <c r="G311" t="str">
        <f>CONCATENATE("Ж ",ROUND('БАЗА ЯНД'!L310,0))</f>
        <v>Ж 9</v>
      </c>
      <c r="H311" t="str">
        <f>CONCATENATE("У ",ROUND('БАЗА ЯНД'!M310,0))</f>
        <v>У 43</v>
      </c>
      <c r="I311">
        <f>'БАЗА ЯНД'!N310</f>
        <v>0</v>
      </c>
      <c r="J311">
        <f>'БАЗА ЯНД'!O310</f>
        <v>0</v>
      </c>
      <c r="K311">
        <f>'БАЗА ЯНД'!P310</f>
        <v>1</v>
      </c>
      <c r="L311">
        <f>'БАЗА ЯНД'!Q310</f>
        <v>0</v>
      </c>
      <c r="M311" t="str">
        <f>'БАЗА ЯНД'!R310</f>
        <v>рис, яйцо куриное, сливочное масло, моцарелла, пармезан, шпинат, творог, сухари панировочные, горгонзола, молоко, сливки, соль, специи</v>
      </c>
    </row>
    <row r="312" spans="1:13" ht="15" hidden="1" customHeight="1" x14ac:dyDescent="0.25">
      <c r="A312">
        <f>'БАЗА ЯНД'!B311</f>
        <v>0</v>
      </c>
      <c r="B312" t="str">
        <f>'БАЗА ЯНД'!E311</f>
        <v>Йогурт с малиной</v>
      </c>
      <c r="C312" t="str">
        <f>CONCATENATE('БАЗА ЯНД'!F311,".-")</f>
        <v>90.-</v>
      </c>
      <c r="D312" t="str">
        <f>CONCATENATE('БАЗА ЯНД'!I311," г")</f>
        <v>250 г</v>
      </c>
      <c r="E312" t="str">
        <f>CONCATENATE(ROUND('БАЗА ЯНД'!J311,0)," кк")</f>
        <v>164 кк</v>
      </c>
      <c r="F312" t="str">
        <f>CONCATENATE("Б ",ROUND('БАЗА ЯНД'!K311,0))</f>
        <v>Б 8</v>
      </c>
      <c r="G312" t="str">
        <f>CONCATENATE("Ж ",ROUND('БАЗА ЯНД'!L311,0))</f>
        <v>Ж 6</v>
      </c>
      <c r="H312" t="str">
        <f>CONCATENATE("У ",ROUND('БАЗА ЯНД'!M311,0))</f>
        <v>У 19</v>
      </c>
      <c r="I312">
        <f>'БАЗА ЯНД'!N311</f>
        <v>1</v>
      </c>
      <c r="J312">
        <f>'БАЗА ЯНД'!O311</f>
        <v>0</v>
      </c>
      <c r="K312">
        <f>'БАЗА ЯНД'!P311</f>
        <v>1</v>
      </c>
      <c r="L312">
        <f>'БАЗА ЯНД'!Q311</f>
        <v>0</v>
      </c>
      <c r="M312" t="str">
        <f>'БАЗА ЯНД'!R311</f>
        <v>йогурт, малина</v>
      </c>
    </row>
    <row r="313" spans="1:13" ht="15" hidden="1" customHeight="1" x14ac:dyDescent="0.25">
      <c r="A313">
        <f>'БАЗА ЯНД'!B312</f>
        <v>10</v>
      </c>
      <c r="B313" t="str">
        <f>'БАЗА ЯНД'!E312</f>
        <v>Венская сосиска</v>
      </c>
      <c r="C313" t="str">
        <f>CONCATENATE('БАЗА ЯНД'!F312,".-")</f>
        <v>95.-</v>
      </c>
      <c r="D313" t="str">
        <f>CONCATENATE('БАЗА ЯНД'!I312," г")</f>
        <v>50 г</v>
      </c>
      <c r="E313" t="str">
        <f>CONCATENATE(ROUND('БАЗА ЯНД'!J312,0)," кк")</f>
        <v>256 кк</v>
      </c>
      <c r="F313" t="str">
        <f>CONCATENATE("Б ",ROUND('БАЗА ЯНД'!K312,0))</f>
        <v>Б 18</v>
      </c>
      <c r="G313" t="str">
        <f>CONCATENATE("Ж ",ROUND('БАЗА ЯНД'!L312,0))</f>
        <v>Ж 31</v>
      </c>
      <c r="H313" t="str">
        <f>CONCATENATE("У ",ROUND('БАЗА ЯНД'!M312,0))</f>
        <v>У 7</v>
      </c>
      <c r="I313">
        <f>'БАЗА ЯНД'!N312</f>
        <v>0</v>
      </c>
      <c r="J313">
        <f>'БАЗА ЯНД'!O312</f>
        <v>0</v>
      </c>
      <c r="K313">
        <f>'БАЗА ЯНД'!P312</f>
        <v>0</v>
      </c>
      <c r="L313">
        <f>'БАЗА ЯНД'!Q312</f>
        <v>0</v>
      </c>
      <c r="M313" t="str">
        <f>'БАЗА ЯНД'!R312</f>
        <v>свинина, говядина, цыплёнок, соль, специи</v>
      </c>
    </row>
    <row r="314" spans="1:13" ht="15" hidden="1" customHeight="1" x14ac:dyDescent="0.25">
      <c r="A314">
        <f>'БАЗА ЯНД'!B313</f>
        <v>3</v>
      </c>
      <c r="B314" t="str">
        <f>'БАЗА ЯНД'!E313</f>
        <v>Панини с брезаолой и песто</v>
      </c>
      <c r="C314" t="str">
        <f>CONCATENATE('БАЗА ЯНД'!F313,".-")</f>
        <v>210.-</v>
      </c>
      <c r="D314" t="str">
        <f>CONCATENATE('БАЗА ЯНД'!I313," г")</f>
        <v>160 г</v>
      </c>
      <c r="E314" t="str">
        <f>CONCATENATE(ROUND('БАЗА ЯНД'!J313,0)," кк")</f>
        <v>243 кк</v>
      </c>
      <c r="F314" t="str">
        <f>CONCATENATE("Б ",ROUND('БАЗА ЯНД'!K313,0))</f>
        <v>Б 9</v>
      </c>
      <c r="G314" t="str">
        <f>CONCATENATE("Ж ",ROUND('БАЗА ЯНД'!L313,0))</f>
        <v>Ж 8</v>
      </c>
      <c r="H314" t="str">
        <f>CONCATENATE("У ",ROUND('БАЗА ЯНД'!M313,0))</f>
        <v>У 32</v>
      </c>
      <c r="I314">
        <f>'БАЗА ЯНД'!N313</f>
        <v>0</v>
      </c>
      <c r="J314">
        <f>'БАЗА ЯНД'!O313</f>
        <v>1</v>
      </c>
      <c r="K314">
        <f>'БАЗА ЯНД'!P313</f>
        <v>1</v>
      </c>
      <c r="L314">
        <f>'БАЗА ЯНД'!Q313</f>
        <v>0</v>
      </c>
      <c r="M314" t="str">
        <f>'БАЗА ЯНД'!R313</f>
        <v xml:space="preserve">чиабатта (мука пшеничная, дрожжи, соль, подсолнечное масло, сахар), салат айсберг, томаты, брезаола (говядина, соль, специи), сыр творожный, соус песто (базилик, петрушка, подсолнечное масло, соль, чеснок), огурцы маринованные
</v>
      </c>
    </row>
    <row r="315" spans="1:13" ht="15" hidden="1" customHeight="1" x14ac:dyDescent="0.25">
      <c r="A315">
        <f>'БАЗА ЯНД'!B314</f>
        <v>21</v>
      </c>
      <c r="B315" t="str">
        <f>'БАЗА ЯНД'!E314</f>
        <v>Отбивная из корейки с клюквой и розмарином</v>
      </c>
      <c r="C315" t="str">
        <f>CONCATENATE('БАЗА ЯНД'!F314,".-")</f>
        <v>210.-</v>
      </c>
      <c r="D315" t="str">
        <f>CONCATENATE('БАЗА ЯНД'!I314," г")</f>
        <v>120 г</v>
      </c>
      <c r="E315" t="str">
        <f>CONCATENATE(ROUND('БАЗА ЯНД'!J314,0)," кк")</f>
        <v>291 кк</v>
      </c>
      <c r="F315" t="str">
        <f>CONCATENATE("Б ",ROUND('БАЗА ЯНД'!K314,0))</f>
        <v>Б 19</v>
      </c>
      <c r="G315" t="str">
        <f>CONCATENATE("Ж ",ROUND('БАЗА ЯНД'!L314,0))</f>
        <v>Ж 22</v>
      </c>
      <c r="H315" t="str">
        <f>CONCATENATE("У ",ROUND('БАЗА ЯНД'!M314,0))</f>
        <v>У 5</v>
      </c>
      <c r="I315">
        <f>'БАЗА ЯНД'!N314</f>
        <v>0</v>
      </c>
      <c r="J315">
        <f>'БАЗА ЯНД'!O314</f>
        <v>0</v>
      </c>
      <c r="K315">
        <f>'БАЗА ЯНД'!P314</f>
        <v>1</v>
      </c>
      <c r="L315">
        <f>'БАЗА ЯНД'!Q314</f>
        <v>0</v>
      </c>
      <c r="M315" t="str">
        <f>'БАЗА ЯНД'!R314</f>
        <v>свинина, молоко, розмарин, соль, соус (клюква, сахар, вода)</v>
      </c>
    </row>
    <row r="316" spans="1:13" ht="15" hidden="1" customHeight="1" x14ac:dyDescent="0.25">
      <c r="A316">
        <f>'БАЗА ЯНД'!B315</f>
        <v>23</v>
      </c>
      <c r="B316" t="str">
        <f>'БАЗА ЯНД'!E315</f>
        <v>Салат с ветчиной, салями и картофелем</v>
      </c>
      <c r="C316" t="str">
        <f>CONCATENATE('БАЗА ЯНД'!F315,".-")</f>
        <v>160.-</v>
      </c>
      <c r="D316" t="str">
        <f>CONCATENATE('БАЗА ЯНД'!I315," г")</f>
        <v>200 г</v>
      </c>
      <c r="E316" t="str">
        <f>CONCATENATE(ROUND('БАЗА ЯНД'!J315,0)," кк")</f>
        <v>319 кк</v>
      </c>
      <c r="F316" t="str">
        <f>CONCATENATE("Б ",ROUND('БАЗА ЯНД'!K315,0))</f>
        <v>Б 10</v>
      </c>
      <c r="G316" t="str">
        <f>CONCATENATE("Ж ",ROUND('БАЗА ЯНД'!L315,0))</f>
        <v>Ж 20</v>
      </c>
      <c r="H316" t="str">
        <f>CONCATENATE("У ",ROUND('БАЗА ЯНД'!M315,0))</f>
        <v>У 23</v>
      </c>
      <c r="I316">
        <f>'БАЗА ЯНД'!N315</f>
        <v>0</v>
      </c>
      <c r="J316">
        <f>'БАЗА ЯНД'!O315</f>
        <v>0</v>
      </c>
      <c r="K316">
        <f>'БАЗА ЯНД'!P315</f>
        <v>0</v>
      </c>
      <c r="L316">
        <f>'БАЗА ЯНД'!Q315</f>
        <v>0</v>
      </c>
      <c r="M316" t="str">
        <f>'БАЗА ЯНД'!R315</f>
        <v>картофель, ветчина, салями, лук маринованный, огурцы маринованные, оливковое масло, горчица, соль, сахар, специи</v>
      </c>
    </row>
    <row r="317" spans="1:13" ht="15" hidden="1" customHeight="1" x14ac:dyDescent="0.25">
      <c r="A317">
        <f>'БАЗА ЯНД'!B316</f>
        <v>0</v>
      </c>
      <c r="B317" t="str">
        <f>'БАЗА ЯНД'!E316</f>
        <v>Пирожок с картошкой и грибами</v>
      </c>
      <c r="C317" t="str">
        <f>CONCATENATE('БАЗА ЯНД'!F316,".-")</f>
        <v>75.-</v>
      </c>
      <c r="D317" t="str">
        <f>CONCATENATE('БАЗА ЯНД'!I316," г")</f>
        <v>80 г</v>
      </c>
      <c r="E317" t="str">
        <f>CONCATENATE(ROUND('БАЗА ЯНД'!J316,0)," кк")</f>
        <v>0 кк</v>
      </c>
      <c r="F317" t="str">
        <f>CONCATENATE("Б ",ROUND('БАЗА ЯНД'!K316,0))</f>
        <v>Б 0</v>
      </c>
      <c r="G317" t="str">
        <f>CONCATENATE("Ж ",ROUND('БАЗА ЯНД'!L316,0))</f>
        <v>Ж 0</v>
      </c>
      <c r="H317" t="str">
        <f>CONCATENATE("У ",ROUND('БАЗА ЯНД'!M316,0))</f>
        <v>У 0</v>
      </c>
      <c r="I317">
        <f>'БАЗА ЯНД'!N316</f>
        <v>0</v>
      </c>
      <c r="J317">
        <f>'БАЗА ЯНД'!O316</f>
        <v>1</v>
      </c>
      <c r="K317">
        <f>'БАЗА ЯНД'!P316</f>
        <v>1</v>
      </c>
      <c r="L317">
        <f>'БАЗА ЯНД'!Q316</f>
        <v>0</v>
      </c>
      <c r="M317">
        <f>'БАЗА ЯНД'!R316</f>
        <v>0</v>
      </c>
    </row>
    <row r="318" spans="1:13" ht="15" hidden="1" customHeight="1" x14ac:dyDescent="0.25">
      <c r="A318">
        <f>'БАЗА ЯНД'!B317</f>
        <v>16</v>
      </c>
      <c r="B318" t="str">
        <f>'БАЗА ЯНД'!E317</f>
        <v>Кулич и пасха</v>
      </c>
      <c r="C318" t="str">
        <f>CONCATENATE('БАЗА ЯНД'!F317,".-")</f>
        <v>170.-</v>
      </c>
      <c r="D318" t="str">
        <f>CONCATENATE('БАЗА ЯНД'!I317," г")</f>
        <v>150 г</v>
      </c>
      <c r="E318" t="str">
        <f>CONCATENATE(ROUND('БАЗА ЯНД'!J317,0)," кк")</f>
        <v>399 кк</v>
      </c>
      <c r="F318" t="str">
        <f>CONCATENATE("Б ",ROUND('БАЗА ЯНД'!K317,0))</f>
        <v>Б 8</v>
      </c>
      <c r="G318" t="str">
        <f>CONCATENATE("Ж ",ROUND('БАЗА ЯНД'!L317,0))</f>
        <v>Ж 18</v>
      </c>
      <c r="H318" t="str">
        <f>CONCATENATE("У ",ROUND('БАЗА ЯНД'!M317,0))</f>
        <v>У 52</v>
      </c>
      <c r="I318">
        <f>'БАЗА ЯНД'!N317</f>
        <v>1</v>
      </c>
      <c r="J318">
        <f>'БАЗА ЯНД'!O317</f>
        <v>1</v>
      </c>
      <c r="K318">
        <f>'БАЗА ЯНД'!P317</f>
        <v>1</v>
      </c>
      <c r="L318">
        <f>'БАЗА ЯНД'!Q317</f>
        <v>0</v>
      </c>
      <c r="M318" t="str">
        <f>'БАЗА ЯНД'!R317</f>
        <v>мука пшеничная, сахар, дрожжи, яйцо, апельсин, подсолнечное масло, ванильный сахар, цукаты, изюм, курага, кешью, сливки, сметана, лимоны, вишня, голубика, груша, миндаль лепестки</v>
      </c>
    </row>
    <row r="319" spans="1:13" ht="15" hidden="1" customHeight="1" x14ac:dyDescent="0.25">
      <c r="A319">
        <f>'БАЗА ЯНД'!B318</f>
        <v>23</v>
      </c>
      <c r="B319" t="str">
        <f>'БАЗА ЯНД'!E318</f>
        <v>Слойка с малиной</v>
      </c>
      <c r="C319" t="str">
        <f>CONCATENATE('БАЗА ЯНД'!F318,".-")</f>
        <v>60.-</v>
      </c>
      <c r="D319" t="str">
        <f>CONCATENATE('БАЗА ЯНД'!I318," г")</f>
        <v>30 г</v>
      </c>
      <c r="E319" t="str">
        <f>CONCATENATE(ROUND('БАЗА ЯНД'!J318,0)," кк")</f>
        <v>72 кк</v>
      </c>
      <c r="F319" t="str">
        <f>CONCATENATE("Б ",ROUND('БАЗА ЯНД'!K318,0))</f>
        <v>Б 1</v>
      </c>
      <c r="G319" t="str">
        <f>CONCATENATE("Ж ",ROUND('БАЗА ЯНД'!L318,0))</f>
        <v>Ж 4</v>
      </c>
      <c r="H319" t="str">
        <f>CONCATENATE("У ",ROUND('БАЗА ЯНД'!M318,0))</f>
        <v>У 9</v>
      </c>
      <c r="I319">
        <f>'БАЗА ЯНД'!N318</f>
        <v>1</v>
      </c>
      <c r="J319">
        <f>'БАЗА ЯНД'!O318</f>
        <v>1</v>
      </c>
      <c r="K319">
        <f>'БАЗА ЯНД'!P318</f>
        <v>1</v>
      </c>
      <c r="L319">
        <f>'БАЗА ЯНД'!Q318</f>
        <v>0</v>
      </c>
      <c r="M319" t="str">
        <f>'БАЗА ЯНД'!R318</f>
        <v>мука пшеничная, сливочное масло, яйцо куриное, малина, сахар, молоко, коньяк, ванильный сахар</v>
      </c>
    </row>
    <row r="320" spans="1:13" ht="15" hidden="1" customHeight="1" x14ac:dyDescent="0.25">
      <c r="A320">
        <f>'БАЗА ЯНД'!B319</f>
        <v>20</v>
      </c>
      <c r="B320" t="str">
        <f>'БАЗА ЯНД'!E319</f>
        <v>Шницель из курицы с лимоном</v>
      </c>
      <c r="C320" t="str">
        <f>CONCATENATE('БАЗА ЯНД'!F319,".-")</f>
        <v>210.-</v>
      </c>
      <c r="D320" t="str">
        <f>CONCATENATE('БАЗА ЯНД'!I319," г")</f>
        <v>150 г</v>
      </c>
      <c r="E320" t="str">
        <f>CONCATENATE(ROUND('БАЗА ЯНД'!J319,0)," кк")</f>
        <v>428 кк</v>
      </c>
      <c r="F320" t="str">
        <f>CONCATENATE("Б ",ROUND('БАЗА ЯНД'!K319,0))</f>
        <v>Б 25</v>
      </c>
      <c r="G320" t="str">
        <f>CONCATENATE("Ж ",ROUND('БАЗА ЯНД'!L319,0))</f>
        <v>Ж 27</v>
      </c>
      <c r="H320" t="str">
        <f>CONCATENATE("У ",ROUND('БАЗА ЯНД'!M319,0))</f>
        <v>У 21</v>
      </c>
      <c r="I320">
        <f>'БАЗА ЯНД'!N319</f>
        <v>0</v>
      </c>
      <c r="J320">
        <f>'БАЗА ЯНД'!O319</f>
        <v>1</v>
      </c>
      <c r="K320">
        <f>'БАЗА ЯНД'!P319</f>
        <v>0</v>
      </c>
      <c r="L320">
        <f>'БАЗА ЯНД'!Q319</f>
        <v>0</v>
      </c>
      <c r="M320" t="str">
        <f>'БАЗА ЯНД'!R319</f>
        <v>цыплёнок, сухари, яйцо, лимон, соль, специи, мёд, горчица, подсолнечное масло</v>
      </c>
    </row>
    <row r="321" spans="1:13" ht="15" hidden="1" customHeight="1" x14ac:dyDescent="0.25">
      <c r="A321">
        <f>'БАЗА ЯНД'!B320</f>
        <v>20</v>
      </c>
      <c r="B321" t="str">
        <f>'БАЗА ЯНД'!E320</f>
        <v>Шотландское яйцо с говядиной, 1 шт</v>
      </c>
      <c r="C321" t="str">
        <f>CONCATENATE('БАЗА ЯНД'!F320,".-")</f>
        <v>210.-</v>
      </c>
      <c r="D321" t="str">
        <f>CONCATENATE('БАЗА ЯНД'!I320," г")</f>
        <v>150 г</v>
      </c>
      <c r="E321" t="str">
        <f>CONCATENATE(ROUND('БАЗА ЯНД'!J320,0)," кк")</f>
        <v>555 кк</v>
      </c>
      <c r="F321" t="str">
        <f>CONCATENATE("Б ",ROUND('БАЗА ЯНД'!K320,0))</f>
        <v>Б 24</v>
      </c>
      <c r="G321" t="str">
        <f>CONCATENATE("Ж ",ROUND('БАЗА ЯНД'!L320,0))</f>
        <v>Ж 41</v>
      </c>
      <c r="H321" t="str">
        <f>CONCATENATE("У ",ROUND('БАЗА ЯНД'!M320,0))</f>
        <v>У 22</v>
      </c>
      <c r="I321">
        <f>'БАЗА ЯНД'!N320</f>
        <v>0</v>
      </c>
      <c r="J321">
        <f>'БАЗА ЯНД'!O320</f>
        <v>1</v>
      </c>
      <c r="K321">
        <f>'БАЗА ЯНД'!P320</f>
        <v>1</v>
      </c>
      <c r="L321">
        <f>'БАЗА ЯНД'!Q320</f>
        <v>0</v>
      </c>
      <c r="M321" t="str">
        <f>'БАЗА ЯНД'!R320</f>
        <v>филе куриной грудки, говядина, яйцо куриное, лук репчатый, сливочное масло 82%, горчица, петрушка, сухари пшеничные, молоко, мука пшеничная, соль, подсолнечное масло</v>
      </c>
    </row>
    <row r="322" spans="1:13" ht="15" hidden="1" customHeight="1" x14ac:dyDescent="0.25">
      <c r="A322">
        <f>'БАЗА ЯНД'!B321</f>
        <v>23</v>
      </c>
      <c r="B322" t="str">
        <f>'БАЗА ЯНД'!E321</f>
        <v>Сырный суп с шампиньонами</v>
      </c>
      <c r="C322" t="str">
        <f>CONCATENATE('БАЗА ЯНД'!F321,".-")</f>
        <v>120.-</v>
      </c>
      <c r="D322" t="str">
        <f>CONCATENATE('БАЗА ЯНД'!I321," г")</f>
        <v>250 г</v>
      </c>
      <c r="E322" t="str">
        <f>CONCATENATE(ROUND('БАЗА ЯНД'!J321,0)," кк")</f>
        <v>129 кк</v>
      </c>
      <c r="F322" t="str">
        <f>CONCATENATE("Б ",ROUND('БАЗА ЯНД'!K321,0))</f>
        <v>Б 5</v>
      </c>
      <c r="G322" t="str">
        <f>CONCATENATE("Ж ",ROUND('БАЗА ЯНД'!L321,0))</f>
        <v>Ж 7</v>
      </c>
      <c r="H322" t="str">
        <f>CONCATENATE("У ",ROUND('БАЗА ЯНД'!M321,0))</f>
        <v>У 12</v>
      </c>
      <c r="I322">
        <f>'БАЗА ЯНД'!N321</f>
        <v>1</v>
      </c>
      <c r="J322">
        <f>'БАЗА ЯНД'!O321</f>
        <v>0</v>
      </c>
      <c r="K322">
        <f>'БАЗА ЯНД'!P321</f>
        <v>1</v>
      </c>
      <c r="L322">
        <f>'БАЗА ЯНД'!Q321</f>
        <v>0</v>
      </c>
      <c r="M322" t="str">
        <f>'БАЗА ЯНД'!R321</f>
        <v>сыр плавленый, пармезан, картофель, шампиньоны, лук, морковь, сливочное масло, оливковое масло, зелень, соль, специи</v>
      </c>
    </row>
    <row r="323" spans="1:13" ht="15" hidden="1" customHeight="1" x14ac:dyDescent="0.25">
      <c r="A323">
        <f>'БАЗА ЯНД'!B322</f>
        <v>0</v>
      </c>
      <c r="B323" t="str">
        <f>'БАЗА ЯНД'!E322</f>
        <v>Белая рыба с соусом терияки</v>
      </c>
      <c r="C323" t="str">
        <f>CONCATENATE('БАЗА ЯНД'!F322,".-")</f>
        <v>210.-</v>
      </c>
      <c r="D323" t="str">
        <f>CONCATENATE('БАЗА ЯНД'!I322," г")</f>
        <v>200 г</v>
      </c>
      <c r="E323" t="str">
        <f>CONCATENATE(ROUND('БАЗА ЯНД'!J322,0)," кк")</f>
        <v>140 кк</v>
      </c>
      <c r="F323" t="str">
        <f>CONCATENATE("Б ",ROUND('БАЗА ЯНД'!K322,0))</f>
        <v>Б 18</v>
      </c>
      <c r="G323" t="str">
        <f>CONCATENATE("Ж ",ROUND('БАЗА ЯНД'!L322,0))</f>
        <v>Ж 2</v>
      </c>
      <c r="H323" t="str">
        <f>CONCATENATE("У ",ROUND('БАЗА ЯНД'!M322,0))</f>
        <v>У 12</v>
      </c>
      <c r="I323">
        <f>'БАЗА ЯНД'!N322</f>
        <v>0</v>
      </c>
      <c r="J323">
        <f>'БАЗА ЯНД'!O322</f>
        <v>1</v>
      </c>
      <c r="K323">
        <f>'БАЗА ЯНД'!P322</f>
        <v>0</v>
      </c>
      <c r="L323">
        <f>'БАЗА ЯНД'!Q322</f>
        <v>0</v>
      </c>
      <c r="M323" t="str">
        <f>'БАЗА ЯНД'!R322</f>
        <v>белая рыба, сельдерей, лук, морковь, кунжут, перец, оливковое масло, перец чили, соль, специи</v>
      </c>
    </row>
    <row r="324" spans="1:13" ht="15" customHeight="1" x14ac:dyDescent="0.25">
      <c r="A324">
        <f>'БАЗА ЯНД'!B323</f>
        <v>23</v>
      </c>
      <c r="B324" t="str">
        <f>'БАЗА ЯНД'!E323</f>
        <v>Том Ям</v>
      </c>
      <c r="C324" t="str">
        <f>CONCATENATE('БАЗА ЯНД'!F323,".-")</f>
        <v>170.-</v>
      </c>
      <c r="D324" t="str">
        <f>CONCATENATE('БАЗА ЯНД'!I323," г")</f>
        <v>250 г</v>
      </c>
      <c r="E324" t="str">
        <f>CONCATENATE(ROUND('БАЗА ЯНД'!J323,0)," кк")</f>
        <v>213 кк</v>
      </c>
      <c r="F324" t="str">
        <f>CONCATENATE("Б ",ROUND('БАЗА ЯНД'!K323,0))</f>
        <v>Б 8</v>
      </c>
      <c r="G324" t="str">
        <f>CONCATENATE("Ж ",ROUND('БАЗА ЯНД'!L323,0))</f>
        <v>Ж 9</v>
      </c>
      <c r="H324" t="str">
        <f>CONCATENATE("У ",ROUND('БАЗА ЯНД'!M323,0))</f>
        <v>У 25</v>
      </c>
      <c r="I324">
        <f>'БАЗА ЯНД'!N323</f>
        <v>0</v>
      </c>
      <c r="J324">
        <f>'БАЗА ЯНД'!O323</f>
        <v>0</v>
      </c>
      <c r="K324">
        <f>'БАЗА ЯНД'!P323</f>
        <v>1</v>
      </c>
      <c r="L324">
        <f>'БАЗА ЯНД'!Q323</f>
        <v>1</v>
      </c>
      <c r="M324" t="str">
        <f>'БАЗА ЯНД'!R323</f>
        <v>мидии, креветки, кальмары, кинза, кардамон, имбирь, чили, помидоры, лаймы, вешенки, каффир-лайм, кокосовое молоко, сливки</v>
      </c>
    </row>
    <row r="325" spans="1:13" ht="15" hidden="1" customHeight="1" x14ac:dyDescent="0.25">
      <c r="A325">
        <f>'БАЗА ЯНД'!B324</f>
        <v>20</v>
      </c>
      <c r="B325" t="str">
        <f>'БАЗА ЯНД'!E324</f>
        <v>Индейка с овощами в соусе демиглас</v>
      </c>
      <c r="C325" t="str">
        <f>CONCATENATE('БАЗА ЯНД'!F324,".-")</f>
        <v>210.-</v>
      </c>
      <c r="D325" t="str">
        <f>CONCATENATE('БАЗА ЯНД'!I324," г")</f>
        <v>180 г</v>
      </c>
      <c r="E325" t="str">
        <f>CONCATENATE(ROUND('БАЗА ЯНД'!J324,0)," кк")</f>
        <v>112 кк</v>
      </c>
      <c r="F325" t="str">
        <f>CONCATENATE("Б ",ROUND('БАЗА ЯНД'!K324,0))</f>
        <v>Б 16</v>
      </c>
      <c r="G325" t="str">
        <f>CONCATENATE("Ж ",ROUND('БАЗА ЯНД'!L324,0))</f>
        <v>Ж 3</v>
      </c>
      <c r="H325" t="str">
        <f>CONCATENATE("У ",ROUND('БАЗА ЯНД'!M324,0))</f>
        <v>У 6</v>
      </c>
      <c r="I325">
        <f>'БАЗА ЯНД'!N324</f>
        <v>0</v>
      </c>
      <c r="J325">
        <f>'БАЗА ЯНД'!O324</f>
        <v>0</v>
      </c>
      <c r="K325">
        <f>'БАЗА ЯНД'!P324</f>
        <v>0</v>
      </c>
      <c r="L325">
        <f>'БАЗА ЯНД'!Q324</f>
        <v>0</v>
      </c>
      <c r="M325" t="str">
        <f>'БАЗА ЯНД'!R324</f>
        <v>демиглас, вино, индейка, лук, морковь, розмарин, тимьян, тыква, шампиньоны, шпинат, соль, специи, чеснок</v>
      </c>
    </row>
    <row r="326" spans="1:13" ht="15" hidden="1" customHeight="1" x14ac:dyDescent="0.25">
      <c r="A326">
        <f>'БАЗА ЯНД'!B325</f>
        <v>51</v>
      </c>
      <c r="B326" t="str">
        <f>'БАЗА ЯНД'!E325</f>
        <v>Бефстроганов из говядины с вешенками</v>
      </c>
      <c r="C326" t="str">
        <f>CONCATENATE('БАЗА ЯНД'!F325,".-")</f>
        <v>260.-</v>
      </c>
      <c r="D326" t="str">
        <f>CONCATENATE('БАЗА ЯНД'!I325," г")</f>
        <v>180 г</v>
      </c>
      <c r="E326" t="str">
        <f>CONCATENATE(ROUND('БАЗА ЯНД'!J325,0)," кк")</f>
        <v>359 кк</v>
      </c>
      <c r="F326" t="str">
        <f>CONCATENATE("Б ",ROUND('БАЗА ЯНД'!K325,0))</f>
        <v>Б 16</v>
      </c>
      <c r="G326" t="str">
        <f>CONCATENATE("Ж ",ROUND('БАЗА ЯНД'!L325,0))</f>
        <v>Ж 30</v>
      </c>
      <c r="H326" t="str">
        <f>CONCATENATE("У ",ROUND('БАЗА ЯНД'!M325,0))</f>
        <v>У 7</v>
      </c>
      <c r="I326">
        <f>'БАЗА ЯНД'!N325</f>
        <v>0</v>
      </c>
      <c r="J326">
        <f>'БАЗА ЯНД'!O325</f>
        <v>0</v>
      </c>
      <c r="K326">
        <f>'БАЗА ЯНД'!P325</f>
        <v>1</v>
      </c>
      <c r="L326">
        <f>'БАЗА ЯНД'!Q325</f>
        <v>0</v>
      </c>
      <c r="M326" t="str">
        <f>'БАЗА ЯНД'!R325</f>
        <v>говядина, лук репчатый, грибы вешенки, сливки, сливочное масло, оливковое масло, петрушка, специи соль</v>
      </c>
    </row>
    <row r="327" spans="1:13" ht="15" hidden="1" customHeight="1" x14ac:dyDescent="0.25">
      <c r="A327">
        <f>'БАЗА ЯНД'!B326</f>
        <v>22</v>
      </c>
      <c r="B327" t="str">
        <f>'БАЗА ЯНД'!E326</f>
        <v>Азиатский салат с говядиной</v>
      </c>
      <c r="C327" t="str">
        <f>CONCATENATE('БАЗА ЯНД'!F326,".-")</f>
        <v>240.-</v>
      </c>
      <c r="D327" t="str">
        <f>CONCATENATE('БАЗА ЯНД'!I326," г")</f>
        <v>180 г</v>
      </c>
      <c r="E327" t="str">
        <f>CONCATENATE(ROUND('БАЗА ЯНД'!J326,0)," кк")</f>
        <v>177 кк</v>
      </c>
      <c r="F327" t="str">
        <f>CONCATENATE("Б ",ROUND('БАЗА ЯНД'!K326,0))</f>
        <v>Б 11</v>
      </c>
      <c r="G327" t="str">
        <f>CONCATENATE("Ж ",ROUND('БАЗА ЯНД'!L326,0))</f>
        <v>Ж 12</v>
      </c>
      <c r="H327" t="str">
        <f>CONCATENATE("У ",ROUND('БАЗА ЯНД'!M326,0))</f>
        <v>У 7</v>
      </c>
      <c r="I327">
        <f>'БАЗА ЯНД'!N326</f>
        <v>0</v>
      </c>
      <c r="J327">
        <f>'БАЗА ЯНД'!O326</f>
        <v>0</v>
      </c>
      <c r="K327">
        <f>'БАЗА ЯНД'!P326</f>
        <v>0</v>
      </c>
      <c r="L327">
        <f>'БАЗА ЯНД'!Q326</f>
        <v>1</v>
      </c>
      <c r="M327" t="str">
        <f>'БАЗА ЯНД'!R326</f>
        <v>ростбиф, розмарин, тимьян, соус ворчестер, огурцы, паприка, редис, кунжут, арахис, кинза, базилик, салат айсберг, соус устричный, шпинат, имбирь маринованный, растительное масло, специи, соль</v>
      </c>
    </row>
    <row r="328" spans="1:13" ht="15" hidden="1" customHeight="1" x14ac:dyDescent="0.25">
      <c r="A328">
        <f>'БАЗА ЯНД'!B327</f>
        <v>12</v>
      </c>
      <c r="B328" t="str">
        <f>'БАЗА ЯНД'!E327</f>
        <v>Паприкаш из цыплёнка</v>
      </c>
      <c r="C328" t="str">
        <f>CONCATENATE('БАЗА ЯНД'!F327,".-")</f>
        <v>210.-</v>
      </c>
      <c r="D328" t="str">
        <f>CONCATENATE('БАЗА ЯНД'!I327," г")</f>
        <v>180 г</v>
      </c>
      <c r="E328" t="str">
        <f>CONCATENATE(ROUND('БАЗА ЯНД'!J327,0)," кк")</f>
        <v>155 кк</v>
      </c>
      <c r="F328" t="str">
        <f>CONCATENATE("Б ",ROUND('БАЗА ЯНД'!K327,0))</f>
        <v>Б 12</v>
      </c>
      <c r="G328" t="str">
        <f>CONCATENATE("Ж ",ROUND('БАЗА ЯНД'!L327,0))</f>
        <v>Ж 8</v>
      </c>
      <c r="H328" t="str">
        <f>CONCATENATE("У ",ROUND('БАЗА ЯНД'!M327,0))</f>
        <v>У 9</v>
      </c>
      <c r="I328">
        <f>'БАЗА ЯНД'!N327</f>
        <v>0</v>
      </c>
      <c r="J328">
        <f>'БАЗА ЯНД'!O327</f>
        <v>1</v>
      </c>
      <c r="K328">
        <f>'БАЗА ЯНД'!P327</f>
        <v>1</v>
      </c>
      <c r="L328">
        <f>'БАЗА ЯНД'!Q327</f>
        <v>0</v>
      </c>
      <c r="M328" t="str">
        <f>'БАЗА ЯНД'!R327</f>
        <v>цыплёнок, паприка, лук, томаты, морковь, чеснок, мука, сметана, зелень, соль, специи</v>
      </c>
    </row>
    <row r="329" spans="1:13" ht="15" hidden="1" customHeight="1" x14ac:dyDescent="0.25">
      <c r="A329">
        <f>'БАЗА ЯНД'!B328</f>
        <v>20</v>
      </c>
      <c r="B329" t="str">
        <f>'БАЗА ЯНД'!E328</f>
        <v>Окорок в желтом карри</v>
      </c>
      <c r="C329" t="str">
        <f>CONCATENATE('БАЗА ЯНД'!F328,".-")</f>
        <v>210.-</v>
      </c>
      <c r="D329" t="str">
        <f>CONCATENATE('БАЗА ЯНД'!I328," г")</f>
        <v>180 г</v>
      </c>
      <c r="E329" t="str">
        <f>CONCATENATE(ROUND('БАЗА ЯНД'!J328,0)," кк")</f>
        <v>485 кк</v>
      </c>
      <c r="F329" t="str">
        <f>CONCATENATE("Б ",ROUND('БАЗА ЯНД'!K328,0))</f>
        <v>Б 18</v>
      </c>
      <c r="G329" t="str">
        <f>CONCATENATE("Ж ",ROUND('БАЗА ЯНД'!L328,0))</f>
        <v>Ж 42</v>
      </c>
      <c r="H329" t="str">
        <f>CONCATENATE("У ",ROUND('БАЗА ЯНД'!M328,0))</f>
        <v>У 7</v>
      </c>
      <c r="I329">
        <f>'БАЗА ЯНД'!N328</f>
        <v>0</v>
      </c>
      <c r="J329">
        <f>'БАЗА ЯНД'!O328</f>
        <v>1</v>
      </c>
      <c r="K329">
        <f>'БАЗА ЯНД'!P328</f>
        <v>1</v>
      </c>
      <c r="L329">
        <f>'БАЗА ЯНД'!Q328</f>
        <v>1</v>
      </c>
      <c r="M329" t="str">
        <f>'БАЗА ЯНД'!R328</f>
        <v>свинина, тыква, перец болгарский, лук, морковь, грибы шиитаке, фасоль стручковая, соус соевый, сливки, карри паста, мука пшеничная, сливочное масло, перец, имбирь, чеснок, подсолнечное масло, чеснок, соль, специи</v>
      </c>
    </row>
    <row r="330" spans="1:13" ht="15" hidden="1" customHeight="1" x14ac:dyDescent="0.25">
      <c r="A330">
        <f>'БАЗА ЯНД'!B329</f>
        <v>24</v>
      </c>
      <c r="B330" t="str">
        <f>'БАЗА ЯНД'!E329</f>
        <v>Карри из цыплёнка</v>
      </c>
      <c r="C330" t="str">
        <f>CONCATENATE('БАЗА ЯНД'!F329,".-")</f>
        <v>210.-</v>
      </c>
      <c r="D330" t="str">
        <f>CONCATENATE('БАЗА ЯНД'!I329," г")</f>
        <v>180 г</v>
      </c>
      <c r="E330" t="str">
        <f>CONCATENATE(ROUND('БАЗА ЯНД'!J329,0)," кк")</f>
        <v>214 кк</v>
      </c>
      <c r="F330" t="str">
        <f>CONCATENATE("Б ",ROUND('БАЗА ЯНД'!K329,0))</f>
        <v>Б 17</v>
      </c>
      <c r="G330" t="str">
        <f>CONCATENATE("Ж ",ROUND('БАЗА ЯНД'!L329,0))</f>
        <v>Ж 14</v>
      </c>
      <c r="H330" t="str">
        <f>CONCATENATE("У ",ROUND('БАЗА ЯНД'!M329,0))</f>
        <v>У 6</v>
      </c>
      <c r="I330">
        <f>'БАЗА ЯНД'!N329</f>
        <v>0</v>
      </c>
      <c r="J330">
        <f>'БАЗА ЯНД'!O329</f>
        <v>1</v>
      </c>
      <c r="K330">
        <f>'БАЗА ЯНД'!P329</f>
        <v>1</v>
      </c>
      <c r="L330">
        <f>'БАЗА ЯНД'!Q329</f>
        <v>1</v>
      </c>
      <c r="M330" t="str">
        <f>'БАЗА ЯНД'!R329</f>
        <v>цыплёнок, цукини, морковь, паприка, тыква, шампиньоны, брокколи, перец болгарский, имбирь, чеснок, сливки, карри паста, кокосовое молоко, сливочное масло, мука пшеничная, соевый соус, специи, соль, подсолнечное масло, фасоль стручковая</v>
      </c>
    </row>
    <row r="331" spans="1:13" ht="15" hidden="1" customHeight="1" x14ac:dyDescent="0.25">
      <c r="A331">
        <f>'БАЗА ЯНД'!B330</f>
        <v>23</v>
      </c>
      <c r="B331" t="str">
        <f>'БАЗА ЯНД'!E330</f>
        <v>Тост с цыплёнком и сыром</v>
      </c>
      <c r="C331" t="str">
        <f>CONCATENATE('БАЗА ЯНД'!F330,".-")</f>
        <v>170.-</v>
      </c>
      <c r="D331" t="str">
        <f>CONCATENATE('БАЗА ЯНД'!I330," г")</f>
        <v>180 г</v>
      </c>
      <c r="E331" t="str">
        <f>CONCATENATE(ROUND('БАЗА ЯНД'!J330,0)," кк")</f>
        <v>323 кк</v>
      </c>
      <c r="F331" t="str">
        <f>CONCATENATE("Б ",ROUND('БАЗА ЯНД'!K330,0))</f>
        <v>Б 16</v>
      </c>
      <c r="G331" t="str">
        <f>CONCATENATE("Ж ",ROUND('БАЗА ЯНД'!L330,0))</f>
        <v>Ж 19</v>
      </c>
      <c r="H331" t="str">
        <f>CONCATENATE("У ",ROUND('БАЗА ЯНД'!M330,0))</f>
        <v>У 22</v>
      </c>
      <c r="I331">
        <f>'БАЗА ЯНД'!N330</f>
        <v>0</v>
      </c>
      <c r="J331">
        <f>'БАЗА ЯНД'!O330</f>
        <v>1</v>
      </c>
      <c r="K331">
        <f>'БАЗА ЯНД'!P330</f>
        <v>1</v>
      </c>
      <c r="L331">
        <f>'БАЗА ЯНД'!Q330</f>
        <v>0</v>
      </c>
      <c r="M331" t="str">
        <f>'БАЗА ЯНД'!R330</f>
        <v>хлеб, цыплёнок, яйцо куриное, молоко, гауда, салат айсберг, томаты, соус тар-тар, соль, специи</v>
      </c>
    </row>
    <row r="332" spans="1:13" ht="15" customHeight="1" x14ac:dyDescent="0.25">
      <c r="A332">
        <f>'БАЗА ЯНД'!B331</f>
        <v>23</v>
      </c>
      <c r="B332" t="str">
        <f>'БАЗА ЯНД'!E331</f>
        <v>Фрикадельки в сливочном соусе</v>
      </c>
      <c r="C332" t="str">
        <f>CONCATENATE('БАЗА ЯНД'!F331,".-")</f>
        <v>180.-</v>
      </c>
      <c r="D332" t="str">
        <f>CONCATENATE('БАЗА ЯНД'!I331," г")</f>
        <v>150 г</v>
      </c>
      <c r="E332" t="str">
        <f>CONCATENATE(ROUND('БАЗА ЯНД'!J331,0)," кк")</f>
        <v>259 кк</v>
      </c>
      <c r="F332" t="str">
        <f>CONCATENATE("Б ",ROUND('БАЗА ЯНД'!K331,0))</f>
        <v>Б 24</v>
      </c>
      <c r="G332" t="str">
        <f>CONCATENATE("Ж ",ROUND('БАЗА ЯНД'!L331,0))</f>
        <v>Ж 12</v>
      </c>
      <c r="H332" t="str">
        <f>CONCATENATE("У ",ROUND('БАЗА ЯНД'!M331,0))</f>
        <v>У 14</v>
      </c>
      <c r="I332">
        <f>'БАЗА ЯНД'!N331</f>
        <v>0</v>
      </c>
      <c r="J332">
        <f>'БАЗА ЯНД'!O331</f>
        <v>1</v>
      </c>
      <c r="K332">
        <f>'БАЗА ЯНД'!P331</f>
        <v>1</v>
      </c>
      <c r="L332">
        <f>'БАЗА ЯНД'!Q331</f>
        <v>0</v>
      </c>
      <c r="M332" t="str">
        <f>'БАЗА ЯНД'!R331</f>
        <v>филе бедра курицы, филе грудки курицы, яйцо куриное, сухари панировочные, лук, чеснок, мука, вино белое сухое, сливочное масло, сливки, специи, соль</v>
      </c>
    </row>
    <row r="333" spans="1:13" ht="15" hidden="1" customHeight="1" x14ac:dyDescent="0.25">
      <c r="A333">
        <f>'БАЗА ЯНД'!B332</f>
        <v>2</v>
      </c>
      <c r="B333" t="str">
        <f>'БАЗА ЯНД'!E332</f>
        <v>Буженина диетическая</v>
      </c>
      <c r="C333" t="str">
        <f>CONCATENATE('БАЗА ЯНД'!F332,".-")</f>
        <v>220.-</v>
      </c>
      <c r="D333" t="str">
        <f>CONCATENATE('БАЗА ЯНД'!I332," г")</f>
        <v>120 г</v>
      </c>
      <c r="E333" t="str">
        <f>CONCATENATE(ROUND('БАЗА ЯНД'!J332,0)," кк")</f>
        <v>201 кк</v>
      </c>
      <c r="F333" t="str">
        <f>CONCATENATE("Б ",ROUND('БАЗА ЯНД'!K332,0))</f>
        <v>Б 21</v>
      </c>
      <c r="G333" t="str">
        <f>CONCATENATE("Ж ",ROUND('БАЗА ЯНД'!L332,0))</f>
        <v>Ж 13</v>
      </c>
      <c r="H333" t="str">
        <f>CONCATENATE("У ",ROUND('БАЗА ЯНД'!M332,0))</f>
        <v>У 0</v>
      </c>
      <c r="I333">
        <f>'БАЗА ЯНД'!N332</f>
        <v>0</v>
      </c>
      <c r="J333">
        <f>'БАЗА ЯНД'!O332</f>
        <v>0</v>
      </c>
      <c r="K333">
        <f>'БАЗА ЯНД'!P332</f>
        <v>0</v>
      </c>
      <c r="L333">
        <f>'БАЗА ЯНД'!Q332</f>
        <v>0</v>
      </c>
      <c r="M333" t="str">
        <f>'БАЗА ЯНД'!R332</f>
        <v>свинина, чеснок, соевый соус, тимьян, розмарин, соль</v>
      </c>
    </row>
    <row r="334" spans="1:13" ht="15" hidden="1" customHeight="1" x14ac:dyDescent="0.25">
      <c r="A334">
        <f>'БАЗА ЯНД'!B333</f>
        <v>0</v>
      </c>
      <c r="B334" t="str">
        <f>'БАЗА ЯНД'!E333</f>
        <v>Йогурт Смородина</v>
      </c>
      <c r="C334" t="str">
        <f>CONCATENATE('БАЗА ЯНД'!F333,".-")</f>
        <v>90.-</v>
      </c>
      <c r="D334" t="str">
        <f>CONCATENATE('БАЗА ЯНД'!I333," г")</f>
        <v>250 г</v>
      </c>
      <c r="E334" t="str">
        <f>CONCATENATE(ROUND('БАЗА ЯНД'!J333,0)," кк")</f>
        <v>150 кк</v>
      </c>
      <c r="F334" t="str">
        <f>CONCATENATE("Б ",ROUND('БАЗА ЯНД'!K333,0))</f>
        <v>Б 8</v>
      </c>
      <c r="G334" t="str">
        <f>CONCATENATE("Ж ",ROUND('БАЗА ЯНД'!L333,0))</f>
        <v>Ж 6</v>
      </c>
      <c r="H334" t="str">
        <f>CONCATENATE("У ",ROUND('БАЗА ЯНД'!M333,0))</f>
        <v>У 17</v>
      </c>
      <c r="I334">
        <f>'БАЗА ЯНД'!N333</f>
        <v>1</v>
      </c>
      <c r="J334">
        <f>'БАЗА ЯНД'!O333</f>
        <v>0</v>
      </c>
      <c r="K334">
        <f>'БАЗА ЯНД'!P333</f>
        <v>1</v>
      </c>
      <c r="L334">
        <f>'БАЗА ЯНД'!Q333</f>
        <v>0</v>
      </c>
      <c r="M334" t="str">
        <f>'БАЗА ЯНД'!R333</f>
        <v>йогурт, черная смородина</v>
      </c>
    </row>
    <row r="335" spans="1:13" ht="15" hidden="1" customHeight="1" x14ac:dyDescent="0.25">
      <c r="A335">
        <f>'БАЗА ЯНД'!B334</f>
        <v>23</v>
      </c>
      <c r="B335" t="str">
        <f>'БАЗА ЯНД'!E334</f>
        <v>Хинкали с говядиной, 1 шт</v>
      </c>
      <c r="C335" t="str">
        <f>CONCATENATE('БАЗА ЯНД'!F334,".-")</f>
        <v>70.-</v>
      </c>
      <c r="D335" t="str">
        <f>CONCATENATE('БАЗА ЯНД'!I334," г")</f>
        <v>100 г</v>
      </c>
      <c r="E335" t="str">
        <f>CONCATENATE(ROUND('БАЗА ЯНД'!J334,0)," кк")</f>
        <v>55 кк</v>
      </c>
      <c r="F335" t="str">
        <f>CONCATENATE("Б ",ROUND('БАЗА ЯНД'!K334,0))</f>
        <v>Б 0</v>
      </c>
      <c r="G335" t="str">
        <f>CONCATENATE("Ж ",ROUND('БАЗА ЯНД'!L334,0))</f>
        <v>Ж 5</v>
      </c>
      <c r="H335" t="str">
        <f>CONCATENATE("У ",ROUND('БАЗА ЯНД'!M334,0))</f>
        <v>У 2</v>
      </c>
      <c r="I335">
        <f>'БАЗА ЯНД'!N334</f>
        <v>0</v>
      </c>
      <c r="J335">
        <f>'БАЗА ЯНД'!O334</f>
        <v>1</v>
      </c>
      <c r="K335">
        <f>'БАЗА ЯНД'!P334</f>
        <v>1</v>
      </c>
      <c r="L335">
        <f>'БАЗА ЯНД'!Q334</f>
        <v>0</v>
      </c>
      <c r="M335" t="str">
        <f>'БАЗА ЯНД'!R334</f>
        <v>говядина, мука, лук, мука пшеничная, соль, специи, яйцо куриное</v>
      </c>
    </row>
    <row r="336" spans="1:13" ht="15" hidden="1" customHeight="1" x14ac:dyDescent="0.25">
      <c r="A336">
        <f>'БАЗА ЯНД'!B335</f>
        <v>0</v>
      </c>
      <c r="B336" t="str">
        <f>'БАЗА ЯНД'!E335</f>
        <v>Жареная ветчина</v>
      </c>
      <c r="C336" t="str">
        <f>CONCATENATE('БАЗА ЯНД'!F335,".-")</f>
        <v>95.-</v>
      </c>
      <c r="D336" t="str">
        <f>CONCATENATE('БАЗА ЯНД'!I335," г")</f>
        <v>70 г</v>
      </c>
      <c r="E336" t="str">
        <f>CONCATENATE(ROUND('БАЗА ЯНД'!J335,0)," кк")</f>
        <v>212 кк</v>
      </c>
      <c r="F336" t="str">
        <f>CONCATENATE("Б ",ROUND('БАЗА ЯНД'!K335,0))</f>
        <v>Б 10</v>
      </c>
      <c r="G336" t="str">
        <f>CONCATENATE("Ж ",ROUND('БАЗА ЯНД'!L335,0))</f>
        <v>Ж 19</v>
      </c>
      <c r="H336" t="str">
        <f>CONCATENATE("У ",ROUND('БАЗА ЯНД'!M335,0))</f>
        <v>У 0</v>
      </c>
      <c r="I336">
        <f>'БАЗА ЯНД'!N335</f>
        <v>0</v>
      </c>
      <c r="J336">
        <f>'БАЗА ЯНД'!O335</f>
        <v>0</v>
      </c>
      <c r="K336">
        <f>'БАЗА ЯНД'!P335</f>
        <v>0</v>
      </c>
      <c r="L336">
        <f>'БАЗА ЯНД'!Q335</f>
        <v>0</v>
      </c>
      <c r="M336" t="str">
        <f>'БАЗА ЯНД'!R335</f>
        <v>корейка свиная</v>
      </c>
    </row>
    <row r="337" spans="1:13" ht="15" hidden="1" customHeight="1" x14ac:dyDescent="0.25">
      <c r="A337">
        <f>'БАЗА ЯНД'!B336</f>
        <v>20</v>
      </c>
      <c r="B337" t="str">
        <f>'БАЗА ЯНД'!E336</f>
        <v>Котлеты из щуки с соусом из белого вина, 1 шт</v>
      </c>
      <c r="C337" t="str">
        <f>CONCATENATE('БАЗА ЯНД'!F336,".-")</f>
        <v>220.-</v>
      </c>
      <c r="D337" t="str">
        <f>CONCATENATE('БАЗА ЯНД'!I336," г")</f>
        <v>120 г</v>
      </c>
      <c r="E337" t="str">
        <f>CONCATENATE(ROUND('БАЗА ЯНД'!J336,0)," кк")</f>
        <v>156 кк</v>
      </c>
      <c r="F337" t="str">
        <f>CONCATENATE("Б ",ROUND('БАЗА ЯНД'!K336,0))</f>
        <v>Б 17</v>
      </c>
      <c r="G337" t="str">
        <f>CONCATENATE("Ж ",ROUND('БАЗА ЯНД'!L336,0))</f>
        <v>Ж 7</v>
      </c>
      <c r="H337" t="str">
        <f>CONCATENATE("У ",ROUND('БАЗА ЯНД'!M336,0))</f>
        <v>У 6</v>
      </c>
      <c r="I337">
        <f>'БАЗА ЯНД'!N336</f>
        <v>0</v>
      </c>
      <c r="J337">
        <f>'БАЗА ЯНД'!O336</f>
        <v>1</v>
      </c>
      <c r="K337">
        <f>'БАЗА ЯНД'!P336</f>
        <v>1</v>
      </c>
      <c r="L337">
        <f>'БАЗА ЯНД'!Q336</f>
        <v>0</v>
      </c>
      <c r="M337" t="str">
        <f>'БАЗА ЯНД'!R336</f>
        <v>филе щуки, филе трески, яйцо, лук, сливочное масло, сухари, укроп, белое вино, сливки, шпинат, соль, специи</v>
      </c>
    </row>
    <row r="338" spans="1:13" ht="15" hidden="1" customHeight="1" x14ac:dyDescent="0.25">
      <c r="A338">
        <f>'БАЗА ЯНД'!B337</f>
        <v>24</v>
      </c>
      <c r="B338" t="str">
        <f>'БАЗА ЯНД'!E337</f>
        <v>Крем-суп из цветной капусты</v>
      </c>
      <c r="C338" t="str">
        <f>CONCATENATE('БАЗА ЯНД'!F337,".-")</f>
        <v>120.-</v>
      </c>
      <c r="D338" t="str">
        <f>CONCATENATE('БАЗА ЯНД'!I337," г")</f>
        <v>250 г</v>
      </c>
      <c r="E338" t="str">
        <f>CONCATENATE(ROUND('БАЗА ЯНД'!J337,0)," кк")</f>
        <v>285 кк</v>
      </c>
      <c r="F338" t="str">
        <f>CONCATENATE("Б ",ROUND('БАЗА ЯНД'!K337,0))</f>
        <v>Б 10</v>
      </c>
      <c r="G338" t="str">
        <f>CONCATENATE("Ж ",ROUND('БАЗА ЯНД'!L337,0))</f>
        <v>Ж 17</v>
      </c>
      <c r="H338" t="str">
        <f>CONCATENATE("У ",ROUND('БАЗА ЯНД'!M337,0))</f>
        <v>У 24</v>
      </c>
      <c r="I338">
        <f>'БАЗА ЯНД'!N337</f>
        <v>1</v>
      </c>
      <c r="J338">
        <f>'БАЗА ЯНД'!O337</f>
        <v>0</v>
      </c>
      <c r="K338">
        <f>'БАЗА ЯНД'!P337</f>
        <v>1</v>
      </c>
      <c r="L338">
        <f>'БАЗА ЯНД'!Q337</f>
        <v>0</v>
      </c>
      <c r="M338" t="str">
        <f>'БАЗА ЯНД'!R337</f>
        <v>картофель, цветная капуста, морковь, лук, сливки, специи, соль, белое вино, перец болгарский, подсолнечное масло</v>
      </c>
    </row>
    <row r="339" spans="1:13" ht="15" customHeight="1" x14ac:dyDescent="0.25">
      <c r="A339">
        <f>'БАЗА ЯНД'!B338</f>
        <v>23</v>
      </c>
      <c r="B339" t="str">
        <f>'БАЗА ЯНД'!E338</f>
        <v>Цезарь с креветками</v>
      </c>
      <c r="C339" t="str">
        <f>CONCATENATE('БАЗА ЯНД'!F338,".-")</f>
        <v>290.-</v>
      </c>
      <c r="D339" t="str">
        <f>CONCATENATE('БАЗА ЯНД'!I338," г")</f>
        <v>200 г</v>
      </c>
      <c r="E339" t="str">
        <f>CONCATENATE(ROUND('БАЗА ЯНД'!J338,0)," кк")</f>
        <v>279 кк</v>
      </c>
      <c r="F339" t="str">
        <f>CONCATENATE("Б ",ROUND('БАЗА ЯНД'!K338,0))</f>
        <v>Б 12</v>
      </c>
      <c r="G339" t="str">
        <f>CONCATENATE("Ж ",ROUND('БАЗА ЯНД'!L338,0))</f>
        <v>Ж 22</v>
      </c>
      <c r="H339" t="str">
        <f>CONCATENATE("У ",ROUND('БАЗА ЯНД'!M338,0))</f>
        <v>У 10</v>
      </c>
      <c r="I339">
        <f>'БАЗА ЯНД'!N338</f>
        <v>0</v>
      </c>
      <c r="J339">
        <f>'БАЗА ЯНД'!O338</f>
        <v>1</v>
      </c>
      <c r="K339">
        <f>'БАЗА ЯНД'!P338</f>
        <v>1</v>
      </c>
      <c r="L339">
        <f>'БАЗА ЯНД'!Q338</f>
        <v>0</v>
      </c>
      <c r="M339" t="str">
        <f>'БАЗА ЯНД'!R338</f>
        <v>салат айсберг, томаты, креветки, майонез, пармезан, сливки, лимон, хлеб, соус рыбный, яйцо, соль, специи</v>
      </c>
    </row>
    <row r="340" spans="1:13" ht="15" customHeight="1" x14ac:dyDescent="0.25">
      <c r="A340">
        <f>'БАЗА ЯНД'!B339</f>
        <v>23</v>
      </c>
      <c r="B340" t="str">
        <f>'БАЗА ЯНД'!E339</f>
        <v xml:space="preserve">Чахохбили из цыплёнка с хмели-сунели </v>
      </c>
      <c r="C340" t="str">
        <f>CONCATENATE('БАЗА ЯНД'!F339,".-")</f>
        <v>230.-</v>
      </c>
      <c r="D340" t="str">
        <f>CONCATENATE('БАЗА ЯНД'!I339," г")</f>
        <v>180 г</v>
      </c>
      <c r="E340" t="str">
        <f>CONCATENATE(ROUND('БАЗА ЯНД'!J339,0)," кк")</f>
        <v>187 кк</v>
      </c>
      <c r="F340" t="str">
        <f>CONCATENATE("Б ",ROUND('БАЗА ЯНД'!K339,0))</f>
        <v>Б 16</v>
      </c>
      <c r="G340" t="str">
        <f>CONCATENATE("Ж ",ROUND('БАЗА ЯНД'!L339,0))</f>
        <v>Ж 11</v>
      </c>
      <c r="H340" t="str">
        <f>CONCATENATE("У ",ROUND('БАЗА ЯНД'!M339,0))</f>
        <v>У 5</v>
      </c>
      <c r="I340">
        <f>'БАЗА ЯНД'!N339</f>
        <v>0</v>
      </c>
      <c r="J340">
        <f>'БАЗА ЯНД'!O339</f>
        <v>1</v>
      </c>
      <c r="K340">
        <f>'БАЗА ЯНД'!P339</f>
        <v>1</v>
      </c>
      <c r="L340">
        <f>'БАЗА ЯНД'!Q339</f>
        <v>0</v>
      </c>
      <c r="M340" t="str">
        <f>'БАЗА ЯНД'!R339</f>
        <v>цыплёнок, картофель стоун, помидоры, перец болгарский, лук, чеснок, подсолнечное масло, соль, специи, кинза, сливочное масло</v>
      </c>
    </row>
    <row r="341" spans="1:13" ht="15" hidden="1" customHeight="1" x14ac:dyDescent="0.25">
      <c r="A341">
        <f>'БАЗА ЯНД'!B340</f>
        <v>24</v>
      </c>
      <c r="B341" t="str">
        <f>'БАЗА ЯНД'!E340</f>
        <v>Котлеты из щуки со сливочным соусом, 1 шт</v>
      </c>
      <c r="C341" t="str">
        <f>CONCATENATE('БАЗА ЯНД'!F340,".-")</f>
        <v>220.-</v>
      </c>
      <c r="D341" t="str">
        <f>CONCATENATE('БАЗА ЯНД'!I340," г")</f>
        <v>120 г</v>
      </c>
      <c r="E341" t="str">
        <f>CONCATENATE(ROUND('БАЗА ЯНД'!J340,0)," кк")</f>
        <v>220 кк</v>
      </c>
      <c r="F341" t="str">
        <f>CONCATENATE("Б ",ROUND('БАЗА ЯНД'!K340,0))</f>
        <v>Б 18</v>
      </c>
      <c r="G341" t="str">
        <f>CONCATENATE("Ж ",ROUND('БАЗА ЯНД'!L340,0))</f>
        <v>Ж 14</v>
      </c>
      <c r="H341" t="str">
        <f>CONCATENATE("У ",ROUND('БАЗА ЯНД'!M340,0))</f>
        <v>У 6</v>
      </c>
      <c r="I341">
        <f>'БАЗА ЯНД'!N340</f>
        <v>0</v>
      </c>
      <c r="J341">
        <f>'БАЗА ЯНД'!O340</f>
        <v>1</v>
      </c>
      <c r="K341">
        <f>'БАЗА ЯНД'!P340</f>
        <v>1</v>
      </c>
      <c r="L341">
        <f>'БАЗА ЯНД'!Q340</f>
        <v>0</v>
      </c>
      <c r="M341" t="str">
        <f>'БАЗА ЯНД'!R340</f>
        <v>котлеты (филе щуки, филе трески, яйцо, лук, сливочное масло, сухари, петрушка, укроп), картофель, подсолнечное масло, петрушка, чеснок, соус (шпинат, сливки 22%, белое вино, сливочное масло)</v>
      </c>
    </row>
    <row r="342" spans="1:13" ht="15" hidden="1" customHeight="1" x14ac:dyDescent="0.25">
      <c r="A342">
        <f>'БАЗА ЯНД'!B341</f>
        <v>23</v>
      </c>
      <c r="B342" t="str">
        <f>'БАЗА ЯНД'!E341</f>
        <v>Эмпанадас Маргарита с оливками</v>
      </c>
      <c r="C342" t="str">
        <f>CONCATENATE('БАЗА ЯНД'!F341,".-")</f>
        <v>60.-</v>
      </c>
      <c r="D342" t="str">
        <f>CONCATENATE('БАЗА ЯНД'!I341," г")</f>
        <v>30 г</v>
      </c>
      <c r="E342" t="str">
        <f>CONCATENATE(ROUND('БАЗА ЯНД'!J341,0)," кк")</f>
        <v>65 кк</v>
      </c>
      <c r="F342" t="str">
        <f>CONCATENATE("Б ",ROUND('БАЗА ЯНД'!K341,0))</f>
        <v>Б 3</v>
      </c>
      <c r="G342" t="str">
        <f>CONCATENATE("Ж ",ROUND('БАЗА ЯНД'!L341,0))</f>
        <v>Ж 2</v>
      </c>
      <c r="H342" t="str">
        <f>CONCATENATE("У ",ROUND('БАЗА ЯНД'!M341,0))</f>
        <v>У 8</v>
      </c>
      <c r="I342">
        <f>'БАЗА ЯНД'!N341</f>
        <v>1</v>
      </c>
      <c r="J342">
        <f>'БАЗА ЯНД'!O341</f>
        <v>1</v>
      </c>
      <c r="K342">
        <f>'БАЗА ЯНД'!P341</f>
        <v>1</v>
      </c>
      <c r="L342">
        <f>'БАЗА ЯНД'!Q341</f>
        <v>0</v>
      </c>
      <c r="M342" t="str">
        <f>'БАЗА ЯНД'!R341</f>
        <v>мука пшеничная, сыр, томаты, лук, морковь, базилик, чеснок, соль, специи, сахар, белое вино, оливки, яйцо, молоко, сливочное масло</v>
      </c>
    </row>
    <row r="343" spans="1:13" ht="15" hidden="1" customHeight="1" x14ac:dyDescent="0.25">
      <c r="A343">
        <f>'БАЗА ЯНД'!B342</f>
        <v>12</v>
      </c>
      <c r="B343" t="str">
        <f>'БАЗА ЯНД'!E342</f>
        <v>Морс из облепихи</v>
      </c>
      <c r="C343" t="str">
        <f>CONCATENATE('БАЗА ЯНД'!F342,".-")</f>
        <v>45.-</v>
      </c>
      <c r="D343" t="str">
        <f>CONCATENATE('БАЗА ЯНД'!I342," г")</f>
        <v>250 г</v>
      </c>
      <c r="E343" t="str">
        <f>CONCATENATE(ROUND('БАЗА ЯНД'!J342,0)," кк")</f>
        <v>104 кк</v>
      </c>
      <c r="F343" t="str">
        <f>CONCATENATE("Б ",ROUND('БАЗА ЯНД'!K342,0))</f>
        <v>Б 0</v>
      </c>
      <c r="G343" t="str">
        <f>CONCATENATE("Ж ",ROUND('БАЗА ЯНД'!L342,0))</f>
        <v>Ж 1</v>
      </c>
      <c r="H343" t="str">
        <f>CONCATENATE("У ",ROUND('БАЗА ЯНД'!M342,0))</f>
        <v>У 23</v>
      </c>
      <c r="I343">
        <f>'БАЗА ЯНД'!N342</f>
        <v>1</v>
      </c>
      <c r="J343">
        <f>'БАЗА ЯНД'!O342</f>
        <v>0</v>
      </c>
      <c r="K343">
        <f>'БАЗА ЯНД'!P342</f>
        <v>0</v>
      </c>
      <c r="L343">
        <f>'БАЗА ЯНД'!Q342</f>
        <v>0</v>
      </c>
      <c r="M343" t="str">
        <f>'БАЗА ЯНД'!R342</f>
        <v>облепиха, сахар</v>
      </c>
    </row>
    <row r="344" spans="1:13" ht="15" hidden="1" customHeight="1" x14ac:dyDescent="0.25">
      <c r="A344">
        <f>'БАЗА ЯНД'!B343</f>
        <v>24</v>
      </c>
      <c r="B344" t="str">
        <f>'БАЗА ЯНД'!E343</f>
        <v>Салат с курицей и шампиньонами</v>
      </c>
      <c r="C344" t="str">
        <f>CONCATENATE('БАЗА ЯНД'!F343,".-")</f>
        <v>170.-</v>
      </c>
      <c r="D344" t="str">
        <f>CONCATENATE('БАЗА ЯНД'!I343," г")</f>
        <v>180 г</v>
      </c>
      <c r="E344" t="str">
        <f>CONCATENATE(ROUND('БАЗА ЯНД'!J343,0)," кк")</f>
        <v>255 кк</v>
      </c>
      <c r="F344" t="str">
        <f>CONCATENATE("Б ",ROUND('БАЗА ЯНД'!K343,0))</f>
        <v>Б 13</v>
      </c>
      <c r="G344" t="str">
        <f>CONCATENATE("Ж ",ROUND('БАЗА ЯНД'!L343,0))</f>
        <v>Ж 18</v>
      </c>
      <c r="H344" t="str">
        <f>CONCATENATE("У ",ROUND('БАЗА ЯНД'!M343,0))</f>
        <v>У 10</v>
      </c>
      <c r="I344">
        <f>'БАЗА ЯНД'!N343</f>
        <v>0</v>
      </c>
      <c r="J344">
        <f>'БАЗА ЯНД'!O343</f>
        <v>1</v>
      </c>
      <c r="K344">
        <f>'БАЗА ЯНД'!P343</f>
        <v>1</v>
      </c>
      <c r="L344">
        <f>'БАЗА ЯНД'!Q343</f>
        <v>0</v>
      </c>
      <c r="M344" t="str">
        <f>'БАЗА ЯНД'!R343</f>
        <v>цыплёнок, шампиньоны, чеснок, соевый соус, мед, подсолнечное масло, картофель, огурцы свежие, огурцы маринованные, яйцо куриное, майонез, сметана, хрен, соль, специи</v>
      </c>
    </row>
    <row r="345" spans="1:13" ht="15" hidden="1" customHeight="1" x14ac:dyDescent="0.25">
      <c r="A345">
        <f>'БАЗА ЯНД'!B344</f>
        <v>16</v>
      </c>
      <c r="B345" t="str">
        <f>'БАЗА ЯНД'!E344</f>
        <v>Мраморные яйца с соусом беарнез</v>
      </c>
      <c r="C345" t="str">
        <f>CONCATENATE('БАЗА ЯНД'!F344,".-")</f>
        <v>60.-</v>
      </c>
      <c r="D345" t="str">
        <f>CONCATENATE('БАЗА ЯНД'!I344," г")</f>
        <v>60 г</v>
      </c>
      <c r="E345" t="str">
        <f>CONCATENATE(ROUND('БАЗА ЯНД'!J344,0)," кк")</f>
        <v>160 кк</v>
      </c>
      <c r="F345" t="str">
        <f>CONCATENATE("Б ",ROUND('БАЗА ЯНД'!K344,0))</f>
        <v>Б 7</v>
      </c>
      <c r="G345" t="str">
        <f>CONCATENATE("Ж ",ROUND('БАЗА ЯНД'!L344,0))</f>
        <v>Ж 15</v>
      </c>
      <c r="H345" t="str">
        <f>CONCATENATE("У ",ROUND('БАЗА ЯНД'!M344,0))</f>
        <v>У 1</v>
      </c>
      <c r="I345">
        <f>'БАЗА ЯНД'!N344</f>
        <v>0</v>
      </c>
      <c r="J345">
        <f>'БАЗА ЯНД'!O344</f>
        <v>0</v>
      </c>
      <c r="K345">
        <f>'БАЗА ЯНД'!P344</f>
        <v>1</v>
      </c>
      <c r="L345">
        <f>'БАЗА ЯНД'!Q344</f>
        <v>0</v>
      </c>
      <c r="M345" t="str">
        <f>'БАЗА ЯНД'!R344</f>
        <v>яйцо куриное, сливочное масло, уксус винный белый, тархун, белое вино, лук репчатый, соль</v>
      </c>
    </row>
    <row r="346" spans="1:13" ht="15" hidden="1" customHeight="1" x14ac:dyDescent="0.25">
      <c r="A346">
        <f>'БАЗА ЯНД'!B345</f>
        <v>16</v>
      </c>
      <c r="B346" t="str">
        <f>'БАЗА ЯНД'!E345</f>
        <v>Яичный салат с кукурузой и сыром</v>
      </c>
      <c r="C346" t="str">
        <f>CONCATENATE('БАЗА ЯНД'!F345,".-")</f>
        <v>120.-</v>
      </c>
      <c r="D346" t="str">
        <f>CONCATENATE('БАЗА ЯНД'!I345," г")</f>
        <v>160 г</v>
      </c>
      <c r="E346" t="str">
        <f>CONCATENATE(ROUND('БАЗА ЯНД'!J345,0)," кк")</f>
        <v>188 кк</v>
      </c>
      <c r="F346" t="str">
        <f>CONCATENATE("Б ",ROUND('БАЗА ЯНД'!K345,0))</f>
        <v>Б 7</v>
      </c>
      <c r="G346" t="str">
        <f>CONCATENATE("Ж ",ROUND('БАЗА ЯНД'!L345,0))</f>
        <v>Ж 17</v>
      </c>
      <c r="H346" t="str">
        <f>CONCATENATE("У ",ROUND('БАЗА ЯНД'!M345,0))</f>
        <v>У 3</v>
      </c>
      <c r="I346">
        <f>'БАЗА ЯНД'!N345</f>
        <v>1</v>
      </c>
      <c r="J346">
        <f>'БАЗА ЯНД'!O345</f>
        <v>0</v>
      </c>
      <c r="K346">
        <f>'БАЗА ЯНД'!P345</f>
        <v>1</v>
      </c>
      <c r="L346">
        <f>'БАЗА ЯНД'!Q345</f>
        <v>0</v>
      </c>
      <c r="M346" t="str">
        <f>'БАЗА ЯНД'!R345</f>
        <v>яйцо куриное, огурец, сельдерей, кукуруза, майонез, горчица, куркума, сыр</v>
      </c>
    </row>
    <row r="347" spans="1:13" ht="15" hidden="1" customHeight="1" x14ac:dyDescent="0.25">
      <c r="A347">
        <f>'БАЗА ЯНД'!B346</f>
        <v>21</v>
      </c>
      <c r="B347" t="str">
        <f>'БАЗА ЯНД'!E346</f>
        <v>Шницель из индейки с лимоном</v>
      </c>
      <c r="C347" t="str">
        <f>CONCATENATE('БАЗА ЯНД'!F346,".-")</f>
        <v>220.-</v>
      </c>
      <c r="D347" t="str">
        <f>CONCATENATE('БАЗА ЯНД'!I346," г")</f>
        <v>150 г</v>
      </c>
      <c r="E347" t="str">
        <f>CONCATENATE(ROUND('БАЗА ЯНД'!J346,0)," кк")</f>
        <v>554 кк</v>
      </c>
      <c r="F347" t="str">
        <f>CONCATENATE("Б ",ROUND('БАЗА ЯНД'!K346,0))</f>
        <v>Б 21</v>
      </c>
      <c r="G347" t="str">
        <f>CONCATENATE("Ж ",ROUND('БАЗА ЯНД'!L346,0))</f>
        <v>Ж 36</v>
      </c>
      <c r="H347" t="str">
        <f>CONCATENATE("У ",ROUND('БАЗА ЯНД'!M346,0))</f>
        <v>У 38</v>
      </c>
      <c r="I347">
        <f>'БАЗА ЯНД'!N346</f>
        <v>0</v>
      </c>
      <c r="J347">
        <f>'БАЗА ЯНД'!O346</f>
        <v>1</v>
      </c>
      <c r="K347">
        <f>'БАЗА ЯНД'!P346</f>
        <v>1</v>
      </c>
      <c r="L347">
        <f>'БАЗА ЯНД'!Q346</f>
        <v>0</v>
      </c>
      <c r="M347" t="str">
        <f>'БАЗА ЯНД'!R346</f>
        <v>индейка, тимьян, розмарин, сухари панировочные, яйцо куриное, сливки, лимоны, горчица, мёд, соль, специи, подсолнечное масло</v>
      </c>
    </row>
    <row r="348" spans="1:13" ht="15" hidden="1" customHeight="1" x14ac:dyDescent="0.25">
      <c r="A348">
        <f>'БАЗА ЯНД'!B347</f>
        <v>0</v>
      </c>
      <c r="B348" t="str">
        <f>'БАЗА ЯНД'!E347</f>
        <v>Блины с заварным кремом и вишней, 2 шт</v>
      </c>
      <c r="C348" t="str">
        <f>CONCATENATE('БАЗА ЯНД'!F347,".-")</f>
        <v>60.-</v>
      </c>
      <c r="D348" t="str">
        <f>CONCATENATE('БАЗА ЯНД'!I347," г")</f>
        <v>100 г</v>
      </c>
      <c r="E348" t="str">
        <f>CONCATENATE(ROUND('БАЗА ЯНД'!J347,0)," кк")</f>
        <v>0 кк</v>
      </c>
      <c r="F348" t="str">
        <f>CONCATENATE("Б ",ROUND('БАЗА ЯНД'!K347,0))</f>
        <v>Б 0</v>
      </c>
      <c r="G348" t="str">
        <f>CONCATENATE("Ж ",ROUND('БАЗА ЯНД'!L347,0))</f>
        <v>Ж 0</v>
      </c>
      <c r="H348" t="str">
        <f>CONCATENATE("У ",ROUND('БАЗА ЯНД'!M347,0))</f>
        <v>У 0</v>
      </c>
      <c r="I348">
        <f>'БАЗА ЯНД'!N347</f>
        <v>0</v>
      </c>
      <c r="J348">
        <f>'БАЗА ЯНД'!O347</f>
        <v>1</v>
      </c>
      <c r="K348">
        <f>'БАЗА ЯНД'!P347</f>
        <v>0</v>
      </c>
      <c r="L348">
        <f>'БАЗА ЯНД'!Q347</f>
        <v>0</v>
      </c>
      <c r="M348">
        <f>'БАЗА ЯНД'!R347</f>
        <v>0</v>
      </c>
    </row>
    <row r="349" spans="1:13" ht="15" hidden="1" customHeight="1" x14ac:dyDescent="0.25">
      <c r="A349">
        <f>'БАЗА ЯНД'!B348</f>
        <v>23</v>
      </c>
      <c r="B349" t="str">
        <f>'БАЗА ЯНД'!E348</f>
        <v>Fish &amp; Chips</v>
      </c>
      <c r="C349" t="str">
        <f>CONCATENATE('БАЗА ЯНД'!F348,".-")</f>
        <v>270.-</v>
      </c>
      <c r="D349" t="str">
        <f>CONCATENATE('БАЗА ЯНД'!I348," г")</f>
        <v>200 г</v>
      </c>
      <c r="E349" t="str">
        <f>CONCATENATE(ROUND('БАЗА ЯНД'!J348,0)," кк")</f>
        <v>460 кк</v>
      </c>
      <c r="F349" t="str">
        <f>CONCATENATE("Б ",ROUND('БАЗА ЯНД'!K348,0))</f>
        <v>Б 21</v>
      </c>
      <c r="G349" t="str">
        <f>CONCATENATE("Ж ",ROUND('БАЗА ЯНД'!L348,0))</f>
        <v>Ж 25</v>
      </c>
      <c r="H349" t="str">
        <f>CONCATENATE("У ",ROUND('БАЗА ЯНД'!M348,0))</f>
        <v>У 38</v>
      </c>
      <c r="I349">
        <f>'БАЗА ЯНД'!N348</f>
        <v>0</v>
      </c>
      <c r="J349">
        <f>'БАЗА ЯНД'!O348</f>
        <v>1</v>
      </c>
      <c r="K349">
        <f>'БАЗА ЯНД'!P348</f>
        <v>1</v>
      </c>
      <c r="L349">
        <f>'БАЗА ЯНД'!Q348</f>
        <v>0</v>
      </c>
      <c r="M349" t="str">
        <f>'БАЗА ЯНД'!R348</f>
        <v>треска, пшеничная мука, картофельный крахмал, разрыхлитель, картофель, розмарин, тимьян, чеснок, соус тартар (майонез, сметана, огурцы, лук зелень, горчица, куркума, лимон), соль, специи</v>
      </c>
    </row>
    <row r="350" spans="1:13" ht="15" customHeight="1" x14ac:dyDescent="0.25">
      <c r="A350">
        <f>'БАЗА ЯНД'!B349</f>
        <v>22</v>
      </c>
      <c r="B350" t="str">
        <f>'БАЗА ЯНД'!E349</f>
        <v xml:space="preserve">Авокадо тост </v>
      </c>
      <c r="C350" t="str">
        <f>CONCATENATE('БАЗА ЯНД'!F349,".-")</f>
        <v>220.-</v>
      </c>
      <c r="D350" t="str">
        <f>CONCATENATE('БАЗА ЯНД'!I349," г")</f>
        <v>160 г</v>
      </c>
      <c r="E350" t="str">
        <f>CONCATENATE(ROUND('БАЗА ЯНД'!J349,0)," кк")</f>
        <v>307 кк</v>
      </c>
      <c r="F350" t="str">
        <f>CONCATENATE("Б ",ROUND('БАЗА ЯНД'!K349,0))</f>
        <v>Б 6</v>
      </c>
      <c r="G350" t="str">
        <f>CONCATENATE("Ж ",ROUND('БАЗА ЯНД'!L349,0))</f>
        <v>Ж 22</v>
      </c>
      <c r="H350" t="str">
        <f>CONCATENATE("У ",ROUND('БАЗА ЯНД'!M349,0))</f>
        <v>У 20</v>
      </c>
      <c r="I350">
        <f>'БАЗА ЯНД'!N349</f>
        <v>1</v>
      </c>
      <c r="J350">
        <f>'БАЗА ЯНД'!O349</f>
        <v>1</v>
      </c>
      <c r="K350">
        <f>'БАЗА ЯНД'!P349</f>
        <v>1</v>
      </c>
      <c r="L350">
        <f>'БАЗА ЯНД'!Q349</f>
        <v>0</v>
      </c>
      <c r="M350" t="str">
        <f>'БАЗА ЯНД'!R349</f>
        <v>тост (мука пшеничная, молоко, подсолнечное масло, дрожжи, соль, сахар), авокадо, томаты, подсолнечное масло, кинза, перец болгарский, сыр сливочный, табаско, чеснок, соль, специи</v>
      </c>
    </row>
    <row r="351" spans="1:13" ht="15" hidden="1" customHeight="1" x14ac:dyDescent="0.25">
      <c r="A351">
        <f>'БАЗА ЯНД'!B350</f>
        <v>22</v>
      </c>
      <c r="B351" t="str">
        <f>'БАЗА ЯНД'!E350</f>
        <v>Адыгейский сыр на гриле</v>
      </c>
      <c r="C351" t="str">
        <f>CONCATENATE('БАЗА ЯНД'!F350,".-")</f>
        <v>260.-</v>
      </c>
      <c r="D351" t="str">
        <f>CONCATENATE('БАЗА ЯНД'!I350," г")</f>
        <v>150 г</v>
      </c>
      <c r="E351" t="str">
        <f>CONCATENATE(ROUND('БАЗА ЯНД'!J350,0)," кк")</f>
        <v>220 кк</v>
      </c>
      <c r="F351" t="str">
        <f>CONCATENATE("Б ",ROUND('БАЗА ЯНД'!K350,0))</f>
        <v>Б 24</v>
      </c>
      <c r="G351" t="str">
        <f>CONCATENATE("Ж ",ROUND('БАЗА ЯНД'!L350,0))</f>
        <v>Ж 14</v>
      </c>
      <c r="H351" t="str">
        <f>CONCATENATE("У ",ROUND('БАЗА ЯНД'!M350,0))</f>
        <v>У 1</v>
      </c>
      <c r="I351">
        <f>'БАЗА ЯНД'!N350</f>
        <v>1</v>
      </c>
      <c r="J351">
        <f>'БАЗА ЯНД'!O350</f>
        <v>0</v>
      </c>
      <c r="K351">
        <f>'БАЗА ЯНД'!P350</f>
        <v>1</v>
      </c>
      <c r="L351">
        <f>'БАЗА ЯНД'!Q350</f>
        <v>0</v>
      </c>
      <c r="M351" t="str">
        <f>'БАЗА ЯНД'!R350</f>
        <v>сыр адыгейский, брусника, тимьян, розмарин, клюква, сахар, соль, специи</v>
      </c>
    </row>
    <row r="352" spans="1:13" ht="15" hidden="1" customHeight="1" x14ac:dyDescent="0.25">
      <c r="A352" t="e">
        <f>'БАЗА ЯНД'!#REF!</f>
        <v>#REF!</v>
      </c>
      <c r="B352" t="e">
        <f>'БАЗА ЯНД'!#REF!</f>
        <v>#REF!</v>
      </c>
      <c r="C352" t="e">
        <f>CONCATENATE('БАЗА ЯНД'!#REF!,".-")</f>
        <v>#REF!</v>
      </c>
      <c r="D352" t="e">
        <f>CONCATENATE('БАЗА ЯНД'!#REF!," г")</f>
        <v>#REF!</v>
      </c>
      <c r="E352" t="e">
        <f>CONCATENATE(ROUND('БАЗА ЯНД'!#REF!,0)," кк")</f>
        <v>#REF!</v>
      </c>
      <c r="F352" t="e">
        <f>CONCATENATE("Б ",ROUND('БАЗА ЯНД'!#REF!,0))</f>
        <v>#REF!</v>
      </c>
      <c r="G352" t="e">
        <f>CONCATENATE("Ж ",ROUND('БАЗА ЯНД'!#REF!,0))</f>
        <v>#REF!</v>
      </c>
      <c r="H352" t="e">
        <f>CONCATENATE("У ",ROUND('БАЗА ЯНД'!#REF!,0))</f>
        <v>#REF!</v>
      </c>
      <c r="I352" t="e">
        <f>'БАЗА ЯНД'!#REF!</f>
        <v>#REF!</v>
      </c>
      <c r="J352" t="e">
        <f>'БАЗА ЯНД'!#REF!</f>
        <v>#REF!</v>
      </c>
      <c r="K352" t="e">
        <f>'БАЗА ЯНД'!#REF!</f>
        <v>#REF!</v>
      </c>
      <c r="L352" t="e">
        <f>'БАЗА ЯНД'!#REF!</f>
        <v>#REF!</v>
      </c>
      <c r="M352" t="e">
        <f>'БАЗА ЯНД'!#REF!</f>
        <v>#REF!</v>
      </c>
    </row>
    <row r="353" spans="1:13" ht="15" hidden="1" customHeight="1" x14ac:dyDescent="0.25">
      <c r="A353">
        <f>'БАЗА ЯНД'!B351</f>
        <v>23</v>
      </c>
      <c r="B353" t="str">
        <f>'БАЗА ЯНД'!E351</f>
        <v>Азу из говядины</v>
      </c>
      <c r="C353" t="str">
        <f>CONCATENATE('БАЗА ЯНД'!F351,".-")</f>
        <v>220.-</v>
      </c>
      <c r="D353" t="str">
        <f>CONCATENATE('БАЗА ЯНД'!I351," г")</f>
        <v>180 г</v>
      </c>
      <c r="E353" t="str">
        <f>CONCATENATE(ROUND('БАЗА ЯНД'!J351,0)," кк")</f>
        <v>271 кк</v>
      </c>
      <c r="F353" t="str">
        <f>CONCATENATE("Б ",ROUND('БАЗА ЯНД'!K351,0))</f>
        <v>Б 14</v>
      </c>
      <c r="G353" t="str">
        <f>CONCATENATE("Ж ",ROUND('БАЗА ЯНД'!L351,0))</f>
        <v>Ж 19</v>
      </c>
      <c r="H353" t="str">
        <f>CONCATENATE("У ",ROUND('БАЗА ЯНД'!M351,0))</f>
        <v>У 11</v>
      </c>
      <c r="I353">
        <f>'БАЗА ЯНД'!N351</f>
        <v>0</v>
      </c>
      <c r="J353">
        <f>'БАЗА ЯНД'!O351</f>
        <v>1</v>
      </c>
      <c r="K353">
        <f>'БАЗА ЯНД'!P351</f>
        <v>1</v>
      </c>
      <c r="L353">
        <f>'БАЗА ЯНД'!Q351</f>
        <v>1</v>
      </c>
      <c r="M353" t="str">
        <f>'БАЗА ЯНД'!R351</f>
        <v>говядина, огурцы соленые, морковь, лук, томатная паста, томаты, масло подсолнечное, масло сливочное, мука пшеничная, соль, специи</v>
      </c>
    </row>
    <row r="354" spans="1:13" ht="15" hidden="1" customHeight="1" x14ac:dyDescent="0.25">
      <c r="A354">
        <f>'БАЗА ЯНД'!B352</f>
        <v>20</v>
      </c>
      <c r="B354" t="str">
        <f>'БАЗА ЯНД'!E352</f>
        <v>Салат с рубленым стейком и апельсином</v>
      </c>
      <c r="C354" t="str">
        <f>CONCATENATE('БАЗА ЯНД'!F352,".-")</f>
        <v>220.-</v>
      </c>
      <c r="D354" t="str">
        <f>CONCATENATE('БАЗА ЯНД'!I352," г")</f>
        <v>220 г</v>
      </c>
      <c r="E354" t="str">
        <f>CONCATENATE(ROUND('БАЗА ЯНД'!J352,0)," кк")</f>
        <v>281 кк</v>
      </c>
      <c r="F354" t="str">
        <f>CONCATENATE("Б ",ROUND('БАЗА ЯНД'!K352,0))</f>
        <v>Б 10</v>
      </c>
      <c r="G354" t="str">
        <f>CONCATENATE("Ж ",ROUND('БАЗА ЯНД'!L352,0))</f>
        <v>Ж 15</v>
      </c>
      <c r="H354" t="str">
        <f>CONCATENATE("У ",ROUND('БАЗА ЯНД'!M352,0))</f>
        <v>У 26</v>
      </c>
      <c r="I354">
        <f>'БАЗА ЯНД'!N352</f>
        <v>0</v>
      </c>
      <c r="J354">
        <f>'БАЗА ЯНД'!O352</f>
        <v>1</v>
      </c>
      <c r="K354">
        <f>'БАЗА ЯНД'!P352</f>
        <v>0</v>
      </c>
      <c r="L354">
        <f>'БАЗА ЯНД'!Q352</f>
        <v>0</v>
      </c>
      <c r="M354" t="str">
        <f>'БАЗА ЯНД'!R352</f>
        <v>говядина, листья салата, перец болгарский, томаты, огурцы, апельсины, морковь, кинза, фунчоза, подсолнечное масло, кунжутное масло, соус соевый</v>
      </c>
    </row>
    <row r="355" spans="1:13" ht="15" hidden="1" customHeight="1" x14ac:dyDescent="0.25">
      <c r="A355">
        <f>'БАЗА ЯНД'!B353</f>
        <v>24</v>
      </c>
      <c r="B355" t="str">
        <f>'БАЗА ЯНД'!E353</f>
        <v>Овощной крем-суп</v>
      </c>
      <c r="C355" t="str">
        <f>CONCATENATE('БАЗА ЯНД'!F353,".-")</f>
        <v>120.-</v>
      </c>
      <c r="D355" t="str">
        <f>CONCATENATE('БАЗА ЯНД'!I353," г")</f>
        <v>250 г</v>
      </c>
      <c r="E355" t="str">
        <f>CONCATENATE(ROUND('БАЗА ЯНД'!J353,0)," кк")</f>
        <v>144 кк</v>
      </c>
      <c r="F355" t="str">
        <f>CONCATENATE("Б ",ROUND('БАЗА ЯНД'!K353,0))</f>
        <v>Б 4</v>
      </c>
      <c r="G355" t="str">
        <f>CONCATENATE("Ж ",ROUND('БАЗА ЯНД'!L353,0))</f>
        <v>Ж 7</v>
      </c>
      <c r="H355" t="str">
        <f>CONCATENATE("У ",ROUND('БАЗА ЯНД'!M353,0))</f>
        <v>У 17</v>
      </c>
      <c r="I355">
        <f>'БАЗА ЯНД'!N353</f>
        <v>1</v>
      </c>
      <c r="J355">
        <f>'БАЗА ЯНД'!O353</f>
        <v>0</v>
      </c>
      <c r="K355">
        <f>'БАЗА ЯНД'!P353</f>
        <v>1</v>
      </c>
      <c r="L355">
        <f>'БАЗА ЯНД'!Q353</f>
        <v>0</v>
      </c>
      <c r="M355" t="str">
        <f>'БАЗА ЯНД'!R353</f>
        <v>капуста, лук, морковь, картофель, сливки, цукини, соль, специи</v>
      </c>
    </row>
    <row r="356" spans="1:13" ht="15" hidden="1" customHeight="1" x14ac:dyDescent="0.25">
      <c r="A356">
        <f>'БАЗА ЯНД'!B354</f>
        <v>49</v>
      </c>
      <c r="B356" t="str">
        <f>'БАЗА ЯНД'!E354</f>
        <v>Боул с сыром</v>
      </c>
      <c r="C356" t="str">
        <f>CONCATENATE('БАЗА ЯНД'!F354,".-")</f>
        <v>220.-</v>
      </c>
      <c r="D356" t="str">
        <f>CONCATENATE('БАЗА ЯНД'!I354," г")</f>
        <v>220 г</v>
      </c>
      <c r="E356" t="str">
        <f>CONCATENATE(ROUND('БАЗА ЯНД'!J354,0)," кк")</f>
        <v>250 кк</v>
      </c>
      <c r="F356" t="str">
        <f>CONCATENATE("Б ",ROUND('БАЗА ЯНД'!K354,0))</f>
        <v>Б 14</v>
      </c>
      <c r="G356" t="str">
        <f>CONCATENATE("Ж ",ROUND('БАЗА ЯНД'!L354,0))</f>
        <v>Ж 12</v>
      </c>
      <c r="H356" t="str">
        <f>CONCATENATE("У ",ROUND('БАЗА ЯНД'!M354,0))</f>
        <v>У 18</v>
      </c>
      <c r="I356">
        <f>'БАЗА ЯНД'!N354</f>
        <v>1</v>
      </c>
      <c r="J356">
        <f>'БАЗА ЯНД'!O354</f>
        <v>1</v>
      </c>
      <c r="K356">
        <f>'БАЗА ЯНД'!P354</f>
        <v>1</v>
      </c>
      <c r="L356">
        <f>'БАЗА ЯНД'!Q354</f>
        <v>0</v>
      </c>
      <c r="M356" t="str">
        <f>'БАЗА ЯНД'!R354</f>
        <v>сыр кавказский, фасоль стручковая, огурцы, салат айсберг, капуста брокколи, маслины черные, перец болгарский, горошек, кускус, зеленый, тыква, морковь, капуста, редис, оливковое масло, соль, специи</v>
      </c>
    </row>
    <row r="357" spans="1:13" ht="15" hidden="1" customHeight="1" x14ac:dyDescent="0.25">
      <c r="A357">
        <f>'БАЗА ЯНД'!B355</f>
        <v>31</v>
      </c>
      <c r="B357" t="str">
        <f>'БАЗА ЯНД'!E355</f>
        <v>Поке с тофу</v>
      </c>
      <c r="C357" t="str">
        <f>CONCATENATE('БАЗА ЯНД'!F355,".-")</f>
        <v>220.-</v>
      </c>
      <c r="D357" t="str">
        <f>CONCATENATE('БАЗА ЯНД'!I355," г")</f>
        <v>240 г</v>
      </c>
      <c r="E357" t="str">
        <f>CONCATENATE(ROUND('БАЗА ЯНД'!J355,0)," кк")</f>
        <v>302 кк</v>
      </c>
      <c r="F357" t="str">
        <f>CONCATENATE("Б ",ROUND('БАЗА ЯНД'!K355,0))</f>
        <v>Б 8</v>
      </c>
      <c r="G357" t="str">
        <f>CONCATENATE("Ж ",ROUND('БАЗА ЯНД'!L355,0))</f>
        <v>Ж 10</v>
      </c>
      <c r="H357" t="str">
        <f>CONCATENATE("У ",ROUND('БАЗА ЯНД'!M355,0))</f>
        <v>У 45</v>
      </c>
      <c r="I357">
        <f>'БАЗА ЯНД'!N355</f>
        <v>1</v>
      </c>
      <c r="J357">
        <f>'БАЗА ЯНД'!O355</f>
        <v>0</v>
      </c>
      <c r="K357">
        <f>'БАЗА ЯНД'!P355</f>
        <v>0</v>
      </c>
      <c r="L357">
        <f>'БАЗА ЯНД'!Q355</f>
        <v>0</v>
      </c>
      <c r="M357" t="str">
        <f>'БАЗА ЯНД'!R355</f>
        <v>сыр тофу, рис для суши (рис, уксус рисовый, мирин, сахар, соль), огурцы, имбирь, томаты черри, салат чукка, салат лолло бионда, кукуруза, манго, капуста красная, морковь, нори, кунжут, ореховый соус (масло подсолнечное, соевый соус, кунжут, уксус, яичный желток, соль, специи (лук, имбирь, цедра апельсина, корица, анис)</v>
      </c>
    </row>
    <row r="358" spans="1:13" ht="15" hidden="1" customHeight="1" x14ac:dyDescent="0.25">
      <c r="A358">
        <f>'БАЗА ЯНД'!B356</f>
        <v>24</v>
      </c>
      <c r="B358" t="str">
        <f>'БАЗА ЯНД'!E356</f>
        <v>Салат с шашлыком из курицы</v>
      </c>
      <c r="C358" t="str">
        <f>CONCATENATE('БАЗА ЯНД'!F356,".-")</f>
        <v>220.-</v>
      </c>
      <c r="D358" t="str">
        <f>CONCATENATE('БАЗА ЯНД'!I356," г")</f>
        <v>250 г</v>
      </c>
      <c r="E358" t="str">
        <f>CONCATENATE(ROUND('БАЗА ЯНД'!J356,0)," кк")</f>
        <v>238 кк</v>
      </c>
      <c r="F358" t="str">
        <f>CONCATENATE("Б ",ROUND('БАЗА ЯНД'!K356,0))</f>
        <v>Б 16</v>
      </c>
      <c r="G358" t="str">
        <f>CONCATENATE("Ж ",ROUND('БАЗА ЯНД'!L356,0))</f>
        <v>Ж 14</v>
      </c>
      <c r="H358" t="str">
        <f>CONCATENATE("У ",ROUND('БАЗА ЯНД'!M356,0))</f>
        <v>У 11</v>
      </c>
      <c r="I358">
        <f>'БАЗА ЯНД'!N356</f>
        <v>0</v>
      </c>
      <c r="J358">
        <f>'БАЗА ЯНД'!O356</f>
        <v>0</v>
      </c>
      <c r="K358">
        <f>'БАЗА ЯНД'!P356</f>
        <v>0</v>
      </c>
      <c r="L358">
        <f>'БАЗА ЯНД'!Q356</f>
        <v>1</v>
      </c>
      <c r="M358" t="str">
        <f>'БАЗА ЯНД'!R356</f>
        <v>цыплёнок, тыква, морковь, капуста, оливки, редис, перец болгарский, листья салата, зеленый лук, картофель, томаты, маринованные огурцы, майонез, специи, соль</v>
      </c>
    </row>
    <row r="359" spans="1:13" ht="15" hidden="1" customHeight="1" x14ac:dyDescent="0.25">
      <c r="A359">
        <f>'БАЗА ЯНД'!B357</f>
        <v>3</v>
      </c>
      <c r="B359" t="str">
        <f>'БАЗА ЯНД'!E357</f>
        <v>Салат-боул с сыром</v>
      </c>
      <c r="C359" t="str">
        <f>CONCATENATE('БАЗА ЯНД'!F357,".-")</f>
        <v>220.-</v>
      </c>
      <c r="D359" t="str">
        <f>CONCATENATE('БАЗА ЯНД'!I357," г")</f>
        <v>250 г</v>
      </c>
      <c r="E359" t="str">
        <f>CONCATENATE(ROUND('БАЗА ЯНД'!J357,0)," кк")</f>
        <v>225 кк</v>
      </c>
      <c r="F359" t="str">
        <f>CONCATENATE("Б ",ROUND('БАЗА ЯНД'!K357,0))</f>
        <v>Б 12</v>
      </c>
      <c r="G359" t="str">
        <f>CONCATENATE("Ж ",ROUND('БАЗА ЯНД'!L357,0))</f>
        <v>Ж 12</v>
      </c>
      <c r="H359" t="str">
        <f>CONCATENATE("У ",ROUND('БАЗА ЯНД'!M357,0))</f>
        <v>У 18</v>
      </c>
      <c r="I359">
        <f>'БАЗА ЯНД'!N357</f>
        <v>1</v>
      </c>
      <c r="J359">
        <f>'БАЗА ЯНД'!O357</f>
        <v>0</v>
      </c>
      <c r="K359">
        <f>'БАЗА ЯНД'!P357</f>
        <v>1</v>
      </c>
      <c r="L359">
        <f>'БАЗА ЯНД'!Q357</f>
        <v>0</v>
      </c>
      <c r="M359" t="str">
        <f>'БАЗА ЯНД'!R357</f>
        <v>сыр кавказский, томаты черри, огурцы, капуста, морковь, фасоль стручковая, фасоль красная, кабачки, соус песто, ромейн, соль, специи</v>
      </c>
    </row>
    <row r="360" spans="1:13" ht="15" hidden="1" customHeight="1" x14ac:dyDescent="0.25">
      <c r="A360">
        <f>'БАЗА ЯНД'!B358</f>
        <v>24</v>
      </c>
      <c r="B360" t="str">
        <f>'БАЗА ЯНД'!E358</f>
        <v>Запечённый окорок с кисло-сладким соусом</v>
      </c>
      <c r="C360" t="str">
        <f>CONCATENATE('БАЗА ЯНД'!F358,".-")</f>
        <v>220.-</v>
      </c>
      <c r="D360" t="str">
        <f>CONCATENATE('БАЗА ЯНД'!I358," г")</f>
        <v>150 г</v>
      </c>
      <c r="E360" t="str">
        <f>CONCATENATE(ROUND('БАЗА ЯНД'!J358,0)," кк")</f>
        <v>309 кк</v>
      </c>
      <c r="F360" t="str">
        <f>CONCATENATE("Б ",ROUND('БАЗА ЯНД'!K358,0))</f>
        <v>Б 14</v>
      </c>
      <c r="G360" t="str">
        <f>CONCATENATE("Ж ",ROUND('БАЗА ЯНД'!L358,0))</f>
        <v>Ж 25</v>
      </c>
      <c r="H360" t="str">
        <f>CONCATENATE("У ",ROUND('БАЗА ЯНД'!M358,0))</f>
        <v>У 6</v>
      </c>
      <c r="I360">
        <f>'БАЗА ЯНД'!N358</f>
        <v>0</v>
      </c>
      <c r="J360">
        <f>'БАЗА ЯНД'!O358</f>
        <v>1</v>
      </c>
      <c r="K360">
        <f>'БАЗА ЯНД'!P358</f>
        <v>0</v>
      </c>
      <c r="L360">
        <f>'БАЗА ЯНД'!Q358</f>
        <v>0</v>
      </c>
      <c r="M360" t="str">
        <f>'БАЗА ЯНД'!R358</f>
        <v>свинина, кисло-сладкий соус, болгарский перец, морковь, тыква, шампиньоны, фасоль стручковая, уксус винный, чеснок, кинза, лаймы, соевый соус, специи, подсолнечное масло</v>
      </c>
    </row>
    <row r="361" spans="1:13" ht="15" hidden="1" customHeight="1" x14ac:dyDescent="0.25">
      <c r="A361">
        <f>'БАЗА ЯНД'!B359</f>
        <v>24</v>
      </c>
      <c r="B361" t="str">
        <f>'БАЗА ЯНД'!E359</f>
        <v xml:space="preserve">Чизкейк с клубникой </v>
      </c>
      <c r="C361" t="str">
        <f>CONCATENATE('БАЗА ЯНД'!F359,".-")</f>
        <v>130.-</v>
      </c>
      <c r="D361" t="str">
        <f>CONCATENATE('БАЗА ЯНД'!I359," г")</f>
        <v>130 г</v>
      </c>
      <c r="E361" t="str">
        <f>CONCATENATE(ROUND('БАЗА ЯНД'!J359,0)," кк")</f>
        <v>438 кк</v>
      </c>
      <c r="F361" t="str">
        <f>CONCATENATE("Б ",ROUND('БАЗА ЯНД'!K359,0))</f>
        <v>Б 10</v>
      </c>
      <c r="G361" t="str">
        <f>CONCATENATE("Ж ",ROUND('БАЗА ЯНД'!L359,0))</f>
        <v>Ж 31</v>
      </c>
      <c r="H361" t="str">
        <f>CONCATENATE("У ",ROUND('БАЗА ЯНД'!M359,0))</f>
        <v>У 30</v>
      </c>
      <c r="I361">
        <f>'БАЗА ЯНД'!N359</f>
        <v>0</v>
      </c>
      <c r="J361">
        <f>'БАЗА ЯНД'!O359</f>
        <v>0</v>
      </c>
      <c r="K361">
        <f>'БАЗА ЯНД'!P359</f>
        <v>0</v>
      </c>
      <c r="L361">
        <f>'БАЗА ЯНД'!Q359</f>
        <v>0</v>
      </c>
      <c r="M361" t="str">
        <f>'БАЗА ЯНД'!R359</f>
        <v xml:space="preserve">сыр творожный, творог, сливки 22%, сахар, яйцо куриное, пшеничная мука, сливочное масло, молоко, клубника </v>
      </c>
    </row>
    <row r="362" spans="1:13" ht="15" hidden="1" customHeight="1" x14ac:dyDescent="0.25">
      <c r="A362">
        <f>'БАЗА ЯНД'!B360</f>
        <v>22</v>
      </c>
      <c r="B362" t="str">
        <f>'БАЗА ЯНД'!E360</f>
        <v>Базиликовый хумус</v>
      </c>
      <c r="C362" t="str">
        <f>CONCATENATE('БАЗА ЯНД'!F360,".-")</f>
        <v>150.-</v>
      </c>
      <c r="D362" t="str">
        <f>CONCATENATE('БАЗА ЯНД'!I360," г")</f>
        <v>180 г</v>
      </c>
      <c r="E362" t="str">
        <f>CONCATENATE(ROUND('БАЗА ЯНД'!J360,0)," кк")</f>
        <v>241 кк</v>
      </c>
      <c r="F362" t="str">
        <f>CONCATENATE("Б ",ROUND('БАЗА ЯНД'!K360,0))</f>
        <v>Б 7</v>
      </c>
      <c r="G362" t="str">
        <f>CONCATENATE("Ж ",ROUND('БАЗА ЯНД'!L360,0))</f>
        <v>Ж 12</v>
      </c>
      <c r="H362" t="str">
        <f>CONCATENATE("У ",ROUND('БАЗА ЯНД'!M360,0))</f>
        <v>У 27</v>
      </c>
      <c r="I362">
        <f>'БАЗА ЯНД'!N360</f>
        <v>1</v>
      </c>
      <c r="J362">
        <f>'БАЗА ЯНД'!O360</f>
        <v>1</v>
      </c>
      <c r="K362">
        <f>'БАЗА ЯНД'!P360</f>
        <v>0</v>
      </c>
      <c r="L362">
        <f>'БАЗА ЯНД'!Q360</f>
        <v>0</v>
      </c>
      <c r="M362" t="str">
        <f>'БАЗА ЯНД'!R360</f>
        <v>нут, чеснок, базилик, растительное масло, кунжутное масло, лимон, розмарин, мята, петрушка, кинза, арахис, семена льна, кунжут, огурцы, перец болгарский, морковь, хлеб, соль, специи</v>
      </c>
    </row>
    <row r="363" spans="1:13" ht="15" hidden="1" customHeight="1" x14ac:dyDescent="0.25">
      <c r="A363">
        <f>'БАЗА ЯНД'!B361</f>
        <v>49</v>
      </c>
      <c r="B363" t="str">
        <f>'БАЗА ЯНД'!E361</f>
        <v>Лакомка с соленой карамелью</v>
      </c>
      <c r="C363" t="str">
        <f>CONCATENATE('БАЗА ЯНД'!F361,".-")</f>
        <v>80.-</v>
      </c>
      <c r="D363" t="str">
        <f>CONCATENATE('БАЗА ЯНД'!I361," г")</f>
        <v>65 г</v>
      </c>
      <c r="E363" t="str">
        <f>CONCATENATE(ROUND('БАЗА ЯНД'!J361,0)," кк")</f>
        <v>140 кк</v>
      </c>
      <c r="F363" t="str">
        <f>CONCATENATE("Б ",ROUND('БАЗА ЯНД'!K361,0))</f>
        <v>Б 1</v>
      </c>
      <c r="G363" t="str">
        <f>CONCATENATE("Ж ",ROUND('БАЗА ЯНД'!L361,0))</f>
        <v>Ж 7</v>
      </c>
      <c r="H363" t="str">
        <f>CONCATENATE("У ",ROUND('БАЗА ЯНД'!M361,0))</f>
        <v>У 18</v>
      </c>
      <c r="I363">
        <f>'БАЗА ЯНД'!N361</f>
        <v>0</v>
      </c>
      <c r="J363">
        <f>'БАЗА ЯНД'!O361</f>
        <v>1</v>
      </c>
      <c r="K363">
        <f>'БАЗА ЯНД'!P361</f>
        <v>1</v>
      </c>
      <c r="L363">
        <f>'БАЗА ЯНД'!Q361</f>
        <v>0</v>
      </c>
      <c r="M363" t="str">
        <f>'БАЗА ЯНД'!R361</f>
        <v>молоко, мука, яйцо, сахар, дрожжи, маргарин, уксус, лимонная кислота, сахар, соль, карамель</v>
      </c>
    </row>
    <row r="364" spans="1:13" ht="15" hidden="1" customHeight="1" x14ac:dyDescent="0.25">
      <c r="A364">
        <f>'БАЗА ЯНД'!B362</f>
        <v>52</v>
      </c>
      <c r="B364" t="str">
        <f>'БАЗА ЯНД'!E362</f>
        <v>Пирожок с мясом</v>
      </c>
      <c r="C364" t="str">
        <f>CONCATENATE('БАЗА ЯНД'!F362,".-")</f>
        <v>80.-</v>
      </c>
      <c r="D364" t="str">
        <f>CONCATENATE('БАЗА ЯНД'!I362," г")</f>
        <v>80 г</v>
      </c>
      <c r="E364" t="str">
        <f>CONCATENATE(ROUND('БАЗА ЯНД'!J362,0)," кк")</f>
        <v>0 кк</v>
      </c>
      <c r="F364" t="str">
        <f>CONCATENATE("Б ",ROUND('БАЗА ЯНД'!K362,0))</f>
        <v>Б 0</v>
      </c>
      <c r="G364" t="str">
        <f>CONCATENATE("Ж ",ROUND('БАЗА ЯНД'!L362,0))</f>
        <v>Ж 0</v>
      </c>
      <c r="H364" t="str">
        <f>CONCATENATE("У ",ROUND('БАЗА ЯНД'!M362,0))</f>
        <v>У 0</v>
      </c>
      <c r="I364">
        <f>'БАЗА ЯНД'!N362</f>
        <v>0</v>
      </c>
      <c r="J364">
        <f>'БАЗА ЯНД'!O362</f>
        <v>1</v>
      </c>
      <c r="K364">
        <f>'БАЗА ЯНД'!P362</f>
        <v>0</v>
      </c>
      <c r="L364">
        <f>'БАЗА ЯНД'!Q362</f>
        <v>0</v>
      </c>
      <c r="M364">
        <f>'БАЗА ЯНД'!R362</f>
        <v>0</v>
      </c>
    </row>
    <row r="365" spans="1:13" ht="15" hidden="1" customHeight="1" x14ac:dyDescent="0.25">
      <c r="A365">
        <f>'БАЗА ЯНД'!B363</f>
        <v>22</v>
      </c>
      <c r="B365" t="str">
        <f>'БАЗА ЯНД'!E363</f>
        <v>Ананас, виноград, грейпфрут</v>
      </c>
      <c r="C365" t="str">
        <f>CONCATENATE('БАЗА ЯНД'!F363,".-")</f>
        <v>180.-</v>
      </c>
      <c r="D365" t="str">
        <f>CONCATENATE('БАЗА ЯНД'!I363," г")</f>
        <v>220 г</v>
      </c>
      <c r="E365" t="str">
        <f>CONCATENATE(ROUND('БАЗА ЯНД'!J363,0)," кк")</f>
        <v>111 кк</v>
      </c>
      <c r="F365" t="str">
        <f>CONCATENATE("Б ",ROUND('БАЗА ЯНД'!K363,0))</f>
        <v>Б 1</v>
      </c>
      <c r="G365" t="str">
        <f>CONCATENATE("Ж ",ROUND('БАЗА ЯНД'!L363,0))</f>
        <v>Ж 0</v>
      </c>
      <c r="H365" t="str">
        <f>CONCATENATE("У ",ROUND('БАЗА ЯНД'!M363,0))</f>
        <v>У 26</v>
      </c>
      <c r="I365">
        <f>'БАЗА ЯНД'!N363</f>
        <v>1</v>
      </c>
      <c r="J365">
        <f>'БАЗА ЯНД'!O363</f>
        <v>0</v>
      </c>
      <c r="K365">
        <f>'БАЗА ЯНД'!P363</f>
        <v>0</v>
      </c>
      <c r="L365">
        <f>'БАЗА ЯНД'!Q363</f>
        <v>0</v>
      </c>
      <c r="M365" t="str">
        <f>'БАЗА ЯНД'!R363</f>
        <v>ананас, виноград, грейпфрут</v>
      </c>
    </row>
    <row r="366" spans="1:13" ht="15" hidden="1" customHeight="1" x14ac:dyDescent="0.25">
      <c r="A366">
        <f>'БАЗА ЯНД'!B364</f>
        <v>0</v>
      </c>
      <c r="B366" t="str">
        <f>'БАЗА ЯНД'!E364</f>
        <v>Брускетта с брезаолой и тапенадом</v>
      </c>
      <c r="C366" t="str">
        <f>CONCATENATE('БАЗА ЯНД'!F364,".-")</f>
        <v>100.-</v>
      </c>
      <c r="D366" t="str">
        <f>CONCATENATE('БАЗА ЯНД'!I364," г")</f>
        <v xml:space="preserve"> г</v>
      </c>
      <c r="E366" t="str">
        <f>CONCATENATE(ROUND('БАЗА ЯНД'!J364,0)," кк")</f>
        <v>0 кк</v>
      </c>
      <c r="F366" t="str">
        <f>CONCATENATE("Б ",ROUND('БАЗА ЯНД'!K364,0))</f>
        <v>Б 0</v>
      </c>
      <c r="G366" t="str">
        <f>CONCATENATE("Ж ",ROUND('БАЗА ЯНД'!L364,0))</f>
        <v>Ж 0</v>
      </c>
      <c r="H366" t="str">
        <f>CONCATENATE("У ",ROUND('БАЗА ЯНД'!M364,0))</f>
        <v>У 0</v>
      </c>
      <c r="I366">
        <f>'БАЗА ЯНД'!N364</f>
        <v>0</v>
      </c>
      <c r="J366">
        <f>'БАЗА ЯНД'!O364</f>
        <v>0</v>
      </c>
      <c r="K366">
        <f>'БАЗА ЯНД'!P364</f>
        <v>0</v>
      </c>
      <c r="L366">
        <f>'БАЗА ЯНД'!Q364</f>
        <v>0</v>
      </c>
      <c r="M366">
        <f>'БАЗА ЯНД'!R364</f>
        <v>0</v>
      </c>
    </row>
    <row r="367" spans="1:13" ht="15" hidden="1" customHeight="1" x14ac:dyDescent="0.25">
      <c r="A367">
        <f>'БАЗА ЯНД'!B365</f>
        <v>42</v>
      </c>
      <c r="B367" t="str">
        <f>'БАЗА ЯНД'!E365</f>
        <v>Драники из батата с соусом 4 сыра, 1 шт</v>
      </c>
      <c r="C367" t="str">
        <f>CONCATENATE('БАЗА ЯНД'!F365,".-")</f>
        <v>130.-</v>
      </c>
      <c r="D367" t="str">
        <f>CONCATENATE('БАЗА ЯНД'!I365," г")</f>
        <v>110 г</v>
      </c>
      <c r="E367" t="str">
        <f>CONCATENATE(ROUND('БАЗА ЯНД'!J365,0)," кк")</f>
        <v>266 кк</v>
      </c>
      <c r="F367" t="str">
        <f>CONCATENATE("Б ",ROUND('БАЗА ЯНД'!K365,0))</f>
        <v>Б 4</v>
      </c>
      <c r="G367" t="str">
        <f>CONCATENATE("Ж ",ROUND('БАЗА ЯНД'!L365,0))</f>
        <v>Ж 15</v>
      </c>
      <c r="H367" t="str">
        <f>CONCATENATE("У ",ROUND('БАЗА ЯНД'!M365,0))</f>
        <v>У 30</v>
      </c>
      <c r="I367">
        <f>'БАЗА ЯНД'!N365</f>
        <v>0</v>
      </c>
      <c r="J367">
        <f>'БАЗА ЯНД'!O365</f>
        <v>0</v>
      </c>
      <c r="K367">
        <f>'БАЗА ЯНД'!P365</f>
        <v>1</v>
      </c>
      <c r="L367">
        <f>'БАЗА ЯНД'!Q365</f>
        <v>0</v>
      </c>
      <c r="M367" t="str">
        <f>'БАЗА ЯНД'!R365</f>
        <v>батат, картофель, лук репчатый, яйцо куриное, крахмал картофельный, петрушка, лук зеленый, чеснок, подсолнечное масло, соль, специи карри, томаты сушеные, кориандр, соус 4 сыра (сыр пармезан, чеддер, горгонзола, гауда, сливки 22 %)</v>
      </c>
    </row>
    <row r="368" spans="1:13" ht="15" hidden="1" customHeight="1" x14ac:dyDescent="0.25">
      <c r="A368">
        <f>'БАЗА ЯНД'!B366</f>
        <v>20</v>
      </c>
      <c r="B368" t="str">
        <f>'БАЗА ЯНД'!E366</f>
        <v>Кебаб из индейки, 1 шт</v>
      </c>
      <c r="C368" t="str">
        <f>CONCATENATE('БАЗА ЯНД'!F366,".-")</f>
        <v>220.-</v>
      </c>
      <c r="D368" t="str">
        <f>CONCATENATE('БАЗА ЯНД'!I366," г")</f>
        <v>150 г</v>
      </c>
      <c r="E368" t="str">
        <f>CONCATENATE(ROUND('БАЗА ЯНД'!J366,0)," кк")</f>
        <v>191 кк</v>
      </c>
      <c r="F368" t="str">
        <f>CONCATENATE("Б ",ROUND('БАЗА ЯНД'!K366,0))</f>
        <v>Б 17</v>
      </c>
      <c r="G368" t="str">
        <f>CONCATENATE("Ж ",ROUND('БАЗА ЯНД'!L366,0))</f>
        <v>Ж 10</v>
      </c>
      <c r="H368" t="str">
        <f>CONCATENATE("У ",ROUND('БАЗА ЯНД'!M366,0))</f>
        <v>У 9</v>
      </c>
      <c r="I368">
        <f>'БАЗА ЯНД'!N366</f>
        <v>0</v>
      </c>
      <c r="J368">
        <f>'БАЗА ЯНД'!O366</f>
        <v>1</v>
      </c>
      <c r="K368">
        <f>'БАЗА ЯНД'!P366</f>
        <v>1</v>
      </c>
      <c r="L368">
        <f>'БАЗА ЯНД'!Q366</f>
        <v>0</v>
      </c>
      <c r="M368" t="str">
        <f>'БАЗА ЯНД'!R366</f>
        <v>индейка, яйцо, сухари панировочные, сливочное масло, петрушка, томаты, цыплёнок, соль, специи</v>
      </c>
    </row>
    <row r="369" spans="1:13" ht="15" hidden="1" customHeight="1" x14ac:dyDescent="0.25">
      <c r="A369">
        <f>'БАЗА ЯНД'!B367</f>
        <v>16</v>
      </c>
      <c r="B369" t="str">
        <f>'БАЗА ЯНД'!E367</f>
        <v>Шведский картофель "Искушение Янсона"</v>
      </c>
      <c r="C369" t="str">
        <f>CONCATENATE('БАЗА ЯНД'!F367,".-")</f>
        <v>160.-</v>
      </c>
      <c r="D369" t="str">
        <f>CONCATENATE('БАЗА ЯНД'!I367," г")</f>
        <v>200 г</v>
      </c>
      <c r="E369" t="str">
        <f>CONCATENATE(ROUND('БАЗА ЯНД'!J367,0)," кк")</f>
        <v>301 кк</v>
      </c>
      <c r="F369" t="str">
        <f>CONCATENATE("Б ",ROUND('БАЗА ЯНД'!K367,0))</f>
        <v>Б 7</v>
      </c>
      <c r="G369" t="str">
        <f>CONCATENATE("Ж ",ROUND('БАЗА ЯНД'!L367,0))</f>
        <v>Ж 19</v>
      </c>
      <c r="H369" t="str">
        <f>CONCATENATE("У ",ROUND('БАЗА ЯНД'!M367,0))</f>
        <v>У 27</v>
      </c>
      <c r="I369">
        <f>'БАЗА ЯНД'!N367</f>
        <v>1</v>
      </c>
      <c r="J369">
        <f>'БАЗА ЯНД'!O367</f>
        <v>0</v>
      </c>
      <c r="K369">
        <f>'БАЗА ЯНД'!P367</f>
        <v>1</v>
      </c>
      <c r="L369">
        <f>'БАЗА ЯНД'!Q367</f>
        <v>0</v>
      </c>
      <c r="M369" t="str">
        <f>'БАЗА ЯНД'!R367</f>
        <v>картофель, огурец маринованный, лук, сливочное масло, сливки, петрушка, сыр копченый</v>
      </c>
    </row>
    <row r="370" spans="1:13" ht="15" hidden="1" customHeight="1" x14ac:dyDescent="0.25">
      <c r="A370">
        <f>'БАЗА ЯНД'!B368</f>
        <v>10</v>
      </c>
      <c r="B370" t="str">
        <f>'БАЗА ЯНД'!E368</f>
        <v>Рисовая каша</v>
      </c>
      <c r="C370" t="str">
        <f>CONCATENATE('БАЗА ЯНД'!F368,".-")</f>
        <v>100.-</v>
      </c>
      <c r="D370" t="str">
        <f>CONCATENATE('БАЗА ЯНД'!I368," г")</f>
        <v>250 г</v>
      </c>
      <c r="E370" t="str">
        <f>CONCATENATE(ROUND('БАЗА ЯНД'!J368,0)," кк")</f>
        <v>268 кк</v>
      </c>
      <c r="F370" t="str">
        <f>CONCATENATE("Б ",ROUND('БАЗА ЯНД'!K368,0))</f>
        <v>Б 5</v>
      </c>
      <c r="G370" t="str">
        <f>CONCATENATE("Ж ",ROUND('БАЗА ЯНД'!L368,0))</f>
        <v>Ж 13</v>
      </c>
      <c r="H370" t="str">
        <f>CONCATENATE("У ",ROUND('БАЗА ЯНД'!M368,0))</f>
        <v>У 33</v>
      </c>
      <c r="I370">
        <f>'БАЗА ЯНД'!N368</f>
        <v>1</v>
      </c>
      <c r="J370">
        <f>'БАЗА ЯНД'!O368</f>
        <v>0</v>
      </c>
      <c r="K370">
        <f>'БАЗА ЯНД'!P368</f>
        <v>1</v>
      </c>
      <c r="L370">
        <f>'БАЗА ЯНД'!Q368</f>
        <v>0</v>
      </c>
      <c r="M370" t="str">
        <f>'БАЗА ЯНД'!R368</f>
        <v>рисовые хлопья, молоко, сахар, соль, сливочное масло</v>
      </c>
    </row>
    <row r="371" spans="1:13" ht="15" hidden="1" customHeight="1" x14ac:dyDescent="0.25">
      <c r="A371">
        <f>'БАЗА ЯНД'!B369</f>
        <v>24</v>
      </c>
      <c r="B371" t="str">
        <f>'БАЗА ЯНД'!E369</f>
        <v>Английский завтрак</v>
      </c>
      <c r="C371" t="str">
        <f>CONCATENATE('БАЗА ЯНД'!F369,".-")</f>
        <v>240.-</v>
      </c>
      <c r="D371" t="str">
        <f>CONCATENATE('БАЗА ЯНД'!I369," г")</f>
        <v>200 г</v>
      </c>
      <c r="E371" t="str">
        <f>CONCATENATE(ROUND('БАЗА ЯНД'!J369,0)," кк")</f>
        <v>372 кк</v>
      </c>
      <c r="F371" t="str">
        <f>CONCATENATE("Б ",ROUND('БАЗА ЯНД'!K369,0))</f>
        <v>Б 20</v>
      </c>
      <c r="G371" t="str">
        <f>CONCATENATE("Ж ",ROUND('БАЗА ЯНД'!L369,0))</f>
        <v>Ж 22</v>
      </c>
      <c r="H371" t="str">
        <f>CONCATENATE("У ",ROUND('БАЗА ЯНД'!M369,0))</f>
        <v>У 23</v>
      </c>
      <c r="I371">
        <f>'БАЗА ЯНД'!N369</f>
        <v>0</v>
      </c>
      <c r="J371">
        <f>'БАЗА ЯНД'!O369</f>
        <v>0</v>
      </c>
      <c r="K371">
        <f>'БАЗА ЯНД'!P369</f>
        <v>0</v>
      </c>
      <c r="L371">
        <f>'БАЗА ЯНД'!Q369</f>
        <v>0</v>
      </c>
      <c r="M371" t="str">
        <f>'БАЗА ЯНД'!R369</f>
        <v>яйца куриные, колбаска, драник, бекон, лобио, соль</v>
      </c>
    </row>
    <row r="372" spans="1:13" ht="15" customHeight="1" x14ac:dyDescent="0.25">
      <c r="A372">
        <f>'БАЗА ЯНД'!B370</f>
        <v>22</v>
      </c>
      <c r="B372" t="str">
        <f>'БАЗА ЯНД'!E370</f>
        <v>Апельсиновый фреш</v>
      </c>
      <c r="C372" t="str">
        <f>CONCATENATE('БАЗА ЯНД'!F370,".-")</f>
        <v>190.-</v>
      </c>
      <c r="D372" t="str">
        <f>CONCATENATE('БАЗА ЯНД'!I370," г")</f>
        <v>270 г</v>
      </c>
      <c r="E372" t="str">
        <f>CONCATENATE(ROUND('БАЗА ЯНД'!J370,0)," кк")</f>
        <v>95 кк</v>
      </c>
      <c r="F372" t="str">
        <f>CONCATENATE("Б ",ROUND('БАЗА ЯНД'!K370,0))</f>
        <v>Б 2</v>
      </c>
      <c r="G372" t="str">
        <f>CONCATENATE("Ж ",ROUND('БАЗА ЯНД'!L370,0))</f>
        <v>Ж 1</v>
      </c>
      <c r="H372" t="str">
        <f>CONCATENATE("У ",ROUND('БАЗА ЯНД'!M370,0))</f>
        <v>У 20</v>
      </c>
      <c r="I372">
        <f>'БАЗА ЯНД'!N370</f>
        <v>1</v>
      </c>
      <c r="J372">
        <f>'БАЗА ЯНД'!O370</f>
        <v>0</v>
      </c>
      <c r="K372">
        <f>'БАЗА ЯНД'!P370</f>
        <v>0</v>
      </c>
      <c r="L372">
        <f>'БАЗА ЯНД'!Q370</f>
        <v>0</v>
      </c>
      <c r="M372" t="str">
        <f>'БАЗА ЯНД'!R370</f>
        <v>апельсин</v>
      </c>
    </row>
    <row r="373" spans="1:13" ht="15" hidden="1" customHeight="1" x14ac:dyDescent="0.25">
      <c r="A373">
        <f>'БАЗА ЯНД'!B371</f>
        <v>16</v>
      </c>
      <c r="B373" t="str">
        <f>'БАЗА ЯНД'!E371</f>
        <v>Пасхальный окорок с картофелем "Искушение Янсона"</v>
      </c>
      <c r="C373" t="str">
        <f>CONCATENATE('БАЗА ЯНД'!F371,".-")</f>
        <v>290.-</v>
      </c>
      <c r="D373" t="str">
        <f>CONCATENATE('БАЗА ЯНД'!I371," г")</f>
        <v>260 г</v>
      </c>
      <c r="E373" t="str">
        <f>CONCATENATE(ROUND('БАЗА ЯНД'!J371,0)," кк")</f>
        <v>482 кк</v>
      </c>
      <c r="F373" t="str">
        <f>CONCATENATE("Б ",ROUND('БАЗА ЯНД'!K371,0))</f>
        <v>Б 18</v>
      </c>
      <c r="G373" t="str">
        <f>CONCATENATE("Ж ",ROUND('БАЗА ЯНД'!L371,0))</f>
        <v>Ж 45</v>
      </c>
      <c r="H373" t="str">
        <f>CONCATENATE("У ",ROUND('БАЗА ЯНД'!M371,0))</f>
        <v>У 20</v>
      </c>
      <c r="I373">
        <f>'БАЗА ЯНД'!N371</f>
        <v>1</v>
      </c>
      <c r="J373">
        <f>'БАЗА ЯНД'!O371</f>
        <v>1</v>
      </c>
      <c r="K373">
        <f>'БАЗА ЯНД'!P371</f>
        <v>1</v>
      </c>
      <c r="L373">
        <f>'БАЗА ЯНД'!Q371</f>
        <v>0</v>
      </c>
      <c r="M373" t="str">
        <f>'БАЗА ЯНД'!R371</f>
        <v>свинина, специи, вино красное, розмарин, соль, можжевельник, демиглас, горчица, гвоздика, апельсин, черная рябина, картофель, огурец маринованный, лук, сливочное масло, сливки, петрушка, сыр копченый</v>
      </c>
    </row>
    <row r="374" spans="1:13" ht="15" hidden="1" customHeight="1" x14ac:dyDescent="0.25">
      <c r="A374">
        <f>'БАЗА ЯНД'!B372</f>
        <v>22</v>
      </c>
      <c r="B374" t="str">
        <f>'БАЗА ЯНД'!E372</f>
        <v>Бёф бургиньон — говядина, тушённая в вине</v>
      </c>
      <c r="C374" t="str">
        <f>CONCATENATE('БАЗА ЯНД'!F372,".-")</f>
        <v>260.-</v>
      </c>
      <c r="D374" t="str">
        <f>CONCATENATE('БАЗА ЯНД'!I372," г")</f>
        <v>220 г</v>
      </c>
      <c r="E374" t="str">
        <f>CONCATENATE(ROUND('БАЗА ЯНД'!J372,0)," кк")</f>
        <v>233 кк</v>
      </c>
      <c r="F374" t="str">
        <f>CONCATENATE("Б ",ROUND('БАЗА ЯНД'!K372,0))</f>
        <v>Б 10</v>
      </c>
      <c r="G374" t="str">
        <f>CONCATENATE("Ж ",ROUND('БАЗА ЯНД'!L372,0))</f>
        <v>Ж 11</v>
      </c>
      <c r="H374" t="str">
        <f>CONCATENATE("У ",ROUND('БАЗА ЯНД'!M372,0))</f>
        <v>У 25</v>
      </c>
      <c r="I374">
        <f>'БАЗА ЯНД'!N372</f>
        <v>0</v>
      </c>
      <c r="J374">
        <f>'БАЗА ЯНД'!O372</f>
        <v>1</v>
      </c>
      <c r="K374">
        <f>'БАЗА ЯНД'!P372</f>
        <v>0</v>
      </c>
      <c r="L374">
        <f>'БАЗА ЯНД'!Q372</f>
        <v>0</v>
      </c>
      <c r="M374" t="str">
        <f>'БАЗА ЯНД'!R372</f>
        <v>говядина, вино красное, морковь, лук репчатый, чеснок, тимьян, соль, соевый соус, соевый демиглас, мука пшеничная, подсолнечное масло, картофель стоун, розмарин, петрушка</v>
      </c>
    </row>
    <row r="375" spans="1:13" ht="15" hidden="1" customHeight="1" x14ac:dyDescent="0.25">
      <c r="A375">
        <f>'БАЗА ЯНД'!B373</f>
        <v>21</v>
      </c>
      <c r="B375" t="str">
        <f>'БАЗА ЯНД'!E373</f>
        <v>Бефстроганов из говядины с шампиньонами</v>
      </c>
      <c r="C375" t="str">
        <f>CONCATENATE('БАЗА ЯНД'!F373,".-")</f>
        <v>250.-</v>
      </c>
      <c r="D375" t="str">
        <f>CONCATENATE('БАЗА ЯНД'!I373," г")</f>
        <v>180 г</v>
      </c>
      <c r="E375" t="str">
        <f>CONCATENATE(ROUND('БАЗА ЯНД'!J373,0)," кк")</f>
        <v>430 кк</v>
      </c>
      <c r="F375" t="str">
        <f>CONCATENATE("Б ",ROUND('БАЗА ЯНД'!K373,0))</f>
        <v>Б 16</v>
      </c>
      <c r="G375" t="str">
        <f>CONCATENATE("Ж ",ROUND('БАЗА ЯНД'!L373,0))</f>
        <v>Ж 37</v>
      </c>
      <c r="H375" t="str">
        <f>CONCATENATE("У ",ROUND('БАЗА ЯНД'!M373,0))</f>
        <v>У 8</v>
      </c>
      <c r="I375">
        <f>'БАЗА ЯНД'!N373</f>
        <v>0</v>
      </c>
      <c r="J375">
        <f>'БАЗА ЯНД'!O373</f>
        <v>1</v>
      </c>
      <c r="K375">
        <f>'БАЗА ЯНД'!P373</f>
        <v>1</v>
      </c>
      <c r="L375">
        <f>'БАЗА ЯНД'!Q373</f>
        <v>0</v>
      </c>
      <c r="M375" t="str">
        <f>'БАЗА ЯНД'!R373</f>
        <v>говядина, лук, шампиньоны, сметана, пшеничная мука, сливки, сливочное масло, петрушка, огурцы маринованные, демиглас, соль, специи</v>
      </c>
    </row>
    <row r="376" spans="1:13" ht="15" hidden="1" customHeight="1" x14ac:dyDescent="0.25">
      <c r="A376">
        <f>'БАЗА ЯНД'!B374</f>
        <v>8</v>
      </c>
      <c r="B376" t="str">
        <f>'БАЗА ЯНД'!E374</f>
        <v>Пшеничный ролл с томлёной говядиной</v>
      </c>
      <c r="C376" t="str">
        <f>CONCATENATE('БАЗА ЯНД'!F374,".-")</f>
        <v>190.-</v>
      </c>
      <c r="D376" t="str">
        <f>CONCATENATE('БАЗА ЯНД'!I374," г")</f>
        <v>180 г</v>
      </c>
      <c r="E376" t="str">
        <f>CONCATENATE(ROUND('БАЗА ЯНД'!J374,0)," кк")</f>
        <v>368 кк</v>
      </c>
      <c r="F376" t="str">
        <f>CONCATENATE("Б ",ROUND('БАЗА ЯНД'!K374,0))</f>
        <v>Б 12</v>
      </c>
      <c r="G376" t="str">
        <f>CONCATENATE("Ж ",ROUND('БАЗА ЯНД'!L374,0))</f>
        <v>Ж 17</v>
      </c>
      <c r="H376" t="str">
        <f>CONCATENATE("У ",ROUND('БАЗА ЯНД'!M374,0))</f>
        <v>У 43</v>
      </c>
      <c r="I376">
        <f>'БАЗА ЯНД'!N374</f>
        <v>0</v>
      </c>
      <c r="J376">
        <f>'БАЗА ЯНД'!O374</f>
        <v>1</v>
      </c>
      <c r="K376">
        <f>'БАЗА ЯНД'!P374</f>
        <v>1</v>
      </c>
      <c r="L376">
        <f>'БАЗА ЯНД'!Q374</f>
        <v>0</v>
      </c>
      <c r="M376" t="str">
        <f>'БАЗА ЯНД'!R374</f>
        <v>пшеничная тортилья, говядина, соевый соус, лук, морковь, сливочное масло, сыр творожный, майонез, огурцы маринованные, морковь, капуста китайская, фасоль красная, соль, розмарин, тимьян, чеснок</v>
      </c>
    </row>
    <row r="377" spans="1:13" ht="15" hidden="1" customHeight="1" x14ac:dyDescent="0.25">
      <c r="A377">
        <f>'БАЗА ЯНД'!B375</f>
        <v>52</v>
      </c>
      <c r="B377" t="str">
        <f>'БАЗА ЯНД'!E375</f>
        <v>Бутерброд с килькой</v>
      </c>
      <c r="C377" t="str">
        <f>CONCATENATE('БАЗА ЯНД'!F375,".-")</f>
        <v>50.-</v>
      </c>
      <c r="D377" t="str">
        <f>CONCATENATE('БАЗА ЯНД'!I375," г")</f>
        <v>55 г</v>
      </c>
      <c r="E377" t="str">
        <f>CONCATENATE(ROUND('БАЗА ЯНД'!J375,0)," кк")</f>
        <v>0 кк</v>
      </c>
      <c r="F377" t="str">
        <f>CONCATENATE("Б ",ROUND('БАЗА ЯНД'!K375,0))</f>
        <v>Б 0</v>
      </c>
      <c r="G377" t="str">
        <f>CONCATENATE("Ж ",ROUND('БАЗА ЯНД'!L375,0))</f>
        <v>Ж 0</v>
      </c>
      <c r="H377" t="str">
        <f>CONCATENATE("У ",ROUND('БАЗА ЯНД'!M375,0))</f>
        <v>У 0</v>
      </c>
      <c r="I377">
        <f>'БАЗА ЯНД'!N375</f>
        <v>0</v>
      </c>
      <c r="J377">
        <f>'БАЗА ЯНД'!O375</f>
        <v>0</v>
      </c>
      <c r="K377">
        <f>'БАЗА ЯНД'!P375</f>
        <v>0</v>
      </c>
      <c r="L377">
        <f>'БАЗА ЯНД'!Q375</f>
        <v>0</v>
      </c>
      <c r="M377">
        <f>'БАЗА ЯНД'!R375</f>
        <v>0</v>
      </c>
    </row>
    <row r="378" spans="1:13" ht="15" hidden="1" customHeight="1" x14ac:dyDescent="0.25">
      <c r="A378">
        <f>'БАЗА ЯНД'!B376</f>
        <v>52</v>
      </c>
      <c r="B378" t="str">
        <f>'БАЗА ЯНД'!E376</f>
        <v>Бутерброд с селёдочным маслом</v>
      </c>
      <c r="C378" t="str">
        <f>CONCATENATE('БАЗА ЯНД'!F376,".-")</f>
        <v>40.-</v>
      </c>
      <c r="D378" t="str">
        <f>CONCATENATE('БАЗА ЯНД'!I376," г")</f>
        <v>55 г</v>
      </c>
      <c r="E378" t="str">
        <f>CONCATENATE(ROUND('БАЗА ЯНД'!J376,0)," кк")</f>
        <v>0 кк</v>
      </c>
      <c r="F378" t="str">
        <f>CONCATENATE("Б ",ROUND('БАЗА ЯНД'!K376,0))</f>
        <v>Б 0</v>
      </c>
      <c r="G378" t="str">
        <f>CONCATENATE("Ж ",ROUND('БАЗА ЯНД'!L376,0))</f>
        <v>Ж 0</v>
      </c>
      <c r="H378" t="str">
        <f>CONCATENATE("У ",ROUND('БАЗА ЯНД'!M376,0))</f>
        <v>У 0</v>
      </c>
      <c r="I378">
        <f>'БАЗА ЯНД'!N376</f>
        <v>0</v>
      </c>
      <c r="J378">
        <f>'БАЗА ЯНД'!O376</f>
        <v>0</v>
      </c>
      <c r="K378">
        <f>'БАЗА ЯНД'!P376</f>
        <v>0</v>
      </c>
      <c r="L378">
        <f>'БАЗА ЯНД'!Q376</f>
        <v>0</v>
      </c>
      <c r="M378">
        <f>'БАЗА ЯНД'!R376</f>
        <v>0</v>
      </c>
    </row>
    <row r="379" spans="1:13" ht="15" hidden="1" customHeight="1" x14ac:dyDescent="0.25">
      <c r="A379">
        <f>'БАЗА ЯНД'!B377</f>
        <v>22</v>
      </c>
      <c r="B379" t="str">
        <f>'БАЗА ЯНД'!E377</f>
        <v>Бириани — индийский овощной плов</v>
      </c>
      <c r="C379" t="str">
        <f>CONCATENATE('БАЗА ЯНД'!F377,".-")</f>
        <v>160.-</v>
      </c>
      <c r="D379" t="str">
        <f>CONCATENATE('БАЗА ЯНД'!I377," г")</f>
        <v>250 г</v>
      </c>
      <c r="E379" t="str">
        <f>CONCATENATE(ROUND('БАЗА ЯНД'!J377,0)," кк")</f>
        <v>278 кк</v>
      </c>
      <c r="F379" t="str">
        <f>CONCATENATE("Б ",ROUND('БАЗА ЯНД'!K377,0))</f>
        <v>Б 10</v>
      </c>
      <c r="G379" t="str">
        <f>CONCATENATE("Ж ",ROUND('БАЗА ЯНД'!L377,0))</f>
        <v>Ж 8</v>
      </c>
      <c r="H379" t="str">
        <f>CONCATENATE("У ",ROUND('БАЗА ЯНД'!M377,0))</f>
        <v>У 42</v>
      </c>
      <c r="I379">
        <f>'БАЗА ЯНД'!N377</f>
        <v>1</v>
      </c>
      <c r="J379">
        <f>'БАЗА ЯНД'!O377</f>
        <v>0</v>
      </c>
      <c r="K379">
        <f>'БАЗА ЯНД'!P377</f>
        <v>0</v>
      </c>
      <c r="L379">
        <f>'БАЗА ЯНД'!Q377</f>
        <v>1</v>
      </c>
      <c r="M379" t="str">
        <f>'БАЗА ЯНД'!R377</f>
        <v>рис, морковь, лук, кунжутное масло, кинза, чеснок, перец чили, имбирь, лимоны, мята, арахис, перец болгарский, курага, нут, соль, специи, фасоль стручковая</v>
      </c>
    </row>
    <row r="380" spans="1:13" ht="15" hidden="1" customHeight="1" x14ac:dyDescent="0.25">
      <c r="A380">
        <f>'БАЗА ЯНД'!B378</f>
        <v>22</v>
      </c>
      <c r="B380" t="str">
        <f>'БАЗА ЯНД'!E378</f>
        <v>Баклажановая икра с овощными палочками</v>
      </c>
      <c r="C380" t="str">
        <f>CONCATENATE('БАЗА ЯНД'!F378,".-")</f>
        <v>120.-</v>
      </c>
      <c r="D380" t="str">
        <f>CONCATENATE('БАЗА ЯНД'!I378," г")</f>
        <v>200 г</v>
      </c>
      <c r="E380" t="str">
        <f>CONCATENATE(ROUND('БАЗА ЯНД'!J378,0)," кк")</f>
        <v>228 кк</v>
      </c>
      <c r="F380" t="str">
        <f>CONCATENATE("Б ",ROUND('БАЗА ЯНД'!K378,0))</f>
        <v>Б 4</v>
      </c>
      <c r="G380" t="str">
        <f>CONCATENATE("Ж ",ROUND('БАЗА ЯНД'!L378,0))</f>
        <v>Ж 11</v>
      </c>
      <c r="H380" t="str">
        <f>CONCATENATE("У ",ROUND('БАЗА ЯНД'!M378,0))</f>
        <v>У 29</v>
      </c>
      <c r="I380">
        <f>'БАЗА ЯНД'!N378</f>
        <v>1</v>
      </c>
      <c r="J380">
        <f>'БАЗА ЯНД'!O378</f>
        <v>1</v>
      </c>
      <c r="K380">
        <f>'БАЗА ЯНД'!P378</f>
        <v>0</v>
      </c>
      <c r="L380">
        <f>'БАЗА ЯНД'!Q378</f>
        <v>0</v>
      </c>
      <c r="M380" t="str">
        <f>'БАЗА ЯНД'!R378</f>
        <v>икра баклажановая, лук, лук зеленый, ароматное масло, подсолнечное масло, огурцы, морковь, перец болгарский, хлеб</v>
      </c>
    </row>
    <row r="381" spans="1:13" ht="15" hidden="1" customHeight="1" x14ac:dyDescent="0.25">
      <c r="A381">
        <f>'БАЗА ЯНД'!B379</f>
        <v>23</v>
      </c>
      <c r="B381" t="str">
        <f>'БАЗА ЯНД'!E379</f>
        <v>Бейгл с цыплёнком и сливочным сыром</v>
      </c>
      <c r="C381" t="str">
        <f>CONCATENATE('БАЗА ЯНД'!F379,".-")</f>
        <v>170.-</v>
      </c>
      <c r="D381" t="str">
        <f>CONCATENATE('БАЗА ЯНД'!I379," г")</f>
        <v>190 г</v>
      </c>
      <c r="E381" t="str">
        <f>CONCATENATE(ROUND('БАЗА ЯНД'!J379,0)," кк")</f>
        <v>288 кк</v>
      </c>
      <c r="F381" t="str">
        <f>CONCATENATE("Б ",ROUND('БАЗА ЯНД'!K379,0))</f>
        <v>Б 18</v>
      </c>
      <c r="G381" t="str">
        <f>CONCATENATE("Ж ",ROUND('БАЗА ЯНД'!L379,0))</f>
        <v>Ж 10</v>
      </c>
      <c r="H381" t="str">
        <f>CONCATENATE("У ",ROUND('БАЗА ЯНД'!M379,0))</f>
        <v>У 32</v>
      </c>
      <c r="I381">
        <f>'БАЗА ЯНД'!N379</f>
        <v>0</v>
      </c>
      <c r="J381">
        <f>'БАЗА ЯНД'!O379</f>
        <v>1</v>
      </c>
      <c r="K381">
        <f>'БАЗА ЯНД'!P379</f>
        <v>1</v>
      </c>
      <c r="L381">
        <f>'БАЗА ЯНД'!Q379</f>
        <v>0</v>
      </c>
      <c r="M381" t="str">
        <f>'БАЗА ЯНД'!R379</f>
        <v>булочка бейгл, листья салата, копченая куриная грудка, огурцы маринованные, томаты, сыр творожный, сливки</v>
      </c>
    </row>
    <row r="382" spans="1:13" ht="15" customHeight="1" x14ac:dyDescent="0.25">
      <c r="A382">
        <f>'БАЗА ЯНД'!B380</f>
        <v>22</v>
      </c>
      <c r="B382" t="str">
        <f>'БАЗА ЯНД'!E380</f>
        <v>Бекон</v>
      </c>
      <c r="C382" t="str">
        <f>CONCATENATE('БАЗА ЯНД'!F380,".-")</f>
        <v>60.-</v>
      </c>
      <c r="D382" t="str">
        <f>CONCATENATE('БАЗА ЯНД'!I380," г")</f>
        <v>20 г</v>
      </c>
      <c r="E382" t="str">
        <f>CONCATENATE(ROUND('БАЗА ЯНД'!J380,0)," кк")</f>
        <v>116 кк</v>
      </c>
      <c r="F382" t="str">
        <f>CONCATENATE("Б ",ROUND('БАЗА ЯНД'!K380,0))</f>
        <v>Б 3</v>
      </c>
      <c r="G382" t="str">
        <f>CONCATENATE("Ж ",ROUND('БАЗА ЯНД'!L380,0))</f>
        <v>Ж 11</v>
      </c>
      <c r="H382" t="str">
        <f>CONCATENATE("У ",ROUND('БАЗА ЯНД'!M380,0))</f>
        <v>У 0</v>
      </c>
      <c r="I382">
        <f>'БАЗА ЯНД'!N380</f>
        <v>0</v>
      </c>
      <c r="J382">
        <f>'БАЗА ЯНД'!O380</f>
        <v>0</v>
      </c>
      <c r="K382">
        <f>'БАЗА ЯНД'!P380</f>
        <v>0</v>
      </c>
      <c r="L382">
        <f>'БАЗА ЯНД'!Q380</f>
        <v>0</v>
      </c>
      <c r="M382" t="str">
        <f>'БАЗА ЯНД'!R380</f>
        <v>бекон</v>
      </c>
    </row>
    <row r="383" spans="1:13" ht="15" hidden="1" customHeight="1" x14ac:dyDescent="0.25">
      <c r="A383">
        <f>'БАЗА ЯНД'!B381</f>
        <v>23</v>
      </c>
      <c r="B383" t="str">
        <f>'БАЗА ЯНД'!E381</f>
        <v>Белорусские колдуны</v>
      </c>
      <c r="C383" t="str">
        <f>CONCATENATE('БАЗА ЯНД'!F381,".-")</f>
        <v>230.-</v>
      </c>
      <c r="D383" t="str">
        <f>CONCATENATE('БАЗА ЯНД'!I381," г")</f>
        <v>200 г</v>
      </c>
      <c r="E383" t="str">
        <f>CONCATENATE(ROUND('БАЗА ЯНД'!J381,0)," кк")</f>
        <v>441 кк</v>
      </c>
      <c r="F383" t="str">
        <f>CONCATENATE("Б ",ROUND('БАЗА ЯНД'!K381,0))</f>
        <v>Б 13</v>
      </c>
      <c r="G383" t="str">
        <f>CONCATENATE("Ж ",ROUND('БАЗА ЯНД'!L381,0))</f>
        <v>Ж 29</v>
      </c>
      <c r="H383" t="str">
        <f>CONCATENATE("У ",ROUND('БАЗА ЯНД'!M381,0))</f>
        <v>У 31</v>
      </c>
      <c r="I383">
        <f>'БАЗА ЯНД'!N381</f>
        <v>0</v>
      </c>
      <c r="J383">
        <f>'БАЗА ЯНД'!O381</f>
        <v>1</v>
      </c>
      <c r="K383">
        <f>'БАЗА ЯНД'!P381</f>
        <v>1</v>
      </c>
      <c r="L383">
        <f>'БАЗА ЯНД'!Q381</f>
        <v>0</v>
      </c>
      <c r="M383" t="str">
        <f>'БАЗА ЯНД'!R381</f>
        <v>картофель, говядина, лук, яйцо, петрушка, сливочное масло, соль, специи, мука пшеничная, масло растительное</v>
      </c>
    </row>
    <row r="384" spans="1:13" ht="15" customHeight="1" x14ac:dyDescent="0.25">
      <c r="A384">
        <f>'БАЗА ЯНД'!B382</f>
        <v>21</v>
      </c>
      <c r="B384" t="str">
        <f>'БАЗА ЯНД'!E382</f>
        <v>Биточек из белой рыбы на пару с овощами и рисом</v>
      </c>
      <c r="C384" t="str">
        <f>CONCATENATE('БАЗА ЯНД'!F382,".-")</f>
        <v>210.-</v>
      </c>
      <c r="D384" t="str">
        <f>CONCATENATE('БАЗА ЯНД'!I382," г")</f>
        <v>200 г</v>
      </c>
      <c r="E384" t="str">
        <f>CONCATENATE(ROUND('БАЗА ЯНД'!J382,0)," кк")</f>
        <v>180 кк</v>
      </c>
      <c r="F384" t="str">
        <f>CONCATENATE("Б ",ROUND('БАЗА ЯНД'!K382,0))</f>
        <v>Б 15</v>
      </c>
      <c r="G384" t="str">
        <f>CONCATENATE("Ж ",ROUND('БАЗА ЯНД'!L382,0))</f>
        <v>Ж 5</v>
      </c>
      <c r="H384" t="str">
        <f>CONCATENATE("У ",ROUND('БАЗА ЯНД'!M382,0))</f>
        <v>У 20</v>
      </c>
      <c r="I384">
        <f>'БАЗА ЯНД'!N382</f>
        <v>0</v>
      </c>
      <c r="J384">
        <f>'БАЗА ЯНД'!O382</f>
        <v>1</v>
      </c>
      <c r="K384">
        <f>'БАЗА ЯНД'!P382</f>
        <v>0</v>
      </c>
      <c r="L384">
        <f>'БАЗА ЯНД'!Q382</f>
        <v>0</v>
      </c>
      <c r="M384" t="str">
        <f>'БАЗА ЯНД'!R382</f>
        <v>яйцо куриное, треска, сухари, морковь, свёкла, петрушка, фасоль стручковая, лук зеленый, рис, кабачки, цветная капуста, брокколи, соль, тимьян</v>
      </c>
    </row>
    <row r="385" spans="1:13" ht="15" hidden="1" customHeight="1" x14ac:dyDescent="0.25">
      <c r="A385">
        <f>'БАЗА ЯНД'!B383</f>
        <v>22</v>
      </c>
      <c r="B385" t="str">
        <f>'БАЗА ЯНД'!E383</f>
        <v>Блинчик с творогом и карамелью</v>
      </c>
      <c r="C385" t="str">
        <f>CONCATENATE('БАЗА ЯНД'!F383,".-")</f>
        <v>90.-</v>
      </c>
      <c r="D385" t="str">
        <f>CONCATENATE('БАЗА ЯНД'!I383," г")</f>
        <v>100 г</v>
      </c>
      <c r="E385" t="str">
        <f>CONCATENATE(ROUND('БАЗА ЯНД'!J383,0)," кк")</f>
        <v>204 кк</v>
      </c>
      <c r="F385" t="str">
        <f>CONCATENATE("Б ",ROUND('БАЗА ЯНД'!K383,0))</f>
        <v>Б 10</v>
      </c>
      <c r="G385" t="str">
        <f>CONCATENATE("Ж ",ROUND('БАЗА ЯНД'!L383,0))</f>
        <v>Ж 8</v>
      </c>
      <c r="H385" t="str">
        <f>CONCATENATE("У ",ROUND('БАЗА ЯНД'!M383,0))</f>
        <v>У 24</v>
      </c>
      <c r="I385">
        <f>'БАЗА ЯНД'!N383</f>
        <v>1</v>
      </c>
      <c r="J385">
        <f>'БАЗА ЯНД'!O383</f>
        <v>1</v>
      </c>
      <c r="K385">
        <f>'БАЗА ЯНД'!P383</f>
        <v>1</v>
      </c>
      <c r="L385">
        <f>'БАЗА ЯНД'!Q383</f>
        <v>0</v>
      </c>
      <c r="M385" t="str">
        <f>'БАЗА ЯНД'!R383</f>
        <v>мука, молоко, яйца, сливочное масло, творог, сахар, соль, топпинг карамельный, специи</v>
      </c>
    </row>
    <row r="386" spans="1:13" ht="15" hidden="1" customHeight="1" x14ac:dyDescent="0.25">
      <c r="A386">
        <f>'БАЗА ЯНД'!B384</f>
        <v>23</v>
      </c>
      <c r="B386" t="str">
        <f>'БАЗА ЯНД'!E384</f>
        <v>Бифштекс из говядины с яйцом</v>
      </c>
      <c r="C386" t="str">
        <f>CONCATENATE('БАЗА ЯНД'!F384,".-")</f>
        <v>270.-</v>
      </c>
      <c r="D386" t="str">
        <f>CONCATENATE('БАЗА ЯНД'!I384," г")</f>
        <v>180 г</v>
      </c>
      <c r="E386" t="str">
        <f>CONCATENATE(ROUND('БАЗА ЯНД'!J384,0)," кк")</f>
        <v>296 кк</v>
      </c>
      <c r="F386" t="str">
        <f>CONCATENATE("Б ",ROUND('БАЗА ЯНД'!K384,0))</f>
        <v>Б 17</v>
      </c>
      <c r="G386" t="str">
        <f>CONCATENATE("Ж ",ROUND('БАЗА ЯНД'!L384,0))</f>
        <v>Ж 25</v>
      </c>
      <c r="H386" t="str">
        <f>CONCATENATE("У ",ROUND('БАЗА ЯНД'!M384,0))</f>
        <v>У 1</v>
      </c>
      <c r="I386">
        <f>'БАЗА ЯНД'!N384</f>
        <v>0</v>
      </c>
      <c r="J386">
        <f>'БАЗА ЯНД'!O384</f>
        <v>0</v>
      </c>
      <c r="K386">
        <f>'БАЗА ЯНД'!P384</f>
        <v>1</v>
      </c>
      <c r="L386">
        <f>'БАЗА ЯНД'!Q384</f>
        <v>0</v>
      </c>
      <c r="M386" t="str">
        <f>'БАЗА ЯНД'!R384</f>
        <v>говядина, яйцо куриное, сливочное масло, соль, специи</v>
      </c>
    </row>
    <row r="387" spans="1:13" ht="15" hidden="1" customHeight="1" x14ac:dyDescent="0.25">
      <c r="A387">
        <f>'БАЗА ЯНД'!B385</f>
        <v>30</v>
      </c>
      <c r="B387" t="str">
        <f>'БАЗА ЯНД'!E385</f>
        <v>Суши рис</v>
      </c>
      <c r="C387" t="str">
        <f>CONCATENATE('БАЗА ЯНД'!F385,".-")</f>
        <v>70.-</v>
      </c>
      <c r="D387" t="str">
        <f>CONCATENATE('БАЗА ЯНД'!I385," г")</f>
        <v>180 г</v>
      </c>
      <c r="E387" t="str">
        <f>CONCATENATE(ROUND('БАЗА ЯНД'!J385,0)," кк")</f>
        <v>276 кк</v>
      </c>
      <c r="F387" t="str">
        <f>CONCATENATE("Б ",ROUND('БАЗА ЯНД'!K385,0))</f>
        <v>Б 5</v>
      </c>
      <c r="G387" t="str">
        <f>CONCATENATE("Ж ",ROUND('БАЗА ЯНД'!L385,0))</f>
        <v>Ж 6</v>
      </c>
      <c r="H387" t="str">
        <f>CONCATENATE("У ",ROUND('БАЗА ЯНД'!M385,0))</f>
        <v>У 51</v>
      </c>
      <c r="I387">
        <f>'БАЗА ЯНД'!N385</f>
        <v>1</v>
      </c>
      <c r="J387">
        <f>'БАЗА ЯНД'!O385</f>
        <v>0</v>
      </c>
      <c r="K387">
        <f>'БАЗА ЯНД'!P385</f>
        <v>0</v>
      </c>
      <c r="L387">
        <f>'БАЗА ЯНД'!Q385</f>
        <v>0</v>
      </c>
      <c r="M387" t="str">
        <f>'БАЗА ЯНД'!R385</f>
        <v>суши-рис, сливочное масло, соль</v>
      </c>
    </row>
    <row r="388" spans="1:13" ht="15" hidden="1" customHeight="1" x14ac:dyDescent="0.25">
      <c r="A388">
        <f>'БАЗА ЯНД'!B386</f>
        <v>18</v>
      </c>
      <c r="B388" t="str">
        <f>'БАЗА ЯНД'!E386</f>
        <v>Карри из булгура с овощами</v>
      </c>
      <c r="C388" t="str">
        <f>CONCATENATE('БАЗА ЯНД'!F386,".-")</f>
        <v>130.-</v>
      </c>
      <c r="D388" t="str">
        <f>CONCATENATE('БАЗА ЯНД'!I386," г")</f>
        <v>200 г</v>
      </c>
      <c r="E388" t="str">
        <f>CONCATENATE(ROUND('БАЗА ЯНД'!J386,0)," кк")</f>
        <v>130 кк</v>
      </c>
      <c r="F388" t="str">
        <f>CONCATENATE("Б ",ROUND('БАЗА ЯНД'!K386,0))</f>
        <v>Б 5</v>
      </c>
      <c r="G388" t="str">
        <f>CONCATENATE("Ж ",ROUND('БАЗА ЯНД'!L386,0))</f>
        <v>Ж 2</v>
      </c>
      <c r="H388" t="str">
        <f>CONCATENATE("У ",ROUND('БАЗА ЯНД'!M386,0))</f>
        <v>У 21</v>
      </c>
      <c r="I388">
        <f>'БАЗА ЯНД'!N386</f>
        <v>1</v>
      </c>
      <c r="J388">
        <f>'БАЗА ЯНД'!O386</f>
        <v>1</v>
      </c>
      <c r="K388">
        <f>'БАЗА ЯНД'!P386</f>
        <v>0</v>
      </c>
      <c r="L388">
        <f>'БАЗА ЯНД'!Q386</f>
        <v>1</v>
      </c>
      <c r="M388" t="str">
        <f>'БАЗА ЯНД'!R386</f>
        <v>булгур, тыква, морковь, лук, цукини, брокколи, цветная капуста, соевый соус, кинза, шампиньоны, специи</v>
      </c>
    </row>
    <row r="389" spans="1:13" ht="15" hidden="1" customHeight="1" x14ac:dyDescent="0.25">
      <c r="A389">
        <f>'БАЗА ЯНД'!B387</f>
        <v>0</v>
      </c>
      <c r="B389" t="str">
        <f>'БАЗА ЯНД'!E387</f>
        <v>Лимонад алыча-смородина</v>
      </c>
      <c r="C389" t="str">
        <f>CONCATENATE('БАЗА ЯНД'!F387,".-")</f>
        <v>90.-</v>
      </c>
      <c r="D389" t="str">
        <f>CONCATENATE('БАЗА ЯНД'!I387," г")</f>
        <v>250 г</v>
      </c>
      <c r="E389" t="str">
        <f>CONCATENATE(ROUND('БАЗА ЯНД'!J387,0)," кк")</f>
        <v>0 кк</v>
      </c>
      <c r="F389" t="str">
        <f>CONCATENATE("Б ",ROUND('БАЗА ЯНД'!K387,0))</f>
        <v>Б 0</v>
      </c>
      <c r="G389" t="str">
        <f>CONCATENATE("Ж ",ROUND('БАЗА ЯНД'!L387,0))</f>
        <v>Ж 0</v>
      </c>
      <c r="H389" t="str">
        <f>CONCATENATE("У ",ROUND('БАЗА ЯНД'!M387,0))</f>
        <v>У 0</v>
      </c>
      <c r="I389">
        <f>'БАЗА ЯНД'!N387</f>
        <v>0</v>
      </c>
      <c r="J389">
        <f>'БАЗА ЯНД'!O387</f>
        <v>0</v>
      </c>
      <c r="K389">
        <f>'БАЗА ЯНД'!P387</f>
        <v>0</v>
      </c>
      <c r="L389">
        <f>'БАЗА ЯНД'!Q387</f>
        <v>0</v>
      </c>
      <c r="M389">
        <f>'БАЗА ЯНД'!R387</f>
        <v>0</v>
      </c>
    </row>
    <row r="390" spans="1:13" ht="15" hidden="1" customHeight="1" x14ac:dyDescent="0.25">
      <c r="A390">
        <f>'БАЗА ЯНД'!B388</f>
        <v>23</v>
      </c>
      <c r="B390" t="str">
        <f>'БАЗА ЯНД'!E388</f>
        <v>Блинчик с зеленым луком и яйцом, 1 шт</v>
      </c>
      <c r="C390" t="str">
        <f>CONCATENATE('БАЗА ЯНД'!F388,".-")</f>
        <v>100.-</v>
      </c>
      <c r="D390" t="str">
        <f>CONCATENATE('БАЗА ЯНД'!I388," г")</f>
        <v>120 г</v>
      </c>
      <c r="E390" t="str">
        <f>CONCATENATE(ROUND('БАЗА ЯНД'!J388,0)," кк")</f>
        <v>230 кк</v>
      </c>
      <c r="F390" t="str">
        <f>CONCATENATE("Б ",ROUND('БАЗА ЯНД'!K388,0))</f>
        <v>Б 9</v>
      </c>
      <c r="G390" t="str">
        <f>CONCATENATE("Ж ",ROUND('БАЗА ЯНД'!L388,0))</f>
        <v>Ж 14</v>
      </c>
      <c r="H390" t="str">
        <f>CONCATENATE("У ",ROUND('БАЗА ЯНД'!M388,0))</f>
        <v>У 19</v>
      </c>
      <c r="I390">
        <f>'БАЗА ЯНД'!N388</f>
        <v>1</v>
      </c>
      <c r="J390">
        <f>'БАЗА ЯНД'!O388</f>
        <v>1</v>
      </c>
      <c r="K390">
        <f>'БАЗА ЯНД'!P388</f>
        <v>1</v>
      </c>
      <c r="L390">
        <f>'БАЗА ЯНД'!Q388</f>
        <v>0</v>
      </c>
      <c r="M390" t="str">
        <f>'БАЗА ЯНД'!R388</f>
        <v>мука пшеничная, молоко, яйцо куриное, лук зеленый, сливочное масло, соль, сахар, специи</v>
      </c>
    </row>
    <row r="391" spans="1:13" ht="15" hidden="1" customHeight="1" x14ac:dyDescent="0.25">
      <c r="A391">
        <f>'БАЗА ЯНД'!B389</f>
        <v>51</v>
      </c>
      <c r="B391" t="str">
        <f>'БАЗА ЯНД'!E389</f>
        <v>Салат с фалафелем и йогуртовой заправкой</v>
      </c>
      <c r="C391" t="str">
        <f>CONCATENATE('БАЗА ЯНД'!F389,".-")</f>
        <v>110.-</v>
      </c>
      <c r="D391" t="str">
        <f>CONCATENATE('БАЗА ЯНД'!I389," г")</f>
        <v>140 г</v>
      </c>
      <c r="E391" t="str">
        <f>CONCATENATE(ROUND('БАЗА ЯНД'!J389,0)," кк")</f>
        <v>128 кк</v>
      </c>
      <c r="F391" t="str">
        <f>CONCATENATE("Б ",ROUND('БАЗА ЯНД'!K389,0))</f>
        <v>Б 4</v>
      </c>
      <c r="G391" t="str">
        <f>CONCATENATE("Ж ",ROUND('БАЗА ЯНД'!L389,0))</f>
        <v>Ж 7</v>
      </c>
      <c r="H391" t="str">
        <f>CONCATENATE("У ",ROUND('БАЗА ЯНД'!M389,0))</f>
        <v>У 12</v>
      </c>
      <c r="I391">
        <f>'БАЗА ЯНД'!N389</f>
        <v>1</v>
      </c>
      <c r="J391">
        <f>'БАЗА ЯНД'!O389</f>
        <v>1</v>
      </c>
      <c r="K391">
        <f>'БАЗА ЯНД'!P389</f>
        <v>1</v>
      </c>
      <c r="L391">
        <f>'БАЗА ЯНД'!Q389</f>
        <v>1</v>
      </c>
      <c r="M391" t="str">
        <f>'БАЗА ЯНД'!R389</f>
        <v>капуста китайская, тыква, морковь, капуста белокочанная, редис, паприка, томаты, огурцы, фалафель (морковь, лук репчатый, кинза, петрушка, мята, перец чили, сельдерей, пшеничная мука, нут, соль, специи), соус (сметана, творожный сыр, мята, тархун, лайм, сахар, соль)</v>
      </c>
    </row>
    <row r="392" spans="1:13" ht="15" hidden="1" customHeight="1" x14ac:dyDescent="0.25">
      <c r="A392">
        <f>'БАЗА ЯНД'!B390</f>
        <v>22</v>
      </c>
      <c r="B392" t="str">
        <f>'БАЗА ЯНД'!E390</f>
        <v>Блинчик с индейкой</v>
      </c>
      <c r="C392" t="str">
        <f>CONCATENATE('БАЗА ЯНД'!F390,".-")</f>
        <v>130.-</v>
      </c>
      <c r="D392" t="str">
        <f>CONCATENATE('БАЗА ЯНД'!I390," г")</f>
        <v>120 г</v>
      </c>
      <c r="E392" t="str">
        <f>CONCATENATE(ROUND('БАЗА ЯНД'!J390,0)," кк")</f>
        <v>197 кк</v>
      </c>
      <c r="F392" t="str">
        <f>CONCATENATE("Б ",ROUND('БАЗА ЯНД'!K390,0))</f>
        <v>Б 11</v>
      </c>
      <c r="G392" t="str">
        <f>CONCATENATE("Ж ",ROUND('БАЗА ЯНД'!L390,0))</f>
        <v>Ж 9</v>
      </c>
      <c r="H392" t="str">
        <f>CONCATENATE("У ",ROUND('БАЗА ЯНД'!M390,0))</f>
        <v>У 18</v>
      </c>
      <c r="I392">
        <f>'БАЗА ЯНД'!N390</f>
        <v>0</v>
      </c>
      <c r="J392">
        <f>'БАЗА ЯНД'!O390</f>
        <v>1</v>
      </c>
      <c r="K392">
        <f>'БАЗА ЯНД'!P390</f>
        <v>1</v>
      </c>
      <c r="L392">
        <f>'БАЗА ЯНД'!Q390</f>
        <v>0</v>
      </c>
      <c r="M392" t="str">
        <f>'БАЗА ЯНД'!R390</f>
        <v>индейка, пшеничная мука, яйцо куриное, молоко, сахар, подсолнечное масло, лук, петрушка, сливочное масло, сыр, соль, специи</v>
      </c>
    </row>
    <row r="393" spans="1:13" ht="15" customHeight="1" x14ac:dyDescent="0.25">
      <c r="A393">
        <f>'БАЗА ЯНД'!B391</f>
        <v>21</v>
      </c>
      <c r="B393" t="str">
        <f>'БАЗА ЯНД'!E391</f>
        <v>Блинчик с лососем и сливочным сыром</v>
      </c>
      <c r="C393" t="str">
        <f>CONCATENATE('БАЗА ЯНД'!F391,".-")</f>
        <v>260.-</v>
      </c>
      <c r="D393" t="str">
        <f>CONCATENATE('БАЗА ЯНД'!I391," г")</f>
        <v>140 г</v>
      </c>
      <c r="E393" t="str">
        <f>CONCATENATE(ROUND('БАЗА ЯНД'!J391,0)," кк")</f>
        <v>201 кк</v>
      </c>
      <c r="F393" t="str">
        <f>CONCATENATE("Б ",ROUND('БАЗА ЯНД'!K391,0))</f>
        <v>Б 10</v>
      </c>
      <c r="G393" t="str">
        <f>CONCATENATE("Ж ",ROUND('БАЗА ЯНД'!L391,0))</f>
        <v>Ж 10</v>
      </c>
      <c r="H393" t="str">
        <f>CONCATENATE("У ",ROUND('БАЗА ЯНД'!M391,0))</f>
        <v>У 17</v>
      </c>
      <c r="I393">
        <f>'БАЗА ЯНД'!N391</f>
        <v>0</v>
      </c>
      <c r="J393">
        <f>'БАЗА ЯНД'!O391</f>
        <v>1</v>
      </c>
      <c r="K393">
        <f>'БАЗА ЯНД'!P391</f>
        <v>1</v>
      </c>
      <c r="L393">
        <f>'БАЗА ЯНД'!Q391</f>
        <v>0</v>
      </c>
      <c r="M393" t="str">
        <f>'БАЗА ЯНД'!R391</f>
        <v>молоко, мука, яйцо куриное, соль, сахар, сыр творожный, красная рыба, листья салата, огурцы, соль, специи</v>
      </c>
    </row>
    <row r="394" spans="1:13" ht="15" hidden="1" customHeight="1" x14ac:dyDescent="0.25">
      <c r="A394">
        <f>'БАЗА ЯНД'!B392</f>
        <v>20</v>
      </c>
      <c r="B394" t="str">
        <f>'БАЗА ЯНД'!E392</f>
        <v>Томленый окорок в сливочном соусе</v>
      </c>
      <c r="C394" t="str">
        <f>CONCATENATE('БАЗА ЯНД'!F392,".-")</f>
        <v>220.-</v>
      </c>
      <c r="D394" t="str">
        <f>CONCATENATE('БАЗА ЯНД'!I392," г")</f>
        <v>180 г</v>
      </c>
      <c r="E394" t="str">
        <f>CONCATENATE(ROUND('БАЗА ЯНД'!J392,0)," кк")</f>
        <v>314 кк</v>
      </c>
      <c r="F394" t="str">
        <f>CONCATENATE("Б ",ROUND('БАЗА ЯНД'!K392,0))</f>
        <v>Б 12</v>
      </c>
      <c r="G394" t="str">
        <f>CONCATENATE("Ж ",ROUND('БАЗА ЯНД'!L392,0))</f>
        <v>Ж 27</v>
      </c>
      <c r="H394" t="str">
        <f>CONCATENATE("У ",ROUND('БАЗА ЯНД'!M392,0))</f>
        <v>У 7</v>
      </c>
      <c r="I394">
        <f>'БАЗА ЯНД'!N392</f>
        <v>0</v>
      </c>
      <c r="J394">
        <f>'БАЗА ЯНД'!O392</f>
        <v>1</v>
      </c>
      <c r="K394">
        <f>'БАЗА ЯНД'!P392</f>
        <v>1</v>
      </c>
      <c r="L394">
        <f>'БАЗА ЯНД'!Q392</f>
        <v>0</v>
      </c>
      <c r="M394" t="str">
        <f>'БАЗА ЯНД'!R392</f>
        <v>свинина, лук, шампиньоны, сметана, сливки, петрушка, огурцы маринованные, соус демиглас, соль, специи, пшеничная мука</v>
      </c>
    </row>
    <row r="395" spans="1:13" ht="15" hidden="1" customHeight="1" x14ac:dyDescent="0.25">
      <c r="A395">
        <f>'БАЗА ЯНД'!B393</f>
        <v>22</v>
      </c>
      <c r="B395" t="str">
        <f>'БАЗА ЯНД'!E393</f>
        <v>Блинчик с паштетом</v>
      </c>
      <c r="C395" t="str">
        <f>CONCATENATE('БАЗА ЯНД'!F393,".-")</f>
        <v>100.-</v>
      </c>
      <c r="D395" t="str">
        <f>CONCATENATE('БАЗА ЯНД'!I393," г")</f>
        <v>120 г</v>
      </c>
      <c r="E395" t="str">
        <f>CONCATENATE(ROUND('БАЗА ЯНД'!J393,0)," кк")</f>
        <v>218 кк</v>
      </c>
      <c r="F395" t="str">
        <f>CONCATENATE("Б ",ROUND('БАЗА ЯНД'!K393,0))</f>
        <v>Б 9</v>
      </c>
      <c r="G395" t="str">
        <f>CONCATENATE("Ж ",ROUND('БАЗА ЯНД'!L393,0))</f>
        <v>Ж 13</v>
      </c>
      <c r="H395" t="str">
        <f>CONCATENATE("У ",ROUND('БАЗА ЯНД'!M393,0))</f>
        <v>У 16</v>
      </c>
      <c r="I395">
        <f>'БАЗА ЯНД'!N393</f>
        <v>0</v>
      </c>
      <c r="J395">
        <f>'БАЗА ЯНД'!O393</f>
        <v>1</v>
      </c>
      <c r="K395">
        <f>'БАЗА ЯНД'!P393</f>
        <v>1</v>
      </c>
      <c r="L395">
        <f>'БАЗА ЯНД'!Q393</f>
        <v>0</v>
      </c>
      <c r="M395" t="str">
        <f>'БАЗА ЯНД'!R393</f>
        <v xml:space="preserve">мука, молоко, сахар, печень, лук, морковь, тимьян, чеснок, яблоко, утка, яйцо, сметана, петрушка, соль, специи </v>
      </c>
    </row>
    <row r="396" spans="1:13" ht="15" hidden="1" customHeight="1" x14ac:dyDescent="0.25">
      <c r="A396">
        <f>'БАЗА ЯНД'!B394</f>
        <v>22</v>
      </c>
      <c r="B396" t="str">
        <f>'БАЗА ЯНД'!E394</f>
        <v>Борщ с грудинкой и салом</v>
      </c>
      <c r="C396" t="str">
        <f>CONCATENATE('БАЗА ЯНД'!F394,".-")</f>
        <v>150.-</v>
      </c>
      <c r="D396" t="str">
        <f>CONCATENATE('БАЗА ЯНД'!I394," г")</f>
        <v>250 г</v>
      </c>
      <c r="E396" t="str">
        <f>CONCATENATE(ROUND('БАЗА ЯНД'!J394,0)," кк")</f>
        <v>280 кк</v>
      </c>
      <c r="F396" t="str">
        <f>CONCATENATE("Б ",ROUND('БАЗА ЯНД'!K394,0))</f>
        <v>Б 10</v>
      </c>
      <c r="G396" t="str">
        <f>CONCATENATE("Ж ",ROUND('БАЗА ЯНД'!L394,0))</f>
        <v>Ж 18</v>
      </c>
      <c r="H396" t="str">
        <f>CONCATENATE("У ",ROUND('БАЗА ЯНД'!M394,0))</f>
        <v>У 13</v>
      </c>
      <c r="I396">
        <f>'БАЗА ЯНД'!N394</f>
        <v>0</v>
      </c>
      <c r="J396">
        <f>'БАЗА ЯНД'!O394</f>
        <v>0</v>
      </c>
      <c r="K396">
        <f>'БАЗА ЯНД'!P394</f>
        <v>0</v>
      </c>
      <c r="L396">
        <f>'БАЗА ЯНД'!Q394</f>
        <v>1</v>
      </c>
      <c r="M396" t="str">
        <f>'БАЗА ЯНД'!R394</f>
        <v>картофель, морковь, свекла, лук, оливковое масло, капуста, томаты, уксус, цыплёнок, бекон, зелень, перец чили, соль, специи</v>
      </c>
    </row>
    <row r="397" spans="1:13" ht="15" hidden="1" customHeight="1" x14ac:dyDescent="0.25">
      <c r="A397">
        <f>'БАЗА ЯНД'!B395</f>
        <v>22</v>
      </c>
      <c r="B397" t="str">
        <f>'БАЗА ЯНД'!E395</f>
        <v>Блинчик с тунцом и сливочным сыром</v>
      </c>
      <c r="C397" t="str">
        <f>CONCATENATE('БАЗА ЯНД'!F395,".-")</f>
        <v>220.-</v>
      </c>
      <c r="D397" t="str">
        <f>CONCATENATE('БАЗА ЯНД'!I395," г")</f>
        <v>140 г</v>
      </c>
      <c r="E397" t="str">
        <f>CONCATENATE(ROUND('БАЗА ЯНД'!J395,0)," кк")</f>
        <v>211 кк</v>
      </c>
      <c r="F397" t="str">
        <f>CONCATENATE("Б ",ROUND('БАЗА ЯНД'!K395,0))</f>
        <v>Б 12</v>
      </c>
      <c r="G397" t="str">
        <f>CONCATENATE("Ж ",ROUND('БАЗА ЯНД'!L395,0))</f>
        <v>Ж 10</v>
      </c>
      <c r="H397" t="str">
        <f>CONCATENATE("У ",ROUND('БАЗА ЯНД'!M395,0))</f>
        <v>У 18</v>
      </c>
      <c r="I397">
        <f>'БАЗА ЯНД'!N395</f>
        <v>0</v>
      </c>
      <c r="J397">
        <f>'БАЗА ЯНД'!O395</f>
        <v>1</v>
      </c>
      <c r="K397">
        <f>'БАЗА ЯНД'!P395</f>
        <v>1</v>
      </c>
      <c r="L397">
        <f>'БАЗА ЯНД'!Q395</f>
        <v>0</v>
      </c>
      <c r="M397" t="str">
        <f>'БАЗА ЯНД'!R395</f>
        <v>молоко, мука, яйцо, соль, сахар, сыр творожный, тунец, листья салата, огурцы, соль, специи</v>
      </c>
    </row>
    <row r="398" spans="1:13" ht="15" hidden="1" customHeight="1" x14ac:dyDescent="0.25">
      <c r="A398">
        <f>'БАЗА ЯНД'!B396</f>
        <v>21</v>
      </c>
      <c r="B398" t="str">
        <f>'БАЗА ЯНД'!E396</f>
        <v>Круассан с тамбовским окороком</v>
      </c>
      <c r="C398" t="str">
        <f>CONCATENATE('БАЗА ЯНД'!F396,".-")</f>
        <v>230.-</v>
      </c>
      <c r="D398" t="str">
        <f>CONCATENATE('БАЗА ЯНД'!I396," г")</f>
        <v>160 г</v>
      </c>
      <c r="E398" t="str">
        <f>CONCATENATE(ROUND('БАЗА ЯНД'!J396,0)," кк")</f>
        <v>234 кк</v>
      </c>
      <c r="F398" t="str">
        <f>CONCATENATE("Б ",ROUND('БАЗА ЯНД'!K396,0))</f>
        <v>Б 5</v>
      </c>
      <c r="G398" t="str">
        <f>CONCATENATE("Ж ",ROUND('БАЗА ЯНД'!L396,0))</f>
        <v>Ж 10</v>
      </c>
      <c r="H398" t="str">
        <f>CONCATENATE("У ",ROUND('БАЗА ЯНД'!M396,0))</f>
        <v>У 31</v>
      </c>
      <c r="I398">
        <f>'БАЗА ЯНД'!N396</f>
        <v>0</v>
      </c>
      <c r="J398">
        <f>'БАЗА ЯНД'!O396</f>
        <v>1</v>
      </c>
      <c r="K398">
        <f>'БАЗА ЯНД'!P396</f>
        <v>1</v>
      </c>
      <c r="L398">
        <f>'БАЗА ЯНД'!Q396</f>
        <v>0</v>
      </c>
      <c r="M398" t="str">
        <f>'БАЗА ЯНД'!R396</f>
        <v>круассан (мука пшеничная, дрожжи, масло сливочное, вода), окорок свиной, соус (сыр творожный, перец халапеньо, сливочное масло, петрушка, чеснок), салат айсберг, томаты, огурцы маринованные</v>
      </c>
    </row>
    <row r="399" spans="1:13" ht="15" hidden="1" customHeight="1" x14ac:dyDescent="0.25">
      <c r="A399">
        <f>'БАЗА ЯНД'!B397</f>
        <v>52</v>
      </c>
      <c r="B399" t="str">
        <f>'БАЗА ЯНД'!E397</f>
        <v>Пирожок с мясом</v>
      </c>
      <c r="C399" t="str">
        <f>CONCATENATE('БАЗА ЯНД'!F397,".-")</f>
        <v>80.-</v>
      </c>
      <c r="D399" t="str">
        <f>CONCATENATE('БАЗА ЯНД'!I397," г")</f>
        <v>80 г</v>
      </c>
      <c r="E399" t="str">
        <f>CONCATENATE(ROUND('БАЗА ЯНД'!J397,0)," кк")</f>
        <v>161 кк</v>
      </c>
      <c r="F399" t="str">
        <f>CONCATENATE("Б ",ROUND('БАЗА ЯНД'!K397,0))</f>
        <v>Б 5</v>
      </c>
      <c r="G399" t="str">
        <f>CONCATENATE("Ж ",ROUND('БАЗА ЯНД'!L397,0))</f>
        <v>Ж 9</v>
      </c>
      <c r="H399" t="str">
        <f>CONCATENATE("У ",ROUND('БАЗА ЯНД'!M397,0))</f>
        <v>У 16</v>
      </c>
      <c r="I399">
        <f>'БАЗА ЯНД'!N397</f>
        <v>0</v>
      </c>
      <c r="J399">
        <f>'БАЗА ЯНД'!O397</f>
        <v>1</v>
      </c>
      <c r="K399">
        <f>'БАЗА ЯНД'!P397</f>
        <v>1</v>
      </c>
      <c r="L399">
        <f>'БАЗА ЯНД'!Q397</f>
        <v>0</v>
      </c>
      <c r="M399" t="str">
        <f>'БАЗА ЯНД'!R397</f>
        <v>говядина, яйцо куриное, сливочное масло, цыплёнок, лук, морковь, молоко, дрожжи, мука пшеничная, растительное масло, сахар</v>
      </c>
    </row>
    <row r="400" spans="1:13" ht="15" hidden="1" customHeight="1" x14ac:dyDescent="0.25">
      <c r="A400">
        <f>'БАЗА ЯНД'!B398</f>
        <v>0</v>
      </c>
      <c r="B400" t="str">
        <f>'БАЗА ЯНД'!E398</f>
        <v>Лимонад хвойный</v>
      </c>
      <c r="C400" t="str">
        <f>CONCATENATE('БАЗА ЯНД'!F398,".-")</f>
        <v>90.-</v>
      </c>
      <c r="D400" t="str">
        <f>CONCATENATE('БАЗА ЯНД'!I398," г")</f>
        <v>250 г</v>
      </c>
      <c r="E400" t="str">
        <f>CONCATENATE(ROUND('БАЗА ЯНД'!J398,0)," кк")</f>
        <v>80 кк</v>
      </c>
      <c r="F400" t="str">
        <f>CONCATENATE("Б ",ROUND('БАЗА ЯНД'!K398,0))</f>
        <v>Б 0</v>
      </c>
      <c r="G400" t="str">
        <f>CONCATENATE("Ж ",ROUND('БАЗА ЯНД'!L398,0))</f>
        <v>Ж 0</v>
      </c>
      <c r="H400" t="str">
        <f>CONCATENATE("У ",ROUND('БАЗА ЯНД'!M398,0))</f>
        <v>У 19</v>
      </c>
      <c r="I400">
        <f>'БАЗА ЯНД'!N398</f>
        <v>1</v>
      </c>
      <c r="J400">
        <f>'БАЗА ЯНД'!O398</f>
        <v>0</v>
      </c>
      <c r="K400">
        <f>'БАЗА ЯНД'!P398</f>
        <v>0</v>
      </c>
      <c r="L400">
        <f>'БАЗА ЯНД'!Q398</f>
        <v>0</v>
      </c>
      <c r="M400" t="str">
        <f>'БАЗА ЯНД'!R398</f>
        <v>тархун, лимон, специи, сахар</v>
      </c>
    </row>
    <row r="401" spans="1:13" ht="15" customHeight="1" x14ac:dyDescent="0.25">
      <c r="A401">
        <f>'БАЗА ЯНД'!B399</f>
        <v>23</v>
      </c>
      <c r="B401" t="str">
        <f>'БАЗА ЯНД'!E399</f>
        <v>Блю чиз</v>
      </c>
      <c r="C401" t="str">
        <f>CONCATENATE('БАЗА ЯНД'!F399,".-")</f>
        <v>50.-</v>
      </c>
      <c r="D401" t="str">
        <f>CONCATENATE('БАЗА ЯНД'!I399," г")</f>
        <v>30 г</v>
      </c>
      <c r="E401" t="str">
        <f>CONCATENATE(ROUND('БАЗА ЯНД'!J399,0)," кк")</f>
        <v>42 кк</v>
      </c>
      <c r="F401" t="str">
        <f>CONCATENATE("Б ",ROUND('БАЗА ЯНД'!K399,0))</f>
        <v>Б 2</v>
      </c>
      <c r="G401" t="str">
        <f>CONCATENATE("Ж ",ROUND('БАЗА ЯНД'!L399,0))</f>
        <v>Ж 4</v>
      </c>
      <c r="H401" t="str">
        <f>CONCATENATE("У ",ROUND('БАЗА ЯНД'!M399,0))</f>
        <v>У 1</v>
      </c>
      <c r="I401">
        <f>'БАЗА ЯНД'!N399</f>
        <v>1</v>
      </c>
      <c r="J401">
        <f>'БАЗА ЯНД'!O399</f>
        <v>0</v>
      </c>
      <c r="K401">
        <f>'БАЗА ЯНД'!P399</f>
        <v>1</v>
      </c>
      <c r="L401">
        <f>'БАЗА ЯНД'!Q399</f>
        <v>0</v>
      </c>
      <c r="M401" t="str">
        <f>'БАЗА ЯНД'!R399</f>
        <v>горгонзола, сливки 22%</v>
      </c>
    </row>
    <row r="402" spans="1:13" ht="15" hidden="1" customHeight="1" x14ac:dyDescent="0.25">
      <c r="A402">
        <f>'БАЗА ЯНД'!B400</f>
        <v>18</v>
      </c>
      <c r="B402" t="str">
        <f>'БАЗА ЯНД'!E400</f>
        <v>Вареники с картофелем и грибами</v>
      </c>
      <c r="C402" t="str">
        <f>CONCATENATE('БАЗА ЯНД'!F400,".-")</f>
        <v>130.-</v>
      </c>
      <c r="D402" t="str">
        <f>CONCATENATE('БАЗА ЯНД'!I400," г")</f>
        <v>200 г</v>
      </c>
      <c r="E402" t="str">
        <f>CONCATENATE(ROUND('БАЗА ЯНД'!J400,0)," кк")</f>
        <v>268 кк</v>
      </c>
      <c r="F402" t="str">
        <f>CONCATENATE("Б ",ROUND('БАЗА ЯНД'!K400,0))</f>
        <v>Б 6</v>
      </c>
      <c r="G402" t="str">
        <f>CONCATENATE("Ж ",ROUND('БАЗА ЯНД'!L400,0))</f>
        <v>Ж 7</v>
      </c>
      <c r="H402" t="str">
        <f>CONCATENATE("У ",ROUND('БАЗА ЯНД'!M400,0))</f>
        <v>У 45</v>
      </c>
      <c r="I402">
        <f>'БАЗА ЯНД'!N400</f>
        <v>1</v>
      </c>
      <c r="J402">
        <f>'БАЗА ЯНД'!O400</f>
        <v>1</v>
      </c>
      <c r="K402">
        <f>'БАЗА ЯНД'!P400</f>
        <v>1</v>
      </c>
      <c r="L402">
        <f>'БАЗА ЯНД'!Q400</f>
        <v>0</v>
      </c>
      <c r="M402" t="str">
        <f>'БАЗА ЯНД'!R400</f>
        <v>мука пшеничная, молоко, яйцо куриное, масло сливочное, картофель, шампиньоны, соль, специи</v>
      </c>
    </row>
    <row r="403" spans="1:13" ht="15" hidden="1" customHeight="1" x14ac:dyDescent="0.25">
      <c r="A403">
        <f>'БАЗА ЯНД'!B401</f>
        <v>22</v>
      </c>
      <c r="B403" t="str">
        <f>'БАЗА ЯНД'!E401</f>
        <v>Боул с фалафелем</v>
      </c>
      <c r="C403" t="str">
        <f>CONCATENATE('БАЗА ЯНД'!F401,".-")</f>
        <v>220.-</v>
      </c>
      <c r="D403" t="str">
        <f>CONCATENATE('БАЗА ЯНД'!I401," г")</f>
        <v>270 г</v>
      </c>
      <c r="E403" t="str">
        <f>CONCATENATE(ROUND('БАЗА ЯНД'!J401,0)," кк")</f>
        <v>193 кк</v>
      </c>
      <c r="F403" t="str">
        <f>CONCATENATE("Б ",ROUND('БАЗА ЯНД'!K401,0))</f>
        <v>Б 7</v>
      </c>
      <c r="G403" t="str">
        <f>CONCATENATE("Ж ",ROUND('БАЗА ЯНД'!L401,0))</f>
        <v>Ж 8</v>
      </c>
      <c r="H403" t="str">
        <f>CONCATENATE("У ",ROUND('БАЗА ЯНД'!M401,0))</f>
        <v>У 23</v>
      </c>
      <c r="I403">
        <f>'БАЗА ЯНД'!N401</f>
        <v>1</v>
      </c>
      <c r="J403">
        <f>'БАЗА ЯНД'!O401</f>
        <v>1</v>
      </c>
      <c r="K403">
        <f>'БАЗА ЯНД'!P401</f>
        <v>1</v>
      </c>
      <c r="L403">
        <f>'БАЗА ЯНД'!Q401</f>
        <v>1</v>
      </c>
      <c r="M403" t="str">
        <f>'БАЗА ЯНД'!R401</f>
        <v>булгур, томаты черри, огурцы, капуста краснокочанная, морковь, салат фриллис, кунжутное масло, фалафель (нут чеснок, соль, кумин, перец белый, морковь, лук репчатый, кинза, петрушка, мята, перец чили, стебель сельдерея, мука пшеничная), соус (чеснок, кинза, майонез, сметана, специи карри, уксус столовый, кориандр, подсолнечное масло, соль)</v>
      </c>
    </row>
    <row r="404" spans="1:13" ht="15" hidden="1" customHeight="1" x14ac:dyDescent="0.25">
      <c r="A404">
        <f>'БАЗА ЯНД'!B402</f>
        <v>0</v>
      </c>
      <c r="B404" t="str">
        <f>'БАЗА ЯНД'!E402</f>
        <v>Блинчик с ветчиной из индейки и сыром</v>
      </c>
      <c r="C404" t="str">
        <f>CONCATENATE('БАЗА ЯНД'!F402,".-")</f>
        <v>110.-</v>
      </c>
      <c r="D404" t="str">
        <f>CONCATENATE('БАЗА ЯНД'!I402," г")</f>
        <v>100 г</v>
      </c>
      <c r="E404" t="str">
        <f>CONCATENATE(ROUND('БАЗА ЯНД'!J402,0)," кк")</f>
        <v>151 кк</v>
      </c>
      <c r="F404" t="str">
        <f>CONCATENATE("Б ",ROUND('БАЗА ЯНД'!K402,0))</f>
        <v>Б 11</v>
      </c>
      <c r="G404" t="str">
        <f>CONCATENATE("Ж ",ROUND('БАЗА ЯНД'!L402,0))</f>
        <v>Ж 6</v>
      </c>
      <c r="H404" t="str">
        <f>CONCATENATE("У ",ROUND('БАЗА ЯНД'!M402,0))</f>
        <v>У 13</v>
      </c>
      <c r="I404">
        <f>'БАЗА ЯНД'!N402</f>
        <v>0</v>
      </c>
      <c r="J404">
        <f>'БАЗА ЯНД'!O402</f>
        <v>1</v>
      </c>
      <c r="K404">
        <f>'БАЗА ЯНД'!P402</f>
        <v>1</v>
      </c>
      <c r="L404">
        <f>'БАЗА ЯНД'!Q402</f>
        <v>0</v>
      </c>
      <c r="M404" t="str">
        <f>'БАЗА ЯНД'!R402</f>
        <v>блинное тесто (мука пшеничная, молоко, сахар, соль, яйцо куриное, растительное масло), ветчина из индейки (филе индейки, соль, куркума, тимьян, розмарин), сыр гауда, сыр творожный, салат фриллис, огурец маринованный, горчица зерновая</v>
      </c>
    </row>
    <row r="405" spans="1:13" ht="15" hidden="1" customHeight="1" x14ac:dyDescent="0.25">
      <c r="A405">
        <f>'БАЗА ЯНД'!B403</f>
        <v>21</v>
      </c>
      <c r="B405" t="str">
        <f>'БАЗА ЯНД'!E403</f>
        <v>Бретцель дог</v>
      </c>
      <c r="C405" t="str">
        <f>CONCATENATE('БАЗА ЯНД'!F403,".-")</f>
        <v>150.-</v>
      </c>
      <c r="D405" t="str">
        <f>CONCATENATE('БАЗА ЯНД'!I403," г")</f>
        <v>140 г</v>
      </c>
      <c r="E405" t="str">
        <f>CONCATENATE(ROUND('БАЗА ЯНД'!J403,0)," кк")</f>
        <v>374 кк</v>
      </c>
      <c r="F405" t="str">
        <f>CONCATENATE("Б ",ROUND('БАЗА ЯНД'!K403,0))</f>
        <v>Б 11</v>
      </c>
      <c r="G405" t="str">
        <f>CONCATENATE("Ж ",ROUND('БАЗА ЯНД'!L403,0))</f>
        <v>Ж 16</v>
      </c>
      <c r="H405" t="str">
        <f>CONCATENATE("У ",ROUND('БАЗА ЯНД'!M403,0))</f>
        <v>У 46</v>
      </c>
      <c r="I405">
        <f>'БАЗА ЯНД'!N403</f>
        <v>0</v>
      </c>
      <c r="J405">
        <f>'БАЗА ЯНД'!O403</f>
        <v>1</v>
      </c>
      <c r="K405">
        <f>'БАЗА ЯНД'!P403</f>
        <v>1</v>
      </c>
      <c r="L405">
        <f>'БАЗА ЯНД'!Q403</f>
        <v>0</v>
      </c>
      <c r="M405" t="str">
        <f>'БАЗА ЯНД'!R403</f>
        <v>сосиска, пшеничная мука, молоко, яйцо куриное, сливочное масло, подсолнечное масло, сахар, дрожжи, орегано, кунжут, соль, специи</v>
      </c>
    </row>
    <row r="406" spans="1:13" ht="15" hidden="1" customHeight="1" x14ac:dyDescent="0.25">
      <c r="A406">
        <f>'БАЗА ЯНД'!B404</f>
        <v>25</v>
      </c>
      <c r="B406" t="str">
        <f>'БАЗА ЯНД'!E404</f>
        <v>Овощные палочки</v>
      </c>
      <c r="C406" t="str">
        <f>CONCATENATE('БАЗА ЯНД'!F404,".-")</f>
        <v>110.-</v>
      </c>
      <c r="D406" t="str">
        <f>CONCATENATE('БАЗА ЯНД'!I404," г")</f>
        <v>110 г</v>
      </c>
      <c r="E406" t="str">
        <f>CONCATENATE(ROUND('БАЗА ЯНД'!J404,0)," кк")</f>
        <v>48 кк</v>
      </c>
      <c r="F406" t="str">
        <f>CONCATENATE("Б ",ROUND('БАЗА ЯНД'!K404,0))</f>
        <v>Б 3</v>
      </c>
      <c r="G406" t="str">
        <f>CONCATENATE("Ж ",ROUND('БАЗА ЯНД'!L404,0))</f>
        <v>Ж 0</v>
      </c>
      <c r="H406" t="str">
        <f>CONCATENATE("У ",ROUND('БАЗА ЯНД'!M404,0))</f>
        <v>У 9</v>
      </c>
      <c r="I406">
        <f>'БАЗА ЯНД'!N404</f>
        <v>1</v>
      </c>
      <c r="J406">
        <f>'БАЗА ЯНД'!O404</f>
        <v>0</v>
      </c>
      <c r="K406">
        <f>'БАЗА ЯНД'!P404</f>
        <v>0</v>
      </c>
      <c r="L406">
        <f>'БАЗА ЯНД'!Q404</f>
        <v>0</v>
      </c>
      <c r="M406" t="str">
        <f>'БАЗА ЯНД'!R404</f>
        <v>огурцы, сельдерей, морковь, редис</v>
      </c>
    </row>
    <row r="407" spans="1:13" ht="15" hidden="1" customHeight="1" x14ac:dyDescent="0.25">
      <c r="A407">
        <f>'БАЗА ЯНД'!B405</f>
        <v>0</v>
      </c>
      <c r="B407" t="str">
        <f>'БАЗА ЯНД'!E405</f>
        <v>Мацони с клубникой</v>
      </c>
      <c r="C407" t="str">
        <f>CONCATENATE('БАЗА ЯНД'!F405,".-")</f>
        <v>90.-</v>
      </c>
      <c r="D407" t="str">
        <f>CONCATENATE('БАЗА ЯНД'!I405," г")</f>
        <v>250 г</v>
      </c>
      <c r="E407" t="str">
        <f>CONCATENATE(ROUND('БАЗА ЯНД'!J405,0)," кк")</f>
        <v>123 кк</v>
      </c>
      <c r="F407" t="str">
        <f>CONCATENATE("Б ",ROUND('БАЗА ЯНД'!K405,0))</f>
        <v>Б 5</v>
      </c>
      <c r="G407" t="str">
        <f>CONCATENATE("Ж ",ROUND('БАЗА ЯНД'!L405,0))</f>
        <v>Ж 6</v>
      </c>
      <c r="H407" t="str">
        <f>CONCATENATE("У ",ROUND('БАЗА ЯНД'!M405,0))</f>
        <v>У 13</v>
      </c>
      <c r="I407">
        <f>'БАЗА ЯНД'!N405</f>
        <v>1</v>
      </c>
      <c r="J407">
        <f>'БАЗА ЯНД'!O405</f>
        <v>0</v>
      </c>
      <c r="K407">
        <f>'БАЗА ЯНД'!P405</f>
        <v>1</v>
      </c>
      <c r="L407">
        <f>'БАЗА ЯНД'!Q405</f>
        <v>0</v>
      </c>
      <c r="M407" t="str">
        <f>'БАЗА ЯНД'!R405</f>
        <v>мацони, клубника, молоко</v>
      </c>
    </row>
    <row r="408" spans="1:13" ht="15" hidden="1" customHeight="1" x14ac:dyDescent="0.25">
      <c r="A408">
        <f>'БАЗА ЯНД'!B406</f>
        <v>21</v>
      </c>
      <c r="B408" t="str">
        <f>'БАЗА ЯНД'!E406</f>
        <v>Буррито с говядиной</v>
      </c>
      <c r="C408" t="str">
        <f>CONCATENATE('БАЗА ЯНД'!F406,".-")</f>
        <v>250.-</v>
      </c>
      <c r="D408" t="str">
        <f>CONCATENATE('БАЗА ЯНД'!I406," г")</f>
        <v>250 г</v>
      </c>
      <c r="E408" t="str">
        <f>CONCATENATE(ROUND('БАЗА ЯНД'!J406,0)," кк")</f>
        <v>442 кк</v>
      </c>
      <c r="F408" t="str">
        <f>CONCATENATE("Б ",ROUND('БАЗА ЯНД'!K406,0))</f>
        <v>Б 15</v>
      </c>
      <c r="G408" t="str">
        <f>CONCATENATE("Ж ",ROUND('БАЗА ЯНД'!L406,0))</f>
        <v>Ж 19</v>
      </c>
      <c r="H408" t="str">
        <f>CONCATENATE("У ",ROUND('БАЗА ЯНД'!M406,0))</f>
        <v>У 53</v>
      </c>
      <c r="I408">
        <f>'БАЗА ЯНД'!N406</f>
        <v>0</v>
      </c>
      <c r="J408">
        <f>'БАЗА ЯНД'!O406</f>
        <v>1</v>
      </c>
      <c r="K408">
        <f>'БАЗА ЯНД'!P406</f>
        <v>1</v>
      </c>
      <c r="L408">
        <f>'БАЗА ЯНД'!Q406</f>
        <v>1</v>
      </c>
      <c r="M408" t="str">
        <f>'БАЗА ЯНД'!R406</f>
        <v xml:space="preserve">тортилья, паприка, томаты, фасоль, кинза, сыр плавленый, кукуруза, какао, томатная паста, лук, чеснок, халапеньо, говядина, рис, соль, специи </v>
      </c>
    </row>
    <row r="409" spans="1:13" ht="15" hidden="1" customHeight="1" x14ac:dyDescent="0.25">
      <c r="A409">
        <f>'БАЗА ЯНД'!B407</f>
        <v>20</v>
      </c>
      <c r="B409" t="str">
        <f>'БАЗА ЯНД'!E407</f>
        <v>Куриная грудка Бешамель</v>
      </c>
      <c r="C409" t="str">
        <f>CONCATENATE('БАЗА ЯНД'!F407,".-")</f>
        <v>220.-</v>
      </c>
      <c r="D409" t="str">
        <f>CONCATENATE('БАЗА ЯНД'!I407," г")</f>
        <v>180 г</v>
      </c>
      <c r="E409" t="str">
        <f>CONCATENATE(ROUND('БАЗА ЯНД'!J407,0)," кк")</f>
        <v>203 кк</v>
      </c>
      <c r="F409" t="str">
        <f>CONCATENATE("Б ",ROUND('БАЗА ЯНД'!K407,0))</f>
        <v>Б 23</v>
      </c>
      <c r="G409" t="str">
        <f>CONCATENATE("Ж ",ROUND('БАЗА ЯНД'!L407,0))</f>
        <v>Ж 10</v>
      </c>
      <c r="H409" t="str">
        <f>CONCATENATE("У ",ROUND('БАЗА ЯНД'!M407,0))</f>
        <v>У 6</v>
      </c>
      <c r="I409">
        <f>'БАЗА ЯНД'!N407</f>
        <v>0</v>
      </c>
      <c r="J409">
        <f>'БАЗА ЯНД'!O407</f>
        <v>1</v>
      </c>
      <c r="K409">
        <f>'БАЗА ЯНД'!P407</f>
        <v>1</v>
      </c>
      <c r="L409">
        <f>'БАЗА ЯНД'!Q407</f>
        <v>0</v>
      </c>
      <c r="M409" t="str">
        <f>'БАЗА ЯНД'!R407</f>
        <v>цыплёнок, шампиньоны, лук, томаты, сливочное масло, молоко, мука пшеничная, мускатный орех, моцарелла, соль, специи, петрушка, подсолнечное масло, сыр, соус песто</v>
      </c>
    </row>
    <row r="410" spans="1:13" ht="15" hidden="1" customHeight="1" x14ac:dyDescent="0.25">
      <c r="A410">
        <f>'БАЗА ЯНД'!B408</f>
        <v>21</v>
      </c>
      <c r="B410" t="str">
        <f>'БАЗА ЯНД'!E408</f>
        <v>Бриошь с яблоком и грецким орехом</v>
      </c>
      <c r="C410" t="str">
        <f>CONCATENATE('БАЗА ЯНД'!F408,".-")</f>
        <v>90.-</v>
      </c>
      <c r="D410" t="str">
        <f>CONCATENATE('БАЗА ЯНД'!I408," г")</f>
        <v>100 г</v>
      </c>
      <c r="E410" t="str">
        <f>CONCATENATE(ROUND('БАЗА ЯНД'!J408,0)," кк")</f>
        <v>331 кк</v>
      </c>
      <c r="F410" t="str">
        <f>CONCATENATE("Б ",ROUND('БАЗА ЯНД'!K408,0))</f>
        <v>Б 6</v>
      </c>
      <c r="G410" t="str">
        <f>CONCATENATE("Ж ",ROUND('БАЗА ЯНД'!L408,0))</f>
        <v>Ж 9</v>
      </c>
      <c r="H410" t="str">
        <f>CONCATENATE("У ",ROUND('БАЗА ЯНД'!M408,0))</f>
        <v>У 57</v>
      </c>
      <c r="I410">
        <f>'БАЗА ЯНД'!N408</f>
        <v>1</v>
      </c>
      <c r="J410">
        <f>'БАЗА ЯНД'!O408</f>
        <v>1</v>
      </c>
      <c r="K410">
        <f>'БАЗА ЯНД'!P408</f>
        <v>1</v>
      </c>
      <c r="L410">
        <f>'БАЗА ЯНД'!Q408</f>
        <v>0</v>
      </c>
      <c r="M410" t="str">
        <f>'БАЗА ЯНД'!R408</f>
        <v>молоко, пшеничная мука, яйцо куриное, масло сливочное, сахар, соль, дрожжи, кардамон, яблоки, грецкий орех, сливочный сыр, сливки 10%</v>
      </c>
    </row>
    <row r="411" spans="1:13" ht="15" hidden="1" customHeight="1" x14ac:dyDescent="0.25">
      <c r="A411">
        <f>'БАЗА ЯНД'!B409</f>
        <v>46</v>
      </c>
      <c r="B411" t="str">
        <f>'БАЗА ЯНД'!E409</f>
        <v>Чечевица с песто</v>
      </c>
      <c r="C411" t="str">
        <f>CONCATENATE('БАЗА ЯНД'!F409,".-")</f>
        <v>130.-</v>
      </c>
      <c r="D411" t="str">
        <f>CONCATENATE('БАЗА ЯНД'!I409," г")</f>
        <v>200 г</v>
      </c>
      <c r="E411" t="str">
        <f>CONCATENATE(ROUND('БАЗА ЯНД'!J409,0)," кк")</f>
        <v>224 кк</v>
      </c>
      <c r="F411" t="str">
        <f>CONCATENATE("Б ",ROUND('БАЗА ЯНД'!K409,0))</f>
        <v>Б 7</v>
      </c>
      <c r="G411" t="str">
        <f>CONCATENATE("Ж ",ROUND('БАЗА ЯНД'!L409,0))</f>
        <v>Ж 14</v>
      </c>
      <c r="H411" t="str">
        <f>CONCATENATE("У ",ROUND('БАЗА ЯНД'!M409,0))</f>
        <v>У 18</v>
      </c>
      <c r="I411">
        <f>'БАЗА ЯНД'!N409</f>
        <v>1</v>
      </c>
      <c r="J411">
        <f>'БАЗА ЯНД'!O409</f>
        <v>0</v>
      </c>
      <c r="K411">
        <f>'БАЗА ЯНД'!P409</f>
        <v>1</v>
      </c>
      <c r="L411">
        <f>'БАЗА ЯНД'!Q409</f>
        <v>0</v>
      </c>
      <c r="M411" t="str">
        <f>'БАЗА ЯНД'!R409</f>
        <v>чечевица, соус песто (базилик, пармезан, чеснок, орехи, растительное масло), рукола</v>
      </c>
    </row>
    <row r="412" spans="1:13" ht="15" customHeight="1" x14ac:dyDescent="0.25">
      <c r="A412">
        <f>'БАЗА ЯНД'!B410</f>
        <v>23</v>
      </c>
      <c r="B412" t="str">
        <f>'БАЗА ЯНД'!E410</f>
        <v>Брусника с розмарином</v>
      </c>
      <c r="C412" t="str">
        <f>CONCATENATE('БАЗА ЯНД'!F410,".-")</f>
        <v>40.-</v>
      </c>
      <c r="D412" t="str">
        <f>CONCATENATE('БАЗА ЯНД'!I410," г")</f>
        <v>30 г</v>
      </c>
      <c r="E412" t="str">
        <f>CONCATENATE(ROUND('БАЗА ЯНД'!J410,0)," кк")</f>
        <v>32 кк</v>
      </c>
      <c r="F412" t="str">
        <f>CONCATENATE("Б ",ROUND('БАЗА ЯНД'!K410,0))</f>
        <v>Б 0</v>
      </c>
      <c r="G412" t="str">
        <f>CONCATENATE("Ж ",ROUND('БАЗА ЯНД'!L410,0))</f>
        <v>Ж 0</v>
      </c>
      <c r="H412" t="str">
        <f>CONCATENATE("У ",ROUND('БАЗА ЯНД'!M410,0))</f>
        <v>У 8</v>
      </c>
      <c r="I412">
        <f>'БАЗА ЯНД'!N410</f>
        <v>1</v>
      </c>
      <c r="J412">
        <f>'БАЗА ЯНД'!O410</f>
        <v>0</v>
      </c>
      <c r="K412">
        <f>'БАЗА ЯНД'!P410</f>
        <v>0</v>
      </c>
      <c r="L412">
        <f>'БАЗА ЯНД'!Q410</f>
        <v>0</v>
      </c>
      <c r="M412" t="str">
        <f>'БАЗА ЯНД'!R410</f>
        <v>брусника, тимьян, розмарин, сахар</v>
      </c>
    </row>
    <row r="413" spans="1:13" ht="15" hidden="1" customHeight="1" x14ac:dyDescent="0.25">
      <c r="A413">
        <f>'БАЗА ЯНД'!B411</f>
        <v>21</v>
      </c>
      <c r="B413" t="str">
        <f>'БАЗА ЯНД'!E411</f>
        <v>Булгур с овощами</v>
      </c>
      <c r="C413" t="str">
        <f>CONCATENATE('БАЗА ЯНД'!F411,".-")</f>
        <v>90.-</v>
      </c>
      <c r="D413" t="str">
        <f>CONCATENATE('БАЗА ЯНД'!I411," г")</f>
        <v>180 г</v>
      </c>
      <c r="E413" t="str">
        <f>CONCATENATE(ROUND('БАЗА ЯНД'!J411,0)," кк")</f>
        <v>131 кк</v>
      </c>
      <c r="F413" t="str">
        <f>CONCATENATE("Б ",ROUND('БАЗА ЯНД'!K411,0))</f>
        <v>Б 5</v>
      </c>
      <c r="G413" t="str">
        <f>CONCATENATE("Ж ",ROUND('БАЗА ЯНД'!L411,0))</f>
        <v>Ж 0</v>
      </c>
      <c r="H413" t="str">
        <f>CONCATENATE("У ",ROUND('БАЗА ЯНД'!M411,0))</f>
        <v>У 22</v>
      </c>
      <c r="I413">
        <f>'БАЗА ЯНД'!N411</f>
        <v>1</v>
      </c>
      <c r="J413">
        <f>'БАЗА ЯНД'!O411</f>
        <v>1</v>
      </c>
      <c r="K413">
        <f>'БАЗА ЯНД'!P411</f>
        <v>0</v>
      </c>
      <c r="L413">
        <f>'БАЗА ЯНД'!Q411</f>
        <v>0</v>
      </c>
      <c r="M413" t="str">
        <f>'БАЗА ЯНД'!R411</f>
        <v>булгур, цукини, перец болгарский, соевый соус, лимонный сок, соль, специи</v>
      </c>
    </row>
    <row r="414" spans="1:13" ht="15" hidden="1" customHeight="1" x14ac:dyDescent="0.25">
      <c r="A414">
        <f>'БАЗА ЯНД'!B412</f>
        <v>23</v>
      </c>
      <c r="B414" t="str">
        <f>'БАЗА ЯНД'!E412</f>
        <v>Булгур с овощами гриль</v>
      </c>
      <c r="C414" t="str">
        <f>CONCATENATE('БАЗА ЯНД'!F412,".-")</f>
        <v>90.-</v>
      </c>
      <c r="D414" t="str">
        <f>CONCATENATE('БАЗА ЯНД'!I412," г")</f>
        <v>160 г</v>
      </c>
      <c r="E414" t="str">
        <f>CONCATENATE(ROUND('БАЗА ЯНД'!J412,0)," кк")</f>
        <v>103 кк</v>
      </c>
      <c r="F414" t="str">
        <f>CONCATENATE("Б ",ROUND('БАЗА ЯНД'!K412,0))</f>
        <v>Б 4</v>
      </c>
      <c r="G414" t="str">
        <f>CONCATENATE("Ж ",ROUND('БАЗА ЯНД'!L412,0))</f>
        <v>Ж 0</v>
      </c>
      <c r="H414" t="str">
        <f>CONCATENATE("У ",ROUND('БАЗА ЯНД'!M412,0))</f>
        <v>У 18</v>
      </c>
      <c r="I414">
        <f>'БАЗА ЯНД'!N412</f>
        <v>1</v>
      </c>
      <c r="J414">
        <f>'БАЗА ЯНД'!O412</f>
        <v>1</v>
      </c>
      <c r="K414">
        <f>'БАЗА ЯНД'!P412</f>
        <v>0</v>
      </c>
      <c r="L414">
        <f>'БАЗА ЯНД'!Q412</f>
        <v>0</v>
      </c>
      <c r="M414" t="str">
        <f>'БАЗА ЯНД'!R412</f>
        <v>булгур, цукини, перец болгарский, соевый соус, лимонный сок, соль, специи</v>
      </c>
    </row>
    <row r="415" spans="1:13" ht="15" customHeight="1" x14ac:dyDescent="0.25">
      <c r="A415">
        <f>'БАЗА ЯНД'!B413</f>
        <v>22</v>
      </c>
      <c r="B415" t="str">
        <f>'БАЗА ЯНД'!E413</f>
        <v>Вареное яйцо</v>
      </c>
      <c r="C415" t="str">
        <f>CONCATENATE('БАЗА ЯНД'!F413,".-")</f>
        <v>35.-</v>
      </c>
      <c r="D415" t="str">
        <f>CONCATENATE('БАЗА ЯНД'!I413," г")</f>
        <v>50 г</v>
      </c>
      <c r="E415" t="str">
        <f>CONCATENATE(ROUND('БАЗА ЯНД'!J413,0)," кк")</f>
        <v>73 кк</v>
      </c>
      <c r="F415" t="str">
        <f>CONCATENATE("Б ",ROUND('БАЗА ЯНД'!K413,0))</f>
        <v>Б 6</v>
      </c>
      <c r="G415" t="str">
        <f>CONCATENATE("Ж ",ROUND('БАЗА ЯНД'!L413,0))</f>
        <v>Ж 5</v>
      </c>
      <c r="H415" t="str">
        <f>CONCATENATE("У ",ROUND('БАЗА ЯНД'!M413,0))</f>
        <v>У 0</v>
      </c>
      <c r="I415">
        <f>'БАЗА ЯНД'!N413</f>
        <v>1</v>
      </c>
      <c r="J415">
        <f>'БАЗА ЯНД'!O413</f>
        <v>0</v>
      </c>
      <c r="K415">
        <f>'БАЗА ЯНД'!P413</f>
        <v>0</v>
      </c>
      <c r="L415">
        <f>'БАЗА ЯНД'!Q413</f>
        <v>0</v>
      </c>
      <c r="M415" t="str">
        <f>'БАЗА ЯНД'!R413</f>
        <v>яйцо куриное</v>
      </c>
    </row>
    <row r="416" spans="1:13" ht="15" hidden="1" customHeight="1" x14ac:dyDescent="0.25">
      <c r="A416">
        <f>'БАЗА ЯНД'!B414</f>
        <v>22</v>
      </c>
      <c r="B416" t="str">
        <f>'БАЗА ЯНД'!E414</f>
        <v>Вишневый «Витин» пирог</v>
      </c>
      <c r="C416" t="str">
        <f>CONCATENATE('БАЗА ЯНД'!F414,".-")</f>
        <v>130.-</v>
      </c>
      <c r="D416" t="str">
        <f>CONCATENATE('БАЗА ЯНД'!I414," г")</f>
        <v>150 г</v>
      </c>
      <c r="E416" t="str">
        <f>CONCATENATE(ROUND('БАЗА ЯНД'!J414,0)," кк")</f>
        <v>379 кк</v>
      </c>
      <c r="F416" t="str">
        <f>CONCATENATE("Б ",ROUND('БАЗА ЯНД'!K414,0))</f>
        <v>Б 6</v>
      </c>
      <c r="G416" t="str">
        <f>CONCATENATE("Ж ",ROUND('БАЗА ЯНД'!L414,0))</f>
        <v>Ж 15</v>
      </c>
      <c r="H416" t="str">
        <f>CONCATENATE("У ",ROUND('БАЗА ЯНД'!M414,0))</f>
        <v>У 55</v>
      </c>
      <c r="I416">
        <f>'БАЗА ЯНД'!N414</f>
        <v>1</v>
      </c>
      <c r="J416">
        <f>'БАЗА ЯНД'!O414</f>
        <v>1</v>
      </c>
      <c r="K416">
        <f>'БАЗА ЯНД'!P414</f>
        <v>1</v>
      </c>
      <c r="L416">
        <f>'БАЗА ЯНД'!Q414</f>
        <v>0</v>
      </c>
      <c r="M416" t="str">
        <f>'БАЗА ЯНД'!R414</f>
        <v>яйцо куриное, сахар, сливочное масло, крахмал, мука пшеничная, ваниль, сметана, вишня (может содержать косточки)</v>
      </c>
    </row>
    <row r="417" spans="1:13" ht="15" hidden="1" customHeight="1" x14ac:dyDescent="0.25">
      <c r="A417">
        <f>'БАЗА ЯНД'!B415</f>
        <v>24</v>
      </c>
      <c r="B417" t="str">
        <f>'БАЗА ЯНД'!E415</f>
        <v>Яичный салат с копчёной индейкой</v>
      </c>
      <c r="C417" t="str">
        <f>CONCATENATE('БАЗА ЯНД'!F415,".-")</f>
        <v>170.-</v>
      </c>
      <c r="D417" t="str">
        <f>CONCATENATE('БАЗА ЯНД'!I415," г")</f>
        <v>200 г</v>
      </c>
      <c r="E417" t="str">
        <f>CONCATENATE(ROUND('БАЗА ЯНД'!J415,0)," кк")</f>
        <v>304 кк</v>
      </c>
      <c r="F417" t="str">
        <f>CONCATENATE("Б ",ROUND('БАЗА ЯНД'!K415,0))</f>
        <v>Б 15</v>
      </c>
      <c r="G417" t="str">
        <f>CONCATENATE("Ж ",ROUND('БАЗА ЯНД'!L415,0))</f>
        <v>Ж 22</v>
      </c>
      <c r="H417" t="str">
        <f>CONCATENATE("У ",ROUND('БАЗА ЯНД'!M415,0))</f>
        <v>У 13</v>
      </c>
      <c r="I417">
        <f>'БАЗА ЯНД'!N415</f>
        <v>0</v>
      </c>
      <c r="J417">
        <f>'БАЗА ЯНД'!O415</f>
        <v>0</v>
      </c>
      <c r="K417">
        <f>'БАЗА ЯНД'!P415</f>
        <v>1</v>
      </c>
      <c r="L417">
        <f>'БАЗА ЯНД'!Q415</f>
        <v>0</v>
      </c>
      <c r="M417" t="str">
        <f>'БАЗА ЯНД'!R415</f>
        <v>картофель, огурец маринованный, петрушка, огурец, томаты, яйцо куриное, майонез, горчица, сметана, сыр, индейка, специи</v>
      </c>
    </row>
    <row r="418" spans="1:13" ht="15" hidden="1" customHeight="1" x14ac:dyDescent="0.25">
      <c r="A418">
        <f>'БАЗА ЯНД'!B416</f>
        <v>21</v>
      </c>
      <c r="B418" t="str">
        <f>'БАЗА ЯНД'!E416</f>
        <v>Немецкий салат с ветчиной и салями</v>
      </c>
      <c r="C418" t="str">
        <f>CONCATENATE('БАЗА ЯНД'!F416,".-")</f>
        <v>180.-</v>
      </c>
      <c r="D418" t="str">
        <f>CONCATENATE('БАЗА ЯНД'!I416," г")</f>
        <v>160 г</v>
      </c>
      <c r="E418" t="str">
        <f>CONCATENATE(ROUND('БАЗА ЯНД'!J416,0)," кк")</f>
        <v>292 кк</v>
      </c>
      <c r="F418" t="str">
        <f>CONCATENATE("Б ",ROUND('БАЗА ЯНД'!K416,0))</f>
        <v>Б 8</v>
      </c>
      <c r="G418" t="str">
        <f>CONCATENATE("Ж ",ROUND('БАЗА ЯНД'!L416,0))</f>
        <v>Ж 18</v>
      </c>
      <c r="H418" t="str">
        <f>CONCATENATE("У ",ROUND('БАЗА ЯНД'!M416,0))</f>
        <v>У 24</v>
      </c>
      <c r="I418">
        <f>'БАЗА ЯНД'!N416</f>
        <v>0</v>
      </c>
      <c r="J418">
        <f>'БАЗА ЯНД'!O416</f>
        <v>0</v>
      </c>
      <c r="K418">
        <f>'БАЗА ЯНД'!P416</f>
        <v>0</v>
      </c>
      <c r="L418">
        <f>'БАЗА ЯНД'!Q416</f>
        <v>0</v>
      </c>
      <c r="M418" t="str">
        <f>'БАЗА ЯНД'!R416</f>
        <v>корейка копченая (свинина), колбаса сальчичон (свинина), картофель, огурцы маринованные, петрушка, лук зеленый, оливковое масло, нерафинированное подсолнечное масло, горчица зернистая, соль, уксус винный белый, зеленый горошек</v>
      </c>
    </row>
    <row r="419" spans="1:13" ht="15" hidden="1" customHeight="1" x14ac:dyDescent="0.25">
      <c r="A419">
        <f>'БАЗА ЯНД'!B417</f>
        <v>4</v>
      </c>
      <c r="B419" t="str">
        <f>'БАЗА ЯНД'!E417</f>
        <v>Салат из овощей на гриле с горгонзолой</v>
      </c>
      <c r="C419" t="str">
        <f>CONCATENATE('БАЗА ЯНД'!F417,".-")</f>
        <v>230.-</v>
      </c>
      <c r="D419" t="str">
        <f>CONCATENATE('БАЗА ЯНД'!I417," г")</f>
        <v>200 г</v>
      </c>
      <c r="E419" t="str">
        <f>CONCATENATE(ROUND('БАЗА ЯНД'!J417,0)," кк")</f>
        <v>191 кк</v>
      </c>
      <c r="F419" t="str">
        <f>CONCATENATE("Б ",ROUND('БАЗА ЯНД'!K417,0))</f>
        <v>Б 7</v>
      </c>
      <c r="G419" t="str">
        <f>CONCATENATE("Ж ",ROUND('БАЗА ЯНД'!L417,0))</f>
        <v>Ж 13</v>
      </c>
      <c r="H419" t="str">
        <f>CONCATENATE("У ",ROUND('БАЗА ЯНД'!M417,0))</f>
        <v>У 12</v>
      </c>
      <c r="I419">
        <f>'БАЗА ЯНД'!N417</f>
        <v>1</v>
      </c>
      <c r="J419">
        <f>'БАЗА ЯНД'!O417</f>
        <v>0</v>
      </c>
      <c r="K419">
        <f>'БАЗА ЯНД'!P417</f>
        <v>1</v>
      </c>
      <c r="L419">
        <f>'БАЗА ЯНД'!Q417</f>
        <v>0</v>
      </c>
      <c r="M419" t="str">
        <f>'БАЗА ЯНД'!R417</f>
        <v>кабачки, шампиньоны, айсберг, свекла, баклажаны, паприка свежая, чеснок, тимьян, розмарин, подсолнечное масло, уксус бальзамический, сыр горгонзола, сыр творожный, томаты, огурцы, капуста красная</v>
      </c>
    </row>
    <row r="420" spans="1:13" ht="15" hidden="1" customHeight="1" x14ac:dyDescent="0.25">
      <c r="A420">
        <f>'БАЗА ЯНД'!B418</f>
        <v>24</v>
      </c>
      <c r="B420" t="str">
        <f>'БАЗА ЯНД'!E418</f>
        <v>Чашушули из окорока с аджикой и зеленью</v>
      </c>
      <c r="C420" t="str">
        <f>CONCATENATE('БАЗА ЯНД'!F418,".-")</f>
        <v>220.-</v>
      </c>
      <c r="D420" t="str">
        <f>CONCATENATE('БАЗА ЯНД'!I418," г")</f>
        <v>180 г</v>
      </c>
      <c r="E420" t="str">
        <f>CONCATENATE(ROUND('БАЗА ЯНД'!J418,0)," кк")</f>
        <v>411 кк</v>
      </c>
      <c r="F420" t="str">
        <f>CONCATENATE("Б ",ROUND('БАЗА ЯНД'!K418,0))</f>
        <v>Б 17</v>
      </c>
      <c r="G420" t="str">
        <f>CONCATENATE("Ж ",ROUND('БАЗА ЯНД'!L418,0))</f>
        <v>Ж 35</v>
      </c>
      <c r="H420" t="str">
        <f>CONCATENATE("У ",ROUND('БАЗА ЯНД'!M418,0))</f>
        <v>У 8</v>
      </c>
      <c r="I420">
        <f>'БАЗА ЯНД'!N418</f>
        <v>0</v>
      </c>
      <c r="J420">
        <f>'БАЗА ЯНД'!O418</f>
        <v>1</v>
      </c>
      <c r="K420">
        <f>'БАЗА ЯНД'!P418</f>
        <v>1</v>
      </c>
      <c r="L420">
        <f>'БАЗА ЯНД'!Q418</f>
        <v>1</v>
      </c>
      <c r="M420" t="str">
        <f>'БАЗА ЯНД'!R418</f>
        <v>кинза, томаты, лук, петрушка, свинина, чеснок, соль, специи, аджика, мука, сливочное масло</v>
      </c>
    </row>
    <row r="421" spans="1:13" ht="15" hidden="1" customHeight="1" x14ac:dyDescent="0.25">
      <c r="A421">
        <f>'БАЗА ЯНД'!B419</f>
        <v>5</v>
      </c>
      <c r="B421" t="str">
        <f>'БАЗА ЯНД'!E419</f>
        <v>Кальмары на гриле</v>
      </c>
      <c r="C421" t="str">
        <f>CONCATENATE('БАЗА ЯНД'!F419,".-")</f>
        <v>220.-</v>
      </c>
      <c r="D421" t="str">
        <f>CONCATENATE('БАЗА ЯНД'!I419," г")</f>
        <v>140 г</v>
      </c>
      <c r="E421" t="str">
        <f>CONCATENATE(ROUND('БАЗА ЯНД'!J419,0)," кк")</f>
        <v>75 кк</v>
      </c>
      <c r="F421" t="str">
        <f>CONCATENATE("Б ",ROUND('БАЗА ЯНД'!K419,0))</f>
        <v>Б 1</v>
      </c>
      <c r="G421" t="str">
        <f>CONCATENATE("Ж ",ROUND('БАЗА ЯНД'!L419,0))</f>
        <v>Ж 7</v>
      </c>
      <c r="H421" t="str">
        <f>CONCATENATE("У ",ROUND('БАЗА ЯНД'!M419,0))</f>
        <v>У 3</v>
      </c>
      <c r="I421">
        <f>'БАЗА ЯНД'!N419</f>
        <v>0</v>
      </c>
      <c r="J421">
        <f>'БАЗА ЯНД'!O419</f>
        <v>0</v>
      </c>
      <c r="K421">
        <f>'БАЗА ЯНД'!P419</f>
        <v>1</v>
      </c>
      <c r="L421">
        <f>'БАЗА ЯНД'!Q419</f>
        <v>0</v>
      </c>
      <c r="M421" t="str">
        <f>'БАЗА ЯНД'!R419</f>
        <v>кальмар, сливки, соус устричный, соус кунжутный, соль, специи</v>
      </c>
    </row>
    <row r="422" spans="1:13" ht="15" hidden="1" customHeight="1" x14ac:dyDescent="0.25">
      <c r="A422">
        <f>'БАЗА ЯНД'!B420</f>
        <v>23</v>
      </c>
      <c r="B422" t="str">
        <f>'БАЗА ЯНД'!E420</f>
        <v>Габаджоу — свинина в кисло-сладком соусе</v>
      </c>
      <c r="C422" t="str">
        <f>CONCATENATE('БАЗА ЯНД'!F420,".-")</f>
        <v>220.-</v>
      </c>
      <c r="D422" t="str">
        <f>CONCATENATE('БАЗА ЯНД'!I420," г")</f>
        <v>200 г</v>
      </c>
      <c r="E422" t="str">
        <f>CONCATENATE(ROUND('БАЗА ЯНД'!J420,0)," кк")</f>
        <v>226 кк</v>
      </c>
      <c r="F422" t="str">
        <f>CONCATENATE("Б ",ROUND('БАЗА ЯНД'!K420,0))</f>
        <v>Б 15</v>
      </c>
      <c r="G422" t="str">
        <f>CONCATENATE("Ж ",ROUND('БАЗА ЯНД'!L420,0))</f>
        <v>Ж 9</v>
      </c>
      <c r="H422" t="str">
        <f>CONCATENATE("У ",ROUND('БАЗА ЯНД'!M420,0))</f>
        <v>У 22</v>
      </c>
      <c r="I422">
        <f>'БАЗА ЯНД'!N420</f>
        <v>0</v>
      </c>
      <c r="J422">
        <f>'БАЗА ЯНД'!O420</f>
        <v>1</v>
      </c>
      <c r="K422">
        <f>'БАЗА ЯНД'!P420</f>
        <v>0</v>
      </c>
      <c r="L422">
        <f>'БАЗА ЯНД'!Q420</f>
        <v>1</v>
      </c>
      <c r="M422" t="str">
        <f>'БАЗА ЯНД'!R420</f>
        <v>свинина, перец болгарский, лук красный, ананас, томат, соевый соус, сахар, уксус рисовый</v>
      </c>
    </row>
    <row r="423" spans="1:13" ht="15" hidden="1" customHeight="1" x14ac:dyDescent="0.25">
      <c r="A423">
        <f>'БАЗА ЯНД'!B421</f>
        <v>24</v>
      </c>
      <c r="B423" t="str">
        <f>'БАЗА ЯНД'!E421</f>
        <v>Meatloaf — Мясной хлеб из говядины и курицы</v>
      </c>
      <c r="C423" t="str">
        <f>CONCATENATE('БАЗА ЯНД'!F421,".-")</f>
        <v>230.-</v>
      </c>
      <c r="D423" t="str">
        <f>CONCATENATE('БАЗА ЯНД'!I421," г")</f>
        <v>140 г</v>
      </c>
      <c r="E423" t="str">
        <f>CONCATENATE(ROUND('БАЗА ЯНД'!J421,0)," кк")</f>
        <v>200 кк</v>
      </c>
      <c r="F423" t="str">
        <f>CONCATENATE("Б ",ROUND('БАЗА ЯНД'!K421,0))</f>
        <v>Б 20</v>
      </c>
      <c r="G423" t="str">
        <f>CONCATENATE("Ж ",ROUND('БАЗА ЯНД'!L421,0))</f>
        <v>Ж 9</v>
      </c>
      <c r="H423" t="str">
        <f>CONCATENATE("У ",ROUND('БАЗА ЯНД'!M421,0))</f>
        <v>У 9</v>
      </c>
      <c r="I423">
        <f>'БАЗА ЯНД'!N421</f>
        <v>0</v>
      </c>
      <c r="J423">
        <f>'БАЗА ЯНД'!O421</f>
        <v>1</v>
      </c>
      <c r="K423">
        <f>'БАЗА ЯНД'!P421</f>
        <v>1</v>
      </c>
      <c r="L423">
        <f>'БАЗА ЯНД'!Q421</f>
        <v>0</v>
      </c>
      <c r="M423" t="str">
        <f>'БАЗА ЯНД'!R421</f>
        <v>говядина, зеленый горошек, лук, сливки, молоко, сухари панировочные, сливочное масло, цыпленок, специи, чеснок, яйцо куриное, соус демигляс</v>
      </c>
    </row>
    <row r="424" spans="1:13" ht="15" hidden="1" customHeight="1" x14ac:dyDescent="0.25">
      <c r="A424">
        <f>'БАЗА ЯНД'!B422</f>
        <v>24</v>
      </c>
      <c r="B424" t="str">
        <f>'БАЗА ЯНД'!E422</f>
        <v>Домашняя ветчина с луковым соусом</v>
      </c>
      <c r="C424" t="str">
        <f>CONCATENATE('БАЗА ЯНД'!F422,".-")</f>
        <v>230.-</v>
      </c>
      <c r="D424" t="str">
        <f>CONCATENATE('БАЗА ЯНД'!I422," г")</f>
        <v>140 г</v>
      </c>
      <c r="E424" t="str">
        <f>CONCATENATE(ROUND('БАЗА ЯНД'!J422,0)," кк")</f>
        <v>198 кк</v>
      </c>
      <c r="F424" t="str">
        <f>CONCATENATE("Б ",ROUND('БАЗА ЯНД'!K422,0))</f>
        <v>Б 23</v>
      </c>
      <c r="G424" t="str">
        <f>CONCATENATE("Ж ",ROUND('БАЗА ЯНД'!L422,0))</f>
        <v>Ж 11</v>
      </c>
      <c r="H424" t="str">
        <f>CONCATENATE("У ",ROUND('БАЗА ЯНД'!M422,0))</f>
        <v>У 3</v>
      </c>
      <c r="I424">
        <f>'БАЗА ЯНД'!N422</f>
        <v>0</v>
      </c>
      <c r="J424">
        <f>'БАЗА ЯНД'!O422</f>
        <v>0</v>
      </c>
      <c r="K424">
        <f>'БАЗА ЯНД'!P422</f>
        <v>0</v>
      </c>
      <c r="L424">
        <f>'БАЗА ЯНД'!Q422</f>
        <v>0</v>
      </c>
      <c r="M424" t="str">
        <f>'БАЗА ЯНД'!R422</f>
        <v>свинина, подсолнечное масло, чеснок, лук, вино белое, демиглас, сахар, специи, соль, тимьян</v>
      </c>
    </row>
    <row r="425" spans="1:13" ht="15" customHeight="1" x14ac:dyDescent="0.25">
      <c r="A425">
        <f>'БАЗА ЯНД'!B423</f>
        <v>21</v>
      </c>
      <c r="B425" t="str">
        <f>'БАЗА ЯНД'!E423</f>
        <v>Гирос со свининой</v>
      </c>
      <c r="C425" t="str">
        <f>CONCATENATE('БАЗА ЯНД'!F423,".-")</f>
        <v>220.-</v>
      </c>
      <c r="D425" t="str">
        <f>CONCATENATE('БАЗА ЯНД'!I423," г")</f>
        <v>250 г</v>
      </c>
      <c r="E425" t="str">
        <f>CONCATENATE(ROUND('БАЗА ЯНД'!J423,0)," кк")</f>
        <v>388 кк</v>
      </c>
      <c r="F425" t="str">
        <f>CONCATENATE("Б ",ROUND('БАЗА ЯНД'!K423,0))</f>
        <v>Б 17</v>
      </c>
      <c r="G425" t="str">
        <f>CONCATENATE("Ж ",ROUND('БАЗА ЯНД'!L423,0))</f>
        <v>Ж 18</v>
      </c>
      <c r="H425" t="str">
        <f>CONCATENATE("У ",ROUND('БАЗА ЯНД'!M423,0))</f>
        <v>У 41</v>
      </c>
      <c r="I425">
        <f>'БАЗА ЯНД'!N423</f>
        <v>0</v>
      </c>
      <c r="J425">
        <f>'БАЗА ЯНД'!O423</f>
        <v>1</v>
      </c>
      <c r="K425">
        <f>'БАЗА ЯНД'!P423</f>
        <v>0</v>
      </c>
      <c r="L425">
        <f>'БАЗА ЯНД'!Q423</f>
        <v>0</v>
      </c>
      <c r="M425" t="str">
        <f>'БАЗА ЯНД'!R423</f>
        <v>пита, огурцы, томаты, лук, салат айсберг, свинина, йогурт, огурцы, соус сальса, чеснок, зелень, соль, специи, картофель</v>
      </c>
    </row>
    <row r="426" spans="1:13" ht="15" hidden="1" customHeight="1" x14ac:dyDescent="0.25">
      <c r="A426">
        <f>'БАЗА ЯНД'!B424</f>
        <v>24</v>
      </c>
      <c r="B426" t="str">
        <f>'БАЗА ЯНД'!E424</f>
        <v>Блин с брынзой и зеленью, 1 шт</v>
      </c>
      <c r="C426" t="str">
        <f>CONCATENATE('БАЗА ЯНД'!F424,".-")</f>
        <v>110.-</v>
      </c>
      <c r="D426" t="str">
        <f>CONCATENATE('БАЗА ЯНД'!I424," г")</f>
        <v>100 г</v>
      </c>
      <c r="E426" t="str">
        <f>CONCATENATE(ROUND('БАЗА ЯНД'!J424,0)," кк")</f>
        <v>208 кк</v>
      </c>
      <c r="F426" t="str">
        <f>CONCATENATE("Б ",ROUND('БАЗА ЯНД'!K424,0))</f>
        <v>Б 13</v>
      </c>
      <c r="G426" t="str">
        <f>CONCATENATE("Ж ",ROUND('БАЗА ЯНД'!L424,0))</f>
        <v>Ж 10</v>
      </c>
      <c r="H426" t="str">
        <f>CONCATENATE("У ",ROUND('БАЗА ЯНД'!M424,0))</f>
        <v>У 16</v>
      </c>
      <c r="I426">
        <f>'БАЗА ЯНД'!N424</f>
        <v>1</v>
      </c>
      <c r="J426">
        <f>'БАЗА ЯНД'!O424</f>
        <v>1</v>
      </c>
      <c r="K426">
        <f>'БАЗА ЯНД'!P424</f>
        <v>1</v>
      </c>
      <c r="L426">
        <f>'БАЗА ЯНД'!Q424</f>
        <v>0</v>
      </c>
      <c r="M426" t="str">
        <f>'БАЗА ЯНД'!R424</f>
        <v>пшеничная мука, яйцо куриное, молоко, сахар, соль, подсолнечное масло, творог, брынза, чеснок, базилик, петрушка, тимьян, сыр</v>
      </c>
    </row>
    <row r="427" spans="1:13" ht="15" hidden="1" customHeight="1" x14ac:dyDescent="0.25">
      <c r="A427">
        <f>'БАЗА ЯНД'!B425</f>
        <v>51</v>
      </c>
      <c r="B427" t="str">
        <f>'БАЗА ЯНД'!E425</f>
        <v>Запечённая морковь с брюссельской капустой и соусом голландез</v>
      </c>
      <c r="C427" t="str">
        <f>CONCATENATE('БАЗА ЯНД'!F425,".-")</f>
        <v>140.-</v>
      </c>
      <c r="D427" t="str">
        <f>CONCATENATE('БАЗА ЯНД'!I425," г")</f>
        <v>160 г</v>
      </c>
      <c r="E427" t="str">
        <f>CONCATENATE(ROUND('БАЗА ЯНД'!J425,0)," кк")</f>
        <v>251 кк</v>
      </c>
      <c r="F427" t="str">
        <f>CONCATENATE("Б ",ROUND('БАЗА ЯНД'!K425,0))</f>
        <v>Б 7</v>
      </c>
      <c r="G427" t="str">
        <f>CONCATENATE("Ж ",ROUND('БАЗА ЯНД'!L425,0))</f>
        <v>Ж 19</v>
      </c>
      <c r="H427" t="str">
        <f>CONCATENATE("У ",ROUND('БАЗА ЯНД'!M425,0))</f>
        <v>У 13</v>
      </c>
      <c r="I427">
        <f>'БАЗА ЯНД'!N425</f>
        <v>0</v>
      </c>
      <c r="J427">
        <f>'БАЗА ЯНД'!O425</f>
        <v>0</v>
      </c>
      <c r="K427">
        <f>'БАЗА ЯНД'!P425</f>
        <v>1</v>
      </c>
      <c r="L427">
        <f>'БАЗА ЯНД'!Q425</f>
        <v>0</v>
      </c>
      <c r="M427" t="str">
        <f>'БАЗА ЯНД'!R425</f>
        <v>морковь, бобы эдамаме, брюссельская капуста, сливочное масло, яйцо куриное, вино столовое, тархун, розмарин, тимьян, уксус бальзамический, соль, специи</v>
      </c>
    </row>
    <row r="428" spans="1:13" ht="15" customHeight="1" x14ac:dyDescent="0.25">
      <c r="A428">
        <f>'БАЗА ЯНД'!B426</f>
        <v>21</v>
      </c>
      <c r="B428" t="str">
        <f>'БАЗА ЯНД'!E426</f>
        <v>Глазунья</v>
      </c>
      <c r="C428" t="str">
        <f>CONCATENATE('БАЗА ЯНД'!F426,".-")</f>
        <v>45.-</v>
      </c>
      <c r="D428" t="str">
        <f>CONCATENATE('БАЗА ЯНД'!I426," г")</f>
        <v>40 г</v>
      </c>
      <c r="E428" t="str">
        <f>CONCATENATE(ROUND('БАЗА ЯНД'!J426,0)," кк")</f>
        <v>108 кк</v>
      </c>
      <c r="F428" t="str">
        <f>CONCATENATE("Б ",ROUND('БАЗА ЯНД'!K426,0))</f>
        <v>Б 8</v>
      </c>
      <c r="G428" t="str">
        <f>CONCATENATE("Ж ",ROUND('БАЗА ЯНД'!L426,0))</f>
        <v>Ж 8</v>
      </c>
      <c r="H428" t="str">
        <f>CONCATENATE("У ",ROUND('БАЗА ЯНД'!M426,0))</f>
        <v>У 1</v>
      </c>
      <c r="I428">
        <f>'БАЗА ЯНД'!N426</f>
        <v>1</v>
      </c>
      <c r="J428">
        <f>'БАЗА ЯНД'!O426</f>
        <v>0</v>
      </c>
      <c r="K428">
        <f>'БАЗА ЯНД'!P426</f>
        <v>0</v>
      </c>
      <c r="L428">
        <f>'БАЗА ЯНД'!Q426</f>
        <v>0</v>
      </c>
      <c r="M428" t="str">
        <f>'БАЗА ЯНД'!R426</f>
        <v>яйцо куриное, соль, специи</v>
      </c>
    </row>
    <row r="429" spans="1:13" ht="15" hidden="1" customHeight="1" x14ac:dyDescent="0.25">
      <c r="A429">
        <f>'БАЗА ЯНД'!B427</f>
        <v>18</v>
      </c>
      <c r="B429" t="str">
        <f>'БАЗА ЯНД'!E427</f>
        <v xml:space="preserve">Молодая капуста на гриле с пармезаном </v>
      </c>
      <c r="C429" t="str">
        <f>CONCATENATE('БАЗА ЯНД'!F427,".-")</f>
        <v>140.-</v>
      </c>
      <c r="D429" t="str">
        <f>CONCATENATE('БАЗА ЯНД'!I427," г")</f>
        <v>170 г</v>
      </c>
      <c r="E429" t="str">
        <f>CONCATENATE(ROUND('БАЗА ЯНД'!J427,0)," кк")</f>
        <v>134 кк</v>
      </c>
      <c r="F429" t="str">
        <f>CONCATENATE("Б ",ROUND('БАЗА ЯНД'!K427,0))</f>
        <v>Б 4</v>
      </c>
      <c r="G429" t="str">
        <f>CONCATENATE("Ж ",ROUND('БАЗА ЯНД'!L427,0))</f>
        <v>Ж 11</v>
      </c>
      <c r="H429" t="str">
        <f>CONCATENATE("У ",ROUND('БАЗА ЯНД'!M427,0))</f>
        <v>У 4</v>
      </c>
      <c r="I429">
        <f>'БАЗА ЯНД'!N427</f>
        <v>1</v>
      </c>
      <c r="J429">
        <f>'БАЗА ЯНД'!O427</f>
        <v>0</v>
      </c>
      <c r="K429">
        <f>'БАЗА ЯНД'!P427</f>
        <v>1</v>
      </c>
      <c r="L429">
        <f>'БАЗА ЯНД'!Q427</f>
        <v>0</v>
      </c>
      <c r="M429" t="str">
        <f>'БАЗА ЯНД'!R427</f>
        <v>капуста, подсолнечное масло, сливочное масло, чеснок, пармезан, соль, специи, соевый соус</v>
      </c>
    </row>
    <row r="430" spans="1:13" ht="15" hidden="1" customHeight="1" x14ac:dyDescent="0.25">
      <c r="A430">
        <f>'БАЗА ЯНД'!B428</f>
        <v>17</v>
      </c>
      <c r="B430" t="str">
        <f>'БАЗА ЯНД'!E428</f>
        <v>Японский рис с кунжутом</v>
      </c>
      <c r="C430" t="str">
        <f>CONCATENATE('БАЗА ЯНД'!F428,".-")</f>
        <v>70.-</v>
      </c>
      <c r="D430" t="str">
        <f>CONCATENATE('БАЗА ЯНД'!I428," г")</f>
        <v>180 г</v>
      </c>
      <c r="E430" t="str">
        <f>CONCATENATE(ROUND('БАЗА ЯНД'!J428,0)," кк")</f>
        <v>289 кк</v>
      </c>
      <c r="F430" t="str">
        <f>CONCATENATE("Б ",ROUND('БАЗА ЯНД'!K428,0))</f>
        <v>Б 5</v>
      </c>
      <c r="G430" t="str">
        <f>CONCATENATE("Ж ",ROUND('БАЗА ЯНД'!L428,0))</f>
        <v>Ж 3</v>
      </c>
      <c r="H430" t="str">
        <f>CONCATENATE("У ",ROUND('БАЗА ЯНД'!M428,0))</f>
        <v>У 60</v>
      </c>
      <c r="I430">
        <f>'БАЗА ЯНД'!N428</f>
        <v>1</v>
      </c>
      <c r="J430">
        <f>'БАЗА ЯНД'!O428</f>
        <v>0</v>
      </c>
      <c r="K430">
        <f>'БАЗА ЯНД'!P428</f>
        <v>0</v>
      </c>
      <c r="L430">
        <f>'БАЗА ЯНД'!Q428</f>
        <v>0</v>
      </c>
      <c r="M430" t="str">
        <f>'БАЗА ЯНД'!R428</f>
        <v>суши-рис, уксус рисовый, мирин, кунжутное масло, соль</v>
      </c>
    </row>
    <row r="431" spans="1:13" ht="15" hidden="1" customHeight="1" x14ac:dyDescent="0.25">
      <c r="A431">
        <f>'БАЗА ЯНД'!B429</f>
        <v>21</v>
      </c>
      <c r="B431" t="str">
        <f>'БАЗА ЯНД'!E429</f>
        <v>Пита с копчёным цыпленком и яйцом</v>
      </c>
      <c r="C431" t="str">
        <f>CONCATENATE('БАЗА ЯНД'!F429,".-")</f>
        <v>210.-</v>
      </c>
      <c r="D431" t="str">
        <f>CONCATENATE('БАЗА ЯНД'!I429," г")</f>
        <v>240 г</v>
      </c>
      <c r="E431" t="str">
        <f>CONCATENATE(ROUND('БАЗА ЯНД'!J429,0)," кк")</f>
        <v>357 кк</v>
      </c>
      <c r="F431" t="str">
        <f>CONCATENATE("Б ",ROUND('БАЗА ЯНД'!K429,0))</f>
        <v>Б 22</v>
      </c>
      <c r="G431" t="str">
        <f>CONCATENATE("Ж ",ROUND('БАЗА ЯНД'!L429,0))</f>
        <v>Ж 14</v>
      </c>
      <c r="H431" t="str">
        <f>CONCATENATE("У ",ROUND('БАЗА ЯНД'!M429,0))</f>
        <v>У 36</v>
      </c>
      <c r="I431">
        <f>'БАЗА ЯНД'!N429</f>
        <v>0</v>
      </c>
      <c r="J431">
        <f>'БАЗА ЯНД'!O429</f>
        <v>1</v>
      </c>
      <c r="K431">
        <f>'БАЗА ЯНД'!P429</f>
        <v>1</v>
      </c>
      <c r="L431">
        <f>'БАЗА ЯНД'!Q429</f>
        <v>0</v>
      </c>
      <c r="M431" t="str">
        <f>'БАЗА ЯНД'!R429</f>
        <v>пита, салат айсберг, цыплёнок, томаты, огурец, яйцо куриное, соус дзадзики (йогурт натуральный, огурец, петрушка, укроп, чеснок, специи, майонез)</v>
      </c>
    </row>
    <row r="432" spans="1:13" ht="15" hidden="1" customHeight="1" x14ac:dyDescent="0.25">
      <c r="A432">
        <f>'БАЗА ЯНД'!B430</f>
        <v>35</v>
      </c>
      <c r="B432" t="str">
        <f>'БАЗА ЯНД'!E430</f>
        <v>Чечевичный суп с грудинкой</v>
      </c>
      <c r="C432" t="str">
        <f>CONCATENATE('БАЗА ЯНД'!F430,".-")</f>
        <v>130.-</v>
      </c>
      <c r="D432" t="str">
        <f>CONCATENATE('БАЗА ЯНД'!I430," г")</f>
        <v>250 г</v>
      </c>
      <c r="E432" t="str">
        <f>CONCATENATE(ROUND('БАЗА ЯНД'!J430,0)," кк")</f>
        <v>193 кк</v>
      </c>
      <c r="F432" t="str">
        <f>CONCATENATE("Б ",ROUND('БАЗА ЯНД'!K430,0))</f>
        <v>Б 7</v>
      </c>
      <c r="G432" t="str">
        <f>CONCATENATE("Ж ",ROUND('БАЗА ЯНД'!L430,0))</f>
        <v>Ж 11</v>
      </c>
      <c r="H432" t="str">
        <f>CONCATENATE("У ",ROUND('БАЗА ЯНД'!M430,0))</f>
        <v>У 15</v>
      </c>
      <c r="I432">
        <f>'БАЗА ЯНД'!N430</f>
        <v>0</v>
      </c>
      <c r="J432">
        <f>'БАЗА ЯНД'!O430</f>
        <v>0</v>
      </c>
      <c r="K432">
        <f>'БАЗА ЯНД'!P430</f>
        <v>0</v>
      </c>
      <c r="L432">
        <f>'БАЗА ЯНД'!Q430</f>
        <v>0</v>
      </c>
      <c r="M432" t="str">
        <f>'БАЗА ЯНД'!R430</f>
        <v>чечевица, корейка свиная, бекон, картофель, морковь, лук репчатый, паприка свежая, томатная паста, сахар, соль, специи</v>
      </c>
    </row>
    <row r="433" spans="1:13" ht="15" hidden="1" customHeight="1" x14ac:dyDescent="0.25">
      <c r="A433">
        <f>'БАЗА ЯНД'!B431</f>
        <v>23</v>
      </c>
      <c r="B433" t="str">
        <f>'БАЗА ЯНД'!E431</f>
        <v>Говядина в соусе терияки</v>
      </c>
      <c r="C433" t="str">
        <f>CONCATENATE('БАЗА ЯНД'!F431,".-")</f>
        <v>230.-</v>
      </c>
      <c r="D433" t="str">
        <f>CONCATENATE('БАЗА ЯНД'!I431," г")</f>
        <v>180 г</v>
      </c>
      <c r="E433" t="str">
        <f>CONCATENATE(ROUND('БАЗА ЯНД'!J431,0)," кк")</f>
        <v>169 кк</v>
      </c>
      <c r="F433" t="str">
        <f>CONCATENATE("Б ",ROUND('БАЗА ЯНД'!K431,0))</f>
        <v>Б 11</v>
      </c>
      <c r="G433" t="str">
        <f>CONCATENATE("Ж ",ROUND('БАЗА ЯНД'!L431,0))</f>
        <v>Ж 11</v>
      </c>
      <c r="H433" t="str">
        <f>CONCATENATE("У ",ROUND('БАЗА ЯНД'!M431,0))</f>
        <v>У 8</v>
      </c>
      <c r="I433">
        <f>'БАЗА ЯНД'!N431</f>
        <v>0</v>
      </c>
      <c r="J433">
        <f>'БАЗА ЯНД'!O431</f>
        <v>1</v>
      </c>
      <c r="K433">
        <f>'БАЗА ЯНД'!P431</f>
        <v>0</v>
      </c>
      <c r="L433">
        <f>'БАЗА ЯНД'!Q431</f>
        <v>0</v>
      </c>
      <c r="M433" t="str">
        <f>'БАЗА ЯНД'!R431</f>
        <v>говядина, фасоль стручковая, лук репчатый, паприка, шампиньоны, морковь, цукини, кунжут, имбирь, кинза, брокколи, соевый соус, чеснок, соус терияки, соль, специи</v>
      </c>
    </row>
    <row r="434" spans="1:13" ht="15" hidden="1" customHeight="1" x14ac:dyDescent="0.25">
      <c r="A434">
        <f>'БАЗА ЯНД'!B432</f>
        <v>51</v>
      </c>
      <c r="B434" t="str">
        <f>'БАЗА ЯНД'!E432</f>
        <v>Кабачки, тушённые в сметане</v>
      </c>
      <c r="C434" t="str">
        <f>CONCATENATE('БАЗА ЯНД'!F432,".-")</f>
        <v>140.-</v>
      </c>
      <c r="D434" t="str">
        <f>CONCATENATE('БАЗА ЯНД'!I432," г")</f>
        <v>200 г</v>
      </c>
      <c r="E434" t="str">
        <f>CONCATENATE(ROUND('БАЗА ЯНД'!J432,0)," кк")</f>
        <v>114 кк</v>
      </c>
      <c r="F434" t="str">
        <f>CONCATENATE("Б ",ROUND('БАЗА ЯНД'!K432,0))</f>
        <v>Б 2</v>
      </c>
      <c r="G434" t="str">
        <f>CONCATENATE("Ж ",ROUND('БАЗА ЯНД'!L432,0))</f>
        <v>Ж 7</v>
      </c>
      <c r="H434" t="str">
        <f>CONCATENATE("У ",ROUND('БАЗА ЯНД'!M432,0))</f>
        <v>У 10</v>
      </c>
      <c r="I434">
        <f>'БАЗА ЯНД'!N432</f>
        <v>1</v>
      </c>
      <c r="J434">
        <f>'БАЗА ЯНД'!O432</f>
        <v>1</v>
      </c>
      <c r="K434">
        <f>'БАЗА ЯНД'!P432</f>
        <v>1</v>
      </c>
      <c r="L434">
        <f>'БАЗА ЯНД'!Q432</f>
        <v>0</v>
      </c>
      <c r="M434" t="str">
        <f>'БАЗА ЯНД'!R432</f>
        <v>цукини, сметана, мука, сливочное масло, соль, специи</v>
      </c>
    </row>
    <row r="435" spans="1:13" ht="15" hidden="1" customHeight="1" x14ac:dyDescent="0.25">
      <c r="A435">
        <f>'БАЗА ЯНД'!B433</f>
        <v>52</v>
      </c>
      <c r="B435" t="str">
        <f>'БАЗА ЯНД'!E433</f>
        <v>Жульен с куриным филе и грибами</v>
      </c>
      <c r="C435" t="str">
        <f>CONCATENATE('БАЗА ЯНД'!F433,".-")</f>
        <v>60.-</v>
      </c>
      <c r="D435" t="str">
        <f>CONCATENATE('БАЗА ЯНД'!I433," г")</f>
        <v>60 г</v>
      </c>
      <c r="E435" t="str">
        <f>CONCATENATE(ROUND('БАЗА ЯНД'!J433,0)," кк")</f>
        <v>0 кк</v>
      </c>
      <c r="F435" t="str">
        <f>CONCATENATE("Б ",ROUND('БАЗА ЯНД'!K433,0))</f>
        <v>Б 0</v>
      </c>
      <c r="G435" t="str">
        <f>CONCATENATE("Ж ",ROUND('БАЗА ЯНД'!L433,0))</f>
        <v>Ж 0</v>
      </c>
      <c r="H435" t="str">
        <f>CONCATENATE("У ",ROUND('БАЗА ЯНД'!M433,0))</f>
        <v>У 0</v>
      </c>
      <c r="I435">
        <f>'БАЗА ЯНД'!N433</f>
        <v>0</v>
      </c>
      <c r="J435">
        <f>'БАЗА ЯНД'!O433</f>
        <v>0</v>
      </c>
      <c r="K435">
        <f>'БАЗА ЯНД'!P433</f>
        <v>0</v>
      </c>
      <c r="L435">
        <f>'БАЗА ЯНД'!Q433</f>
        <v>0</v>
      </c>
      <c r="M435">
        <f>'БАЗА ЯНД'!R433</f>
        <v>0</v>
      </c>
    </row>
    <row r="436" spans="1:13" ht="15" hidden="1" customHeight="1" x14ac:dyDescent="0.25">
      <c r="A436">
        <f>'БАЗА ЯНД'!B434</f>
        <v>21</v>
      </c>
      <c r="B436" t="str">
        <f>'БАЗА ЯНД'!E434</f>
        <v>Говяжья котлета, 1 шт</v>
      </c>
      <c r="C436" t="str">
        <f>CONCATENATE('БАЗА ЯНД'!F434,".-")</f>
        <v>220.-</v>
      </c>
      <c r="D436" t="str">
        <f>CONCATENATE('БАЗА ЯНД'!I434," г")</f>
        <v>120 г</v>
      </c>
      <c r="E436" t="str">
        <f>CONCATENATE(ROUND('БАЗА ЯНД'!J434,0)," кк")</f>
        <v>207 кк</v>
      </c>
      <c r="F436" t="str">
        <f>CONCATENATE("Б ",ROUND('БАЗА ЯНД'!K434,0))</f>
        <v>Б 13</v>
      </c>
      <c r="G436" t="str">
        <f>CONCATENATE("Ж ",ROUND('БАЗА ЯНД'!L434,0))</f>
        <v>Ж 17</v>
      </c>
      <c r="H436" t="str">
        <f>CONCATENATE("У ",ROUND('БАЗА ЯНД'!M434,0))</f>
        <v>У 1</v>
      </c>
      <c r="I436">
        <f>'БАЗА ЯНД'!N434</f>
        <v>0</v>
      </c>
      <c r="J436">
        <f>'БАЗА ЯНД'!O434</f>
        <v>0</v>
      </c>
      <c r="K436">
        <f>'БАЗА ЯНД'!P434</f>
        <v>1</v>
      </c>
      <c r="L436">
        <f>'БАЗА ЯНД'!Q434</f>
        <v>0</v>
      </c>
      <c r="M436" t="str">
        <f>'БАЗА ЯНД'!R434</f>
        <v>говядина, яйцо куриное, сливочное масло, чеснок, соль, специи</v>
      </c>
    </row>
    <row r="437" spans="1:13" ht="15" hidden="1" customHeight="1" x14ac:dyDescent="0.25">
      <c r="A437">
        <f>'БАЗА ЯНД'!B435</f>
        <v>21</v>
      </c>
      <c r="B437" t="str">
        <f>'БАЗА ЯНД'!E435</f>
        <v>Творожная запеканка с ежевикой</v>
      </c>
      <c r="C437" t="str">
        <f>CONCATENATE('БАЗА ЯНД'!F435,".-")</f>
        <v>130.-</v>
      </c>
      <c r="D437" t="str">
        <f>CONCATENATE('БАЗА ЯНД'!I435," г")</f>
        <v>160 г</v>
      </c>
      <c r="E437" t="str">
        <f>CONCATENATE(ROUND('БАЗА ЯНД'!J435,0)," кк")</f>
        <v>256 кк</v>
      </c>
      <c r="F437" t="str">
        <f>CONCATENATE("Б ",ROUND('БАЗА ЯНД'!K435,0))</f>
        <v>Б 19</v>
      </c>
      <c r="G437" t="str">
        <f>CONCATENATE("Ж ",ROUND('БАЗА ЯНД'!L435,0))</f>
        <v>Ж 10</v>
      </c>
      <c r="H437" t="str">
        <f>CONCATENATE("У ",ROUND('БАЗА ЯНД'!M435,0))</f>
        <v>У 23</v>
      </c>
      <c r="I437">
        <f>'БАЗА ЯНД'!N435</f>
        <v>1</v>
      </c>
      <c r="J437">
        <f>'БАЗА ЯНД'!O435</f>
        <v>1</v>
      </c>
      <c r="K437">
        <f>'БАЗА ЯНД'!P435</f>
        <v>1</v>
      </c>
      <c r="L437">
        <f>'БАЗА ЯНД'!Q435</f>
        <v>0</v>
      </c>
      <c r="M437" t="str">
        <f>'БАЗА ЯНД'!R435</f>
        <v>творог, сыр творожный, сахар, манная крупа, яйцо куриное, ванильный сахар, ежевика, лимоны, крахмал картофельный, экстракт эстрагона</v>
      </c>
    </row>
    <row r="438" spans="1:13" ht="15" hidden="1" customHeight="1" x14ac:dyDescent="0.25">
      <c r="A438">
        <f>'БАЗА ЯНД'!B436</f>
        <v>5</v>
      </c>
      <c r="B438" t="str">
        <f>'БАЗА ЯНД'!E436</f>
        <v>Тофу с овощами в соусе бешамель</v>
      </c>
      <c r="C438" t="str">
        <f>CONCATENATE('БАЗА ЯНД'!F436,".-")</f>
        <v>150.-</v>
      </c>
      <c r="D438" t="str">
        <f>CONCATENATE('БАЗА ЯНД'!I436," г")</f>
        <v>160 г</v>
      </c>
      <c r="E438" t="str">
        <f>CONCATENATE(ROUND('БАЗА ЯНД'!J436,0)," кк")</f>
        <v>128 кк</v>
      </c>
      <c r="F438" t="str">
        <f>CONCATENATE("Б ",ROUND('БАЗА ЯНД'!K436,0))</f>
        <v>Б 7</v>
      </c>
      <c r="G438" t="str">
        <f>CONCATENATE("Ж ",ROUND('БАЗА ЯНД'!L436,0))</f>
        <v>Ж 7</v>
      </c>
      <c r="H438" t="str">
        <f>CONCATENATE("У ",ROUND('БАЗА ЯНД'!M436,0))</f>
        <v>У 8</v>
      </c>
      <c r="I438">
        <f>'БАЗА ЯНД'!N436</f>
        <v>1</v>
      </c>
      <c r="J438">
        <f>'БАЗА ЯНД'!O436</f>
        <v>0</v>
      </c>
      <c r="K438">
        <f>'БАЗА ЯНД'!P436</f>
        <v>1</v>
      </c>
      <c r="L438">
        <f>'БАЗА ЯНД'!Q436</f>
        <v>0</v>
      </c>
      <c r="M438" t="str">
        <f>'БАЗА ЯНД'!R436</f>
        <v>тофу, цукини, паприка, шампиньоны, тимьян, розмарин, сливочное масло,  молоко, мука, шпинат, томаты, соль, специи</v>
      </c>
    </row>
    <row r="439" spans="1:13" ht="15" hidden="1" customHeight="1" x14ac:dyDescent="0.25">
      <c r="A439">
        <f>'БАЗА ЯНД'!B437</f>
        <v>11</v>
      </c>
      <c r="B439" t="str">
        <f>'БАЗА ЯНД'!E437</f>
        <v>Полба с лесными грибами и песто</v>
      </c>
      <c r="C439" t="str">
        <f>CONCATENATE('БАЗА ЯНД'!F437,".-")</f>
        <v>150.-</v>
      </c>
      <c r="D439" t="str">
        <f>CONCATENATE('БАЗА ЯНД'!I437," г")</f>
        <v>180 г</v>
      </c>
      <c r="E439" t="str">
        <f>CONCATENATE(ROUND('БАЗА ЯНД'!J437,0)," кк")</f>
        <v>213 кк</v>
      </c>
      <c r="F439" t="str">
        <f>CONCATENATE("Б ",ROUND('БАЗА ЯНД'!K437,0))</f>
        <v>Б 7</v>
      </c>
      <c r="G439" t="str">
        <f>CONCATENATE("Ж ",ROUND('БАЗА ЯНД'!L437,0))</f>
        <v>Ж 11</v>
      </c>
      <c r="H439" t="str">
        <f>CONCATENATE("У ",ROUND('БАЗА ЯНД'!M437,0))</f>
        <v>У 23</v>
      </c>
      <c r="I439">
        <f>'БАЗА ЯНД'!N437</f>
        <v>1</v>
      </c>
      <c r="J439">
        <f>'БАЗА ЯНД'!O437</f>
        <v>1</v>
      </c>
      <c r="K439">
        <f>'БАЗА ЯНД'!P437</f>
        <v>0</v>
      </c>
      <c r="L439">
        <f>'БАЗА ЯНД'!Q437</f>
        <v>0</v>
      </c>
      <c r="M439" t="str">
        <f>'БАЗА ЯНД'!R437</f>
        <v>белые грибы, соус песто, лесные грибы, шампиньоны, лук, полба, соль, специи</v>
      </c>
    </row>
    <row r="440" spans="1:13" ht="15" hidden="1" customHeight="1" x14ac:dyDescent="0.25">
      <c r="A440">
        <f>'БАЗА ЯНД'!B438</f>
        <v>9</v>
      </c>
      <c r="B440" t="str">
        <f>'БАЗА ЯНД'!E438</f>
        <v>Шашлык из цыплёнка</v>
      </c>
      <c r="C440" t="str">
        <f>CONCATENATE('БАЗА ЯНД'!F438,".-")</f>
        <v>230.-</v>
      </c>
      <c r="D440" t="str">
        <f>CONCATENATE('БАЗА ЯНД'!I438," г")</f>
        <v>160 г</v>
      </c>
      <c r="E440" t="str">
        <f>CONCATENATE(ROUND('БАЗА ЯНД'!J438,0)," кк")</f>
        <v>305 кк</v>
      </c>
      <c r="F440" t="str">
        <f>CONCATENATE("Б ",ROUND('БАЗА ЯНД'!K438,0))</f>
        <v>Б 20</v>
      </c>
      <c r="G440" t="str">
        <f>CONCATENATE("Ж ",ROUND('БАЗА ЯНД'!L438,0))</f>
        <v>Ж 18</v>
      </c>
      <c r="H440" t="str">
        <f>CONCATENATE("У ",ROUND('БАЗА ЯНД'!M438,0))</f>
        <v>У 17</v>
      </c>
      <c r="I440">
        <f>'БАЗА ЯНД'!N438</f>
        <v>0</v>
      </c>
      <c r="J440">
        <f>'БАЗА ЯНД'!O438</f>
        <v>1</v>
      </c>
      <c r="K440">
        <f>'БАЗА ЯНД'!P438</f>
        <v>0</v>
      </c>
      <c r="L440">
        <f>'БАЗА ЯНД'!Q438</f>
        <v>1</v>
      </c>
      <c r="M440" t="str">
        <f>'БАЗА ЯНД'!R438</f>
        <v>цыплёнок, лук, чеснок, уксус, соль, специи, пшеничная тортилья, соус сальса, томаты, перец халапеньо, лук, кинза, соль, чеснок</v>
      </c>
    </row>
    <row r="441" spans="1:13" ht="15" hidden="1" customHeight="1" x14ac:dyDescent="0.25">
      <c r="A441">
        <f>'БАЗА ЯНД'!B439</f>
        <v>0</v>
      </c>
      <c r="B441" t="str">
        <f>'БАЗА ЯНД'!E439</f>
        <v>Дикий и паровой рис</v>
      </c>
      <c r="C441" t="str">
        <f>CONCATENATE('БАЗА ЯНД'!F439,".-")</f>
        <v>80.-</v>
      </c>
      <c r="D441" t="str">
        <f>CONCATENATE('БАЗА ЯНД'!I439," г")</f>
        <v>160 г</v>
      </c>
      <c r="E441" t="str">
        <f>CONCATENATE(ROUND('БАЗА ЯНД'!J439,0)," кк")</f>
        <v>256 кк</v>
      </c>
      <c r="F441" t="str">
        <f>CONCATENATE("Б ",ROUND('БАЗА ЯНД'!K439,0))</f>
        <v>Б 5</v>
      </c>
      <c r="G441" t="str">
        <f>CONCATENATE("Ж ",ROUND('БАЗА ЯНД'!L439,0))</f>
        <v>Ж 3</v>
      </c>
      <c r="H441" t="str">
        <f>CONCATENATE("У ",ROUND('БАЗА ЯНД'!M439,0))</f>
        <v>У 53</v>
      </c>
      <c r="I441">
        <f>'БАЗА ЯНД'!N439</f>
        <v>1</v>
      </c>
      <c r="J441">
        <f>'БАЗА ЯНД'!O439</f>
        <v>0</v>
      </c>
      <c r="K441">
        <f>'БАЗА ЯНД'!P439</f>
        <v>1</v>
      </c>
      <c r="L441">
        <f>'БАЗА ЯНД'!Q439</f>
        <v>0</v>
      </c>
      <c r="M441" t="str">
        <f>'БАЗА ЯНД'!R439</f>
        <v xml:space="preserve">рис басмати, рис дикий, рис бурый, сливочное масло, соль </v>
      </c>
    </row>
    <row r="442" spans="1:13" ht="15" hidden="1" customHeight="1" x14ac:dyDescent="0.25">
      <c r="A442">
        <f>'БАЗА ЯНД'!B440</f>
        <v>21</v>
      </c>
      <c r="B442" t="str">
        <f>'БАЗА ЯНД'!E440</f>
        <v>Гречневая каша</v>
      </c>
      <c r="C442" t="str">
        <f>CONCATENATE('БАЗА ЯНД'!F440,".-")</f>
        <v>70.-</v>
      </c>
      <c r="D442" t="str">
        <f>CONCATENATE('БАЗА ЯНД'!I440," г")</f>
        <v>180 г</v>
      </c>
      <c r="E442" t="str">
        <f>CONCATENATE(ROUND('БАЗА ЯНД'!J440,0)," кк")</f>
        <v>125 кк</v>
      </c>
      <c r="F442" t="str">
        <f>CONCATENATE("Б ",ROUND('БАЗА ЯНД'!K440,0))</f>
        <v>Б 3</v>
      </c>
      <c r="G442" t="str">
        <f>CONCATENATE("Ж ",ROUND('БАЗА ЯНД'!L440,0))</f>
        <v>Ж 4</v>
      </c>
      <c r="H442" t="str">
        <f>CONCATENATE("У ",ROUND('БАЗА ЯНД'!M440,0))</f>
        <v>У 20</v>
      </c>
      <c r="I442">
        <f>'БАЗА ЯНД'!N440</f>
        <v>1</v>
      </c>
      <c r="J442">
        <f>'БАЗА ЯНД'!O440</f>
        <v>0</v>
      </c>
      <c r="K442">
        <f>'БАЗА ЯНД'!P440</f>
        <v>1</v>
      </c>
      <c r="L442">
        <f>'БАЗА ЯНД'!Q440</f>
        <v>0</v>
      </c>
      <c r="M442" t="str">
        <f>'БАЗА ЯНД'!R440</f>
        <v>греча, сливочное масло, соль, специи</v>
      </c>
    </row>
    <row r="443" spans="1:13" ht="15" hidden="1" customHeight="1" x14ac:dyDescent="0.25">
      <c r="A443">
        <f>'БАЗА ЯНД'!B441</f>
        <v>0</v>
      </c>
      <c r="B443" t="str">
        <f>'БАЗА ЯНД'!E441</f>
        <v>Запеченный дикий лосось с овощами</v>
      </c>
      <c r="C443" t="str">
        <f>CONCATENATE('БАЗА ЯНД'!F441,".-")</f>
        <v>220.-</v>
      </c>
      <c r="D443" t="str">
        <f>CONCATENATE('БАЗА ЯНД'!I441," г")</f>
        <v>150 г</v>
      </c>
      <c r="E443" t="str">
        <f>CONCATENATE(ROUND('БАЗА ЯНД'!J441,0)," кк")</f>
        <v>290 кк</v>
      </c>
      <c r="F443" t="str">
        <f>CONCATENATE("Б ",ROUND('БАЗА ЯНД'!K441,0))</f>
        <v>Б 8</v>
      </c>
      <c r="G443" t="str">
        <f>CONCATENATE("Ж ",ROUND('БАЗА ЯНД'!L441,0))</f>
        <v>Ж 10</v>
      </c>
      <c r="H443" t="str">
        <f>CONCATENATE("У ",ROUND('БАЗА ЯНД'!M441,0))</f>
        <v>У 15</v>
      </c>
      <c r="I443">
        <f>'БАЗА ЯНД'!N441</f>
        <v>0</v>
      </c>
      <c r="J443">
        <f>'БАЗА ЯНД'!O441</f>
        <v>1</v>
      </c>
      <c r="K443">
        <f>'БАЗА ЯНД'!P441</f>
        <v>1</v>
      </c>
      <c r="L443">
        <f>'БАЗА ЯНД'!Q441</f>
        <v>0</v>
      </c>
      <c r="M443" t="str">
        <f>'БАЗА ЯНД'!R441</f>
        <v>красная рыба, тимьян, вино, сахар, лимон, чеснок, соус рыбный, морковь, лук, цукини, брокколи, цветная капуста, сливочное масло, молоко, мука, сыр плавленый, пармезан, адыгейский сыр, моцарелла, картофель, соль, специи</v>
      </c>
    </row>
    <row r="444" spans="1:13" ht="15" hidden="1" customHeight="1" x14ac:dyDescent="0.25">
      <c r="A444">
        <f>'БАЗА ЯНД'!B442</f>
        <v>22</v>
      </c>
      <c r="B444" t="str">
        <f>'БАЗА ЯНД'!E442</f>
        <v>Гирос с цыплёнком в пите</v>
      </c>
      <c r="C444" t="str">
        <f>CONCATENATE('БАЗА ЯНД'!F442,".-")</f>
        <v>220.-</v>
      </c>
      <c r="D444" t="str">
        <f>CONCATENATE('БАЗА ЯНД'!I442," г")</f>
        <v>250 г</v>
      </c>
      <c r="E444" t="str">
        <f>CONCATENATE(ROUND('БАЗА ЯНД'!J442,0)," кк")</f>
        <v>278 кк</v>
      </c>
      <c r="F444" t="str">
        <f>CONCATENATE("Б ",ROUND('БАЗА ЯНД'!K442,0))</f>
        <v>Б 14</v>
      </c>
      <c r="G444" t="str">
        <f>CONCATENATE("Ж ",ROUND('БАЗА ЯНД'!L442,0))</f>
        <v>Ж 6</v>
      </c>
      <c r="H444" t="str">
        <f>CONCATENATE("У ",ROUND('БАЗА ЯНД'!M442,0))</f>
        <v>У 43</v>
      </c>
      <c r="I444">
        <f>'БАЗА ЯНД'!N442</f>
        <v>0</v>
      </c>
      <c r="J444">
        <f>'БАЗА ЯНД'!O442</f>
        <v>1</v>
      </c>
      <c r="K444">
        <f>'БАЗА ЯНД'!P442</f>
        <v>1</v>
      </c>
      <c r="L444">
        <f>'БАЗА ЯНД'!Q442</f>
        <v>0</v>
      </c>
      <c r="M444" t="str">
        <f>'БАЗА ЯНД'!R442</f>
        <v>пита, цыпленок, соевый соус, соус ворчестер, огурцы, томаты, картофель фри, соус сальса томатный, йогурт, салат айсберг, лук маринованный, петрушка, чеснок, соль, специи</v>
      </c>
    </row>
    <row r="445" spans="1:13" ht="15" hidden="1" customHeight="1" x14ac:dyDescent="0.25">
      <c r="A445">
        <f>'БАЗА ЯНД'!B443</f>
        <v>32</v>
      </c>
      <c r="B445" t="str">
        <f>'БАЗА ЯНД'!E443</f>
        <v>Фалафель с соусом карри</v>
      </c>
      <c r="C445" t="str">
        <f>CONCATENATE('БАЗА ЯНД'!F443,".-")</f>
        <v>150.-</v>
      </c>
      <c r="D445" t="str">
        <f>CONCATENATE('БАЗА ЯНД'!I443," г")</f>
        <v>180 г</v>
      </c>
      <c r="E445" t="str">
        <f>CONCATENATE(ROUND('БАЗА ЯНД'!J443,0)," кк")</f>
        <v>258 кк</v>
      </c>
      <c r="F445" t="str">
        <f>CONCATENATE("Б ",ROUND('БАЗА ЯНД'!K443,0))</f>
        <v>Б 11</v>
      </c>
      <c r="G445" t="str">
        <f>CONCATENATE("Ж ",ROUND('БАЗА ЯНД'!L443,0))</f>
        <v>Ж 9</v>
      </c>
      <c r="H445" t="str">
        <f>CONCATENATE("У ",ROUND('БАЗА ЯНД'!M443,0))</f>
        <v>У 30</v>
      </c>
      <c r="I445">
        <f>'БАЗА ЯНД'!N443</f>
        <v>1</v>
      </c>
      <c r="J445">
        <f>'БАЗА ЯНД'!O443</f>
        <v>1</v>
      </c>
      <c r="K445">
        <f>'БАЗА ЯНД'!P443</f>
        <v>1</v>
      </c>
      <c r="L445">
        <f>'БАЗА ЯНД'!Q443</f>
        <v>1</v>
      </c>
      <c r="M445" t="str">
        <f>'БАЗА ЯНД'!R443</f>
        <v xml:space="preserve">морковь, лук, кинза, петрушка, мята, перец чили, сельдерей, мука, нут, имбирь, соус соевый, сахар, сливки, соль, специи </v>
      </c>
    </row>
    <row r="446" spans="1:13" ht="15" customHeight="1" x14ac:dyDescent="0.25">
      <c r="A446">
        <f>'БАЗА ЯНД'!B444</f>
        <v>23</v>
      </c>
      <c r="B446" t="str">
        <f>'БАЗА ЯНД'!E444</f>
        <v>Гречневая каша гриль</v>
      </c>
      <c r="C446" t="str">
        <f>CONCATENATE('БАЗА ЯНД'!F444,".-")</f>
        <v>70.-</v>
      </c>
      <c r="D446" t="str">
        <f>CONCATENATE('БАЗА ЯНД'!I444," г")</f>
        <v>180 г</v>
      </c>
      <c r="E446" t="str">
        <f>CONCATENATE(ROUND('БАЗА ЯНД'!J444,0)," кк")</f>
        <v>164 кк</v>
      </c>
      <c r="F446" t="str">
        <f>CONCATENATE("Б ",ROUND('БАЗА ЯНД'!K444,0))</f>
        <v>Б 3</v>
      </c>
      <c r="G446" t="str">
        <f>CONCATENATE("Ж ",ROUND('БАЗА ЯНД'!L444,0))</f>
        <v>Ж 8</v>
      </c>
      <c r="H446" t="str">
        <f>CONCATENATE("У ",ROUND('БАЗА ЯНД'!M444,0))</f>
        <v>У 20</v>
      </c>
      <c r="I446">
        <f>'БАЗА ЯНД'!N444</f>
        <v>1</v>
      </c>
      <c r="J446">
        <f>'БАЗА ЯНД'!O444</f>
        <v>0</v>
      </c>
      <c r="K446">
        <f>'БАЗА ЯНД'!P444</f>
        <v>1</v>
      </c>
      <c r="L446">
        <f>'БАЗА ЯНД'!Q444</f>
        <v>0</v>
      </c>
      <c r="M446" t="str">
        <f>'БАЗА ЯНД'!R444</f>
        <v>греча, сливочное масло, соль, специи</v>
      </c>
    </row>
    <row r="447" spans="1:13" ht="15" hidden="1" customHeight="1" x14ac:dyDescent="0.25">
      <c r="A447">
        <f>'БАЗА ЯНД'!B445</f>
        <v>0</v>
      </c>
      <c r="B447" t="str">
        <f>'БАЗА ЯНД'!E445</f>
        <v>Зеленый рис</v>
      </c>
      <c r="C447" t="str">
        <f>CONCATENATE('БАЗА ЯНД'!F445,".-")</f>
        <v>80.-</v>
      </c>
      <c r="D447" t="str">
        <f>CONCATENATE('БАЗА ЯНД'!I445," г")</f>
        <v>180 г</v>
      </c>
      <c r="E447" t="str">
        <f>CONCATENATE(ROUND('БАЗА ЯНД'!J445,0)," кк")</f>
        <v>260 кк</v>
      </c>
      <c r="F447" t="str">
        <f>CONCATENATE("Б ",ROUND('БАЗА ЯНД'!K445,0))</f>
        <v>Б 6</v>
      </c>
      <c r="G447" t="str">
        <f>CONCATENATE("Ж ",ROUND('БАЗА ЯНД'!L445,0))</f>
        <v>Ж 5</v>
      </c>
      <c r="H447" t="str">
        <f>CONCATENATE("У ",ROUND('БАЗА ЯНД'!M445,0))</f>
        <v>У 47</v>
      </c>
      <c r="I447">
        <f>'БАЗА ЯНД'!N445</f>
        <v>1</v>
      </c>
      <c r="J447">
        <f>'БАЗА ЯНД'!O445</f>
        <v>0</v>
      </c>
      <c r="K447">
        <f>'БАЗА ЯНД'!P445</f>
        <v>1</v>
      </c>
      <c r="L447">
        <f>'БАЗА ЯНД'!Q445</f>
        <v>0</v>
      </c>
      <c r="M447" t="str">
        <f>'БАЗА ЯНД'!R445</f>
        <v>рис басмати, сливочное масло, соль, подсолнечное масло, петрушка, базилик, чеснок, сок апельсина</v>
      </c>
    </row>
    <row r="448" spans="1:13" ht="15" hidden="1" customHeight="1" x14ac:dyDescent="0.25">
      <c r="A448">
        <f>'БАЗА ЯНД'!B446</f>
        <v>17</v>
      </c>
      <c r="B448" t="str">
        <f>'БАЗА ЯНД'!E446</f>
        <v>Хашбрауны с лобио из красной фасоли</v>
      </c>
      <c r="C448" t="str">
        <f>CONCATENATE('БАЗА ЯНД'!F446,".-")</f>
        <v>150.-</v>
      </c>
      <c r="D448" t="str">
        <f>CONCATENATE('БАЗА ЯНД'!I446," г")</f>
        <v>200 г</v>
      </c>
      <c r="E448" t="str">
        <f>CONCATENATE(ROUND('БАЗА ЯНД'!J446,0)," кк")</f>
        <v>269 кк</v>
      </c>
      <c r="F448" t="str">
        <f>CONCATENATE("Б ",ROUND('БАЗА ЯНД'!K446,0))</f>
        <v>Б 5</v>
      </c>
      <c r="G448" t="str">
        <f>CONCATENATE("Ж ",ROUND('БАЗА ЯНД'!L446,0))</f>
        <v>Ж 12</v>
      </c>
      <c r="H448" t="str">
        <f>CONCATENATE("У ",ROUND('БАЗА ЯНД'!M446,0))</f>
        <v>У 35</v>
      </c>
      <c r="I448">
        <f>'БАЗА ЯНД'!N446</f>
        <v>1</v>
      </c>
      <c r="J448">
        <f>'БАЗА ЯНД'!O446</f>
        <v>1</v>
      </c>
      <c r="K448">
        <f>'БАЗА ЯНД'!P446</f>
        <v>0</v>
      </c>
      <c r="L448">
        <f>'БАЗА ЯНД'!Q446</f>
        <v>0</v>
      </c>
      <c r="M448" t="str">
        <f>'БАЗА ЯНД'!R446</f>
        <v>картофель, яйцо куриное, крахмал картофельный, мука пшеничная, соль, специи, подсолнечное масло, чеснок, петрушка, лук, фасоль, кинза, томаты, сахар, томаты</v>
      </c>
    </row>
    <row r="449" spans="1:13" ht="15" hidden="1" customHeight="1" x14ac:dyDescent="0.25">
      <c r="A449">
        <f>'БАЗА ЯНД'!B447</f>
        <v>0</v>
      </c>
      <c r="B449" t="str">
        <f>'БАЗА ЯНД'!E447</f>
        <v>Пюре из тыквы</v>
      </c>
      <c r="C449" t="str">
        <f>CONCATENATE('БАЗА ЯНД'!F447,".-")</f>
        <v>80.-</v>
      </c>
      <c r="D449" t="str">
        <f>CONCATENATE('БАЗА ЯНД'!I447," г")</f>
        <v>180 г</v>
      </c>
      <c r="E449" t="str">
        <f>CONCATENATE(ROUND('БАЗА ЯНД'!J447,0)," кк")</f>
        <v>148 кк</v>
      </c>
      <c r="F449" t="str">
        <f>CONCATENATE("Б ",ROUND('БАЗА ЯНД'!K447,0))</f>
        <v>Б 3</v>
      </c>
      <c r="G449" t="str">
        <f>CONCATENATE("Ж ",ROUND('БАЗА ЯНД'!L447,0))</f>
        <v>Ж 3</v>
      </c>
      <c r="H449" t="str">
        <f>CONCATENATE("У ",ROUND('БАЗА ЯНД'!M447,0))</f>
        <v>У 28</v>
      </c>
      <c r="I449">
        <f>'БАЗА ЯНД'!N447</f>
        <v>1</v>
      </c>
      <c r="J449">
        <f>'БАЗА ЯНД'!O447</f>
        <v>0</v>
      </c>
      <c r="K449">
        <f>'БАЗА ЯНД'!P447</f>
        <v>1</v>
      </c>
      <c r="L449">
        <f>'БАЗА ЯНД'!Q447</f>
        <v>0</v>
      </c>
      <c r="M449" t="str">
        <f>'БАЗА ЯНД'!R447</f>
        <v>картофель, тыква, сливочное масло, молоко, сливки, соль, специи</v>
      </c>
    </row>
    <row r="450" spans="1:13" ht="15" hidden="1" customHeight="1" x14ac:dyDescent="0.25">
      <c r="A450">
        <f>'БАЗА ЯНД'!B448</f>
        <v>22</v>
      </c>
      <c r="B450" t="str">
        <f>'БАЗА ЯНД'!E448</f>
        <v>Гречневая миндальная каша с семечками</v>
      </c>
      <c r="C450" t="str">
        <f>CONCATENATE('БАЗА ЯНД'!F448,".-")</f>
        <v>130.-</v>
      </c>
      <c r="D450" t="str">
        <f>CONCATENATE('БАЗА ЯНД'!I448," г")</f>
        <v>250 г</v>
      </c>
      <c r="E450" t="str">
        <f>CONCATENATE(ROUND('БАЗА ЯНД'!J448,0)," кк")</f>
        <v>189 кк</v>
      </c>
      <c r="F450" t="str">
        <f>CONCATENATE("Б ",ROUND('БАЗА ЯНД'!K448,0))</f>
        <v>Б 5</v>
      </c>
      <c r="G450" t="str">
        <f>CONCATENATE("Ж ",ROUND('БАЗА ЯНД'!L448,0))</f>
        <v>Ж 7</v>
      </c>
      <c r="H450" t="str">
        <f>CONCATENATE("У ",ROUND('БАЗА ЯНД'!M448,0))</f>
        <v>У 26</v>
      </c>
      <c r="I450">
        <f>'БАЗА ЯНД'!N448</f>
        <v>1</v>
      </c>
      <c r="J450">
        <f>'БАЗА ЯНД'!O448</f>
        <v>0</v>
      </c>
      <c r="K450">
        <f>'БАЗА ЯНД'!P448</f>
        <v>0</v>
      </c>
      <c r="L450">
        <f>'БАЗА ЯНД'!Q448</f>
        <v>0</v>
      </c>
      <c r="M450" t="str">
        <f>'БАЗА ЯНД'!R448</f>
        <v>гречневая каша, миндальное молоко, соль, сахар, вяленная клюква, миндаль, кунжут, семена подсолнуха, семена льна, арахис, тыквенные семечки</v>
      </c>
    </row>
    <row r="451" spans="1:13" ht="15" hidden="1" customHeight="1" x14ac:dyDescent="0.25">
      <c r="A451">
        <f>'БАЗА ЯНД'!B449</f>
        <v>6</v>
      </c>
      <c r="B451" t="str">
        <f>'БАЗА ЯНД'!E449</f>
        <v>Индейка с клюквой и соусом грэви, 1 шт</v>
      </c>
      <c r="C451" t="str">
        <f>CONCATENATE('БАЗА ЯНД'!F449,".-")</f>
        <v>250.-</v>
      </c>
      <c r="D451" t="str">
        <f>CONCATENATE('БАЗА ЯНД'!I449," г")</f>
        <v>160 г</v>
      </c>
      <c r="E451" t="str">
        <f>CONCATENATE(ROUND('БАЗА ЯНД'!J449,0)," кк")</f>
        <v>167 кк</v>
      </c>
      <c r="F451" t="str">
        <f>CONCATENATE("Б ",ROUND('БАЗА ЯНД'!K449,0))</f>
        <v>Б 26</v>
      </c>
      <c r="G451" t="str">
        <f>CONCATENATE("Ж ",ROUND('БАЗА ЯНД'!L449,0))</f>
        <v>Ж 4</v>
      </c>
      <c r="H451" t="str">
        <f>CONCATENATE("У ",ROUND('БАЗА ЯНД'!M449,0))</f>
        <v>У 6</v>
      </c>
      <c r="I451">
        <f>'БАЗА ЯНД'!N449</f>
        <v>0</v>
      </c>
      <c r="J451">
        <f>'БАЗА ЯНД'!O449</f>
        <v>1</v>
      </c>
      <c r="K451">
        <f>'БАЗА ЯНД'!P449</f>
        <v>1</v>
      </c>
      <c r="L451">
        <f>'БАЗА ЯНД'!Q449</f>
        <v>0</v>
      </c>
      <c r="M451" t="str">
        <f>'БАЗА ЯНД'!R449</f>
        <v>филе грудки индейки, подсолнечное масло, тимьян, соус ворчестер, клюква, сахар, крахмал, розмарин, корица, сливочное масло, соус демигляс, мука пшеничная, вино красное, соль, специи</v>
      </c>
    </row>
    <row r="452" spans="1:13" ht="15" hidden="1" customHeight="1" x14ac:dyDescent="0.25">
      <c r="A452">
        <f>'БАЗА ЯНД'!B450</f>
        <v>24</v>
      </c>
      <c r="B452" t="str">
        <f>'БАЗА ЯНД'!E450</f>
        <v>Греческий салат с сыром фета</v>
      </c>
      <c r="C452" t="str">
        <f>CONCATENATE('БАЗА ЯНД'!F450,".-")</f>
        <v>230.-</v>
      </c>
      <c r="D452" t="str">
        <f>CONCATENATE('БАЗА ЯНД'!I450," г")</f>
        <v>220 г</v>
      </c>
      <c r="E452" t="str">
        <f>CONCATENATE(ROUND('БАЗА ЯНД'!J450,0)," кк")</f>
        <v>205 кк</v>
      </c>
      <c r="F452" t="str">
        <f>CONCATENATE("Б ",ROUND('БАЗА ЯНД'!K450,0))</f>
        <v>Б 6</v>
      </c>
      <c r="G452" t="str">
        <f>CONCATENATE("Ж ",ROUND('БАЗА ЯНД'!L450,0))</f>
        <v>Ж 17</v>
      </c>
      <c r="H452" t="str">
        <f>CONCATENATE("У ",ROUND('БАЗА ЯНД'!M450,0))</f>
        <v>У 8</v>
      </c>
      <c r="I452">
        <f>'БАЗА ЯНД'!N450</f>
        <v>1</v>
      </c>
      <c r="J452">
        <f>'БАЗА ЯНД'!O450</f>
        <v>0</v>
      </c>
      <c r="K452">
        <f>'БАЗА ЯНД'!P450</f>
        <v>1</v>
      </c>
      <c r="L452">
        <f>'БАЗА ЯНД'!Q450</f>
        <v>0</v>
      </c>
      <c r="M452" t="str">
        <f>'БАЗА ЯНД'!R450</f>
        <v>сыр фета, листья салата, томаты, растительное масло, маслины, огурцы, паприка, уксус бальзамический, соль, специи</v>
      </c>
    </row>
    <row r="453" spans="1:13" ht="15" hidden="1" customHeight="1" x14ac:dyDescent="0.25">
      <c r="A453">
        <f>'БАЗА ЯНД'!B451</f>
        <v>23</v>
      </c>
      <c r="B453" t="str">
        <f>'БАЗА ЯНД'!E451</f>
        <v>Гуакамоле с идеальным яйцом</v>
      </c>
      <c r="C453" t="str">
        <f>CONCATENATE('БАЗА ЯНД'!F451,".-")</f>
        <v>230.-</v>
      </c>
      <c r="D453" t="str">
        <f>CONCATENATE('БАЗА ЯНД'!I451," г")</f>
        <v>180 г</v>
      </c>
      <c r="E453" t="str">
        <f>CONCATENATE(ROUND('БАЗА ЯНД'!J451,0)," кк")</f>
        <v>200 кк</v>
      </c>
      <c r="F453" t="str">
        <f>CONCATENATE("Б ",ROUND('БАЗА ЯНД'!K451,0))</f>
        <v>Б 8</v>
      </c>
      <c r="G453" t="str">
        <f>CONCATENATE("Ж ",ROUND('БАЗА ЯНД'!L451,0))</f>
        <v>Ж 15</v>
      </c>
      <c r="H453" t="str">
        <f>CONCATENATE("У ",ROUND('БАЗА ЯНД'!M451,0))</f>
        <v>У 8</v>
      </c>
      <c r="I453">
        <f>'БАЗА ЯНД'!N451</f>
        <v>1</v>
      </c>
      <c r="J453">
        <f>'БАЗА ЯНД'!O451</f>
        <v>0</v>
      </c>
      <c r="K453">
        <f>'БАЗА ЯНД'!P451</f>
        <v>0</v>
      </c>
      <c r="L453">
        <f>'БАЗА ЯНД'!Q451</f>
        <v>0</v>
      </c>
      <c r="M453" t="str">
        <f>'БАЗА ЯНД'!R451</f>
        <v>авокадо, томаты, перец халапеньо, подсолнечное масло, кинза, яйцо, перец болгарский, тыква, листья салата, соль, розмарин</v>
      </c>
    </row>
    <row r="454" spans="1:13" ht="15" hidden="1" customHeight="1" x14ac:dyDescent="0.25">
      <c r="A454">
        <f>'БАЗА ЯНД'!B452</f>
        <v>24</v>
      </c>
      <c r="B454" t="str">
        <f>'БАЗА ЯНД'!E452</f>
        <v>Жаркое из говядины и курицы с овощами</v>
      </c>
      <c r="C454" t="str">
        <f>CONCATENATE('БАЗА ЯНД'!F452,".-")</f>
        <v>230.-</v>
      </c>
      <c r="D454" t="str">
        <f>CONCATENATE('БАЗА ЯНД'!I452," г")</f>
        <v>180 г</v>
      </c>
      <c r="E454" t="str">
        <f>CONCATENATE(ROUND('БАЗА ЯНД'!J452,0)," кк")</f>
        <v>191 кк</v>
      </c>
      <c r="F454" t="str">
        <f>CONCATENATE("Б ",ROUND('БАЗА ЯНД'!K452,0))</f>
        <v>Б 15</v>
      </c>
      <c r="G454" t="str">
        <f>CONCATENATE("Ж ",ROUND('БАЗА ЯНД'!L452,0))</f>
        <v>Ж 12</v>
      </c>
      <c r="H454" t="str">
        <f>CONCATENATE("У ",ROUND('БАЗА ЯНД'!M452,0))</f>
        <v>У 5</v>
      </c>
      <c r="I454">
        <f>'БАЗА ЯНД'!N452</f>
        <v>0</v>
      </c>
      <c r="J454">
        <f>'БАЗА ЯНД'!O452</f>
        <v>0</v>
      </c>
      <c r="K454">
        <f>'БАЗА ЯНД'!P452</f>
        <v>0</v>
      </c>
      <c r="L454">
        <f>'БАЗА ЯНД'!Q452</f>
        <v>0</v>
      </c>
      <c r="M454" t="str">
        <f>'БАЗА ЯНД'!R452</f>
        <v>говядина, цыплёнок, морковь, чеснок, тимьян, розмарин, петрушка, лук, демиглас, тыква, соль, специи, чеснок</v>
      </c>
    </row>
    <row r="455" spans="1:13" ht="15" hidden="1" customHeight="1" x14ac:dyDescent="0.25">
      <c r="A455">
        <f>'БАЗА ЯНД'!B453</f>
        <v>43</v>
      </c>
      <c r="B455" t="str">
        <f>'БАЗА ЯНД'!E453</f>
        <v>Индейка с яблочным соусом и вермонтским пюре</v>
      </c>
      <c r="C455" t="str">
        <f>CONCATENATE('БАЗА ЯНД'!F453,".-")</f>
        <v>260.-</v>
      </c>
      <c r="D455" t="str">
        <f>CONCATENATE('БАЗА ЯНД'!I453," г")</f>
        <v>220 г</v>
      </c>
      <c r="E455" t="str">
        <f>CONCATENATE(ROUND('БАЗА ЯНД'!J453,0)," кк")</f>
        <v>260 кк</v>
      </c>
      <c r="F455" t="str">
        <f>CONCATENATE("Б ",ROUND('БАЗА ЯНД'!K453,0))</f>
        <v>Б 18</v>
      </c>
      <c r="G455" t="str">
        <f>CONCATENATE("Ж ",ROUND('БАЗА ЯНД'!L453,0))</f>
        <v>Ж 11</v>
      </c>
      <c r="H455" t="str">
        <f>CONCATENATE("У ",ROUND('БАЗА ЯНД'!M453,0))</f>
        <v>У 21</v>
      </c>
      <c r="I455">
        <f>'БАЗА ЯНД'!N453</f>
        <v>0</v>
      </c>
      <c r="J455">
        <f>'БАЗА ЯНД'!O453</f>
        <v>0</v>
      </c>
      <c r="K455">
        <f>'БАЗА ЯНД'!P453</f>
        <v>1</v>
      </c>
      <c r="L455">
        <f>'БАЗА ЯНД'!Q453</f>
        <v>0</v>
      </c>
      <c r="M455" t="str">
        <f>'БАЗА ЯНД'!R453</f>
        <v>индейка филе, апельсины, лук, чеснок, соль, паприка сухая, специи (корица, гвоздика, шалфей, тимьян, розмарин), соус (яблоки, сельдерей, горчица зернистая, уксус винный красный), картофель, сливки 22%, яйцо куриное, сыр пармезан, сыр гауда, куркума, соль</v>
      </c>
    </row>
    <row r="456" spans="1:13" ht="15" hidden="1" customHeight="1" x14ac:dyDescent="0.25">
      <c r="A456">
        <f>'БАЗА ЯНД'!B454</f>
        <v>4</v>
      </c>
      <c r="B456" t="str">
        <f>'БАЗА ЯНД'!E454</f>
        <v>Гуляш с индейкой и колбасками</v>
      </c>
      <c r="C456" t="str">
        <f>CONCATENATE('БАЗА ЯНД'!F454,".-")</f>
        <v>230.-</v>
      </c>
      <c r="D456" t="str">
        <f>CONCATENATE('БАЗА ЯНД'!I454," г")</f>
        <v>180 г</v>
      </c>
      <c r="E456" t="str">
        <f>CONCATENATE(ROUND('БАЗА ЯНД'!J454,0)," кк")</f>
        <v>160 кк</v>
      </c>
      <c r="F456" t="str">
        <f>CONCATENATE("Б ",ROUND('БАЗА ЯНД'!K454,0))</f>
        <v>Б 21</v>
      </c>
      <c r="G456" t="str">
        <f>CONCATENATE("Ж ",ROUND('БАЗА ЯНД'!L454,0))</f>
        <v>Ж 7</v>
      </c>
      <c r="H456" t="str">
        <f>CONCATENATE("У ",ROUND('БАЗА ЯНД'!M454,0))</f>
        <v>У 5</v>
      </c>
      <c r="I456">
        <f>'БАЗА ЯНД'!N454</f>
        <v>0</v>
      </c>
      <c r="J456">
        <f>'БАЗА ЯНД'!O454</f>
        <v>0</v>
      </c>
      <c r="K456">
        <f>'БАЗА ЯНД'!P454</f>
        <v>0</v>
      </c>
      <c r="L456">
        <f>'БАЗА ЯНД'!Q454</f>
        <v>0</v>
      </c>
      <c r="M456" t="str">
        <f>'БАЗА ЯНД'!R454</f>
        <v>индейка, картофель, демиглас, чеснок, лук, паприка, оливковое масло, томаты, петрушка, морковь, колбаски, соль, специи</v>
      </c>
    </row>
    <row r="457" spans="1:13" ht="15" hidden="1" customHeight="1" x14ac:dyDescent="0.25">
      <c r="A457">
        <f>'БАЗА ЯНД'!B455</f>
        <v>20</v>
      </c>
      <c r="B457" t="str">
        <f>'БАЗА ЯНД'!E455</f>
        <v>Карри из индейки с овощами</v>
      </c>
      <c r="C457" t="str">
        <f>CONCATENATE('БАЗА ЯНД'!F455,".-")</f>
        <v>230.-</v>
      </c>
      <c r="D457" t="str">
        <f>CONCATENATE('БАЗА ЯНД'!I455," г")</f>
        <v>180 г</v>
      </c>
      <c r="E457" t="str">
        <f>CONCATENATE(ROUND('БАЗА ЯНД'!J455,0)," кк")</f>
        <v>338 кк</v>
      </c>
      <c r="F457" t="str">
        <f>CONCATENATE("Б ",ROUND('БАЗА ЯНД'!K455,0))</f>
        <v>Б 14</v>
      </c>
      <c r="G457" t="str">
        <f>CONCATENATE("Ж ",ROUND('БАЗА ЯНД'!L455,0))</f>
        <v>Ж 29</v>
      </c>
      <c r="H457" t="str">
        <f>CONCATENATE("У ",ROUND('БАЗА ЯНД'!M455,0))</f>
        <v>У 7</v>
      </c>
      <c r="I457">
        <f>'БАЗА ЯНД'!N455</f>
        <v>0</v>
      </c>
      <c r="J457">
        <f>'БАЗА ЯНД'!O455</f>
        <v>1</v>
      </c>
      <c r="K457">
        <f>'БАЗА ЯНД'!P455</f>
        <v>1</v>
      </c>
      <c r="L457">
        <f>'БАЗА ЯНД'!Q455</f>
        <v>1</v>
      </c>
      <c r="M457" t="str">
        <f>'БАЗА ЯНД'!R455</f>
        <v>перец чили, имбирь, чеснок, соус соевый, цукини, морковь, брокколи, тыква, фасоль, шампиньоны, лук, перец болгарский, индейка, сливки, кокосовое молоко, мука пшеничная, сливочное масло, кинза, соль, специи</v>
      </c>
    </row>
    <row r="458" spans="1:13" ht="15" hidden="1" customHeight="1" x14ac:dyDescent="0.25">
      <c r="A458">
        <f>'БАЗА ЯНД'!B456</f>
        <v>15</v>
      </c>
      <c r="B458" t="str">
        <f>'БАЗА ЯНД'!E456</f>
        <v>Кукурузный суп</v>
      </c>
      <c r="C458" t="str">
        <f>CONCATENATE('БАЗА ЯНД'!F456,".-")</f>
        <v>130.-</v>
      </c>
      <c r="D458" t="str">
        <f>CONCATENATE('БАЗА ЯНД'!I456," г")</f>
        <v>250 г</v>
      </c>
      <c r="E458" t="str">
        <f>CONCATENATE(ROUND('БАЗА ЯНД'!J456,0)," кк")</f>
        <v>247 кк</v>
      </c>
      <c r="F458" t="str">
        <f>CONCATENATE("Б ",ROUND('БАЗА ЯНД'!K456,0))</f>
        <v>Б 4</v>
      </c>
      <c r="G458" t="str">
        <f>CONCATENATE("Ж ",ROUND('БАЗА ЯНД'!L456,0))</f>
        <v>Ж 16</v>
      </c>
      <c r="H458" t="str">
        <f>CONCATENATE("У ",ROUND('БАЗА ЯНД'!M456,0))</f>
        <v>У 22</v>
      </c>
      <c r="I458">
        <f>'БАЗА ЯНД'!N456</f>
        <v>1</v>
      </c>
      <c r="J458">
        <f>'БАЗА ЯНД'!O456</f>
        <v>0</v>
      </c>
      <c r="K458">
        <f>'БАЗА ЯНД'!P456</f>
        <v>1</v>
      </c>
      <c r="L458">
        <f>'БАЗА ЯНД'!Q456</f>
        <v>0</v>
      </c>
      <c r="M458" t="str">
        <f>'БАЗА ЯНД'!R456</f>
        <v>кукуруза, сливки, масло сливочное, морковь, лук, подсолнечное масло</v>
      </c>
    </row>
    <row r="459" spans="1:13" ht="15" hidden="1" customHeight="1" x14ac:dyDescent="0.25">
      <c r="A459">
        <f>'БАЗА ЯНД'!B457</f>
        <v>4</v>
      </c>
      <c r="B459" t="str">
        <f>'БАЗА ЯНД'!E457</f>
        <v>Крем-сода</v>
      </c>
      <c r="C459" t="str">
        <f>CONCATENATE('БАЗА ЯНД'!F457,".-")</f>
        <v>100.-</v>
      </c>
      <c r="D459" t="str">
        <f>CONCATENATE('БАЗА ЯНД'!I457," г")</f>
        <v>250 г</v>
      </c>
      <c r="E459" t="str">
        <f>CONCATENATE(ROUND('БАЗА ЯНД'!J457,0)," кк")</f>
        <v>227 кк</v>
      </c>
      <c r="F459" t="str">
        <f>CONCATENATE("Б ",ROUND('БАЗА ЯНД'!K457,0))</f>
        <v>Б 2</v>
      </c>
      <c r="G459" t="str">
        <f>CONCATENATE("Ж ",ROUND('БАЗА ЯНД'!L457,0))</f>
        <v>Ж 12</v>
      </c>
      <c r="H459" t="str">
        <f>CONCATENATE("У ",ROUND('БАЗА ЯНД'!M457,0))</f>
        <v>У 28</v>
      </c>
      <c r="I459">
        <f>'БАЗА ЯНД'!N457</f>
        <v>1</v>
      </c>
      <c r="J459">
        <f>'БАЗА ЯНД'!O457</f>
        <v>0</v>
      </c>
      <c r="K459">
        <f>'БАЗА ЯНД'!P457</f>
        <v>1</v>
      </c>
      <c r="L459">
        <f>'БАЗА ЯНД'!Q457</f>
        <v>0</v>
      </c>
      <c r="M459" t="str">
        <f>'БАЗА ЯНД'!R457</f>
        <v>сливки 22%, сахар, ванильный экстракт, лимон</v>
      </c>
    </row>
    <row r="460" spans="1:13" ht="15" hidden="1" customHeight="1" x14ac:dyDescent="0.25">
      <c r="A460">
        <f>'БАЗА ЯНД'!B458</f>
        <v>22</v>
      </c>
      <c r="B460" t="str">
        <f>'БАЗА ЯНД'!E458</f>
        <v>Домашний куриный суп лапшой</v>
      </c>
      <c r="C460" t="str">
        <f>CONCATENATE('БАЗА ЯНД'!F458,".-")</f>
        <v>95.-</v>
      </c>
      <c r="D460" t="str">
        <f>CONCATENATE('БАЗА ЯНД'!I458," г")</f>
        <v>250 г</v>
      </c>
      <c r="E460" t="str">
        <f>CONCATENATE(ROUND('БАЗА ЯНД'!J458,0)," кк")</f>
        <v>200 кк</v>
      </c>
      <c r="F460" t="str">
        <f>CONCATENATE("Б ",ROUND('БАЗА ЯНД'!K458,0))</f>
        <v>Б 5</v>
      </c>
      <c r="G460" t="str">
        <f>CONCATENATE("Ж ",ROUND('БАЗА ЯНД'!L458,0))</f>
        <v>Ж 6</v>
      </c>
      <c r="H460" t="str">
        <f>CONCATENATE("У ",ROUND('БАЗА ЯНД'!M458,0))</f>
        <v>У 30</v>
      </c>
      <c r="I460">
        <f>'БАЗА ЯНД'!N458</f>
        <v>0</v>
      </c>
      <c r="J460">
        <f>'БАЗА ЯНД'!O458</f>
        <v>1</v>
      </c>
      <c r="K460">
        <f>'БАЗА ЯНД'!P458</f>
        <v>0</v>
      </c>
      <c r="L460">
        <f>'БАЗА ЯНД'!Q458</f>
        <v>0</v>
      </c>
      <c r="M460" t="str">
        <f>'БАЗА ЯНД'!R458</f>
        <v>цыплёнок, лук, морковь, пшеничная лапша, подсолнечное масло, соль, специи</v>
      </c>
    </row>
    <row r="461" spans="1:13" ht="15" customHeight="1" x14ac:dyDescent="0.25">
      <c r="A461">
        <f>'БАЗА ЯНД'!B459</f>
        <v>21</v>
      </c>
      <c r="B461" t="str">
        <f>'БАЗА ЯНД'!E459</f>
        <v>Домашний сыр с песто и помидорами</v>
      </c>
      <c r="C461" t="str">
        <f>CONCATENATE('БАЗА ЯНД'!F459,".-")</f>
        <v>180.-</v>
      </c>
      <c r="D461" t="str">
        <f>CONCATENATE('БАЗА ЯНД'!I459," г")</f>
        <v>150 г</v>
      </c>
      <c r="E461" t="str">
        <f>CONCATENATE(ROUND('БАЗА ЯНД'!J459,0)," кк")</f>
        <v>179 кк</v>
      </c>
      <c r="F461" t="str">
        <f>CONCATENATE("Б ",ROUND('БАЗА ЯНД'!K459,0))</f>
        <v>Б 8</v>
      </c>
      <c r="G461" t="str">
        <f>CONCATENATE("Ж ",ROUND('БАЗА ЯНД'!L459,0))</f>
        <v>Ж 15</v>
      </c>
      <c r="H461" t="str">
        <f>CONCATENATE("У ",ROUND('БАЗА ЯНД'!M459,0))</f>
        <v>У 4</v>
      </c>
      <c r="I461">
        <f>'БАЗА ЯНД'!N459</f>
        <v>1</v>
      </c>
      <c r="J461">
        <f>'БАЗА ЯНД'!O459</f>
        <v>0</v>
      </c>
      <c r="K461">
        <f>'БАЗА ЯНД'!P459</f>
        <v>1</v>
      </c>
      <c r="L461">
        <f>'БАЗА ЯНД'!Q459</f>
        <v>0</v>
      </c>
      <c r="M461" t="str">
        <f>'БАЗА ЯНД'!R459</f>
        <v xml:space="preserve">домашний сыр, томаты, соус песто (базилик, петрушка, чеснок, масло подсолнечное, сыр пармезан), листья салата </v>
      </c>
    </row>
    <row r="462" spans="1:13" ht="15" hidden="1" customHeight="1" x14ac:dyDescent="0.25">
      <c r="A462">
        <f>'БАЗА ЯНД'!B460</f>
        <v>21</v>
      </c>
      <c r="B462" t="str">
        <f>'БАЗА ЯНД'!E460</f>
        <v>Гуляш из свинины</v>
      </c>
      <c r="C462" t="str">
        <f>CONCATENATE('БАЗА ЯНД'!F460,".-")</f>
        <v>220.-</v>
      </c>
      <c r="D462" t="str">
        <f>CONCATENATE('БАЗА ЯНД'!I460," г")</f>
        <v>250 г</v>
      </c>
      <c r="E462" t="str">
        <f>CONCATENATE(ROUND('БАЗА ЯНД'!J460,0)," кк")</f>
        <v>533 кк</v>
      </c>
      <c r="F462" t="str">
        <f>CONCATENATE("Б ",ROUND('БАЗА ЯНД'!K460,0))</f>
        <v>Б 16</v>
      </c>
      <c r="G462" t="str">
        <f>CONCATENATE("Ж ",ROUND('БАЗА ЯНД'!L460,0))</f>
        <v>Ж 45</v>
      </c>
      <c r="H462" t="str">
        <f>CONCATENATE("У ",ROUND('БАЗА ЯНД'!M460,0))</f>
        <v>У 16</v>
      </c>
      <c r="I462">
        <f>'БАЗА ЯНД'!N460</f>
        <v>0</v>
      </c>
      <c r="J462">
        <f>'БАЗА ЯНД'!O460</f>
        <v>0</v>
      </c>
      <c r="K462">
        <f>'БАЗА ЯНД'!P460</f>
        <v>0</v>
      </c>
      <c r="L462">
        <f>'БАЗА ЯНД'!Q460</f>
        <v>0</v>
      </c>
      <c r="M462" t="str">
        <f>'БАЗА ЯНД'!R460</f>
        <v>свинина, картофель, томаты, соус демиглас, чеснок, лук репчатый, паприка, морковь, зелень, соль, специи</v>
      </c>
    </row>
    <row r="463" spans="1:13" ht="15" hidden="1" customHeight="1" x14ac:dyDescent="0.25">
      <c r="A463">
        <f>'БАЗА ЯНД'!B461</f>
        <v>46</v>
      </c>
      <c r="B463" t="str">
        <f>'БАЗА ЯНД'!E461</f>
        <v>Арбузный смузи с бананом и мятой</v>
      </c>
      <c r="C463" t="str">
        <f>CONCATENATE('БАЗА ЯНД'!F461,".-")</f>
        <v>110.-</v>
      </c>
      <c r="D463" t="str">
        <f>CONCATENATE('БАЗА ЯНД'!I461," г")</f>
        <v>280 г</v>
      </c>
      <c r="E463" t="str">
        <f>CONCATENATE(ROUND('БАЗА ЯНД'!J461,0)," кк")</f>
        <v>111 кк</v>
      </c>
      <c r="F463" t="str">
        <f>CONCATENATE("Б ",ROUND('БАЗА ЯНД'!K461,0))</f>
        <v>Б 8</v>
      </c>
      <c r="G463" t="str">
        <f>CONCATENATE("Ж ",ROUND('БАЗА ЯНД'!L461,0))</f>
        <v>Ж 1</v>
      </c>
      <c r="H463" t="str">
        <f>CONCATENATE("У ",ROUND('БАЗА ЯНД'!M461,0))</f>
        <v>У 17</v>
      </c>
      <c r="I463">
        <f>'БАЗА ЯНД'!N461</f>
        <v>1</v>
      </c>
      <c r="J463">
        <f>'БАЗА ЯНД'!O461</f>
        <v>0</v>
      </c>
      <c r="K463">
        <f>'БАЗА ЯНД'!P461</f>
        <v>0</v>
      </c>
      <c r="L463">
        <f>'БАЗА ЯНД'!Q461</f>
        <v>0</v>
      </c>
      <c r="M463" t="str">
        <f>'БАЗА ЯНД'!R461</f>
        <v>арбуз, банан, мята</v>
      </c>
    </row>
    <row r="464" spans="1:13" ht="15" hidden="1" customHeight="1" x14ac:dyDescent="0.25">
      <c r="A464">
        <f>'БАЗА ЯНД'!B462</f>
        <v>2</v>
      </c>
      <c r="B464" t="str">
        <f>'БАЗА ЯНД'!E462</f>
        <v>Смузи слива-яблоко</v>
      </c>
      <c r="C464" t="str">
        <f>CONCATENATE('БАЗА ЯНД'!F462,".-")</f>
        <v>120.-</v>
      </c>
      <c r="D464" t="str">
        <f>CONCATENATE('БАЗА ЯНД'!I462," г")</f>
        <v>250 г</v>
      </c>
      <c r="E464" t="str">
        <f>CONCATENATE(ROUND('БАЗА ЯНД'!J462,0)," кк")</f>
        <v>78 кк</v>
      </c>
      <c r="F464" t="str">
        <f>CONCATENATE("Б ",ROUND('БАЗА ЯНД'!K462,0))</f>
        <v>Б 1</v>
      </c>
      <c r="G464" t="str">
        <f>CONCATENATE("Ж ",ROUND('БАЗА ЯНД'!L462,0))</f>
        <v>Ж 1</v>
      </c>
      <c r="H464" t="str">
        <f>CONCATENATE("У ",ROUND('БАЗА ЯНД'!M462,0))</f>
        <v>У 17</v>
      </c>
      <c r="I464">
        <f>'БАЗА ЯНД'!N462</f>
        <v>1</v>
      </c>
      <c r="J464">
        <f>'БАЗА ЯНД'!O462</f>
        <v>0</v>
      </c>
      <c r="K464">
        <f>'БАЗА ЯНД'!P462</f>
        <v>0</v>
      </c>
      <c r="L464">
        <f>'БАЗА ЯНД'!Q462</f>
        <v>0</v>
      </c>
      <c r="M464" t="str">
        <f>'БАЗА ЯНД'!R462</f>
        <v>яблоко, слива, лимон, мята</v>
      </c>
    </row>
    <row r="465" spans="1:13" ht="15" hidden="1" customHeight="1" x14ac:dyDescent="0.25">
      <c r="A465">
        <f>'БАЗА ЯНД'!B463</f>
        <v>21</v>
      </c>
      <c r="B465" t="str">
        <f>'БАЗА ЯНД'!E463</f>
        <v>Запечённые баклажаны с сулугуни</v>
      </c>
      <c r="C465" t="str">
        <f>CONCATENATE('БАЗА ЯНД'!F463,".-")</f>
        <v>190.-</v>
      </c>
      <c r="D465" t="str">
        <f>CONCATENATE('БАЗА ЯНД'!I463," г")</f>
        <v>180 г</v>
      </c>
      <c r="E465" t="str">
        <f>CONCATENATE(ROUND('БАЗА ЯНД'!J463,0)," кк")</f>
        <v>118 кк</v>
      </c>
      <c r="F465" t="str">
        <f>CONCATENATE("Б ",ROUND('БАЗА ЯНД'!K463,0))</f>
        <v>Б 5</v>
      </c>
      <c r="G465" t="str">
        <f>CONCATENATE("Ж ",ROUND('БАЗА ЯНД'!L463,0))</f>
        <v>Ж 6</v>
      </c>
      <c r="H465" t="str">
        <f>CONCATENATE("У ",ROUND('БАЗА ЯНД'!M463,0))</f>
        <v>У 11</v>
      </c>
      <c r="I465">
        <f>'БАЗА ЯНД'!N463</f>
        <v>1</v>
      </c>
      <c r="J465">
        <f>'БАЗА ЯНД'!O463</f>
        <v>0</v>
      </c>
      <c r="K465">
        <f>'БАЗА ЯНД'!P463</f>
        <v>1</v>
      </c>
      <c r="L465">
        <f>'БАЗА ЯНД'!Q463</f>
        <v>0</v>
      </c>
      <c r="M465" t="str">
        <f>'БАЗА ЯНД'!R463</f>
        <v>сулугуни, баклажаны, базилик, томаты, лук, морковь, чеснок, соль, специи</v>
      </c>
    </row>
    <row r="466" spans="1:13" ht="15" customHeight="1" x14ac:dyDescent="0.25">
      <c r="A466">
        <f>'БАЗА ЯНД'!B464</f>
        <v>23</v>
      </c>
      <c r="B466" t="str">
        <f>'БАЗА ЯНД'!E464</f>
        <v>Домашняя ветчина с горчичным демигласом</v>
      </c>
      <c r="C466" t="str">
        <f>CONCATENATE('БАЗА ЯНД'!F464,".-")</f>
        <v>220.-</v>
      </c>
      <c r="D466" t="str">
        <f>CONCATENATE('БАЗА ЯНД'!I464," г")</f>
        <v>130 г</v>
      </c>
      <c r="E466" t="str">
        <f>CONCATENATE(ROUND('БАЗА ЯНД'!J464,0)," кк")</f>
        <v>228 кк</v>
      </c>
      <c r="F466" t="str">
        <f>CONCATENATE("Б ",ROUND('БАЗА ЯНД'!K464,0))</f>
        <v>Б 23</v>
      </c>
      <c r="G466" t="str">
        <f>CONCATENATE("Ж ",ROUND('БАЗА ЯНД'!L464,0))</f>
        <v>Ж 15</v>
      </c>
      <c r="H466" t="str">
        <f>CONCATENATE("У ",ROUND('БАЗА ЯНД'!M464,0))</f>
        <v>У 1</v>
      </c>
      <c r="I466">
        <f>'БАЗА ЯНД'!N464</f>
        <v>0</v>
      </c>
      <c r="J466">
        <f>'БАЗА ЯНД'!O464</f>
        <v>0</v>
      </c>
      <c r="K466">
        <f>'БАЗА ЯНД'!P464</f>
        <v>1</v>
      </c>
      <c r="L466">
        <f>'БАЗА ЯНД'!Q464</f>
        <v>0</v>
      </c>
      <c r="M466" t="str">
        <f>'БАЗА ЯНД'!R464</f>
        <v>свинина, сливочное масло, чеснок, демиглас, горчица, сахар, специи, соль, тимьян, лавровый лист, душистый перец</v>
      </c>
    </row>
    <row r="467" spans="1:13" ht="15" customHeight="1" x14ac:dyDescent="0.25">
      <c r="A467">
        <f>'БАЗА ЯНД'!B465</f>
        <v>23</v>
      </c>
      <c r="B467" t="str">
        <f>'БАЗА ЯНД'!E465</f>
        <v>Домашняя котлета с баклажановой икрой, 1 шт</v>
      </c>
      <c r="C467" t="str">
        <f>CONCATENATE('БАЗА ЯНД'!F465,".-")</f>
        <v>180.-</v>
      </c>
      <c r="D467" t="str">
        <f>CONCATENATE('БАЗА ЯНД'!I465," г")</f>
        <v>120 г</v>
      </c>
      <c r="E467" t="str">
        <f>CONCATENATE(ROUND('БАЗА ЯНД'!J465,0)," кк")</f>
        <v>282 кк</v>
      </c>
      <c r="F467" t="str">
        <f>CONCATENATE("Б ",ROUND('БАЗА ЯНД'!K465,0))</f>
        <v>Б 15</v>
      </c>
      <c r="G467" t="str">
        <f>CONCATENATE("Ж ",ROUND('БАЗА ЯНД'!L465,0))</f>
        <v>Ж 22</v>
      </c>
      <c r="H467" t="str">
        <f>CONCATENATE("У ",ROUND('БАЗА ЯНД'!M465,0))</f>
        <v>У 7</v>
      </c>
      <c r="I467">
        <f>'БАЗА ЯНД'!N465</f>
        <v>0</v>
      </c>
      <c r="J467">
        <f>'БАЗА ЯНД'!O465</f>
        <v>1</v>
      </c>
      <c r="K467">
        <f>'БАЗА ЯНД'!P465</f>
        <v>1</v>
      </c>
      <c r="L467">
        <f>'БАЗА ЯНД'!Q465</f>
        <v>0</v>
      </c>
      <c r="M467" t="str">
        <f>'БАЗА ЯНД'!R465</f>
        <v>говядина, свинина, яйцо куриное, сливочное масло, лук репчатый, петрушка, сухари панировочные, баклажаны, соль, специи</v>
      </c>
    </row>
    <row r="468" spans="1:13" ht="15" hidden="1" customHeight="1" x14ac:dyDescent="0.25">
      <c r="A468">
        <f>'БАЗА ЯНД'!B466</f>
        <v>21</v>
      </c>
      <c r="B468" t="str">
        <f>'БАЗА ЯНД'!E466</f>
        <v>Жареные орешки</v>
      </c>
      <c r="C468" t="str">
        <f>CONCATENATE('БАЗА ЯНД'!F466,".-")</f>
        <v>150.-</v>
      </c>
      <c r="D468" t="str">
        <f>CONCATENATE('БАЗА ЯНД'!I466," г")</f>
        <v>100 г</v>
      </c>
      <c r="E468" t="str">
        <f>CONCATENATE(ROUND('БАЗА ЯНД'!J466,0)," кк")</f>
        <v>332 кк</v>
      </c>
      <c r="F468" t="str">
        <f>CONCATENATE("Б ",ROUND('БАЗА ЯНД'!K466,0))</f>
        <v>Б 11</v>
      </c>
      <c r="G468" t="str">
        <f>CONCATENATE("Ж ",ROUND('БАЗА ЯНД'!L466,0))</f>
        <v>Ж 29</v>
      </c>
      <c r="H468" t="str">
        <f>CONCATENATE("У ",ROUND('БАЗА ЯНД'!M466,0))</f>
        <v>У 7</v>
      </c>
      <c r="I468">
        <f>'БАЗА ЯНД'!N466</f>
        <v>1</v>
      </c>
      <c r="J468">
        <f>'БАЗА ЯНД'!O466</f>
        <v>0</v>
      </c>
      <c r="K468">
        <f>'БАЗА ЯНД'!P466</f>
        <v>0</v>
      </c>
      <c r="L468">
        <f>'БАЗА ЯНД'!Q466</f>
        <v>0</v>
      </c>
      <c r="M468" t="str">
        <f>'БАЗА ЯНД'!R466</f>
        <v>фундук, грецкий орех, кешью, арахис</v>
      </c>
    </row>
    <row r="469" spans="1:13" ht="15" hidden="1" customHeight="1" x14ac:dyDescent="0.25">
      <c r="A469">
        <f>'БАЗА ЯНД'!B467</f>
        <v>21</v>
      </c>
      <c r="B469" t="str">
        <f>'БАЗА ЯНД'!E467</f>
        <v>Ризотто из булгура со свеклой и горгонзолой</v>
      </c>
      <c r="C469" t="str">
        <f>CONCATENATE('БАЗА ЯНД'!F467,".-")</f>
        <v>190.-</v>
      </c>
      <c r="D469" t="str">
        <f>CONCATENATE('БАЗА ЯНД'!I467," г")</f>
        <v>220 г</v>
      </c>
      <c r="E469" t="str">
        <f>CONCATENATE(ROUND('БАЗА ЯНД'!J467,0)," кк")</f>
        <v>289 кк</v>
      </c>
      <c r="F469" t="str">
        <f>CONCATENATE("Б ",ROUND('БАЗА ЯНД'!K467,0))</f>
        <v>Б 6</v>
      </c>
      <c r="G469" t="str">
        <f>CONCATENATE("Ж ",ROUND('БАЗА ЯНД'!L467,0))</f>
        <v>Ж 22</v>
      </c>
      <c r="H469" t="str">
        <f>CONCATENATE("У ",ROUND('БАЗА ЯНД'!M467,0))</f>
        <v>У 18</v>
      </c>
      <c r="I469">
        <f>'БАЗА ЯНД'!N467</f>
        <v>1</v>
      </c>
      <c r="J469">
        <f>'БАЗА ЯНД'!O467</f>
        <v>1</v>
      </c>
      <c r="K469">
        <f>'БАЗА ЯНД'!P467</f>
        <v>1</v>
      </c>
      <c r="L469">
        <f>'БАЗА ЯНД'!Q467</f>
        <v>0</v>
      </c>
      <c r="M469" t="str">
        <f>'БАЗА ЯНД'!R467</f>
        <v>булгур, свекла, цукини, тыква, вино, сливочное масло, сыр горгонзола, сливки, чеснок, тимьян, сыр творожный, соль, специи</v>
      </c>
    </row>
    <row r="470" spans="1:13" ht="15" hidden="1" customHeight="1" x14ac:dyDescent="0.25">
      <c r="A470">
        <f>'БАЗА ЯНД'!B468</f>
        <v>22</v>
      </c>
      <c r="B470" t="str">
        <f>'БАЗА ЯНД'!E468</f>
        <v>Домашняя котлета из говядины и курицы, 1 шт</v>
      </c>
      <c r="C470" t="str">
        <f>CONCATENATE('БАЗА ЯНД'!F468,".-")</f>
        <v>190.-</v>
      </c>
      <c r="D470" t="str">
        <f>CONCATENATE('БАЗА ЯНД'!I468," г")</f>
        <v>140 г</v>
      </c>
      <c r="E470" t="str">
        <f>CONCATENATE(ROUND('БАЗА ЯНД'!J468,0)," кк")</f>
        <v>217 кк</v>
      </c>
      <c r="F470" t="str">
        <f>CONCATENATE("Б ",ROUND('БАЗА ЯНД'!K468,0))</f>
        <v>Б 17</v>
      </c>
      <c r="G470" t="str">
        <f>CONCATENATE("Ж ",ROUND('БАЗА ЯНД'!L468,0))</f>
        <v>Ж 10</v>
      </c>
      <c r="H470" t="str">
        <f>CONCATENATE("У ",ROUND('БАЗА ЯНД'!M468,0))</f>
        <v>У 14</v>
      </c>
      <c r="I470">
        <f>'БАЗА ЯНД'!N468</f>
        <v>0</v>
      </c>
      <c r="J470">
        <f>'БАЗА ЯНД'!O468</f>
        <v>1</v>
      </c>
      <c r="K470">
        <f>'БАЗА ЯНД'!P468</f>
        <v>1</v>
      </c>
      <c r="L470">
        <f>'БАЗА ЯНД'!Q468</f>
        <v>0</v>
      </c>
      <c r="M470" t="str">
        <f>'БАЗА ЯНД'!R468</f>
        <v>цыпленок, петрушка, говядина, яйцо куриное, сливочное масло, лук, сухари панировочные, соль, специи</v>
      </c>
    </row>
    <row r="471" spans="1:13" ht="15" hidden="1" customHeight="1" x14ac:dyDescent="0.25">
      <c r="A471">
        <f>'БАЗА ЯНД'!B469</f>
        <v>0</v>
      </c>
      <c r="B471" t="str">
        <f>'БАЗА ЯНД'!E469</f>
        <v>Капама — рагу из трёх видов мяса</v>
      </c>
      <c r="C471" t="str">
        <f>CONCATENATE('БАЗА ЯНД'!F469,".-")</f>
        <v>180.-</v>
      </c>
      <c r="D471" t="str">
        <f>CONCATENATE('БАЗА ЯНД'!I469," г")</f>
        <v>250 г</v>
      </c>
      <c r="E471" t="str">
        <f>CONCATENATE(ROUND('БАЗА ЯНД'!J469,0)," кк")</f>
        <v>310 кк</v>
      </c>
      <c r="F471" t="str">
        <f>CONCATENATE("Б ",ROUND('БАЗА ЯНД'!K469,0))</f>
        <v>Б 13</v>
      </c>
      <c r="G471" t="str">
        <f>CONCATENATE("Ж ",ROUND('БАЗА ЯНД'!L469,0))</f>
        <v>Ж 12</v>
      </c>
      <c r="H471" t="str">
        <f>CONCATENATE("У ",ROUND('БАЗА ЯНД'!M469,0))</f>
        <v>У 36</v>
      </c>
      <c r="I471">
        <f>'БАЗА ЯНД'!N469</f>
        <v>0</v>
      </c>
      <c r="J471">
        <f>'БАЗА ЯНД'!O469</f>
        <v>0</v>
      </c>
      <c r="K471">
        <f>'БАЗА ЯНД'!P469</f>
        <v>0</v>
      </c>
      <c r="L471">
        <f>'БАЗА ЯНД'!Q469</f>
        <v>0</v>
      </c>
      <c r="M471" t="str">
        <f>'БАЗА ЯНД'!R469</f>
        <v>говядина, свинина, цыплёнок, капуста квашенная, капуста свежая, рис, вино, бекон, петрушка, соль, специи</v>
      </c>
    </row>
    <row r="472" spans="1:13" ht="15" customHeight="1" x14ac:dyDescent="0.25">
      <c r="A472">
        <f>'БАЗА ЯНД'!B470</f>
        <v>21</v>
      </c>
      <c r="B472" t="str">
        <f>'БАЗА ЯНД'!E470</f>
        <v>Жареный рис с овощами</v>
      </c>
      <c r="C472" t="str">
        <f>CONCATENATE('БАЗА ЯНД'!F470,".-")</f>
        <v>70.-</v>
      </c>
      <c r="D472" t="str">
        <f>CONCATENATE('БАЗА ЯНД'!I470," г")</f>
        <v>160 г</v>
      </c>
      <c r="E472" t="str">
        <f>CONCATENATE(ROUND('БАЗА ЯНД'!J470,0)," кк")</f>
        <v>162 кк</v>
      </c>
      <c r="F472" t="str">
        <f>CONCATENATE("Б ",ROUND('БАЗА ЯНД'!K470,0))</f>
        <v>Б 3</v>
      </c>
      <c r="G472" t="str">
        <f>CONCATENATE("Ж ",ROUND('БАЗА ЯНД'!L470,0))</f>
        <v>Ж 1</v>
      </c>
      <c r="H472" t="str">
        <f>CONCATENATE("У ",ROUND('БАЗА ЯНД'!M470,0))</f>
        <v>У 36</v>
      </c>
      <c r="I472">
        <f>'БАЗА ЯНД'!N470</f>
        <v>1</v>
      </c>
      <c r="J472">
        <f>'БАЗА ЯНД'!O470</f>
        <v>0</v>
      </c>
      <c r="K472">
        <f>'БАЗА ЯНД'!P470</f>
        <v>0</v>
      </c>
      <c r="L472">
        <f>'БАЗА ЯНД'!Q470</f>
        <v>0</v>
      </c>
      <c r="M472" t="str">
        <f>'БАЗА ЯНД'!R470</f>
        <v>рис, морковь, лук, стручковая фасоль, перец болгарский, специи, соль, подсолнечное масло</v>
      </c>
    </row>
    <row r="473" spans="1:13" ht="15" hidden="1" customHeight="1" x14ac:dyDescent="0.25">
      <c r="A473">
        <f>'БАЗА ЯНД'!B471</f>
        <v>51</v>
      </c>
      <c r="B473" t="str">
        <f>'БАЗА ЯНД'!E471</f>
        <v>Судак на пару с овощами и соусом голландез</v>
      </c>
      <c r="C473" t="str">
        <f>CONCATENATE('БАЗА ЯНД'!F471,".-")</f>
        <v>270.-</v>
      </c>
      <c r="D473" t="str">
        <f>CONCATENATE('БАЗА ЯНД'!I471," г")</f>
        <v>150 г</v>
      </c>
      <c r="E473" t="str">
        <f>CONCATENATE(ROUND('БАЗА ЯНД'!J471,0)," кк")</f>
        <v>188 кк</v>
      </c>
      <c r="F473" t="str">
        <f>CONCATENATE("Б ",ROUND('БАЗА ЯНД'!K471,0))</f>
        <v>Б 20</v>
      </c>
      <c r="G473" t="str">
        <f>CONCATENATE("Ж ",ROUND('БАЗА ЯНД'!L471,0))</f>
        <v>Ж 11</v>
      </c>
      <c r="H473" t="str">
        <f>CONCATENATE("У ",ROUND('БАЗА ЯНД'!M471,0))</f>
        <v>У 4</v>
      </c>
      <c r="I473">
        <f>'БАЗА ЯНД'!N471</f>
        <v>0</v>
      </c>
      <c r="J473">
        <f>'БАЗА ЯНД'!O471</f>
        <v>0</v>
      </c>
      <c r="K473">
        <f>'БАЗА ЯНД'!P471</f>
        <v>1</v>
      </c>
      <c r="L473">
        <f>'БАЗА ЯНД'!Q471</f>
        <v>0</v>
      </c>
      <c r="M473" t="str">
        <f>'БАЗА ЯНД'!R471</f>
        <v>судак филе, брокколи, цветная капуста, морковь, кабачки, подсолнечное масло, тимьян,  лимоны, соус голландез (белое вино, уксус винный белый, петрушка, сливочное масло, лимоны, яйцо куриное, соль, сахар)</v>
      </c>
    </row>
    <row r="474" spans="1:13" ht="15" hidden="1" customHeight="1" x14ac:dyDescent="0.25">
      <c r="A474">
        <f>'БАЗА ЯНД'!B472</f>
        <v>18</v>
      </c>
      <c r="B474" t="str">
        <f>'БАЗА ЯНД'!E472</f>
        <v>Венская вафля</v>
      </c>
      <c r="C474" t="str">
        <f>CONCATENATE('БАЗА ЯНД'!F472,".-")</f>
        <v>120.-</v>
      </c>
      <c r="D474" t="str">
        <f>CONCATENATE('БАЗА ЯНД'!I472," г")</f>
        <v>90 г</v>
      </c>
      <c r="E474" t="str">
        <f>CONCATENATE(ROUND('БАЗА ЯНД'!J472,0)," кк")</f>
        <v>234 кк</v>
      </c>
      <c r="F474" t="str">
        <f>CONCATENATE("Б ",ROUND('БАЗА ЯНД'!K472,0))</f>
        <v>Б 7</v>
      </c>
      <c r="G474" t="str">
        <f>CONCATENATE("Ж ",ROUND('БАЗА ЯНД'!L472,0))</f>
        <v>Ж 15</v>
      </c>
      <c r="H474" t="str">
        <f>CONCATENATE("У ",ROUND('БАЗА ЯНД'!M472,0))</f>
        <v>У 19</v>
      </c>
      <c r="I474">
        <f>'БАЗА ЯНД'!N472</f>
        <v>0</v>
      </c>
      <c r="J474">
        <f>'БАЗА ЯНД'!O472</f>
        <v>1</v>
      </c>
      <c r="K474">
        <f>'БАЗА ЯНД'!P472</f>
        <v>1</v>
      </c>
      <c r="L474">
        <f>'БАЗА ЯНД'!Q472</f>
        <v>0</v>
      </c>
      <c r="M474" t="str">
        <f>'БАЗА ЯНД'!R472</f>
        <v>мука, сахар, сливочное масло, молоко, яйцо куриное, ванилин</v>
      </c>
    </row>
    <row r="475" spans="1:13" ht="15" customHeight="1" x14ac:dyDescent="0.25">
      <c r="A475">
        <f>'БАЗА ЯНД'!B473</f>
        <v>22</v>
      </c>
      <c r="B475" t="str">
        <f>'БАЗА ЯНД'!E473</f>
        <v>Запечённая морковь и брокколи</v>
      </c>
      <c r="C475" t="str">
        <f>CONCATENATE('БАЗА ЯНД'!F473,".-")</f>
        <v>100.-</v>
      </c>
      <c r="D475" t="str">
        <f>CONCATENATE('БАЗА ЯНД'!I473," г")</f>
        <v>170 г</v>
      </c>
      <c r="E475" t="str">
        <f>CONCATENATE(ROUND('БАЗА ЯНД'!J473,0)," кк")</f>
        <v>121 кк</v>
      </c>
      <c r="F475" t="str">
        <f>CONCATENATE("Б ",ROUND('БАЗА ЯНД'!K473,0))</f>
        <v>Б 4</v>
      </c>
      <c r="G475" t="str">
        <f>CONCATENATE("Ж ",ROUND('БАЗА ЯНД'!L473,0))</f>
        <v>Ж 6</v>
      </c>
      <c r="H475" t="str">
        <f>CONCATENATE("У ",ROUND('БАЗА ЯНД'!M473,0))</f>
        <v>У 12</v>
      </c>
      <c r="I475">
        <f>'БАЗА ЯНД'!N473</f>
        <v>1</v>
      </c>
      <c r="J475">
        <f>'БАЗА ЯНД'!O473</f>
        <v>0</v>
      </c>
      <c r="K475">
        <f>'БАЗА ЯНД'!P473</f>
        <v>0</v>
      </c>
      <c r="L475">
        <f>'БАЗА ЯНД'!Q473</f>
        <v>0</v>
      </c>
      <c r="M475" t="str">
        <f>'БАЗА ЯНД'!R473</f>
        <v xml:space="preserve">морковь, тимьян, розмарин, соль, кориандр, сахар, подсолнечное масло, тыквенные семечки, брокколи </v>
      </c>
    </row>
    <row r="476" spans="1:13" ht="15" hidden="1" customHeight="1" x14ac:dyDescent="0.25">
      <c r="A476">
        <f>'БАЗА ЯНД'!B474</f>
        <v>22</v>
      </c>
      <c r="B476" t="str">
        <f>'БАЗА ЯНД'!E474</f>
        <v>Жареный картофель с грибами</v>
      </c>
      <c r="C476" t="str">
        <f>CONCATENATE('БАЗА ЯНД'!F474,".-")</f>
        <v>180.-</v>
      </c>
      <c r="D476" t="str">
        <f>CONCATENATE('БАЗА ЯНД'!I474," г")</f>
        <v>180 г</v>
      </c>
      <c r="E476" t="str">
        <f>CONCATENATE(ROUND('БАЗА ЯНД'!J474,0)," кк")</f>
        <v>169 кк</v>
      </c>
      <c r="F476" t="str">
        <f>CONCATENATE("Б ",ROUND('БАЗА ЯНД'!K474,0))</f>
        <v>Б 5</v>
      </c>
      <c r="G476" t="str">
        <f>CONCATENATE("Ж ",ROUND('БАЗА ЯНД'!L474,0))</f>
        <v>Ж 6</v>
      </c>
      <c r="H476" t="str">
        <f>CONCATENATE("У ",ROUND('БАЗА ЯНД'!M474,0))</f>
        <v>У 23</v>
      </c>
      <c r="I476">
        <f>'БАЗА ЯНД'!N474</f>
        <v>1</v>
      </c>
      <c r="J476">
        <f>'БАЗА ЯНД'!O474</f>
        <v>0</v>
      </c>
      <c r="K476">
        <f>'БАЗА ЯНД'!P474</f>
        <v>1</v>
      </c>
      <c r="L476">
        <f>'БАЗА ЯНД'!Q474</f>
        <v>0</v>
      </c>
      <c r="M476" t="str">
        <f>'БАЗА ЯНД'!R474</f>
        <v>картофель, лук, шампиньоны, чеснок, петрушка, подосиновики, тимьян, розмарин, сливки, соль, специи</v>
      </c>
    </row>
    <row r="477" spans="1:13" ht="15" hidden="1" customHeight="1" x14ac:dyDescent="0.25">
      <c r="A477">
        <f>'БАЗА ЯНД'!B475</f>
        <v>13</v>
      </c>
      <c r="B477" t="str">
        <f>'БАЗА ЯНД'!E475</f>
        <v>Сэндвич с салями и яйцом</v>
      </c>
      <c r="C477" t="str">
        <f>CONCATENATE('БАЗА ЯНД'!F475,".-")</f>
        <v>140.-</v>
      </c>
      <c r="D477" t="str">
        <f>CONCATENATE('БАЗА ЯНД'!I475," г")</f>
        <v>120 г</v>
      </c>
      <c r="E477" t="str">
        <f>CONCATENATE(ROUND('БАЗА ЯНД'!J475,0)," кк")</f>
        <v>273 кк</v>
      </c>
      <c r="F477" t="str">
        <f>CONCATENATE("Б ",ROUND('БАЗА ЯНД'!K475,0))</f>
        <v>Б 10</v>
      </c>
      <c r="G477" t="str">
        <f>CONCATENATE("Ж ",ROUND('БАЗА ЯНД'!L475,0))</f>
        <v>Ж 19</v>
      </c>
      <c r="H477" t="str">
        <f>CONCATENATE("У ",ROUND('БАЗА ЯНД'!M475,0))</f>
        <v>У 16</v>
      </c>
      <c r="I477">
        <f>'БАЗА ЯНД'!N475</f>
        <v>0</v>
      </c>
      <c r="J477">
        <f>'БАЗА ЯНД'!O475</f>
        <v>1</v>
      </c>
      <c r="K477">
        <f>'БАЗА ЯНД'!P475</f>
        <v>0</v>
      </c>
      <c r="L477">
        <f>'БАЗА ЯНД'!Q475</f>
        <v>0</v>
      </c>
      <c r="M477" t="str">
        <f>'БАЗА ЯНД'!R475</f>
        <v>хлеб, яйцо куриное, салями, айсберг, маринованные огурцы, майонез, горчица, мед</v>
      </c>
    </row>
    <row r="478" spans="1:13" ht="15" hidden="1" customHeight="1" x14ac:dyDescent="0.25">
      <c r="A478">
        <f>'БАЗА ЯНД'!B476</f>
        <v>20</v>
      </c>
      <c r="B478" t="str">
        <f>'БАЗА ЯНД'!E476</f>
        <v>Буженина из индейки</v>
      </c>
      <c r="C478" t="str">
        <f>CONCATENATE('БАЗА ЯНД'!F476,".-")</f>
        <v>240.-</v>
      </c>
      <c r="D478" t="str">
        <f>CONCATENATE('БАЗА ЯНД'!I476," г")</f>
        <v>120 г</v>
      </c>
      <c r="E478" t="str">
        <f>CONCATENATE(ROUND('БАЗА ЯНД'!J476,0)," кк")</f>
        <v>125 кк</v>
      </c>
      <c r="F478" t="str">
        <f>CONCATENATE("Б ",ROUND('БАЗА ЯНД'!K476,0))</f>
        <v>Б 20</v>
      </c>
      <c r="G478" t="str">
        <f>CONCATENATE("Ж ",ROUND('БАЗА ЯНД'!L476,0))</f>
        <v>Ж 4</v>
      </c>
      <c r="H478" t="str">
        <f>CONCATENATE("У ",ROUND('БАЗА ЯНД'!M476,0))</f>
        <v>У 3</v>
      </c>
      <c r="I478">
        <f>'БАЗА ЯНД'!N476</f>
        <v>0</v>
      </c>
      <c r="J478">
        <f>'БАЗА ЯНД'!O476</f>
        <v>0</v>
      </c>
      <c r="K478">
        <f>'БАЗА ЯНД'!P476</f>
        <v>0</v>
      </c>
      <c r="L478">
        <f>'БАЗА ЯНД'!Q476</f>
        <v>0</v>
      </c>
      <c r="M478" t="str">
        <f>'БАЗА ЯНД'!R476</f>
        <v>индейка, апельсины, чеснок, тимьян, розмарин, подсолнечное масло, мёд, горчица, соль, специи</v>
      </c>
    </row>
    <row r="479" spans="1:13" ht="15" hidden="1" customHeight="1" x14ac:dyDescent="0.25">
      <c r="A479">
        <f>'БАЗА ЯНД'!B477</f>
        <v>23</v>
      </c>
      <c r="B479" t="str">
        <f>'БАЗА ЯНД'!E477</f>
        <v>Запеченный судак с овощами</v>
      </c>
      <c r="C479" t="str">
        <f>CONCATENATE('БАЗА ЯНД'!F477,".-")</f>
        <v>260.-</v>
      </c>
      <c r="D479" t="str">
        <f>CONCATENATE('БАЗА ЯНД'!I477," г")</f>
        <v>160 г</v>
      </c>
      <c r="E479" t="str">
        <f>CONCATENATE(ROUND('БАЗА ЯНД'!J477,0)," кк")</f>
        <v>132 кк</v>
      </c>
      <c r="F479" t="str">
        <f>CONCATENATE("Б ",ROUND('БАЗА ЯНД'!K477,0))</f>
        <v>Б 15</v>
      </c>
      <c r="G479" t="str">
        <f>CONCATENATE("Ж ",ROUND('БАЗА ЯНД'!L477,0))</f>
        <v>Ж 6</v>
      </c>
      <c r="H479" t="str">
        <f>CONCATENATE("У ",ROUND('БАЗА ЯНД'!M477,0))</f>
        <v>У 5</v>
      </c>
      <c r="I479">
        <f>'БАЗА ЯНД'!N477</f>
        <v>0</v>
      </c>
      <c r="J479">
        <f>'БАЗА ЯНД'!O477</f>
        <v>0</v>
      </c>
      <c r="K479">
        <f>'БАЗА ЯНД'!P477</f>
        <v>0</v>
      </c>
      <c r="L479">
        <f>'БАЗА ЯНД'!Q477</f>
        <v>0</v>
      </c>
      <c r="M479" t="str">
        <f>'БАЗА ЯНД'!R477</f>
        <v>судак, цукини, морковь, фасоль стручковая, лук, шампиньоны, брокколи, чеснок, лимон, тимьян, соль, специи</v>
      </c>
    </row>
    <row r="480" spans="1:13" ht="15" hidden="1" customHeight="1" x14ac:dyDescent="0.25">
      <c r="A480">
        <f>'БАЗА ЯНД'!B478</f>
        <v>21</v>
      </c>
      <c r="B480" t="str">
        <f>'БАЗА ЯНД'!E478</f>
        <v>Зеленый лук</v>
      </c>
      <c r="C480" t="str">
        <f>CONCATENATE('БАЗА ЯНД'!F478,".-")</f>
        <v>10.-</v>
      </c>
      <c r="D480" t="str">
        <f>CONCATENATE('БАЗА ЯНД'!I478," г")</f>
        <v>10 г</v>
      </c>
      <c r="E480" t="str">
        <f>CONCATENATE(ROUND('БАЗА ЯНД'!J478,0)," кк")</f>
        <v>2 кк</v>
      </c>
      <c r="F480" t="str">
        <f>CONCATENATE("Б ",ROUND('БАЗА ЯНД'!K478,0))</f>
        <v>Б 0</v>
      </c>
      <c r="G480" t="str">
        <f>CONCATENATE("Ж ",ROUND('БАЗА ЯНД'!L478,0))</f>
        <v>Ж 0</v>
      </c>
      <c r="H480" t="str">
        <f>CONCATENATE("У ",ROUND('БАЗА ЯНД'!M478,0))</f>
        <v>У 0</v>
      </c>
      <c r="I480">
        <f>'БАЗА ЯНД'!N478</f>
        <v>1</v>
      </c>
      <c r="J480">
        <f>'БАЗА ЯНД'!O478</f>
        <v>0</v>
      </c>
      <c r="K480">
        <f>'БАЗА ЯНД'!P478</f>
        <v>0</v>
      </c>
      <c r="L480">
        <f>'БАЗА ЯНД'!Q478</f>
        <v>0</v>
      </c>
      <c r="M480" t="str">
        <f>'БАЗА ЯНД'!R478</f>
        <v>зеленый лук</v>
      </c>
    </row>
    <row r="481" spans="1:13" ht="15" customHeight="1" x14ac:dyDescent="0.25">
      <c r="A481">
        <f>'БАЗА ЯНД'!B479</f>
        <v>21</v>
      </c>
      <c r="B481" t="str">
        <f>'БАЗА ЯНД'!E479</f>
        <v>Кальцоне с индейкой</v>
      </c>
      <c r="C481" t="str">
        <f>CONCATENATE('БАЗА ЯНД'!F479,".-")</f>
        <v>175.-</v>
      </c>
      <c r="D481" t="str">
        <f>CONCATENATE('БАЗА ЯНД'!I479," г")</f>
        <v>170 г</v>
      </c>
      <c r="E481" t="str">
        <f>CONCATENATE(ROUND('БАЗА ЯНД'!J479,0)," кк")</f>
        <v>301 кк</v>
      </c>
      <c r="F481" t="str">
        <f>CONCATENATE("Б ",ROUND('БАЗА ЯНД'!K479,0))</f>
        <v>Б 14</v>
      </c>
      <c r="G481" t="str">
        <f>CONCATENATE("Ж ",ROUND('БАЗА ЯНД'!L479,0))</f>
        <v>Ж 11</v>
      </c>
      <c r="H481" t="str">
        <f>CONCATENATE("У ",ROUND('БАЗА ЯНД'!M479,0))</f>
        <v>У 36</v>
      </c>
      <c r="I481">
        <f>'БАЗА ЯНД'!N479</f>
        <v>0</v>
      </c>
      <c r="J481">
        <f>'БАЗА ЯНД'!O479</f>
        <v>1</v>
      </c>
      <c r="K481">
        <f>'БАЗА ЯНД'!P479</f>
        <v>1</v>
      </c>
      <c r="L481">
        <f>'БАЗА ЯНД'!Q479</f>
        <v>0</v>
      </c>
      <c r="M481" t="str">
        <f>'БАЗА ЯНД'!R479</f>
        <v>тесто (мука пшеничная, молоко, подсолнечное масло, дрожжи, соль, сахар), индейка филе, соус (томаты, орегано, сахар, базилик), сыр гауда, сыр пармезан, маслины</v>
      </c>
    </row>
    <row r="482" spans="1:13" ht="15" hidden="1" customHeight="1" x14ac:dyDescent="0.25">
      <c r="A482">
        <f>'БАЗА ЯНД'!B480</f>
        <v>21</v>
      </c>
      <c r="B482" t="str">
        <f>'БАЗА ЯНД'!E480</f>
        <v>Капуста жареная</v>
      </c>
      <c r="C482" t="str">
        <f>CONCATENATE('БАЗА ЯНД'!F480,".-")</f>
        <v>70.-</v>
      </c>
      <c r="D482" t="str">
        <f>CONCATENATE('БАЗА ЯНД'!I480," г")</f>
        <v>150 г</v>
      </c>
      <c r="E482" t="str">
        <f>CONCATENATE(ROUND('БАЗА ЯНД'!J480,0)," кк")</f>
        <v>40 кк</v>
      </c>
      <c r="F482" t="str">
        <f>CONCATENATE("Б ",ROUND('БАЗА ЯНД'!K480,0))</f>
        <v>Б 3</v>
      </c>
      <c r="G482" t="str">
        <f>CONCATENATE("Ж ",ROUND('БАЗА ЯНД'!L480,0))</f>
        <v>Ж 1</v>
      </c>
      <c r="H482" t="str">
        <f>CONCATENATE("У ",ROUND('БАЗА ЯНД'!M480,0))</f>
        <v>У 7</v>
      </c>
      <c r="I482">
        <f>'БАЗА ЯНД'!N480</f>
        <v>1</v>
      </c>
      <c r="J482">
        <f>'БАЗА ЯНД'!O480</f>
        <v>0</v>
      </c>
      <c r="K482">
        <f>'БАЗА ЯНД'!P480</f>
        <v>0</v>
      </c>
      <c r="L482">
        <f>'БАЗА ЯНД'!Q480</f>
        <v>0</v>
      </c>
      <c r="M482" t="str">
        <f>'БАЗА ЯНД'!R480</f>
        <v>капуста белокочанная, соль, подсолнечное масло</v>
      </c>
    </row>
    <row r="483" spans="1:13" ht="15" hidden="1" customHeight="1" x14ac:dyDescent="0.25">
      <c r="A483">
        <f>'БАЗА ЯНД'!B481</f>
        <v>8</v>
      </c>
      <c r="B483" t="str">
        <f>'БАЗА ЯНД'!E481</f>
        <v>Смузи яблоко-сельдерей</v>
      </c>
      <c r="C483" t="str">
        <f>CONCATENATE('БАЗА ЯНД'!F481,".-")</f>
        <v>130.-</v>
      </c>
      <c r="D483" t="str">
        <f>CONCATENATE('БАЗА ЯНД'!I481," г")</f>
        <v>270 г</v>
      </c>
      <c r="E483" t="str">
        <f>CONCATENATE(ROUND('БАЗА ЯНД'!J481,0)," кк")</f>
        <v>62 кк</v>
      </c>
      <c r="F483" t="str">
        <f>CONCATENATE("Б ",ROUND('БАЗА ЯНД'!K481,0))</f>
        <v>Б 1</v>
      </c>
      <c r="G483" t="str">
        <f>CONCATENATE("Ж ",ROUND('БАЗА ЯНД'!L481,0))</f>
        <v>Ж 1</v>
      </c>
      <c r="H483" t="str">
        <f>CONCATENATE("У ",ROUND('БАЗА ЯНД'!M481,0))</f>
        <v>У 13</v>
      </c>
      <c r="I483">
        <f>'БАЗА ЯНД'!N481</f>
        <v>1</v>
      </c>
      <c r="J483">
        <f>'БАЗА ЯНД'!O481</f>
        <v>0</v>
      </c>
      <c r="K483">
        <f>'БАЗА ЯНД'!P481</f>
        <v>0</v>
      </c>
      <c r="L483">
        <f>'БАЗА ЯНД'!Q481</f>
        <v>0</v>
      </c>
      <c r="M483" t="str">
        <f>'БАЗА ЯНД'!R481</f>
        <v>яблоко, огурцы, стебель сельдерея, лайм, петрушка, мята</v>
      </c>
    </row>
    <row r="484" spans="1:13" ht="15" hidden="1" customHeight="1" x14ac:dyDescent="0.25">
      <c r="A484">
        <f>'БАЗА ЯНД'!B482</f>
        <v>22</v>
      </c>
      <c r="B484" t="str">
        <f>'БАЗА ЯНД'!E482</f>
        <v>Индейка в соусе терияки</v>
      </c>
      <c r="C484" t="str">
        <f>CONCATENATE('БАЗА ЯНД'!F482,".-")</f>
        <v>210.-</v>
      </c>
      <c r="D484" t="str">
        <f>CONCATENATE('БАЗА ЯНД'!I482," г")</f>
        <v>200 г</v>
      </c>
      <c r="E484" t="str">
        <f>CONCATENATE(ROUND('БАЗА ЯНД'!J482,0)," кк")</f>
        <v>172 кк</v>
      </c>
      <c r="F484" t="str">
        <f>CONCATENATE("Б ",ROUND('БАЗА ЯНД'!K482,0))</f>
        <v>Б 14</v>
      </c>
      <c r="G484" t="str">
        <f>CONCATENATE("Ж ",ROUND('БАЗА ЯНД'!L482,0))</f>
        <v>Ж 9</v>
      </c>
      <c r="H484" t="str">
        <f>CONCATENATE("У ",ROUND('БАЗА ЯНД'!M482,0))</f>
        <v>У 8</v>
      </c>
      <c r="I484">
        <f>'БАЗА ЯНД'!N482</f>
        <v>0</v>
      </c>
      <c r="J484">
        <f>'БАЗА ЯНД'!O482</f>
        <v>1</v>
      </c>
      <c r="K484">
        <f>'БАЗА ЯНД'!P482</f>
        <v>0</v>
      </c>
      <c r="L484">
        <f>'БАЗА ЯНД'!Q482</f>
        <v>1</v>
      </c>
      <c r="M484" t="str">
        <f>'БАЗА ЯНД'!R482</f>
        <v>индейка, цукини, лук, морковь, паприка, брокколи, арахис, имбирь, чеснок, чили, соевый соус, сахар, соль, специи</v>
      </c>
    </row>
    <row r="485" spans="1:13" ht="15" hidden="1" customHeight="1" x14ac:dyDescent="0.25">
      <c r="A485">
        <f>'БАЗА ЯНД'!B483</f>
        <v>21</v>
      </c>
      <c r="B485" t="str">
        <f>'БАЗА ЯНД'!E483</f>
        <v>Энчиладас с говядиной и овощами</v>
      </c>
      <c r="C485" t="str">
        <f>CONCATENATE('БАЗА ЯНД'!F483,".-")</f>
        <v>240.-</v>
      </c>
      <c r="D485" t="str">
        <f>CONCATENATE('БАЗА ЯНД'!I483," г")</f>
        <v>200 г</v>
      </c>
      <c r="E485" t="str">
        <f>CONCATENATE(ROUND('БАЗА ЯНД'!J483,0)," кк")</f>
        <v>295 кк</v>
      </c>
      <c r="F485" t="str">
        <f>CONCATENATE("Б ",ROUND('БАЗА ЯНД'!K483,0))</f>
        <v>Б 12</v>
      </c>
      <c r="G485" t="str">
        <f>CONCATENATE("Ж ",ROUND('БАЗА ЯНД'!L483,0))</f>
        <v>Ж 10</v>
      </c>
      <c r="H485" t="str">
        <f>CONCATENATE("У ",ROUND('БАЗА ЯНД'!M483,0))</f>
        <v>У 40</v>
      </c>
      <c r="I485">
        <f>'БАЗА ЯНД'!N483</f>
        <v>0</v>
      </c>
      <c r="J485">
        <f>'БАЗА ЯНД'!O483</f>
        <v>1</v>
      </c>
      <c r="K485">
        <f>'БАЗА ЯНД'!P483</f>
        <v>1</v>
      </c>
      <c r="L485">
        <f>'БАЗА ЯНД'!Q483</f>
        <v>1</v>
      </c>
      <c r="M485" t="str">
        <f>'БАЗА ЯНД'!R483</f>
        <v xml:space="preserve">тортилья (мука пшеничная, вода, дрожжи, соль), перец свежий, рис басмати, подсолнечное масло, лук, сливки, говядина, фасоль красная, сыр гауда, кинза, кумин, орегано, какао, соевый соус, томаты, перец халапеньо </v>
      </c>
    </row>
    <row r="486" spans="1:13" ht="15" hidden="1" customHeight="1" x14ac:dyDescent="0.25">
      <c r="A486">
        <f>'БАЗА ЯНД'!B484</f>
        <v>12</v>
      </c>
      <c r="B486" t="str">
        <f>'БАЗА ЯНД'!E484</f>
        <v>Биточек из белой рыбы с овощами</v>
      </c>
      <c r="C486" t="str">
        <f>CONCATENATE('БАЗА ЯНД'!F484,".-")</f>
        <v>240.-</v>
      </c>
      <c r="D486" t="str">
        <f>CONCATENATE('БАЗА ЯНД'!I484," г")</f>
        <v>160 г</v>
      </c>
      <c r="E486" t="str">
        <f>CONCATENATE(ROUND('БАЗА ЯНД'!J484,0)," кк")</f>
        <v>201 кк</v>
      </c>
      <c r="F486" t="str">
        <f>CONCATENATE("Б ",ROUND('БАЗА ЯНД'!K484,0))</f>
        <v>Б 21</v>
      </c>
      <c r="G486" t="str">
        <f>CONCATENATE("Ж ",ROUND('БАЗА ЯНД'!L484,0))</f>
        <v>Ж 2</v>
      </c>
      <c r="H486" t="str">
        <f>CONCATENATE("У ",ROUND('БАЗА ЯНД'!M484,0))</f>
        <v>У 25</v>
      </c>
      <c r="I486">
        <f>'БАЗА ЯНД'!N484</f>
        <v>0</v>
      </c>
      <c r="J486">
        <f>'БАЗА ЯНД'!O484</f>
        <v>1</v>
      </c>
      <c r="K486">
        <f>'БАЗА ЯНД'!P484</f>
        <v>0</v>
      </c>
      <c r="L486">
        <f>'БАЗА ЯНД'!Q484</f>
        <v>0</v>
      </c>
      <c r="M486" t="str">
        <f>'БАЗА ЯНД'!R484</f>
        <v>треска, яйцо куриное, панировочные сухари, морковь, брокколи, кукуруза, соевый соус, петрушка, соль, специи</v>
      </c>
    </row>
    <row r="487" spans="1:13" ht="15" hidden="1" customHeight="1" x14ac:dyDescent="0.25">
      <c r="A487">
        <f>'БАЗА ЯНД'!B485</f>
        <v>0</v>
      </c>
      <c r="B487" t="str">
        <f>'БАЗА ЯНД'!E485</f>
        <v>Каша 4 злака (залейте кипятком)</v>
      </c>
      <c r="C487" t="str">
        <f>CONCATENATE('БАЗА ЯНД'!F485,".-")</f>
        <v>0.-</v>
      </c>
      <c r="D487" t="str">
        <f>CONCATENATE('БАЗА ЯНД'!I485," г")</f>
        <v xml:space="preserve"> г</v>
      </c>
      <c r="E487" t="str">
        <f>CONCATENATE(ROUND('БАЗА ЯНД'!J485,0)," кк")</f>
        <v>0 кк</v>
      </c>
      <c r="F487" t="str">
        <f>CONCATENATE("Б ",ROUND('БАЗА ЯНД'!K485,0))</f>
        <v>Б 0</v>
      </c>
      <c r="G487" t="str">
        <f>CONCATENATE("Ж ",ROUND('БАЗА ЯНД'!L485,0))</f>
        <v>Ж 0</v>
      </c>
      <c r="H487" t="str">
        <f>CONCATENATE("У ",ROUND('БАЗА ЯНД'!M485,0))</f>
        <v>У 0</v>
      </c>
      <c r="I487">
        <f>'БАЗА ЯНД'!N485</f>
        <v>0</v>
      </c>
      <c r="J487">
        <f>'БАЗА ЯНД'!O485</f>
        <v>0</v>
      </c>
      <c r="K487">
        <f>'БАЗА ЯНД'!P485</f>
        <v>0</v>
      </c>
      <c r="L487">
        <f>'БАЗА ЯНД'!Q485</f>
        <v>0</v>
      </c>
      <c r="M487">
        <f>'БАЗА ЯНД'!R485</f>
        <v>0</v>
      </c>
    </row>
    <row r="488" spans="1:13" ht="15" hidden="1" customHeight="1" x14ac:dyDescent="0.25">
      <c r="A488">
        <f>'БАЗА ЯНД'!B486</f>
        <v>24</v>
      </c>
      <c r="B488" t="str">
        <f>'БАЗА ЯНД'!E486</f>
        <v>Белая рыба со шпинатом в сливках</v>
      </c>
      <c r="C488" t="str">
        <f>CONCATENATE('БАЗА ЯНД'!F486,".-")</f>
        <v>240.-</v>
      </c>
      <c r="D488" t="str">
        <f>CONCATENATE('БАЗА ЯНД'!I486," г")</f>
        <v>160 г</v>
      </c>
      <c r="E488" t="str">
        <f>CONCATENATE(ROUND('БАЗА ЯНД'!J486,0)," кк")</f>
        <v>107 кк</v>
      </c>
      <c r="F488" t="str">
        <f>CONCATENATE("Б ",ROUND('БАЗА ЯНД'!K486,0))</f>
        <v>Б 14</v>
      </c>
      <c r="G488" t="str">
        <f>CONCATENATE("Ж ",ROUND('БАЗА ЯНД'!L486,0))</f>
        <v>Ж 4</v>
      </c>
      <c r="H488" t="str">
        <f>CONCATENATE("У ",ROUND('БАЗА ЯНД'!M486,0))</f>
        <v>У 3</v>
      </c>
      <c r="I488">
        <f>'БАЗА ЯНД'!N486</f>
        <v>0</v>
      </c>
      <c r="J488">
        <f>'БАЗА ЯНД'!O486</f>
        <v>1</v>
      </c>
      <c r="K488">
        <f>'БАЗА ЯНД'!P486</f>
        <v>1</v>
      </c>
      <c r="L488">
        <f>'БАЗА ЯНД'!Q486</f>
        <v>0</v>
      </c>
      <c r="M488" t="str">
        <f>'БАЗА ЯНД'!R486</f>
        <v>треска, тимьян, соль, сливочное масло, капуста цветная, кабачки, морковь, сливки 22%, шпинат, белое вино, мука пшеничная</v>
      </c>
    </row>
    <row r="489" spans="1:13" ht="15" hidden="1" customHeight="1" x14ac:dyDescent="0.25">
      <c r="A489">
        <f>'БАЗА ЯНД'!B487</f>
        <v>22</v>
      </c>
      <c r="B489" t="str">
        <f>'БАЗА ЯНД'!E487</f>
        <v>Индейка на гриле</v>
      </c>
      <c r="C489" t="str">
        <f>CONCATENATE('БАЗА ЯНД'!F487,".-")</f>
        <v>240.-</v>
      </c>
      <c r="D489" t="str">
        <f>CONCATENATE('БАЗА ЯНД'!I487," г")</f>
        <v>180 г</v>
      </c>
      <c r="E489" t="str">
        <f>CONCATENATE(ROUND('БАЗА ЯНД'!J487,0)," кк")</f>
        <v>111 кк</v>
      </c>
      <c r="F489" t="str">
        <f>CONCATENATE("Б ",ROUND('БАЗА ЯНД'!K487,0))</f>
        <v>Б 25</v>
      </c>
      <c r="G489" t="str">
        <f>CONCATENATE("Ж ",ROUND('БАЗА ЯНД'!L487,0))</f>
        <v>Ж 1</v>
      </c>
      <c r="H489" t="str">
        <f>CONCATENATE("У ",ROUND('БАЗА ЯНД'!M487,0))</f>
        <v>У 1</v>
      </c>
      <c r="I489">
        <f>'БАЗА ЯНД'!N487</f>
        <v>0</v>
      </c>
      <c r="J489">
        <f>'БАЗА ЯНД'!O487</f>
        <v>0</v>
      </c>
      <c r="K489">
        <f>'БАЗА ЯНД'!P487</f>
        <v>0</v>
      </c>
      <c r="L489">
        <f>'БАЗА ЯНД'!Q487</f>
        <v>0</v>
      </c>
      <c r="M489" t="str">
        <f>'БАЗА ЯНД'!R487</f>
        <v>индейка, соль, специи, подсолнечное масло</v>
      </c>
    </row>
    <row r="490" spans="1:13" ht="15" hidden="1" customHeight="1" x14ac:dyDescent="0.25">
      <c r="A490">
        <f>'БАЗА ЯНД'!B488</f>
        <v>0</v>
      </c>
      <c r="B490" t="str">
        <f>'БАЗА ЯНД'!E488</f>
        <v>Запеканка из цветной капусты с яйцом</v>
      </c>
      <c r="C490" t="str">
        <f>CONCATENATE('БАЗА ЯНД'!F488,".-")</f>
        <v>150.-</v>
      </c>
      <c r="D490" t="str">
        <f>CONCATENATE('БАЗА ЯНД'!I488," г")</f>
        <v>250 г</v>
      </c>
      <c r="E490" t="str">
        <f>CONCATENATE(ROUND('БАЗА ЯНД'!J488,0)," кк")</f>
        <v>230 кк</v>
      </c>
      <c r="F490" t="str">
        <f>CONCATENATE("Б ",ROUND('БАЗА ЯНД'!K488,0))</f>
        <v>Б 14</v>
      </c>
      <c r="G490" t="str">
        <f>CONCATENATE("Ж ",ROUND('БАЗА ЯНД'!L488,0))</f>
        <v>Ж 11</v>
      </c>
      <c r="H490" t="str">
        <f>CONCATENATE("У ",ROUND('БАЗА ЯНД'!M488,0))</f>
        <v>У 18</v>
      </c>
      <c r="I490">
        <f>'БАЗА ЯНД'!N488</f>
        <v>1</v>
      </c>
      <c r="J490">
        <f>'БАЗА ЯНД'!O488</f>
        <v>0</v>
      </c>
      <c r="K490">
        <f>'БАЗА ЯНД'!P488</f>
        <v>0</v>
      </c>
      <c r="L490">
        <f>'БАЗА ЯНД'!Q488</f>
        <v>0</v>
      </c>
      <c r="M490" t="str">
        <f>'БАЗА ЯНД'!R488</f>
        <v>яйцо куриное, мука, сливки, томаты, лук, петрушка, цветная капуста, моцарелла, брокколи, рукола, соль, специи</v>
      </c>
    </row>
    <row r="491" spans="1:13" ht="15" customHeight="1" x14ac:dyDescent="0.25">
      <c r="A491">
        <f>'БАЗА ЯНД'!B489</f>
        <v>23</v>
      </c>
      <c r="B491" t="str">
        <f>'БАЗА ЯНД'!E489</f>
        <v>Карри с тунцом</v>
      </c>
      <c r="C491" t="str">
        <f>CONCATENATE('БАЗА ЯНД'!F489,".-")</f>
        <v>260.-</v>
      </c>
      <c r="D491" t="str">
        <f>CONCATENATE('БАЗА ЯНД'!I489," г")</f>
        <v>180 г</v>
      </c>
      <c r="E491" t="str">
        <f>CONCATENATE(ROUND('БАЗА ЯНД'!J489,0)," кк")</f>
        <v>710 кк</v>
      </c>
      <c r="F491" t="str">
        <f>CONCATENATE("Б ",ROUND('БАЗА ЯНД'!K489,0))</f>
        <v>Б 25</v>
      </c>
      <c r="G491" t="str">
        <f>CONCATENATE("Ж ",ROUND('БАЗА ЯНД'!L489,0))</f>
        <v>Ж 41</v>
      </c>
      <c r="H491" t="str">
        <f>CONCATENATE("У ",ROUND('БАЗА ЯНД'!M489,0))</f>
        <v>У 61</v>
      </c>
      <c r="I491">
        <f>'БАЗА ЯНД'!N489</f>
        <v>0</v>
      </c>
      <c r="J491">
        <f>'БАЗА ЯНД'!O489</f>
        <v>1</v>
      </c>
      <c r="K491">
        <f>'БАЗА ЯНД'!P489</f>
        <v>1</v>
      </c>
      <c r="L491">
        <f>'БАЗА ЯНД'!Q489</f>
        <v>1</v>
      </c>
      <c r="M491" t="str">
        <f>'БАЗА ЯНД'!R489</f>
        <v>филе тунца, кабачки, морковь, капуста брокколи, тыква, фасоль стручковая, шампиньоны, лук, перец болгарский, сливки, кокосовое молоко, соус соевый, листья лайма, лемонграсс, апельсин, имбирь, чеснок, чили, карри, соль специи</v>
      </c>
    </row>
    <row r="492" spans="1:13" ht="15" hidden="1" customHeight="1" x14ac:dyDescent="0.25">
      <c r="A492">
        <f>'БАЗА ЯНД'!B490</f>
        <v>22</v>
      </c>
      <c r="B492" t="str">
        <f>'БАЗА ЯНД'!E490</f>
        <v>Итальянский салат с пастой и копченым цыплёнком</v>
      </c>
      <c r="C492" t="str">
        <f>CONCATENATE('БАЗА ЯНД'!F490,".-")</f>
        <v>210.-</v>
      </c>
      <c r="D492" t="str">
        <f>CONCATENATE('БАЗА ЯНД'!I490," г")</f>
        <v>200 г</v>
      </c>
      <c r="E492" t="str">
        <f>CONCATENATE(ROUND('БАЗА ЯНД'!J490,0)," кк")</f>
        <v>352 кк</v>
      </c>
      <c r="F492" t="str">
        <f>CONCATENATE("Б ",ROUND('БАЗА ЯНД'!K490,0))</f>
        <v>Б 15</v>
      </c>
      <c r="G492" t="str">
        <f>CONCATENATE("Ж ",ROUND('БАЗА ЯНД'!L490,0))</f>
        <v>Ж 23</v>
      </c>
      <c r="H492" t="str">
        <f>CONCATENATE("У ",ROUND('БАЗА ЯНД'!M490,0))</f>
        <v>У 23</v>
      </c>
      <c r="I492">
        <f>'БАЗА ЯНД'!N490</f>
        <v>0</v>
      </c>
      <c r="J492">
        <f>'БАЗА ЯНД'!O490</f>
        <v>1</v>
      </c>
      <c r="K492">
        <f>'БАЗА ЯНД'!P490</f>
        <v>1</v>
      </c>
      <c r="L492">
        <f>'БАЗА ЯНД'!Q490</f>
        <v>0</v>
      </c>
      <c r="M492" t="str">
        <f>'БАЗА ЯНД'!R490</f>
        <v>паста, цыплёнок, томаты, паприка, фасоль, сыр, базилик, петрушка, растительное масло, грецкий орех, мёд, чеснок, рукола, маслины, капуста, редис, паприка, айсберг, яйцо куриное, лимоны, горчица, соль, специи</v>
      </c>
    </row>
    <row r="493" spans="1:13" ht="15" hidden="1" customHeight="1" x14ac:dyDescent="0.25">
      <c r="A493">
        <f>'БАЗА ЯНД'!B491</f>
        <v>22</v>
      </c>
      <c r="B493" t="str">
        <f>'БАЗА ЯНД'!E491</f>
        <v>Кальмар су-вид с азиатским соусом</v>
      </c>
      <c r="C493" t="str">
        <f>CONCATENATE('БАЗА ЯНД'!F491,".-")</f>
        <v>230.-</v>
      </c>
      <c r="D493" t="str">
        <f>CONCATENATE('БАЗА ЯНД'!I491," г")</f>
        <v>140 г</v>
      </c>
      <c r="E493" t="str">
        <f>CONCATENATE(ROUND('БАЗА ЯНД'!J491,0)," кк")</f>
        <v>74 кк</v>
      </c>
      <c r="F493" t="str">
        <f>CONCATENATE("Б ",ROUND('БАЗА ЯНД'!K491,0))</f>
        <v>Б 1</v>
      </c>
      <c r="G493" t="str">
        <f>CONCATENATE("Ж ",ROUND('БАЗА ЯНД'!L491,0))</f>
        <v>Ж 7</v>
      </c>
      <c r="H493" t="str">
        <f>CONCATENATE("У ",ROUND('БАЗА ЯНД'!M491,0))</f>
        <v>У 3</v>
      </c>
      <c r="I493">
        <f>'БАЗА ЯНД'!N491</f>
        <v>0</v>
      </c>
      <c r="J493">
        <f>'БАЗА ЯНД'!O491</f>
        <v>0</v>
      </c>
      <c r="K493">
        <f>'БАЗА ЯНД'!P491</f>
        <v>1</v>
      </c>
      <c r="L493">
        <f>'БАЗА ЯНД'!Q491</f>
        <v>0</v>
      </c>
      <c r="M493" t="str">
        <f>'БАЗА ЯНД'!R491</f>
        <v>кальмар, сливки, масло сливочное, соус устричный, кунжутное масло, соль, специи</v>
      </c>
    </row>
    <row r="494" spans="1:13" ht="15" hidden="1" customHeight="1" x14ac:dyDescent="0.25">
      <c r="A494">
        <f>'БАЗА ЯНД'!B492</f>
        <v>10</v>
      </c>
      <c r="B494" t="str">
        <f>'БАЗА ЯНД'!E492</f>
        <v>Рис басмати</v>
      </c>
      <c r="C494" t="str">
        <f>CONCATENATE('БАЗА ЯНД'!F492,".-")</f>
        <v>80.-</v>
      </c>
      <c r="D494" t="str">
        <f>CONCATENATE('БАЗА ЯНД'!I492," г")</f>
        <v>180 г</v>
      </c>
      <c r="E494" t="str">
        <f>CONCATENATE(ROUND('БАЗА ЯНД'!J492,0)," кк")</f>
        <v>283 кк</v>
      </c>
      <c r="F494" t="str">
        <f>CONCATENATE("Б ",ROUND('БАЗА ЯНД'!K492,0))</f>
        <v>Б 7</v>
      </c>
      <c r="G494" t="str">
        <f>CONCATENATE("Ж ",ROUND('БАЗА ЯНД'!L492,0))</f>
        <v>Ж 7</v>
      </c>
      <c r="H494" t="str">
        <f>CONCATENATE("У ",ROUND('БАЗА ЯНД'!M492,0))</f>
        <v>У 48</v>
      </c>
      <c r="I494">
        <f>'БАЗА ЯНД'!N492</f>
        <v>1</v>
      </c>
      <c r="J494">
        <f>'БАЗА ЯНД'!O492</f>
        <v>0</v>
      </c>
      <c r="K494">
        <f>'БАЗА ЯНД'!P492</f>
        <v>1</v>
      </c>
      <c r="L494">
        <f>'БАЗА ЯНД'!Q492</f>
        <v>0</v>
      </c>
      <c r="M494" t="str">
        <f>'БАЗА ЯНД'!R492</f>
        <v>рис басмати, сливочное масло, соль</v>
      </c>
    </row>
    <row r="495" spans="1:13" ht="15" hidden="1" customHeight="1" x14ac:dyDescent="0.25">
      <c r="A495">
        <f>'БАЗА ЯНД'!B493</f>
        <v>6</v>
      </c>
      <c r="B495" t="str">
        <f>'БАЗА ЯНД'!E493</f>
        <v>Кисло-сладкая свинина с ананасом</v>
      </c>
      <c r="C495" t="str">
        <f>CONCATENATE('БАЗА ЯНД'!F493,".-")</f>
        <v>210.-</v>
      </c>
      <c r="D495" t="str">
        <f>CONCATENATE('БАЗА ЯНД'!I493," г")</f>
        <v>180 г</v>
      </c>
      <c r="E495" t="str">
        <f>CONCATENATE(ROUND('БАЗА ЯНД'!J493,0)," кк")</f>
        <v>288 кк</v>
      </c>
      <c r="F495" t="str">
        <f>CONCATENATE("Б ",ROUND('БАЗА ЯНД'!K493,0))</f>
        <v>Б 13</v>
      </c>
      <c r="G495" t="str">
        <f>CONCATENATE("Ж ",ROUND('БАЗА ЯНД'!L493,0))</f>
        <v>Ж 21</v>
      </c>
      <c r="H495" t="str">
        <f>CONCATENATE("У ",ROUND('БАЗА ЯНД'!M493,0))</f>
        <v>У 11</v>
      </c>
      <c r="I495">
        <f>'БАЗА ЯНД'!N493</f>
        <v>0</v>
      </c>
      <c r="J495">
        <f>'БАЗА ЯНД'!O493</f>
        <v>0</v>
      </c>
      <c r="K495">
        <f>'БАЗА ЯНД'!P493</f>
        <v>0</v>
      </c>
      <c r="L495">
        <f>'БАЗА ЯНД'!Q493</f>
        <v>1</v>
      </c>
      <c r="M495" t="str">
        <f>'БАЗА ЯНД'!R493</f>
        <v>свинина, ананас, лук, кинза, арахис, морковь, перец болгарский, соус кисло-сладкий, томатная паста, лук зеленый, чеснок, имбирь, соль, специи</v>
      </c>
    </row>
    <row r="496" spans="1:13" ht="15" hidden="1" customHeight="1" x14ac:dyDescent="0.25">
      <c r="A496">
        <f>'БАЗА ЯНД'!B494</f>
        <v>0</v>
      </c>
      <c r="B496" t="str">
        <f>'БАЗА ЯНД'!E494</f>
        <v>Киш из красной рыбы с помидорами и базиликом</v>
      </c>
      <c r="C496" t="str">
        <f>CONCATENATE('БАЗА ЯНД'!F494,".-")</f>
        <v>.-</v>
      </c>
      <c r="D496" t="str">
        <f>CONCATENATE('БАЗА ЯНД'!I494," г")</f>
        <v>200 г</v>
      </c>
      <c r="E496" t="str">
        <f>CONCATENATE(ROUND('БАЗА ЯНД'!J494,0)," кк")</f>
        <v>351 кк</v>
      </c>
      <c r="F496" t="str">
        <f>CONCATENATE("Б ",ROUND('БАЗА ЯНД'!K494,0))</f>
        <v>Б 24</v>
      </c>
      <c r="G496" t="str">
        <f>CONCATENATE("Ж ",ROUND('БАЗА ЯНД'!L494,0))</f>
        <v>Ж 18</v>
      </c>
      <c r="H496" t="str">
        <f>CONCATENATE("У ",ROUND('БАЗА ЯНД'!M494,0))</f>
        <v>У 22</v>
      </c>
      <c r="I496">
        <f>'БАЗА ЯНД'!N494</f>
        <v>0</v>
      </c>
      <c r="J496">
        <f>'БАЗА ЯНД'!O494</f>
        <v>0</v>
      </c>
      <c r="K496">
        <f>'БАЗА ЯНД'!P494</f>
        <v>5</v>
      </c>
      <c r="L496">
        <f>'БАЗА ЯНД'!Q494</f>
        <v>0</v>
      </c>
      <c r="M496" t="str">
        <f>'БАЗА ЯНД'!R494</f>
        <v>красная рыба, мука пшеничная, сливочное масло, яйцо куриное, молоко, сливки, сыр, томаты, лук, петрушка, цукини, базилик, соль, специи</v>
      </c>
    </row>
    <row r="497" spans="1:13" ht="15" hidden="1" customHeight="1" x14ac:dyDescent="0.25">
      <c r="A497">
        <f>'БАЗА ЯНД'!B495</f>
        <v>26</v>
      </c>
      <c r="B497" t="str">
        <f>'БАЗА ЯНД'!E495</f>
        <v>Блинчик с черешней</v>
      </c>
      <c r="C497" t="str">
        <f>CONCATENATE('БАЗА ЯНД'!F495,".-")</f>
        <v>120.-</v>
      </c>
      <c r="D497" t="str">
        <f>CONCATENATE('БАЗА ЯНД'!I495," г")</f>
        <v>100 г</v>
      </c>
      <c r="E497" t="str">
        <f>CONCATENATE(ROUND('БАЗА ЯНД'!J495,0)," кк")</f>
        <v>212 кк</v>
      </c>
      <c r="F497" t="str">
        <f>CONCATENATE("Б ",ROUND('БАЗА ЯНД'!K495,0))</f>
        <v>Б 4</v>
      </c>
      <c r="G497" t="str">
        <f>CONCATENATE("Ж ",ROUND('БАЗА ЯНД'!L495,0))</f>
        <v>Ж 2</v>
      </c>
      <c r="H497" t="str">
        <f>CONCATENATE("У ",ROUND('БАЗА ЯНД'!M495,0))</f>
        <v>У 45</v>
      </c>
      <c r="I497">
        <f>'БАЗА ЯНД'!N495</f>
        <v>0</v>
      </c>
      <c r="J497">
        <f>'БАЗА ЯНД'!O495</f>
        <v>1</v>
      </c>
      <c r="K497">
        <f>'БАЗА ЯНД'!P495</f>
        <v>1</v>
      </c>
      <c r="L497">
        <f>'БАЗА ЯНД'!Q495</f>
        <v>0</v>
      </c>
      <c r="M497" t="str">
        <f>'БАЗА ЯНД'!R495</f>
        <v>пшеничная мука, сахар, молоко, соль, яйцо куриное, растительное масло, черешня</v>
      </c>
    </row>
    <row r="498" spans="1:13" ht="15" customHeight="1" x14ac:dyDescent="0.25">
      <c r="A498">
        <f>'БАЗА ЯНД'!B496</f>
        <v>23</v>
      </c>
      <c r="B498" t="str">
        <f>'БАЗА ЯНД'!E496</f>
        <v>Карри-суп с чечевицей</v>
      </c>
      <c r="C498" t="str">
        <f>CONCATENATE('БАЗА ЯНД'!F496,".-")</f>
        <v>120.-</v>
      </c>
      <c r="D498" t="str">
        <f>CONCATENATE('БАЗА ЯНД'!I496," г")</f>
        <v>250 г</v>
      </c>
      <c r="E498" t="str">
        <f>CONCATENATE(ROUND('БАЗА ЯНД'!J496,0)," кк")</f>
        <v>129 кк</v>
      </c>
      <c r="F498" t="str">
        <f>CONCATENATE("Б ",ROUND('БАЗА ЯНД'!K496,0))</f>
        <v>Б 5</v>
      </c>
      <c r="G498" t="str">
        <f>CONCATENATE("Ж ",ROUND('БАЗА ЯНД'!L496,0))</f>
        <v>Ж 7</v>
      </c>
      <c r="H498" t="str">
        <f>CONCATENATE("У ",ROUND('БАЗА ЯНД'!M496,0))</f>
        <v>У 12</v>
      </c>
      <c r="I498">
        <f>'БАЗА ЯНД'!N496</f>
        <v>1</v>
      </c>
      <c r="J498">
        <f>'БАЗА ЯНД'!O496</f>
        <v>0</v>
      </c>
      <c r="K498">
        <f>'БАЗА ЯНД'!P496</f>
        <v>0</v>
      </c>
      <c r="L498">
        <f>'БАЗА ЯНД'!Q496</f>
        <v>1</v>
      </c>
      <c r="M498" t="str">
        <f>'БАЗА ЯНД'!R496</f>
        <v>кукуруза, перец чили, имбирь, чеснок, морковь, цукини, шампиньоны, тыква, кокосовое молоко, кинза, соль, специи</v>
      </c>
    </row>
    <row r="499" spans="1:13" ht="15" customHeight="1" x14ac:dyDescent="0.25">
      <c r="A499">
        <f>'БАЗА ЯНД'!B497</f>
        <v>23</v>
      </c>
      <c r="B499" t="str">
        <f>'БАЗА ЯНД'!E497</f>
        <v>Картофель фри гриль</v>
      </c>
      <c r="C499" t="str">
        <f>CONCATENATE('БАЗА ЯНД'!F497,".-")</f>
        <v>100.-</v>
      </c>
      <c r="D499" t="str">
        <f>CONCATENATE('БАЗА ЯНД'!I497," г")</f>
        <v>140 г</v>
      </c>
      <c r="E499" t="str">
        <f>CONCATENATE(ROUND('БАЗА ЯНД'!J497,0)," кк")</f>
        <v>376 кк</v>
      </c>
      <c r="F499" t="str">
        <f>CONCATENATE("Б ",ROUND('БАЗА ЯНД'!K497,0))</f>
        <v>Б 3</v>
      </c>
      <c r="G499" t="str">
        <f>CONCATENATE("Ж ",ROUND('БАЗА ЯНД'!L497,0))</f>
        <v>Ж 29</v>
      </c>
      <c r="H499" t="str">
        <f>CONCATENATE("У ",ROUND('БАЗА ЯНД'!M497,0))</f>
        <v>У 26</v>
      </c>
      <c r="I499">
        <f>'БАЗА ЯНД'!N497</f>
        <v>1</v>
      </c>
      <c r="J499">
        <f>'БАЗА ЯНД'!O497</f>
        <v>0</v>
      </c>
      <c r="K499">
        <f>'БАЗА ЯНД'!P497</f>
        <v>0</v>
      </c>
      <c r="L499">
        <f>'БАЗА ЯНД'!Q497</f>
        <v>0</v>
      </c>
      <c r="M499" t="str">
        <f>'БАЗА ЯНД'!R497</f>
        <v>картофель фри, тимьян, розмарин, соль, специи</v>
      </c>
    </row>
    <row r="500" spans="1:13" ht="15" hidden="1" customHeight="1" x14ac:dyDescent="0.25">
      <c r="A500">
        <f>'БАЗА ЯНД'!B498</f>
        <v>12</v>
      </c>
      <c r="B500" t="str">
        <f>'БАЗА ЯНД'!E498</f>
        <v>Чечевица с лесными грибами и песто</v>
      </c>
      <c r="C500" t="str">
        <f>CONCATENATE('БАЗА ЯНД'!F498,".-")</f>
        <v>160.-</v>
      </c>
      <c r="D500" t="str">
        <f>CONCATENATE('БАЗА ЯНД'!I498," г")</f>
        <v>180 г</v>
      </c>
      <c r="E500" t="str">
        <f>CONCATENATE(ROUND('БАЗА ЯНД'!J498,0)," кк")</f>
        <v>165 кк</v>
      </c>
      <c r="F500" t="str">
        <f>CONCATENATE("Б ",ROUND('БАЗА ЯНД'!K498,0))</f>
        <v>Б 7</v>
      </c>
      <c r="G500" t="str">
        <f>CONCATENATE("Ж ",ROUND('БАЗА ЯНД'!L498,0))</f>
        <v>Ж 8</v>
      </c>
      <c r="H500" t="str">
        <f>CONCATENATE("У ",ROUND('БАЗА ЯНД'!M498,0))</f>
        <v>У 16</v>
      </c>
      <c r="I500">
        <f>'БАЗА ЯНД'!N498</f>
        <v>1</v>
      </c>
      <c r="J500">
        <f>'БАЗА ЯНД'!O498</f>
        <v>0</v>
      </c>
      <c r="K500">
        <f>'БАЗА ЯНД'!P498</f>
        <v>1</v>
      </c>
      <c r="L500">
        <f>'БАЗА ЯНД'!Q498</f>
        <v>0</v>
      </c>
      <c r="M500" t="str">
        <f>'БАЗА ЯНД'!R498</f>
        <v>чечевица, грибы подосиновики, соус песто (базилик, сыр пармезан, чеснок, орехи, растительное масло), шампиньоны</v>
      </c>
    </row>
    <row r="501" spans="1:13" ht="15" customHeight="1" x14ac:dyDescent="0.25">
      <c r="A501">
        <f>'БАЗА ЯНД'!B499</f>
        <v>21</v>
      </c>
      <c r="B501" t="str">
        <f>'БАЗА ЯНД'!E499</f>
        <v>Картофельное пюре</v>
      </c>
      <c r="C501" t="str">
        <f>CONCATENATE('БАЗА ЯНД'!F499,".-")</f>
        <v>90.-</v>
      </c>
      <c r="D501" t="str">
        <f>CONCATENATE('БАЗА ЯНД'!I499," г")</f>
        <v>150 г</v>
      </c>
      <c r="E501" t="str">
        <f>CONCATENATE(ROUND('БАЗА ЯНД'!J499,0)," кк")</f>
        <v>214 кк</v>
      </c>
      <c r="F501" t="str">
        <f>CONCATENATE("Б ",ROUND('БАЗА ЯНД'!K499,0))</f>
        <v>Б 4</v>
      </c>
      <c r="G501" t="str">
        <f>CONCATENATE("Ж ",ROUND('БАЗА ЯНД'!L499,0))</f>
        <v>Ж 9</v>
      </c>
      <c r="H501" t="str">
        <f>CONCATENATE("У ",ROUND('БАЗА ЯНД'!M499,0))</f>
        <v>У 29</v>
      </c>
      <c r="I501">
        <f>'БАЗА ЯНД'!N499</f>
        <v>1</v>
      </c>
      <c r="J501">
        <f>'БАЗА ЯНД'!O499</f>
        <v>0</v>
      </c>
      <c r="K501">
        <f>'БАЗА ЯНД'!P499</f>
        <v>1</v>
      </c>
      <c r="L501">
        <f>'БАЗА ЯНД'!Q499</f>
        <v>0</v>
      </c>
      <c r="M501" t="str">
        <f>'БАЗА ЯНД'!R499</f>
        <v>картофель, сливочное масло, молоко, сливки, соль, специи</v>
      </c>
    </row>
    <row r="502" spans="1:13" ht="15" customHeight="1" x14ac:dyDescent="0.25">
      <c r="A502">
        <f>'БАЗА ЯНД'!B500</f>
        <v>23</v>
      </c>
      <c r="B502" t="str">
        <f>'БАЗА ЯНД'!E500</f>
        <v>Картофельное пюре гриль</v>
      </c>
      <c r="C502" t="str">
        <f>CONCATENATE('БАЗА ЯНД'!F500,".-")</f>
        <v>90.-</v>
      </c>
      <c r="D502" t="str">
        <f>CONCATENATE('БАЗА ЯНД'!I500," г")</f>
        <v>150 г</v>
      </c>
      <c r="E502" t="str">
        <f>CONCATENATE(ROUND('БАЗА ЯНД'!J500,0)," кк")</f>
        <v>184 кк</v>
      </c>
      <c r="F502" t="str">
        <f>CONCATENATE("Б ",ROUND('БАЗА ЯНД'!K500,0))</f>
        <v>Б 4</v>
      </c>
      <c r="G502" t="str">
        <f>CONCATENATE("Ж ",ROUND('БАЗА ЯНД'!L500,0))</f>
        <v>Ж 6</v>
      </c>
      <c r="H502" t="str">
        <f>CONCATENATE("У ",ROUND('БАЗА ЯНД'!M500,0))</f>
        <v>У 29</v>
      </c>
      <c r="I502">
        <f>'БАЗА ЯНД'!N500</f>
        <v>1</v>
      </c>
      <c r="J502">
        <f>'БАЗА ЯНД'!O500</f>
        <v>0</v>
      </c>
      <c r="K502">
        <f>'БАЗА ЯНД'!P500</f>
        <v>1</v>
      </c>
      <c r="L502">
        <f>'БАЗА ЯНД'!Q500</f>
        <v>0</v>
      </c>
      <c r="M502" t="str">
        <f>'БАЗА ЯНД'!R500</f>
        <v>картофель, сливочное масло, молоко, сливки, соль, специи</v>
      </c>
    </row>
    <row r="503" spans="1:13" ht="15" customHeight="1" x14ac:dyDescent="0.25">
      <c r="A503">
        <f>'БАЗА ЯНД'!B501</f>
        <v>21</v>
      </c>
      <c r="B503" t="str">
        <f>'БАЗА ЯНД'!E501</f>
        <v>Каша 4 злака</v>
      </c>
      <c r="C503" t="str">
        <f>CONCATENATE('БАЗА ЯНД'!F501,".-")</f>
        <v>110.-</v>
      </c>
      <c r="D503" t="str">
        <f>CONCATENATE('БАЗА ЯНД'!I501," г")</f>
        <v>250 г</v>
      </c>
      <c r="E503" t="str">
        <f>CONCATENATE(ROUND('БАЗА ЯНД'!J501,0)," кк")</f>
        <v>240 кк</v>
      </c>
      <c r="F503" t="str">
        <f>CONCATENATE("Б ",ROUND('БАЗА ЯНД'!K501,0))</f>
        <v>Б 5</v>
      </c>
      <c r="G503" t="str">
        <f>CONCATENATE("Ж ",ROUND('БАЗА ЯНД'!L501,0))</f>
        <v>Ж 13</v>
      </c>
      <c r="H503" t="str">
        <f>CONCATENATE("У ",ROUND('БАЗА ЯНД'!M501,0))</f>
        <v>У 27</v>
      </c>
      <c r="I503">
        <f>'БАЗА ЯНД'!N501</f>
        <v>1</v>
      </c>
      <c r="J503">
        <f>'БАЗА ЯНД'!O501</f>
        <v>1</v>
      </c>
      <c r="K503">
        <f>'БАЗА ЯНД'!P501</f>
        <v>1</v>
      </c>
      <c r="L503">
        <f>'БАЗА ЯНД'!Q501</f>
        <v>0</v>
      </c>
      <c r="M503" t="str">
        <f>'БАЗА ЯНД'!R501</f>
        <v>овсяные хлопья, пшеница, рожь, ячмень, молоко, сливки, сливочное масло, сахар, соль</v>
      </c>
    </row>
    <row r="504" spans="1:13" ht="15" hidden="1" customHeight="1" x14ac:dyDescent="0.25">
      <c r="A504">
        <f>'БАЗА ЯНД'!B502</f>
        <v>52</v>
      </c>
      <c r="B504" t="str">
        <f>'БАЗА ЯНД'!E502</f>
        <v>Овощная запеканка с сыром фета</v>
      </c>
      <c r="C504" t="str">
        <f>CONCATENATE('БАЗА ЯНД'!F502,".-")</f>
        <v>160.-</v>
      </c>
      <c r="D504" t="str">
        <f>CONCATENATE('БАЗА ЯНД'!I502," г")</f>
        <v>180 г</v>
      </c>
      <c r="E504" t="str">
        <f>CONCATENATE(ROUND('БАЗА ЯНД'!J502,0)," кк")</f>
        <v>149 кк</v>
      </c>
      <c r="F504" t="str">
        <f>CONCATENATE("Б ",ROUND('БАЗА ЯНД'!K502,0))</f>
        <v>Б 6</v>
      </c>
      <c r="G504" t="str">
        <f>CONCATENATE("Ж ",ROUND('БАЗА ЯНД'!L502,0))</f>
        <v>Ж 7</v>
      </c>
      <c r="H504" t="str">
        <f>CONCATENATE("У ",ROUND('БАЗА ЯНД'!M502,0))</f>
        <v>У 17</v>
      </c>
      <c r="I504">
        <f>'БАЗА ЯНД'!N502</f>
        <v>1</v>
      </c>
      <c r="J504">
        <f>'БАЗА ЯНД'!O502</f>
        <v>0</v>
      </c>
      <c r="K504">
        <f>'БАЗА ЯНД'!P502</f>
        <v>1</v>
      </c>
      <c r="L504">
        <f>'БАЗА ЯНД'!Q502</f>
        <v>0</v>
      </c>
      <c r="M504" t="str">
        <f>'БАЗА ЯНД'!R502</f>
        <v>картофель, соль, молоко, белое вино, фасоль стручковая, капуста брокколи, морковь, корень сельдерея, чечевица, кабачки, тимьян, розмарин, томаты, сыр фета</v>
      </c>
    </row>
    <row r="505" spans="1:13" ht="15" hidden="1" customHeight="1" x14ac:dyDescent="0.25">
      <c r="A505">
        <f>'БАЗА ЯНД'!B503</f>
        <v>0</v>
      </c>
      <c r="B505" t="str">
        <f>'БАЗА ЯНД'!E503</f>
        <v>Творожная запеканка с ревенём</v>
      </c>
      <c r="C505" t="str">
        <f>CONCATENATE('БАЗА ЯНД'!F503,".-")</f>
        <v>120.-</v>
      </c>
      <c r="D505" t="str">
        <f>CONCATENATE('БАЗА ЯНД'!I503," г")</f>
        <v>150 г</v>
      </c>
      <c r="E505" t="str">
        <f>CONCATENATE(ROUND('БАЗА ЯНД'!J503,0)," кк")</f>
        <v>230 кк</v>
      </c>
      <c r="F505" t="str">
        <f>CONCATENATE("Б ",ROUND('БАЗА ЯНД'!K503,0))</f>
        <v>Б 17</v>
      </c>
      <c r="G505" t="str">
        <f>CONCATENATE("Ж ",ROUND('БАЗА ЯНД'!L503,0))</f>
        <v>Ж 7</v>
      </c>
      <c r="H505" t="str">
        <f>CONCATENATE("У ",ROUND('БАЗА ЯНД'!M503,0))</f>
        <v>У 25</v>
      </c>
      <c r="I505">
        <f>'БАЗА ЯНД'!N503</f>
        <v>0</v>
      </c>
      <c r="J505">
        <f>'БАЗА ЯНД'!O503</f>
        <v>1</v>
      </c>
      <c r="K505">
        <f>'БАЗА ЯНД'!P503</f>
        <v>1</v>
      </c>
      <c r="L505">
        <f>'БАЗА ЯНД'!Q503</f>
        <v>0</v>
      </c>
      <c r="M505" t="str">
        <f>'БАЗА ЯНД'!R503</f>
        <v xml:space="preserve">творог, сыр творожный, манная крупа, яйцо куриное, ванильный сахар, ревень, красная смородина, крахмал картофельный </v>
      </c>
    </row>
    <row r="506" spans="1:13" ht="15" hidden="1" customHeight="1" x14ac:dyDescent="0.25">
      <c r="A506">
        <f>'БАЗА ЯНД'!B504</f>
        <v>2</v>
      </c>
      <c r="B506" t="str">
        <f>'БАЗА ЯНД'!E504</f>
        <v>Киш с лососем</v>
      </c>
      <c r="C506" t="str">
        <f>CONCATENATE('БАЗА ЯНД'!F504,".-")</f>
        <v>240.-</v>
      </c>
      <c r="D506" t="str">
        <f>CONCATENATE('БАЗА ЯНД'!I504," г")</f>
        <v>200 г</v>
      </c>
      <c r="E506" t="str">
        <f>CONCATENATE(ROUND('БАЗА ЯНД'!J504,0)," кк")</f>
        <v>385 кк</v>
      </c>
      <c r="F506" t="str">
        <f>CONCATENATE("Б ",ROUND('БАЗА ЯНД'!K504,0))</f>
        <v>Б 22</v>
      </c>
      <c r="G506" t="str">
        <f>CONCATENATE("Ж ",ROUND('БАЗА ЯНД'!L504,0))</f>
        <v>Ж 22</v>
      </c>
      <c r="H506" t="str">
        <f>CONCATENATE("У ",ROUND('БАЗА ЯНД'!M504,0))</f>
        <v>У 23</v>
      </c>
      <c r="I506">
        <f>'БАЗА ЯНД'!N504</f>
        <v>0</v>
      </c>
      <c r="J506">
        <f>'БАЗА ЯНД'!O504</f>
        <v>1</v>
      </c>
      <c r="K506">
        <f>'БАЗА ЯНД'!P504</f>
        <v>5</v>
      </c>
      <c r="L506">
        <f>'БАЗА ЯНД'!Q504</f>
        <v>0</v>
      </c>
      <c r="M506" t="str">
        <f>'БАЗА ЯНД'!R504</f>
        <v>красная рыба, мука пшеничная, растительное масло, сахар, яйцо куриное, сливки, шпинат, сыр, томаты, лук, петрушка, соль</v>
      </c>
    </row>
    <row r="507" spans="1:13" ht="15" hidden="1" customHeight="1" x14ac:dyDescent="0.25">
      <c r="A507">
        <f>'БАЗА ЯНД'!B505</f>
        <v>0</v>
      </c>
      <c r="B507" t="str">
        <f>'БАЗА ЯНД'!E505</f>
        <v>Творожная запеканка</v>
      </c>
      <c r="C507" t="str">
        <f>CONCATENATE('БАЗА ЯНД'!F505,".-")</f>
        <v>120.-</v>
      </c>
      <c r="D507" t="str">
        <f>CONCATENATE('БАЗА ЯНД'!I505," г")</f>
        <v>160 г</v>
      </c>
      <c r="E507" t="str">
        <f>CONCATENATE(ROUND('БАЗА ЯНД'!J505,0)," кк")</f>
        <v>331 кк</v>
      </c>
      <c r="F507" t="str">
        <f>CONCATENATE("Б ",ROUND('БАЗА ЯНД'!K505,0))</f>
        <v>Б 19</v>
      </c>
      <c r="G507" t="str">
        <f>CONCATENATE("Ж ",ROUND('БАЗА ЯНД'!L505,0))</f>
        <v>Ж 18</v>
      </c>
      <c r="H507" t="str">
        <f>CONCATENATE("У ",ROUND('БАЗА ЯНД'!M505,0))</f>
        <v>У 23</v>
      </c>
      <c r="I507">
        <f>'БАЗА ЯНД'!N505</f>
        <v>1</v>
      </c>
      <c r="J507">
        <f>'БАЗА ЯНД'!O505</f>
        <v>1</v>
      </c>
      <c r="K507">
        <f>'БАЗА ЯНД'!P505</f>
        <v>1</v>
      </c>
      <c r="L507">
        <f>'БАЗА ЯНД'!Q505</f>
        <v>0</v>
      </c>
      <c r="M507" t="str">
        <f>'БАЗА ЯНД'!R505</f>
        <v>творог, сыр творожный, сахар, манная крупа, яйцо куриное, ваниль, сливки, миндаль</v>
      </c>
    </row>
    <row r="508" spans="1:13" ht="15" hidden="1" customHeight="1" x14ac:dyDescent="0.25">
      <c r="A508">
        <f>'БАЗА ЯНД'!B506</f>
        <v>20</v>
      </c>
      <c r="B508" t="str">
        <f>'БАЗА ЯНД'!E506</f>
        <v>Кесадилья с копчёным цыплёнком</v>
      </c>
      <c r="C508" t="str">
        <f>CONCATENATE('БАЗА ЯНД'!F506,".-")</f>
        <v>200.-</v>
      </c>
      <c r="D508" t="str">
        <f>CONCATENATE('БАЗА ЯНД'!I506," г")</f>
        <v>200 г</v>
      </c>
      <c r="E508" t="str">
        <f>CONCATENATE(ROUND('БАЗА ЯНД'!J506,0)," кк")</f>
        <v>359 кк</v>
      </c>
      <c r="F508" t="str">
        <f>CONCATENATE("Б ",ROUND('БАЗА ЯНД'!K506,0))</f>
        <v>Б 16</v>
      </c>
      <c r="G508" t="str">
        <f>CONCATENATE("Ж ",ROUND('БАЗА ЯНД'!L506,0))</f>
        <v>Ж 21</v>
      </c>
      <c r="H508" t="str">
        <f>CONCATENATE("У ",ROUND('БАЗА ЯНД'!M506,0))</f>
        <v>У 27</v>
      </c>
      <c r="I508">
        <f>'БАЗА ЯНД'!N506</f>
        <v>0</v>
      </c>
      <c r="J508">
        <f>'БАЗА ЯНД'!O506</f>
        <v>1</v>
      </c>
      <c r="K508">
        <f>'БАЗА ЯНД'!P506</f>
        <v>1</v>
      </c>
      <c r="L508">
        <f>'БАЗА ЯНД'!Q506</f>
        <v>1</v>
      </c>
      <c r="M508" t="str">
        <f>'БАЗА ЯНД'!R506</f>
        <v>тортилья, перец болгарский, лук, цукини, томаты, халапеньо, чеснок, кинза, сахар, сыр, цыплёнок, соевый соус, соль, специи</v>
      </c>
    </row>
    <row r="509" spans="1:13" ht="15" customHeight="1" x14ac:dyDescent="0.25">
      <c r="A509">
        <f>'БАЗА ЯНД'!B507</f>
        <v>23</v>
      </c>
      <c r="B509" t="str">
        <f>'БАЗА ЯНД'!E507</f>
        <v>Кёфте — котлета из говядины, 1 шт</v>
      </c>
      <c r="C509" t="str">
        <f>CONCATENATE('БАЗА ЯНД'!F507,".-")</f>
        <v>250.-</v>
      </c>
      <c r="D509" t="str">
        <f>CONCATENATE('БАЗА ЯНД'!I507," г")</f>
        <v>140 г</v>
      </c>
      <c r="E509" t="str">
        <f>CONCATENATE(ROUND('БАЗА ЯНД'!J507,0)," кк")</f>
        <v>271 кк</v>
      </c>
      <c r="F509" t="str">
        <f>CONCATENATE("Б ",ROUND('БАЗА ЯНД'!K507,0))</f>
        <v>Б 17</v>
      </c>
      <c r="G509" t="str">
        <f>CONCATENATE("Ж ",ROUND('БАЗА ЯНД'!L507,0))</f>
        <v>Ж 17</v>
      </c>
      <c r="H509" t="str">
        <f>CONCATENATE("У ",ROUND('БАЗА ЯНД'!M507,0))</f>
        <v>У 12</v>
      </c>
      <c r="I509">
        <f>'БАЗА ЯНД'!N507</f>
        <v>0</v>
      </c>
      <c r="J509">
        <f>'БАЗА ЯНД'!O507</f>
        <v>1</v>
      </c>
      <c r="K509">
        <f>'БАЗА ЯНД'!P507</f>
        <v>1</v>
      </c>
      <c r="L509">
        <f>'БАЗА ЯНД'!Q507</f>
        <v>1</v>
      </c>
      <c r="M509" t="str">
        <f>'БАЗА ЯНД'!R507</f>
        <v>говядина, яйцо, сливочное масло, лук, нут, сухари панировочные, томаты, чеснок, халапеньо, кинза, петрушка, томаты, специи, соль</v>
      </c>
    </row>
    <row r="510" spans="1:13" ht="15" customHeight="1" x14ac:dyDescent="0.25">
      <c r="A510">
        <f>'БАЗА ЯНД'!B508</f>
        <v>21</v>
      </c>
      <c r="B510" t="str">
        <f>'БАЗА ЯНД'!E508</f>
        <v>Кленовый пекан</v>
      </c>
      <c r="C510" t="str">
        <f>CONCATENATE('БАЗА ЯНД'!F508,".-")</f>
        <v>100.-</v>
      </c>
      <c r="D510" t="str">
        <f>CONCATENATE('БАЗА ЯНД'!I508," г")</f>
        <v>100 г</v>
      </c>
      <c r="E510" t="str">
        <f>CONCATENATE(ROUND('БАЗА ЯНД'!J508,0)," кк")</f>
        <v>322 кк</v>
      </c>
      <c r="F510" t="str">
        <f>CONCATENATE("Б ",ROUND('БАЗА ЯНД'!K508,0))</f>
        <v>Б 4</v>
      </c>
      <c r="G510" t="str">
        <f>CONCATENATE("Ж ",ROUND('БАЗА ЯНД'!L508,0))</f>
        <v>Ж 18</v>
      </c>
      <c r="H510" t="str">
        <f>CONCATENATE("У ",ROUND('БАЗА ЯНД'!M508,0))</f>
        <v>У 36</v>
      </c>
      <c r="I510">
        <f>'БАЗА ЯНД'!N508</f>
        <v>1</v>
      </c>
      <c r="J510">
        <f>'БАЗА ЯНД'!O508</f>
        <v>1</v>
      </c>
      <c r="K510">
        <f>'БАЗА ЯНД'!P508</f>
        <v>1</v>
      </c>
      <c r="L510">
        <f>'БАЗА ЯНД'!Q508</f>
        <v>0</v>
      </c>
      <c r="M510" t="str">
        <f>'БАЗА ЯНД'!R508</f>
        <v>молоко, мука, сахар, яйцо куриное, пекан, соль, дрожжи, сливочное масло, карамель</v>
      </c>
    </row>
    <row r="511" spans="1:13" ht="15" hidden="1" customHeight="1" x14ac:dyDescent="0.25">
      <c r="A511">
        <f>'БАЗА ЯНД'!B509</f>
        <v>14</v>
      </c>
      <c r="B511" t="str">
        <f>'БАЗА ЯНД'!E509</f>
        <v>Грузинское лобио с сулугуни и лепёшкой</v>
      </c>
      <c r="C511" t="str">
        <f>CONCATENATE('БАЗА ЯНД'!F509,".-")</f>
        <v>160.-</v>
      </c>
      <c r="D511" t="str">
        <f>CONCATENATE('БАЗА ЯНД'!I509," г")</f>
        <v>180 г</v>
      </c>
      <c r="E511" t="str">
        <f>CONCATENATE(ROUND('БАЗА ЯНД'!J509,0)," кк")</f>
        <v>342 кк</v>
      </c>
      <c r="F511" t="str">
        <f>CONCATENATE("Б ",ROUND('БАЗА ЯНД'!K509,0))</f>
        <v>Б 16</v>
      </c>
      <c r="G511" t="str">
        <f>CONCATENATE("Ж ",ROUND('БАЗА ЯНД'!L509,0))</f>
        <v>Ж 13</v>
      </c>
      <c r="H511" t="str">
        <f>CONCATENATE("У ",ROUND('БАЗА ЯНД'!M509,0))</f>
        <v>У 41</v>
      </c>
      <c r="I511">
        <f>'БАЗА ЯНД'!N509</f>
        <v>1</v>
      </c>
      <c r="J511">
        <f>'БАЗА ЯНД'!O509</f>
        <v>1</v>
      </c>
      <c r="K511">
        <f>'БАЗА ЯНД'!P509</f>
        <v>1</v>
      </c>
      <c r="L511">
        <f>'БАЗА ЯНД'!Q509</f>
        <v>0</v>
      </c>
      <c r="M511" t="str">
        <f>'БАЗА ЯНД'!R509</f>
        <v>фасоль красная, лук, чеснок, томатная, сахар, специи, сыр сулугуни, тортилья (мука пшеничная, вода, подсолнечное масло, сахар, разрыхлитель, соль), грецкий орех, кинза, подсолнечное масло</v>
      </c>
    </row>
    <row r="512" spans="1:13" ht="15" hidden="1" customHeight="1" x14ac:dyDescent="0.25">
      <c r="A512">
        <f>'БАЗА ЯНД'!B510</f>
        <v>50</v>
      </c>
      <c r="B512" t="str">
        <f>'БАЗА ЯНД'!E510</f>
        <v>Азиатский куриный суп</v>
      </c>
      <c r="C512" t="str">
        <f>CONCATENATE('БАЗА ЯНД'!F510,".-")</f>
        <v>130.-</v>
      </c>
      <c r="D512" t="str">
        <f>CONCATENATE('БАЗА ЯНД'!I510," г")</f>
        <v>250 г</v>
      </c>
      <c r="E512" t="str">
        <f>CONCATENATE(ROUND('БАЗА ЯНД'!J510,0)," кк")</f>
        <v>128 кк</v>
      </c>
      <c r="F512" t="str">
        <f>CONCATENATE("Б ",ROUND('БАЗА ЯНД'!K510,0))</f>
        <v>Б 14</v>
      </c>
      <c r="G512" t="str">
        <f>CONCATENATE("Ж ",ROUND('БАЗА ЯНД'!L510,0))</f>
        <v>Ж 4</v>
      </c>
      <c r="H512" t="str">
        <f>CONCATENATE("У ",ROUND('БАЗА ЯНД'!M510,0))</f>
        <v>У 9</v>
      </c>
      <c r="I512">
        <f>'БАЗА ЯНД'!N510</f>
        <v>0</v>
      </c>
      <c r="J512">
        <f>'БАЗА ЯНД'!O510</f>
        <v>0</v>
      </c>
      <c r="K512">
        <f>'БАЗА ЯНД'!P510</f>
        <v>0</v>
      </c>
      <c r="L512">
        <f>'БАЗА ЯНД'!Q510</f>
        <v>1</v>
      </c>
      <c r="M512" t="str">
        <f>'БАЗА ЯНД'!R510</f>
        <v>цыплёнок, морковь, пекинская капуста, лук репчатый, рис, ростки сои, соевый соус, рисовый уксус, лук зеленый, перец чили, сахар, соль, специи</v>
      </c>
    </row>
    <row r="513" spans="1:13" ht="15" hidden="1" customHeight="1" x14ac:dyDescent="0.25">
      <c r="A513">
        <f>'БАЗА ЯНД'!B511</f>
        <v>44</v>
      </c>
      <c r="B513" t="str">
        <f>'БАЗА ЯНД'!E511</f>
        <v>Коварный салат ким чи</v>
      </c>
      <c r="C513" t="str">
        <f>CONCATENATE('БАЗА ЯНД'!F511,".-")</f>
        <v>110.-</v>
      </c>
      <c r="D513" t="str">
        <f>CONCATENATE('БАЗА ЯНД'!I511," г")</f>
        <v>180 г</v>
      </c>
      <c r="E513" t="str">
        <f>CONCATENATE(ROUND('БАЗА ЯНД'!J511,0)," кк")</f>
        <v>152 кк</v>
      </c>
      <c r="F513" t="str">
        <f>CONCATENATE("Б ",ROUND('БАЗА ЯНД'!K511,0))</f>
        <v>Б 2</v>
      </c>
      <c r="G513" t="str">
        <f>CONCATENATE("Ж ",ROUND('БАЗА ЯНД'!L511,0))</f>
        <v>Ж 11</v>
      </c>
      <c r="H513" t="str">
        <f>CONCATENATE("У ",ROUND('БАЗА ЯНД'!M511,0))</f>
        <v>У 10</v>
      </c>
      <c r="I513">
        <f>'БАЗА ЯНД'!N511</f>
        <v>1</v>
      </c>
      <c r="J513">
        <f>'БАЗА ЯНД'!O511</f>
        <v>0</v>
      </c>
      <c r="K513">
        <f>'БАЗА ЯНД'!P511</f>
        <v>0</v>
      </c>
      <c r="L513">
        <f>'БАЗА ЯНД'!Q511</f>
        <v>1</v>
      </c>
      <c r="M513" t="str">
        <f>'БАЗА ЯНД'!R511</f>
        <v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оливковое масло соус соевый) </v>
      </c>
    </row>
    <row r="514" spans="1:13" ht="15" hidden="1" customHeight="1" x14ac:dyDescent="0.25">
      <c r="A514">
        <f>'БАЗА ЯНД'!B512</f>
        <v>0</v>
      </c>
      <c r="B514" t="str">
        <f>'БАЗА ЯНД'!E512</f>
        <v>Панакота из ряженки с черникой</v>
      </c>
      <c r="C514" t="str">
        <f>CONCATENATE('БАЗА ЯНД'!F512,".-")</f>
        <v>130.-</v>
      </c>
      <c r="D514" t="str">
        <f>CONCATENATE('БАЗА ЯНД'!I512," г")</f>
        <v>150 г</v>
      </c>
      <c r="E514" t="str">
        <f>CONCATENATE(ROUND('БАЗА ЯНД'!J512,0)," кк")</f>
        <v>455 кк</v>
      </c>
      <c r="F514" t="str">
        <f>CONCATENATE("Б ",ROUND('БАЗА ЯНД'!K512,0))</f>
        <v>Б 27</v>
      </c>
      <c r="G514" t="str">
        <f>CONCATENATE("Ж ",ROUND('БАЗА ЯНД'!L512,0))</f>
        <v>Ж 12</v>
      </c>
      <c r="H514" t="str">
        <f>CONCATENATE("У ",ROUND('БАЗА ЯНД'!M512,0))</f>
        <v>У 61</v>
      </c>
      <c r="I514">
        <f>'БАЗА ЯНД'!N512</f>
        <v>0</v>
      </c>
      <c r="J514">
        <f>'БАЗА ЯНД'!O512</f>
        <v>0</v>
      </c>
      <c r="K514">
        <f>'БАЗА ЯНД'!P512</f>
        <v>1</v>
      </c>
      <c r="L514">
        <f>'БАЗА ЯНД'!Q512</f>
        <v>0</v>
      </c>
      <c r="M514" t="str">
        <f>'БАЗА ЯНД'!R512</f>
        <v>молоко, сливки, желатин, сахар, вода, черника, ряженка</v>
      </c>
    </row>
    <row r="515" spans="1:13" ht="15" hidden="1" customHeight="1" x14ac:dyDescent="0.25">
      <c r="A515">
        <f>'БАЗА ЯНД'!B513</f>
        <v>4</v>
      </c>
      <c r="B515" t="str">
        <f>'БАЗА ЯНД'!E513</f>
        <v>Тыквенный торт</v>
      </c>
      <c r="C515" t="str">
        <f>CONCATENATE('БАЗА ЯНД'!F513,".-")</f>
        <v>130.-</v>
      </c>
      <c r="D515" t="str">
        <f>CONCATENATE('БАЗА ЯНД'!I513," г")</f>
        <v>150 г</v>
      </c>
      <c r="E515" t="str">
        <f>CONCATENATE(ROUND('БАЗА ЯНД'!J513,0)," кк")</f>
        <v>376 кк</v>
      </c>
      <c r="F515" t="str">
        <f>CONCATENATE("Б ",ROUND('БАЗА ЯНД'!K513,0))</f>
        <v>Б 8</v>
      </c>
      <c r="G515" t="str">
        <f>CONCATENATE("Ж ",ROUND('БАЗА ЯНД'!L513,0))</f>
        <v>Ж 16</v>
      </c>
      <c r="H515" t="str">
        <f>CONCATENATE("У ",ROUND('БАЗА ЯНД'!M513,0))</f>
        <v>У 49</v>
      </c>
      <c r="I515">
        <f>'БАЗА ЯНД'!N513</f>
        <v>0</v>
      </c>
      <c r="J515">
        <f>'БАЗА ЯНД'!O513</f>
        <v>1</v>
      </c>
      <c r="K515">
        <f>'БАЗА ЯНД'!P513</f>
        <v>1</v>
      </c>
      <c r="L515">
        <f>'БАЗА ЯНД'!Q513</f>
        <v>0</v>
      </c>
      <c r="M515" t="str">
        <f>'БАЗА ЯНД'!R513</f>
        <v>корж (тыква, яйцо куриное, пшеничная мука, корица, разрыхлитель, имбирь, сахар, апельсины, соль, подсолнечное масло), крем (яйцо куриное, сливки 33%, сахар, творог), тыквенный джем (тыква, сахар, апельсины, специи)</v>
      </c>
    </row>
    <row r="516" spans="1:13" ht="15" hidden="1" customHeight="1" x14ac:dyDescent="0.25">
      <c r="A516">
        <f>'БАЗА ЯНД'!B514</f>
        <v>0</v>
      </c>
      <c r="B516" t="str">
        <f>'БАЗА ЯНД'!E514</f>
        <v>Компот из брусники и крыжовника</v>
      </c>
      <c r="C516" t="str">
        <f>CONCATENATE('БАЗА ЯНД'!F514,".-")</f>
        <v>45.-</v>
      </c>
      <c r="D516" t="str">
        <f>CONCATENATE('БАЗА ЯНД'!I514," г")</f>
        <v>250 г</v>
      </c>
      <c r="E516" t="str">
        <f>CONCATENATE(ROUND('БАЗА ЯНД'!J514,0)," кк")</f>
        <v>0 кк</v>
      </c>
      <c r="F516" t="str">
        <f>CONCATENATE("Б ",ROUND('БАЗА ЯНД'!K514,0))</f>
        <v>Б 0</v>
      </c>
      <c r="G516" t="str">
        <f>CONCATENATE("Ж ",ROUND('БАЗА ЯНД'!L514,0))</f>
        <v>Ж 0</v>
      </c>
      <c r="H516" t="str">
        <f>CONCATENATE("У ",ROUND('БАЗА ЯНД'!M514,0))</f>
        <v>У 0</v>
      </c>
      <c r="I516">
        <f>'БАЗА ЯНД'!N514</f>
        <v>1</v>
      </c>
      <c r="J516">
        <f>'БАЗА ЯНД'!O514</f>
        <v>0</v>
      </c>
      <c r="K516">
        <f>'БАЗА ЯНД'!P514</f>
        <v>0</v>
      </c>
      <c r="L516">
        <f>'БАЗА ЯНД'!Q514</f>
        <v>0</v>
      </c>
      <c r="M516">
        <f>'БАЗА ЯНД'!R514</f>
        <v>0</v>
      </c>
    </row>
    <row r="517" spans="1:13" ht="15" hidden="1" customHeight="1" x14ac:dyDescent="0.25">
      <c r="A517">
        <f>'БАЗА ЯНД'!B515</f>
        <v>46</v>
      </c>
      <c r="B517" t="str">
        <f>'БАЗА ЯНД'!E515</f>
        <v>Онигири с говядиной</v>
      </c>
      <c r="C517" t="str">
        <f>CONCATENATE('БАЗА ЯНД'!F515,".-")</f>
        <v>120.-</v>
      </c>
      <c r="D517" t="str">
        <f>CONCATENATE('БАЗА ЯНД'!I515," г")</f>
        <v>75 г</v>
      </c>
      <c r="E517" t="str">
        <f>CONCATENATE(ROUND('БАЗА ЯНД'!J515,0)," кк")</f>
        <v>131 кк</v>
      </c>
      <c r="F517" t="str">
        <f>CONCATENATE("Б ",ROUND('БАЗА ЯНД'!K515,0))</f>
        <v>Б 5</v>
      </c>
      <c r="G517" t="str">
        <f>CONCATENATE("Ж ",ROUND('БАЗА ЯНД'!L515,0))</f>
        <v>Ж 3</v>
      </c>
      <c r="H517" t="str">
        <f>CONCATENATE("У ",ROUND('БАЗА ЯНД'!M515,0))</f>
        <v>У 20</v>
      </c>
      <c r="I517">
        <f>'БАЗА ЯНД'!N515</f>
        <v>0</v>
      </c>
      <c r="J517">
        <f>'БАЗА ЯНД'!O515</f>
        <v>0</v>
      </c>
      <c r="K517">
        <f>'БАЗА ЯНД'!P515</f>
        <v>0</v>
      </c>
      <c r="L517">
        <f>'БАЗА ЯНД'!Q515</f>
        <v>0</v>
      </c>
      <c r="M517" t="str">
        <f>'БАЗА ЯНД'!R515</f>
        <v>рис, уксус рисовый, мирин, сахар, яблоки, говядина, чукка, капуста, имбирь, кунжут, нори, соевый соус, соус перечный, горошек, соль специи</v>
      </c>
    </row>
    <row r="518" spans="1:13" ht="15" hidden="1" customHeight="1" x14ac:dyDescent="0.25">
      <c r="A518">
        <f>'БАЗА ЯНД'!B516</f>
        <v>23</v>
      </c>
      <c r="B518" t="str">
        <f>'БАЗА ЯНД'!E516</f>
        <v>Кол-слоу — салат из капусты и моркови с семечками</v>
      </c>
      <c r="C518" t="str">
        <f>CONCATENATE('БАЗА ЯНД'!F516,".-")</f>
        <v>90.-</v>
      </c>
      <c r="D518" t="str">
        <f>CONCATENATE('БАЗА ЯНД'!I516," г")</f>
        <v>150 г</v>
      </c>
      <c r="E518" t="str">
        <f>CONCATENATE(ROUND('БАЗА ЯНД'!J516,0)," кк")</f>
        <v>123 кк</v>
      </c>
      <c r="F518" t="str">
        <f>CONCATENATE("Б ",ROUND('БАЗА ЯНД'!K516,0))</f>
        <v>Б 3</v>
      </c>
      <c r="G518" t="str">
        <f>CONCATENATE("Ж ",ROUND('БАЗА ЯНД'!L516,0))</f>
        <v>Ж 8</v>
      </c>
      <c r="H518" t="str">
        <f>CONCATENATE("У ",ROUND('БАЗА ЯНД'!M516,0))</f>
        <v>У 10</v>
      </c>
      <c r="I518">
        <f>'БАЗА ЯНД'!N516</f>
        <v>1</v>
      </c>
      <c r="J518">
        <f>'БАЗА ЯНД'!O516</f>
        <v>0</v>
      </c>
      <c r="K518">
        <f>'БАЗА ЯНД'!P516</f>
        <v>0</v>
      </c>
      <c r="L518">
        <f>'БАЗА ЯНД'!Q516</f>
        <v>0</v>
      </c>
      <c r="M518" t="str">
        <f>'БАЗА ЯНД'!R516</f>
        <v>капуста, огурцы, морковь, паприка, редис, подсолнечное масло, кунжутное масло, апельсины, семечки, арахис, сахар, соль, специи</v>
      </c>
    </row>
    <row r="519" spans="1:13" ht="15" hidden="1" customHeight="1" x14ac:dyDescent="0.25">
      <c r="A519">
        <f>'БАЗА ЯНД'!B517</f>
        <v>0</v>
      </c>
      <c r="B519" t="str">
        <f>'БАЗА ЯНД'!E517</f>
        <v xml:space="preserve">Компот из крыжовника </v>
      </c>
      <c r="C519" t="str">
        <f>CONCATENATE('БАЗА ЯНД'!F517,".-")</f>
        <v>45.-</v>
      </c>
      <c r="D519" t="str">
        <f>CONCATENATE('БАЗА ЯНД'!I517," г")</f>
        <v>250 г</v>
      </c>
      <c r="E519" t="str">
        <f>CONCATENATE(ROUND('БАЗА ЯНД'!J517,0)," кк")</f>
        <v>160 кк</v>
      </c>
      <c r="F519" t="str">
        <f>CONCATENATE("Б ",ROUND('БАЗА ЯНД'!K517,0))</f>
        <v>Б 0</v>
      </c>
      <c r="G519" t="str">
        <f>CONCATENATE("Ж ",ROUND('БАЗА ЯНД'!L517,0))</f>
        <v>Ж 0</v>
      </c>
      <c r="H519" t="str">
        <f>CONCATENATE("У ",ROUND('БАЗА ЯНД'!M517,0))</f>
        <v>У 40</v>
      </c>
      <c r="I519">
        <f>'БАЗА ЯНД'!N517</f>
        <v>1</v>
      </c>
      <c r="J519">
        <f>'БАЗА ЯНД'!O517</f>
        <v>0</v>
      </c>
      <c r="K519">
        <f>'БАЗА ЯНД'!P517</f>
        <v>0</v>
      </c>
      <c r="L519">
        <f>'БАЗА ЯНД'!Q517</f>
        <v>0</v>
      </c>
      <c r="M519" t="str">
        <f>'БАЗА ЯНД'!R517</f>
        <v>крыжовник, сахар, вода</v>
      </c>
    </row>
    <row r="520" spans="1:13" ht="15" customHeight="1" x14ac:dyDescent="0.25">
      <c r="A520">
        <f>'БАЗА ЯНД'!B518</f>
        <v>23</v>
      </c>
      <c r="B520" t="str">
        <f>'БАЗА ЯНД'!E518</f>
        <v>Компот из сливы</v>
      </c>
      <c r="C520" t="str">
        <f>CONCATENATE('БАЗА ЯНД'!F518,".-")</f>
        <v>45.-</v>
      </c>
      <c r="D520" t="str">
        <f>CONCATENATE('БАЗА ЯНД'!I518," г")</f>
        <v>250 г</v>
      </c>
      <c r="E520" t="str">
        <f>CONCATENATE(ROUND('БАЗА ЯНД'!J518,0)," кк")</f>
        <v>177 кк</v>
      </c>
      <c r="F520" t="str">
        <f>CONCATENATE("Б ",ROUND('БАЗА ЯНД'!K518,0))</f>
        <v>Б 0</v>
      </c>
      <c r="G520" t="str">
        <f>CONCATENATE("Ж ",ROUND('БАЗА ЯНД'!L518,0))</f>
        <v>Ж 0</v>
      </c>
      <c r="H520" t="str">
        <f>CONCATENATE("У ",ROUND('БАЗА ЯНД'!M518,0))</f>
        <v>У 44</v>
      </c>
      <c r="I520">
        <f>'БАЗА ЯНД'!N518</f>
        <v>1</v>
      </c>
      <c r="J520">
        <f>'БАЗА ЯНД'!O518</f>
        <v>0</v>
      </c>
      <c r="K520">
        <f>'БАЗА ЯНД'!P518</f>
        <v>0</v>
      </c>
      <c r="L520">
        <f>'БАЗА ЯНД'!Q518</f>
        <v>0</v>
      </c>
      <c r="M520" t="str">
        <f>'БАЗА ЯНД'!R518</f>
        <v>слива, сахар, вода</v>
      </c>
    </row>
    <row r="521" spans="1:13" ht="15" hidden="1" customHeight="1" x14ac:dyDescent="0.25">
      <c r="A521">
        <f>'БАЗА ЯНД'!B519</f>
        <v>23</v>
      </c>
      <c r="B521" t="str">
        <f>'БАЗА ЯНД'!E519</f>
        <v>Компот из сухофруктов</v>
      </c>
      <c r="C521" t="str">
        <f>CONCATENATE('БАЗА ЯНД'!F519,".-")</f>
        <v>45.-</v>
      </c>
      <c r="D521" t="str">
        <f>CONCATENATE('БАЗА ЯНД'!I519," г")</f>
        <v>250 г</v>
      </c>
      <c r="E521" t="str">
        <f>CONCATENATE(ROUND('БАЗА ЯНД'!J519,0)," кк")</f>
        <v>68 кк</v>
      </c>
      <c r="F521" t="str">
        <f>CONCATENATE("Б ",ROUND('БАЗА ЯНД'!K519,0))</f>
        <v>Б 0</v>
      </c>
      <c r="G521" t="str">
        <f>CONCATENATE("Ж ",ROUND('БАЗА ЯНД'!L519,0))</f>
        <v>Ж 0</v>
      </c>
      <c r="H521" t="str">
        <f>CONCATENATE("У ",ROUND('БАЗА ЯНД'!M519,0))</f>
        <v>У 17</v>
      </c>
      <c r="I521">
        <f>'БАЗА ЯНД'!N519</f>
        <v>1</v>
      </c>
      <c r="J521">
        <f>'БАЗА ЯНД'!O519</f>
        <v>0</v>
      </c>
      <c r="K521">
        <f>'БАЗА ЯНД'!P519</f>
        <v>0</v>
      </c>
      <c r="L521">
        <f>'БАЗА ЯНД'!Q519</f>
        <v>0</v>
      </c>
      <c r="M521" t="str">
        <f>'БАЗА ЯНД'!R519</f>
        <v>абрикосы, яблоки сушеные, груши сушеные, вишня сушеная, изюм, сахар, вода</v>
      </c>
    </row>
    <row r="522" spans="1:13" ht="15" hidden="1" customHeight="1" x14ac:dyDescent="0.25">
      <c r="A522">
        <f>'БАЗА ЯНД'!B520</f>
        <v>0</v>
      </c>
      <c r="B522" t="str">
        <f>'БАЗА ЯНД'!E520</f>
        <v>Компот из ревеня и вишни</v>
      </c>
      <c r="C522" t="str">
        <f>CONCATENATE('БАЗА ЯНД'!F520,".-")</f>
        <v>45.-</v>
      </c>
      <c r="D522" t="str">
        <f>CONCATENATE('БАЗА ЯНД'!I520," г")</f>
        <v>250 г</v>
      </c>
      <c r="E522" t="str">
        <f>CONCATENATE(ROUND('БАЗА ЯНД'!J520,0)," кк")</f>
        <v>0 кк</v>
      </c>
      <c r="F522" t="str">
        <f>CONCATENATE("Б ",ROUND('БАЗА ЯНД'!K520,0))</f>
        <v>Б 0</v>
      </c>
      <c r="G522" t="str">
        <f>CONCATENATE("Ж ",ROUND('БАЗА ЯНД'!L520,0))</f>
        <v>Ж 0</v>
      </c>
      <c r="H522" t="str">
        <f>CONCATENATE("У ",ROUND('БАЗА ЯНД'!M520,0))</f>
        <v>У 0</v>
      </c>
      <c r="I522">
        <f>'БАЗА ЯНД'!N520</f>
        <v>1</v>
      </c>
      <c r="J522">
        <f>'БАЗА ЯНД'!O520</f>
        <v>0</v>
      </c>
      <c r="K522">
        <f>'БАЗА ЯНД'!P520</f>
        <v>0</v>
      </c>
      <c r="L522">
        <f>'БАЗА ЯНД'!Q520</f>
        <v>0</v>
      </c>
      <c r="M522">
        <f>'БАЗА ЯНД'!R520</f>
        <v>0</v>
      </c>
    </row>
    <row r="523" spans="1:13" ht="15" hidden="1" customHeight="1" x14ac:dyDescent="0.25">
      <c r="A523">
        <f>'БАЗА ЯНД'!B521</f>
        <v>23</v>
      </c>
      <c r="B523" t="str">
        <f>'БАЗА ЯНД'!E521</f>
        <v>Котлета Валленберг, 1 шт</v>
      </c>
      <c r="C523" t="str">
        <f>CONCATENATE('БАЗА ЯНД'!F521,".-")</f>
        <v>190.-</v>
      </c>
      <c r="D523" t="str">
        <f>CONCATENATE('БАЗА ЯНД'!I521," г")</f>
        <v>120 г</v>
      </c>
      <c r="E523" t="str">
        <f>CONCATENATE(ROUND('БАЗА ЯНД'!J521,0)," кк")</f>
        <v>255 кк</v>
      </c>
      <c r="F523" t="str">
        <f>CONCATENATE("Б ",ROUND('БАЗА ЯНД'!K521,0))</f>
        <v>Б 15</v>
      </c>
      <c r="G523" t="str">
        <f>CONCATENATE("Ж ",ROUND('БАЗА ЯНД'!L521,0))</f>
        <v>Ж 16</v>
      </c>
      <c r="H523" t="str">
        <f>CONCATENATE("У ",ROUND('БАЗА ЯНД'!M521,0))</f>
        <v>У 12</v>
      </c>
      <c r="I523">
        <f>'БАЗА ЯНД'!N521</f>
        <v>0</v>
      </c>
      <c r="J523">
        <f>'БАЗА ЯНД'!O521</f>
        <v>1</v>
      </c>
      <c r="K523">
        <f>'БАЗА ЯНД'!P521</f>
        <v>1</v>
      </c>
      <c r="L523">
        <f>'БАЗА ЯНД'!Q521</f>
        <v>0</v>
      </c>
      <c r="M523" t="str">
        <f>'БАЗА ЯНД'!R521</f>
        <v>цыплёнок, говядина, яйцо куриное, сливки, панировочные сухари, соль, петрушка, розмарин, сливочное масло, красная смородина, сахар, крахмал картофельный</v>
      </c>
    </row>
    <row r="524" spans="1:13" ht="15" customHeight="1" x14ac:dyDescent="0.25">
      <c r="A524">
        <f>'БАЗА ЯНД'!B522</f>
        <v>23</v>
      </c>
      <c r="B524" t="str">
        <f>'БАЗА ЯНД'!E522</f>
        <v>Котлеты из красной и белой рыбы с соусом белое вино, 1 шт</v>
      </c>
      <c r="C524" t="str">
        <f>CONCATENATE('БАЗА ЯНД'!F522,".-")</f>
        <v>220.-</v>
      </c>
      <c r="D524" t="str">
        <f>CONCATENATE('БАЗА ЯНД'!I522," г")</f>
        <v>120 г</v>
      </c>
      <c r="E524" t="str">
        <f>CONCATENATE(ROUND('БАЗА ЯНД'!J522,0)," кк")</f>
        <v>190 кк</v>
      </c>
      <c r="F524" t="str">
        <f>CONCATENATE("Б ",ROUND('БАЗА ЯНД'!K522,0))</f>
        <v>Б 14</v>
      </c>
      <c r="G524" t="str">
        <f>CONCATENATE("Ж ",ROUND('БАЗА ЯНД'!L522,0))</f>
        <v>Ж 11</v>
      </c>
      <c r="H524" t="str">
        <f>CONCATENATE("У ",ROUND('БАЗА ЯНД'!M522,0))</f>
        <v>У 10</v>
      </c>
      <c r="I524">
        <f>'БАЗА ЯНД'!N522</f>
        <v>0</v>
      </c>
      <c r="J524">
        <f>'БАЗА ЯНД'!O522</f>
        <v>1</v>
      </c>
      <c r="K524">
        <f>'БАЗА ЯНД'!P522</f>
        <v>1</v>
      </c>
      <c r="L524">
        <f>'БАЗА ЯНД'!Q522</f>
        <v>0</v>
      </c>
      <c r="M524" t="str">
        <f>'БАЗА ЯНД'!R522</f>
        <v>белая рыба, красная рыба, яйцо куриное, лук, сливочное масло, сухари панировочные, белое вино, соль, специи</v>
      </c>
    </row>
    <row r="525" spans="1:13" ht="15" customHeight="1" x14ac:dyDescent="0.25">
      <c r="A525">
        <f>'БАЗА ЯНД'!B523</f>
        <v>23</v>
      </c>
      <c r="B525" t="str">
        <f>'БАЗА ЯНД'!E523</f>
        <v>Крабовый салат</v>
      </c>
      <c r="C525" t="str">
        <f>CONCATENATE('БАЗА ЯНД'!F523,".-")</f>
        <v>140.-</v>
      </c>
      <c r="D525" t="str">
        <f>CONCATENATE('БАЗА ЯНД'!I523," г")</f>
        <v>150 г</v>
      </c>
      <c r="E525" t="str">
        <f>CONCATENATE(ROUND('БАЗА ЯНД'!J523,0)," кк")</f>
        <v>190 кк</v>
      </c>
      <c r="F525" t="str">
        <f>CONCATENATE("Б ",ROUND('БАЗА ЯНД'!K523,0))</f>
        <v>Б 5</v>
      </c>
      <c r="G525" t="str">
        <f>CONCATENATE("Ж ",ROUND('БАЗА ЯНД'!L523,0))</f>
        <v>Ж 13</v>
      </c>
      <c r="H525" t="str">
        <f>CONCATENATE("У ",ROUND('БАЗА ЯНД'!M523,0))</f>
        <v>У 14</v>
      </c>
      <c r="I525">
        <f>'БАЗА ЯНД'!N523</f>
        <v>0</v>
      </c>
      <c r="J525">
        <f>'БАЗА ЯНД'!O523</f>
        <v>0</v>
      </c>
      <c r="K525">
        <f>'БАЗА ЯНД'!P523</f>
        <v>0</v>
      </c>
      <c r="L525">
        <f>'БАЗА ЯНД'!Q523</f>
        <v>0</v>
      </c>
      <c r="M525" t="str">
        <f>'БАЗА ЯНД'!R523</f>
        <v>крабовые палочки, рис, кукуруза, яйцо куриное, огурцы, майонез, соль, специи</v>
      </c>
    </row>
    <row r="526" spans="1:13" ht="15" hidden="1" customHeight="1" x14ac:dyDescent="0.25">
      <c r="A526">
        <f>'БАЗА ЯНД'!B524</f>
        <v>2</v>
      </c>
      <c r="B526" t="str">
        <f>'БАЗА ЯНД'!E524</f>
        <v>Компот из черники, черноплодной рябины и крыжовника</v>
      </c>
      <c r="C526" t="str">
        <f>CONCATENATE('БАЗА ЯНД'!F524,".-")</f>
        <v>45.-</v>
      </c>
      <c r="D526" t="str">
        <f>CONCATENATE('БАЗА ЯНД'!I524," г")</f>
        <v>250 г</v>
      </c>
      <c r="E526" t="str">
        <f>CONCATENATE(ROUND('БАЗА ЯНД'!J524,0)," кк")</f>
        <v>127 кк</v>
      </c>
      <c r="F526" t="str">
        <f>CONCATENATE("Б ",ROUND('БАЗА ЯНД'!K524,0))</f>
        <v>Б 0</v>
      </c>
      <c r="G526" t="str">
        <f>CONCATENATE("Ж ",ROUND('БАЗА ЯНД'!L524,0))</f>
        <v>Ж 0</v>
      </c>
      <c r="H526" t="str">
        <f>CONCATENATE("У ",ROUND('БАЗА ЯНД'!M524,0))</f>
        <v>У 31</v>
      </c>
      <c r="I526">
        <f>'БАЗА ЯНД'!N524</f>
        <v>1</v>
      </c>
      <c r="J526">
        <f>'БАЗА ЯНД'!O524</f>
        <v>0</v>
      </c>
      <c r="K526">
        <f>'БАЗА ЯНД'!P524</f>
        <v>0</v>
      </c>
      <c r="L526">
        <f>'БАЗА ЯНД'!Q524</f>
        <v>0</v>
      </c>
      <c r="M526" t="str">
        <f>'БАЗА ЯНД'!R524</f>
        <v>черноплодная рябина, крыжовник, черника, сахар, вода</v>
      </c>
    </row>
    <row r="527" spans="1:13" ht="15" hidden="1" customHeight="1" x14ac:dyDescent="0.25">
      <c r="A527">
        <f>'БАЗА ЯНД'!B525</f>
        <v>0</v>
      </c>
      <c r="B527" t="str">
        <f>'БАЗА ЯНД'!E525</f>
        <v>Компот из черноплодной рябины</v>
      </c>
      <c r="C527" t="str">
        <f>CONCATENATE('БАЗА ЯНД'!F525,".-")</f>
        <v>50.-</v>
      </c>
      <c r="D527" t="str">
        <f>CONCATENATE('БАЗА ЯНД'!I525," г")</f>
        <v>250 г</v>
      </c>
      <c r="E527" t="str">
        <f>CONCATENATE(ROUND('БАЗА ЯНД'!J525,0)," кк")</f>
        <v>0 кк</v>
      </c>
      <c r="F527" t="str">
        <f>CONCATENATE("Б ",ROUND('БАЗА ЯНД'!K525,0))</f>
        <v>Б 0</v>
      </c>
      <c r="G527" t="str">
        <f>CONCATENATE("Ж ",ROUND('БАЗА ЯНД'!L525,0))</f>
        <v>Ж 0</v>
      </c>
      <c r="H527" t="str">
        <f>CONCATENATE("У ",ROUND('БАЗА ЯНД'!M525,0))</f>
        <v>У 0</v>
      </c>
      <c r="I527">
        <f>'БАЗА ЯНД'!N525</f>
        <v>0</v>
      </c>
      <c r="J527">
        <f>'БАЗА ЯНД'!O525</f>
        <v>0</v>
      </c>
      <c r="K527">
        <f>'БАЗА ЯНД'!P525</f>
        <v>0</v>
      </c>
      <c r="L527">
        <f>'БАЗА ЯНД'!Q525</f>
        <v>0</v>
      </c>
      <c r="M527" t="str">
        <f>'БАЗА ЯНД'!R525</f>
        <v>черноплодная рябина, сахар, вода</v>
      </c>
    </row>
    <row r="528" spans="1:13" ht="15" hidden="1" customHeight="1" x14ac:dyDescent="0.25">
      <c r="A528">
        <f>'БАЗА ЯНД'!B526</f>
        <v>0</v>
      </c>
      <c r="B528" t="str">
        <f>'БАЗА ЯНД'!E526</f>
        <v>Круассан с ветчиной и моцареллой</v>
      </c>
      <c r="C528" t="str">
        <f>CONCATENATE('БАЗА ЯНД'!F526,".-")</f>
        <v>230.-</v>
      </c>
      <c r="D528" t="str">
        <f>CONCATENATE('БАЗА ЯНД'!I526," г")</f>
        <v>160 г</v>
      </c>
      <c r="E528" t="str">
        <f>CONCATENATE(ROUND('БАЗА ЯНД'!J526,0)," кк")</f>
        <v>181 кк</v>
      </c>
      <c r="F528" t="str">
        <f>CONCATENATE("Б ",ROUND('БАЗА ЯНД'!K526,0))</f>
        <v>Б 7</v>
      </c>
      <c r="G528" t="str">
        <f>CONCATENATE("Ж ",ROUND('БАЗА ЯНД'!L526,0))</f>
        <v>Ж 16</v>
      </c>
      <c r="H528" t="str">
        <f>CONCATENATE("У ",ROUND('БАЗА ЯНД'!M526,0))</f>
        <v>У 1</v>
      </c>
      <c r="I528">
        <f>'БАЗА ЯНД'!N526</f>
        <v>0</v>
      </c>
      <c r="J528">
        <f>'БАЗА ЯНД'!O526</f>
        <v>1</v>
      </c>
      <c r="K528">
        <f>'БАЗА ЯНД'!P526</f>
        <v>1</v>
      </c>
      <c r="L528">
        <f>'БАЗА ЯНД'!Q526</f>
        <v>0</v>
      </c>
      <c r="M528" t="str">
        <f>'БАЗА ЯНД'!R526</f>
        <v>круассан (мука пшеничная, соль, сахар, вода, дрожжи, сливочное масло, подсолнечное масло, яйцо куриное), сыр сливочный, масло сливочное, перец халапеньо, петрушка, ветчина (свинина, специи, соль) сыр моцарелла, томаты, фриллис</v>
      </c>
    </row>
    <row r="529" spans="1:13" ht="15" hidden="1" customHeight="1" x14ac:dyDescent="0.25">
      <c r="A529">
        <f>'БАЗА ЯНД'!B527</f>
        <v>0</v>
      </c>
      <c r="B529" t="str">
        <f>'БАЗА ЯНД'!E527</f>
        <v>Конвертик с лимоном</v>
      </c>
      <c r="C529" t="str">
        <f>CONCATENATE('БАЗА ЯНД'!F527,".-")</f>
        <v>55.-</v>
      </c>
      <c r="D529" t="str">
        <f>CONCATENATE('БАЗА ЯНД'!I527," г")</f>
        <v xml:space="preserve"> г</v>
      </c>
      <c r="E529" t="str">
        <f>CONCATENATE(ROUND('БАЗА ЯНД'!J527,0)," кк")</f>
        <v>0 кк</v>
      </c>
      <c r="F529" t="str">
        <f>CONCATENATE("Б ",ROUND('БАЗА ЯНД'!K527,0))</f>
        <v>Б 0</v>
      </c>
      <c r="G529" t="str">
        <f>CONCATENATE("Ж ",ROUND('БАЗА ЯНД'!L527,0))</f>
        <v>Ж 0</v>
      </c>
      <c r="H529" t="str">
        <f>CONCATENATE("У ",ROUND('БАЗА ЯНД'!M527,0))</f>
        <v>У 0</v>
      </c>
      <c r="I529">
        <f>'БАЗА ЯНД'!N527</f>
        <v>0</v>
      </c>
      <c r="J529">
        <f>'БАЗА ЯНД'!O527</f>
        <v>1</v>
      </c>
      <c r="K529">
        <f>'БАЗА ЯНД'!P527</f>
        <v>0</v>
      </c>
      <c r="L529">
        <f>'БАЗА ЯНД'!Q527</f>
        <v>0</v>
      </c>
      <c r="M529">
        <f>'БАЗА ЯНД'!R527</f>
        <v>0</v>
      </c>
    </row>
    <row r="530" spans="1:13" ht="15" hidden="1" customHeight="1" x14ac:dyDescent="0.25">
      <c r="A530">
        <f>'БАЗА ЯНД'!B528</f>
        <v>4</v>
      </c>
      <c r="B530" t="str">
        <f>'БАЗА ЯНД'!E528</f>
        <v>Творожная запеканка на имбирном прянике</v>
      </c>
      <c r="C530" t="str">
        <f>CONCATENATE('БАЗА ЯНД'!F528,".-")</f>
        <v>120.-</v>
      </c>
      <c r="D530" t="str">
        <f>CONCATENATE('БАЗА ЯНД'!I528," г")</f>
        <v>170 г</v>
      </c>
      <c r="E530" t="str">
        <f>CONCATENATE(ROUND('БАЗА ЯНД'!J528,0)," кк")</f>
        <v>363 кк</v>
      </c>
      <c r="F530" t="str">
        <f>CONCATENATE("Б ",ROUND('БАЗА ЯНД'!K528,0))</f>
        <v>Б 18</v>
      </c>
      <c r="G530" t="str">
        <f>CONCATENATE("Ж ",ROUND('БАЗА ЯНД'!L528,0))</f>
        <v>Ж 14</v>
      </c>
      <c r="H530" t="str">
        <f>CONCATENATE("У ",ROUND('БАЗА ЯНД'!M528,0))</f>
        <v>У 41</v>
      </c>
      <c r="I530">
        <f>'БАЗА ЯНД'!N528</f>
        <v>0</v>
      </c>
      <c r="J530">
        <f>'БАЗА ЯНД'!O528</f>
        <v>1</v>
      </c>
      <c r="K530">
        <f>'БАЗА ЯНД'!P528</f>
        <v>1</v>
      </c>
      <c r="L530">
        <f>'БАЗА ЯНД'!Q528</f>
        <v>0</v>
      </c>
      <c r="M530" t="str">
        <f>'БАЗА ЯНД'!R528</f>
        <v>творог, сыр творожный, сахар, манная крупа, яйцо куриное, ванильный сахар, заварной крем, молоко, коньяк, ванильный сахар, пшеничная мука, сливочное масло, имбирь, корица</v>
      </c>
    </row>
    <row r="531" spans="1:13" ht="15" hidden="1" customHeight="1" x14ac:dyDescent="0.25">
      <c r="A531">
        <f>'БАЗА ЯНД'!B529</f>
        <v>0</v>
      </c>
      <c r="B531" t="str">
        <f>'БАЗА ЯНД'!E529</f>
        <v>Лосось с овощами</v>
      </c>
      <c r="C531" t="str">
        <f>CONCATENATE('БАЗА ЯНД'!F529,".-")</f>
        <v>230.-</v>
      </c>
      <c r="D531" t="str">
        <f>CONCATENATE('БАЗА ЯНД'!I529," г")</f>
        <v>180 г</v>
      </c>
      <c r="E531" t="str">
        <f>CONCATENATE(ROUND('БАЗА ЯНД'!J529,0)," кк")</f>
        <v>170 кк</v>
      </c>
      <c r="F531" t="str">
        <f>CONCATENATE("Б ",ROUND('БАЗА ЯНД'!K529,0))</f>
        <v>Б 15</v>
      </c>
      <c r="G531" t="str">
        <f>CONCATENATE("Ж ",ROUND('БАЗА ЯНД'!L529,0))</f>
        <v>Ж 9</v>
      </c>
      <c r="H531" t="str">
        <f>CONCATENATE("У ",ROUND('БАЗА ЯНД'!M529,0))</f>
        <v>У 6</v>
      </c>
      <c r="I531">
        <f>'БАЗА ЯНД'!N529</f>
        <v>0</v>
      </c>
      <c r="J531">
        <f>'БАЗА ЯНД'!O529</f>
        <v>0</v>
      </c>
      <c r="K531">
        <f>'БАЗА ЯНД'!P529</f>
        <v>1</v>
      </c>
      <c r="L531">
        <f>'БАЗА ЯНД'!Q529</f>
        <v>0</v>
      </c>
      <c r="M531" t="str">
        <f>'БАЗА ЯНД'!R529</f>
        <v>кета, сливки 22%, вино, корень сельдерея, морковь, цукини, брокколи, зелень, соль, специи</v>
      </c>
    </row>
    <row r="532" spans="1:13" ht="15" hidden="1" customHeight="1" x14ac:dyDescent="0.25">
      <c r="A532">
        <f>'БАЗА ЯНД'!B530</f>
        <v>0</v>
      </c>
      <c r="B532" t="str">
        <f>'БАЗА ЯНД'!E530</f>
        <v>Болтунья из трех яиц</v>
      </c>
      <c r="C532" t="str">
        <f>CONCATENATE('БАЗА ЯНД'!F530,".-")</f>
        <v>85.-</v>
      </c>
      <c r="D532" t="str">
        <f>CONCATENATE('БАЗА ЯНД'!I530," г")</f>
        <v>120 г</v>
      </c>
      <c r="E532" t="str">
        <f>CONCATENATE(ROUND('БАЗА ЯНД'!J530,0)," кк")</f>
        <v>207 кк</v>
      </c>
      <c r="F532" t="str">
        <f>CONCATENATE("Б ",ROUND('БАЗА ЯНД'!K530,0))</f>
        <v>Б 18</v>
      </c>
      <c r="G532" t="str">
        <f>CONCATENATE("Ж ",ROUND('БАЗА ЯНД'!L530,0))</f>
        <v>Ж 13</v>
      </c>
      <c r="H532" t="str">
        <f>CONCATENATE("У ",ROUND('БАЗА ЯНД'!M530,0))</f>
        <v>У 3</v>
      </c>
      <c r="I532">
        <f>'БАЗА ЯНД'!N530</f>
        <v>0</v>
      </c>
      <c r="J532">
        <f>'БАЗА ЯНД'!O530</f>
        <v>0</v>
      </c>
      <c r="K532">
        <f>'БАЗА ЯНД'!P530</f>
        <v>0</v>
      </c>
      <c r="L532">
        <f>'БАЗА ЯНД'!Q530</f>
        <v>0</v>
      </c>
      <c r="M532" t="str">
        <f>'БАЗА ЯНД'!R530</f>
        <v>яйцо куриное, молоко, оливковое масло, соль, специи</v>
      </c>
    </row>
    <row r="533" spans="1:13" ht="15" hidden="1" customHeight="1" x14ac:dyDescent="0.25">
      <c r="A533">
        <f>'БАЗА ЯНД'!B531</f>
        <v>17</v>
      </c>
      <c r="B533" t="str">
        <f>'БАЗА ЯНД'!E531</f>
        <v>Белая рыба в соусе терияки с овощами</v>
      </c>
      <c r="C533" t="str">
        <f>CONCATENATE('БАЗА ЯНД'!F531,".-")</f>
        <v>240.-</v>
      </c>
      <c r="D533" t="str">
        <f>CONCATENATE('БАЗА ЯНД'!I531," г")</f>
        <v>180 г</v>
      </c>
      <c r="E533" t="str">
        <f>CONCATENATE(ROUND('БАЗА ЯНД'!J531,0)," кк")</f>
        <v>123 кк</v>
      </c>
      <c r="F533" t="str">
        <f>CONCATENATE("Б ",ROUND('БАЗА ЯНД'!K531,0))</f>
        <v>Б 12</v>
      </c>
      <c r="G533" t="str">
        <f>CONCATENATE("Ж ",ROUND('БАЗА ЯНД'!L531,0))</f>
        <v>Ж 2</v>
      </c>
      <c r="H533" t="str">
        <f>CONCATENATE("У ",ROUND('БАЗА ЯНД'!M531,0))</f>
        <v>У 15</v>
      </c>
      <c r="I533">
        <f>'БАЗА ЯНД'!N531</f>
        <v>0</v>
      </c>
      <c r="J533">
        <f>'БАЗА ЯНД'!O531</f>
        <v>1</v>
      </c>
      <c r="K533">
        <f>'БАЗА ЯНД'!P531</f>
        <v>0</v>
      </c>
      <c r="L533">
        <f>'БАЗА ЯНД'!Q531</f>
        <v>0</v>
      </c>
      <c r="M533" t="str">
        <f>'БАЗА ЯНД'!R531</f>
        <v>белая рыба, тимьян, соевый соус, апельсины, сахар, белое вино, морковь, цукини, тыква, брокколи, соль, специи</v>
      </c>
    </row>
    <row r="534" spans="1:13" ht="15" hidden="1" customHeight="1" x14ac:dyDescent="0.25">
      <c r="A534">
        <f>'БАЗА ЯНД'!B532</f>
        <v>22</v>
      </c>
      <c r="B534" t="str">
        <f>'БАЗА ЯНД'!E532</f>
        <v>Кебаб из говядины, 1 шт</v>
      </c>
      <c r="C534" t="str">
        <f>CONCATENATE('БАЗА ЯНД'!F532,".-")</f>
        <v>240.-</v>
      </c>
      <c r="D534" t="str">
        <f>CONCATENATE('БАЗА ЯНД'!I532," г")</f>
        <v>150 г</v>
      </c>
      <c r="E534" t="str">
        <f>CONCATENATE(ROUND('БАЗА ЯНД'!J532,0)," кк")</f>
        <v>228 кк</v>
      </c>
      <c r="F534" t="str">
        <f>CONCATENATE("Б ",ROUND('БАЗА ЯНД'!K532,0))</f>
        <v>Б 15</v>
      </c>
      <c r="G534" t="str">
        <f>CONCATENATE("Ж ",ROUND('БАЗА ЯНД'!L532,0))</f>
        <v>Ж 16</v>
      </c>
      <c r="H534" t="str">
        <f>CONCATENATE("У ",ROUND('БАЗА ЯНД'!M532,0))</f>
        <v>У 6</v>
      </c>
      <c r="I534">
        <f>'БАЗА ЯНД'!N532</f>
        <v>0</v>
      </c>
      <c r="J534">
        <f>'БАЗА ЯНД'!O532</f>
        <v>1</v>
      </c>
      <c r="K534">
        <f>'БАЗА ЯНД'!P532</f>
        <v>1</v>
      </c>
      <c r="L534">
        <f>'БАЗА ЯНД'!Q532</f>
        <v>1</v>
      </c>
      <c r="M534" t="str">
        <f>'БАЗА ЯНД'!R532</f>
        <v>говядина, куриное филе, помидоры, кинза, сливочное масло, яйцо куриное, сухари панировочные, чеснок, перец халапеньо</v>
      </c>
    </row>
    <row r="535" spans="1:13" ht="15" hidden="1" customHeight="1" x14ac:dyDescent="0.25">
      <c r="A535">
        <f>'БАЗА ЯНД'!B533</f>
        <v>12</v>
      </c>
      <c r="B535" t="str">
        <f>'БАЗА ЯНД'!E533</f>
        <v>Панини Капрезе</v>
      </c>
      <c r="C535" t="str">
        <f>CONCATENATE('БАЗА ЯНД'!F533,".-")</f>
        <v>220.-</v>
      </c>
      <c r="D535" t="str">
        <f>CONCATENATE('БАЗА ЯНД'!I533," г")</f>
        <v>170 г</v>
      </c>
      <c r="E535" t="str">
        <f>CONCATENATE(ROUND('БАЗА ЯНД'!J533,0)," кк")</f>
        <v>342 кк</v>
      </c>
      <c r="F535" t="str">
        <f>CONCATENATE("Б ",ROUND('БАЗА ЯНД'!K533,0))</f>
        <v>Б 13</v>
      </c>
      <c r="G535" t="str">
        <f>CONCATENATE("Ж ",ROUND('БАЗА ЯНД'!L533,0))</f>
        <v>Ж 15</v>
      </c>
      <c r="H535" t="str">
        <f>CONCATENATE("У ",ROUND('БАЗА ЯНД'!M533,0))</f>
        <v>У 38</v>
      </c>
      <c r="I535">
        <f>'БАЗА ЯНД'!N533</f>
        <v>1</v>
      </c>
      <c r="J535">
        <f>'БАЗА ЯНД'!O533</f>
        <v>1</v>
      </c>
      <c r="K535">
        <f>'БАЗА ЯНД'!P533</f>
        <v>1</v>
      </c>
      <c r="L535">
        <f>'БАЗА ЯНД'!Q533</f>
        <v>0</v>
      </c>
      <c r="M535" t="str">
        <f>'БАЗА ЯНД'!R533</f>
        <v>чиабатта (мука пшеничная, дрожжи, соль, вода), сыр моцарелла, томаты, соус песто (базилик, подсолнечное масло, сыр пармезан), сыр творожный</v>
      </c>
    </row>
    <row r="536" spans="1:13" ht="15" hidden="1" customHeight="1" x14ac:dyDescent="0.25">
      <c r="A536">
        <f>'БАЗА ЯНД'!B534</f>
        <v>49</v>
      </c>
      <c r="B536" t="str">
        <f>'БАЗА ЯНД'!E534</f>
        <v>Шарлотка с ванильным кремом</v>
      </c>
      <c r="C536" t="str">
        <f>CONCATENATE('БАЗА ЯНД'!F534,".-")</f>
        <v>130.-</v>
      </c>
      <c r="D536" t="str">
        <f>CONCATENATE('БАЗА ЯНД'!I534," г")</f>
        <v>160 г</v>
      </c>
      <c r="E536" t="str">
        <f>CONCATENATE(ROUND('БАЗА ЯНД'!J534,0)," кк")</f>
        <v>262 кк</v>
      </c>
      <c r="F536" t="str">
        <f>CONCATENATE("Б ",ROUND('БАЗА ЯНД'!K534,0))</f>
        <v>Б 5</v>
      </c>
      <c r="G536" t="str">
        <f>CONCATENATE("Ж ",ROUND('БАЗА ЯНД'!L534,0))</f>
        <v>Ж 6</v>
      </c>
      <c r="H536" t="str">
        <f>CONCATENATE("У ",ROUND('БАЗА ЯНД'!M534,0))</f>
        <v>У 48</v>
      </c>
      <c r="I536">
        <f>'БАЗА ЯНД'!N534</f>
        <v>0</v>
      </c>
      <c r="J536">
        <f>'БАЗА ЯНД'!O534</f>
        <v>1</v>
      </c>
      <c r="K536">
        <f>'БАЗА ЯНД'!P534</f>
        <v>1</v>
      </c>
      <c r="L536">
        <f>'БАЗА ЯНД'!Q534</f>
        <v>0</v>
      </c>
      <c r="M536" t="str">
        <f>'БАЗА ЯНД'!R534</f>
        <v>шарлотка (мука пшеничная, яйцо куриное, яблоки, соль, разрыхлитель, грецкий орех, клюква), соус (сметана, сливки 35%, ванильный сахар), клюква, красная смородина, смородина черная</v>
      </c>
    </row>
    <row r="537" spans="1:13" ht="15" hidden="1" customHeight="1" x14ac:dyDescent="0.25">
      <c r="A537">
        <f>'БАЗА ЯНД'!B535</f>
        <v>52</v>
      </c>
      <c r="B537" t="str">
        <f>'БАЗА ЯНД'!E535</f>
        <v>Запеканка из белой рыбы с брокколи и сыром</v>
      </c>
      <c r="C537" t="str">
        <f>CONCATENATE('БАЗА ЯНД'!F535,".-")</f>
        <v>240.-</v>
      </c>
      <c r="D537" t="str">
        <f>CONCATENATE('БАЗА ЯНД'!I535," г")</f>
        <v>180 г</v>
      </c>
      <c r="E537" t="str">
        <f>CONCATENATE(ROUND('БАЗА ЯНД'!J535,0)," кк")</f>
        <v>201 кк</v>
      </c>
      <c r="F537" t="str">
        <f>CONCATENATE("Б ",ROUND('БАЗА ЯНД'!K535,0))</f>
        <v>Б 15</v>
      </c>
      <c r="G537" t="str">
        <f>CONCATENATE("Ж ",ROUND('БАЗА ЯНД'!L535,0))</f>
        <v>Ж 10</v>
      </c>
      <c r="H537" t="str">
        <f>CONCATENATE("У ",ROUND('БАЗА ЯНД'!M535,0))</f>
        <v>У 13</v>
      </c>
      <c r="I537">
        <f>'БАЗА ЯНД'!N535</f>
        <v>0</v>
      </c>
      <c r="J537">
        <f>'БАЗА ЯНД'!O535</f>
        <v>1</v>
      </c>
      <c r="K537">
        <f>'БАЗА ЯНД'!P535</f>
        <v>1</v>
      </c>
      <c r="L537">
        <f>'БАЗА ЯНД'!Q535</f>
        <v>0</v>
      </c>
      <c r="M537" t="str">
        <f>'БАЗА ЯНД'!R535</f>
        <v>белая рыба, брокколи, цукини, картофель, молоко, сливки, сливочное масло, лук, паприка, мука пшеничная, сыр, томаты, яйцо куриное, соль, специи</v>
      </c>
    </row>
    <row r="538" spans="1:13" ht="15" hidden="1" customHeight="1" x14ac:dyDescent="0.25">
      <c r="A538">
        <f>'БАЗА ЯНД'!B536</f>
        <v>10</v>
      </c>
      <c r="B538" t="str">
        <f>'БАЗА ЯНД'!E536</f>
        <v>Панакота из ряженки с брусникой и корицей</v>
      </c>
      <c r="C538" t="str">
        <f>CONCATENATE('БАЗА ЯНД'!F536,".-")</f>
        <v>130.-</v>
      </c>
      <c r="D538" t="str">
        <f>CONCATENATE('БАЗА ЯНД'!I536," г")</f>
        <v>160 г</v>
      </c>
      <c r="E538" t="str">
        <f>CONCATENATE(ROUND('БАЗА ЯНД'!J536,0)," кк")</f>
        <v>88 кк</v>
      </c>
      <c r="F538" t="str">
        <f>CONCATENATE("Б ",ROUND('БАЗА ЯНД'!K536,0))</f>
        <v>Б 5</v>
      </c>
      <c r="G538" t="str">
        <f>CONCATENATE("Ж ",ROUND('БАЗА ЯНД'!L536,0))</f>
        <v>Ж 3</v>
      </c>
      <c r="H538" t="str">
        <f>CONCATENATE("У ",ROUND('БАЗА ЯНД'!M536,0))</f>
        <v>У 9</v>
      </c>
      <c r="I538">
        <f>'БАЗА ЯНД'!N536</f>
        <v>1</v>
      </c>
      <c r="J538">
        <f>'БАЗА ЯНД'!O536</f>
        <v>0</v>
      </c>
      <c r="K538">
        <f>'БАЗА ЯНД'!P536</f>
        <v>1</v>
      </c>
      <c r="L538">
        <f>'БАЗА ЯНД'!Q536</f>
        <v>0</v>
      </c>
      <c r="M538" t="str">
        <f>'БАЗА ЯНД'!R536</f>
        <v>ряженка, пектин, корица, экстракт ванили, сахар, брусника</v>
      </c>
    </row>
    <row r="539" spans="1:13" ht="15" hidden="1" customHeight="1" x14ac:dyDescent="0.25">
      <c r="A539">
        <f>'БАЗА ЯНД'!B537</f>
        <v>43</v>
      </c>
      <c r="B539" t="str">
        <f>'БАЗА ЯНД'!E537</f>
        <v>Запеканка из цветной капусты с пармезаном</v>
      </c>
      <c r="C539" t="str">
        <f>CONCATENATE('БАЗА ЯНД'!F537,".-")</f>
        <v>160.-</v>
      </c>
      <c r="D539" t="str">
        <f>CONCATENATE('БАЗА ЯНД'!I537," г")</f>
        <v>200 г</v>
      </c>
      <c r="E539" t="str">
        <f>CONCATENATE(ROUND('БАЗА ЯНД'!J537,0)," кк")</f>
        <v>160 кк</v>
      </c>
      <c r="F539" t="str">
        <f>CONCATENATE("Б ",ROUND('БАЗА ЯНД'!K537,0))</f>
        <v>Б 10</v>
      </c>
      <c r="G539" t="str">
        <f>CONCATENATE("Ж ",ROUND('БАЗА ЯНД'!L537,0))</f>
        <v>Ж 8</v>
      </c>
      <c r="H539" t="str">
        <f>CONCATENATE("У ",ROUND('БАЗА ЯНД'!M537,0))</f>
        <v>У 12</v>
      </c>
      <c r="I539">
        <f>'БАЗА ЯНД'!N537</f>
        <v>0</v>
      </c>
      <c r="J539">
        <f>'БАЗА ЯНД'!O537</f>
        <v>1</v>
      </c>
      <c r="K539">
        <f>'БАЗА ЯНД'!P537</f>
        <v>1</v>
      </c>
      <c r="L539">
        <f>'БАЗА ЯНД'!Q537</f>
        <v>0</v>
      </c>
      <c r="M539" t="str">
        <f>'БАЗА ЯНД'!R537</f>
        <v>цветная капуста, мука пшеничная, яйцо куриное, молоко, петрушка, сухари панировочные, сыр пармезан, соль</v>
      </c>
    </row>
    <row r="540" spans="1:13" ht="15" hidden="1" customHeight="1" x14ac:dyDescent="0.25">
      <c r="A540">
        <f>'БАЗА ЯНД'!B538</f>
        <v>15</v>
      </c>
      <c r="B540" t="str">
        <f>'БАЗА ЯНД'!E538</f>
        <v>Белая рыба со сливочным соусом</v>
      </c>
      <c r="C540" t="str">
        <f>CONCATENATE('БАЗА ЯНД'!F538,".-")</f>
        <v>250.-</v>
      </c>
      <c r="D540" t="str">
        <f>CONCATENATE('БАЗА ЯНД'!I538," г")</f>
        <v>180 г</v>
      </c>
      <c r="E540" t="str">
        <f>CONCATENATE(ROUND('БАЗА ЯНД'!J538,0)," кк")</f>
        <v>135 кк</v>
      </c>
      <c r="F540" t="str">
        <f>CONCATENATE("Б ",ROUND('БАЗА ЯНД'!K538,0))</f>
        <v>Б 16</v>
      </c>
      <c r="G540" t="str">
        <f>CONCATENATE("Ж ",ROUND('БАЗА ЯНД'!L538,0))</f>
        <v>Ж 6</v>
      </c>
      <c r="H540" t="str">
        <f>CONCATENATE("У ",ROUND('БАЗА ЯНД'!M538,0))</f>
        <v>У 5</v>
      </c>
      <c r="I540">
        <f>'БАЗА ЯНД'!N538</f>
        <v>0</v>
      </c>
      <c r="J540">
        <f>'БАЗА ЯНД'!O538</f>
        <v>0</v>
      </c>
      <c r="K540">
        <f>'БАЗА ЯНД'!P538</f>
        <v>1</v>
      </c>
      <c r="L540">
        <f>'БАЗА ЯНД'!Q538</f>
        <v>0</v>
      </c>
      <c r="M540" t="str">
        <f>'БАЗА ЯНД'!R538</f>
        <v>тимьян, сливки, вино, лук, сельдерей, морковь, цукини, брокколи, белая рыба, соль, специи</v>
      </c>
    </row>
    <row r="541" spans="1:13" ht="15" hidden="1" customHeight="1" x14ac:dyDescent="0.25">
      <c r="A541">
        <f>'БАЗА ЯНД'!B539</f>
        <v>21</v>
      </c>
      <c r="B541" t="str">
        <f>'БАЗА ЯНД'!E539</f>
        <v>Куриный паштет</v>
      </c>
      <c r="C541" t="str">
        <f>CONCATENATE('БАЗА ЯНД'!F539,".-")</f>
        <v>150.-</v>
      </c>
      <c r="D541" t="str">
        <f>CONCATENATE('БАЗА ЯНД'!I539," г")</f>
        <v>120 г</v>
      </c>
      <c r="E541" t="str">
        <f>CONCATENATE(ROUND('БАЗА ЯНД'!J539,0)," кк")</f>
        <v>371 кк</v>
      </c>
      <c r="F541" t="str">
        <f>CONCATENATE("Б ",ROUND('БАЗА ЯНД'!K539,0))</f>
        <v>Б 16</v>
      </c>
      <c r="G541" t="str">
        <f>CONCATENATE("Ж ",ROUND('БАЗА ЯНД'!L539,0))</f>
        <v>Ж 22</v>
      </c>
      <c r="H541" t="str">
        <f>CONCATENATE("У ",ROUND('БАЗА ЯНД'!M539,0))</f>
        <v>У 28</v>
      </c>
      <c r="I541">
        <f>'БАЗА ЯНД'!N539</f>
        <v>0</v>
      </c>
      <c r="J541">
        <f>'БАЗА ЯНД'!O539</f>
        <v>1</v>
      </c>
      <c r="K541">
        <f>'БАЗА ЯНД'!P539</f>
        <v>1</v>
      </c>
      <c r="L541">
        <f>'БАЗА ЯНД'!Q539</f>
        <v>0</v>
      </c>
      <c r="M541" t="str">
        <f>'БАЗА ЯНД'!R539</f>
        <v>печень куриная, лук, морковь, тимьян, сливочное масло, чеснок, сахар, яблоко, молоко, утка, огурцы, хлеб, сельдерей, морковь, соль, специи</v>
      </c>
    </row>
    <row r="542" spans="1:13" ht="15" hidden="1" customHeight="1" x14ac:dyDescent="0.25">
      <c r="A542">
        <f>'БАЗА ЯНД'!B540</f>
        <v>22</v>
      </c>
      <c r="B542" t="str">
        <f>'БАЗА ЯНД'!E540</f>
        <v>Креветки на гриле</v>
      </c>
      <c r="C542" t="str">
        <f>CONCATENATE('БАЗА ЯНД'!F540,".-")</f>
        <v>460.-</v>
      </c>
      <c r="D542" t="str">
        <f>CONCATENATE('БАЗА ЯНД'!I540," г")</f>
        <v>100 г</v>
      </c>
      <c r="E542" t="str">
        <f>CONCATENATE(ROUND('БАЗА ЯНД'!J540,0)," кк")</f>
        <v>115 кк</v>
      </c>
      <c r="F542" t="str">
        <f>CONCATENATE("Б ",ROUND('БАЗА ЯНД'!K540,0))</f>
        <v>Б 18</v>
      </c>
      <c r="G542" t="str">
        <f>CONCATENATE("Ж ",ROUND('БАЗА ЯНД'!L540,0))</f>
        <v>Ж 4</v>
      </c>
      <c r="H542" t="str">
        <f>CONCATENATE("У ",ROUND('БАЗА ЯНД'!M540,0))</f>
        <v>У 2</v>
      </c>
      <c r="I542">
        <f>'БАЗА ЯНД'!N540</f>
        <v>0</v>
      </c>
      <c r="J542">
        <f>'БАЗА ЯНД'!O540</f>
        <v>0</v>
      </c>
      <c r="K542">
        <f>'БАЗА ЯНД'!P540</f>
        <v>0</v>
      </c>
      <c r="L542">
        <f>'БАЗА ЯНД'!Q540</f>
        <v>0</v>
      </c>
      <c r="M542" t="str">
        <f>'БАЗА ЯНД'!R540</f>
        <v>креветки, подсолнечное масло, тимьян, лемонграсс, соль, специи</v>
      </c>
    </row>
    <row r="543" spans="1:13" ht="15" hidden="1" customHeight="1" x14ac:dyDescent="0.25">
      <c r="A543">
        <f>'БАЗА ЯНД'!B541</f>
        <v>0</v>
      </c>
      <c r="B543" t="str">
        <f>'БАЗА ЯНД'!E541</f>
        <v xml:space="preserve">Омлет с овощами и сыром </v>
      </c>
      <c r="C543" t="str">
        <f>CONCATENATE('БАЗА ЯНД'!F541,".-")</f>
        <v>120.-</v>
      </c>
      <c r="D543" t="str">
        <f>CONCATENATE('БАЗА ЯНД'!I541," г")</f>
        <v>200 г</v>
      </c>
      <c r="E543" t="str">
        <f>CONCATENATE(ROUND('БАЗА ЯНД'!J541,0)," кк")</f>
        <v>321 кк</v>
      </c>
      <c r="F543" t="str">
        <f>CONCATENATE("Б ",ROUND('БАЗА ЯНД'!K541,0))</f>
        <v>Б 16</v>
      </c>
      <c r="G543" t="str">
        <f>CONCATENATE("Ж ",ROUND('БАЗА ЯНД'!L541,0))</f>
        <v>Ж 22</v>
      </c>
      <c r="H543" t="str">
        <f>CONCATENATE("У ",ROUND('БАЗА ЯНД'!M541,0))</f>
        <v>У 12</v>
      </c>
      <c r="I543">
        <f>'БАЗА ЯНД'!N541</f>
        <v>0</v>
      </c>
      <c r="J543">
        <f>'БАЗА ЯНД'!O541</f>
        <v>1</v>
      </c>
      <c r="K543">
        <f>'БАЗА ЯНД'!P541</f>
        <v>1</v>
      </c>
      <c r="L543">
        <f>'БАЗА ЯНД'!Q541</f>
        <v>0</v>
      </c>
      <c r="M543" t="str">
        <f>'БАЗА ЯНД'!R541</f>
        <v>яйцо куриное, молоко, цукини, брокколи, сыр гауда, мука пшеничная, петрушка, укроп, масло растительное, специи, соль</v>
      </c>
    </row>
    <row r="544" spans="1:13" ht="15" hidden="1" customHeight="1" x14ac:dyDescent="0.25">
      <c r="A544">
        <f>'БАЗА ЯНД'!B542</f>
        <v>15</v>
      </c>
      <c r="B544" t="str">
        <f>'БАЗА ЯНД'!E542</f>
        <v>Рисовая каша на кокосовом молоке</v>
      </c>
      <c r="C544" t="str">
        <f>CONCATENATE('БАЗА ЯНД'!F542,".-")</f>
        <v>120.-</v>
      </c>
      <c r="D544" t="str">
        <f>CONCATENATE('БАЗА ЯНД'!I542," г")</f>
        <v>250 г</v>
      </c>
      <c r="E544" t="str">
        <f>CONCATENATE(ROUND('БАЗА ЯНД'!J542,0)," кк")</f>
        <v>173 кк</v>
      </c>
      <c r="F544" t="str">
        <f>CONCATENATE("Б ",ROUND('БАЗА ЯНД'!K542,0))</f>
        <v>Б 2</v>
      </c>
      <c r="G544" t="str">
        <f>CONCATENATE("Ж ",ROUND('БАЗА ЯНД'!L542,0))</f>
        <v>Ж 12</v>
      </c>
      <c r="H544" t="str">
        <f>CONCATENATE("У ",ROUND('БАЗА ЯНД'!M542,0))</f>
        <v>У 15</v>
      </c>
      <c r="I544">
        <f>'БАЗА ЯНД'!N542</f>
        <v>1</v>
      </c>
      <c r="J544">
        <f>'БАЗА ЯНД'!O542</f>
        <v>0</v>
      </c>
      <c r="K544">
        <f>'БАЗА ЯНД'!P542</f>
        <v>0</v>
      </c>
      <c r="L544">
        <f>'БАЗА ЯНД'!Q542</f>
        <v>0</v>
      </c>
      <c r="M544" t="str">
        <f>'БАЗА ЯНД'!R542</f>
        <v>рис, кокосовое молоко, соль сахар</v>
      </c>
    </row>
    <row r="545" spans="1:13" ht="15" hidden="1" customHeight="1" x14ac:dyDescent="0.25">
      <c r="A545">
        <f>'БАЗА ЯНД'!B543</f>
        <v>21</v>
      </c>
      <c r="B545" t="str">
        <f>'БАЗА ЯНД'!E543</f>
        <v>Баклажановая икра с овощами</v>
      </c>
      <c r="C545" t="str">
        <f>CONCATENATE('БАЗА ЯНД'!F543,".-")</f>
        <v>150.-</v>
      </c>
      <c r="D545" t="str">
        <f>CONCATENATE('БАЗА ЯНД'!I543," г")</f>
        <v>200 г</v>
      </c>
      <c r="E545" t="str">
        <f>CONCATENATE(ROUND('БАЗА ЯНД'!J543,0)," кк")</f>
        <v>216 кк</v>
      </c>
      <c r="F545" t="str">
        <f>CONCATENATE("Б ",ROUND('БАЗА ЯНД'!K543,0))</f>
        <v>Б 4</v>
      </c>
      <c r="G545" t="str">
        <f>CONCATENATE("Ж ",ROUND('БАЗА ЯНД'!L543,0))</f>
        <v>Ж 9</v>
      </c>
      <c r="H545" t="str">
        <f>CONCATENATE("У ",ROUND('БАЗА ЯНД'!M543,0))</f>
        <v>У 31</v>
      </c>
      <c r="I545">
        <f>'БАЗА ЯНД'!N543</f>
        <v>1</v>
      </c>
      <c r="J545">
        <f>'БАЗА ЯНД'!O543</f>
        <v>1</v>
      </c>
      <c r="K545">
        <f>'БАЗА ЯНД'!P543</f>
        <v>1</v>
      </c>
      <c r="L545">
        <f>'БАЗА ЯНД'!Q543</f>
        <v>0</v>
      </c>
      <c r="M545" t="str">
        <f>'БАЗА ЯНД'!R543</f>
        <v>баклажаны, томатная паста, соль, перец, укроп, лук репчатый, нерафинированное подсолнечное масло, сахар, тортилья (вода, мука пшеничная, соль, сахар), сыр пармезан, морковь, болгарский перец, цукини, кинза</v>
      </c>
    </row>
    <row r="546" spans="1:13" ht="15" hidden="1" customHeight="1" x14ac:dyDescent="0.25">
      <c r="A546">
        <f>'БАЗА ЯНД'!B544</f>
        <v>52</v>
      </c>
      <c r="B546" t="str">
        <f>'БАЗА ЯНД'!E544</f>
        <v>Свекольный крем-суп с горгонзолой</v>
      </c>
      <c r="C546" t="str">
        <f>CONCATENATE('БАЗА ЯНД'!F544,".-")</f>
        <v>130.-</v>
      </c>
      <c r="D546" t="str">
        <f>CONCATENATE('БАЗА ЯНД'!I544," г")</f>
        <v>250 г</v>
      </c>
      <c r="E546" t="str">
        <f>CONCATENATE(ROUND('БАЗА ЯНД'!J544,0)," кк")</f>
        <v>159 кк</v>
      </c>
      <c r="F546" t="str">
        <f>CONCATENATE("Б ",ROUND('БАЗА ЯНД'!K544,0))</f>
        <v>Б 5</v>
      </c>
      <c r="G546" t="str">
        <f>CONCATENATE("Ж ",ROUND('БАЗА ЯНД'!L544,0))</f>
        <v>Ж 11</v>
      </c>
      <c r="H546" t="str">
        <f>CONCATENATE("У ",ROUND('БАЗА ЯНД'!M544,0))</f>
        <v>У 11</v>
      </c>
      <c r="I546">
        <f>'БАЗА ЯНД'!N544</f>
        <v>1</v>
      </c>
      <c r="J546">
        <f>'БАЗА ЯНД'!O544</f>
        <v>0</v>
      </c>
      <c r="K546">
        <f>'БАЗА ЯНД'!P544</f>
        <v>1</v>
      </c>
      <c r="L546">
        <f>'БАЗА ЯНД'!Q544</f>
        <v>0</v>
      </c>
      <c r="M546" t="str">
        <f>'БАЗА ЯНД'!R544</f>
        <v>свекла, картофель, сливки, сыр горгонзола, сыр творожный, морковь, лук, чеснок, соль, специи</v>
      </c>
    </row>
    <row r="547" spans="1:13" ht="15" hidden="1" customHeight="1" x14ac:dyDescent="0.25">
      <c r="A547">
        <f>'БАЗА ЯНД'!B545</f>
        <v>20</v>
      </c>
      <c r="B547" t="str">
        <f>'БАЗА ЯНД'!E545</f>
        <v>Салат с булгуром и цыплёнком</v>
      </c>
      <c r="C547" t="str">
        <f>CONCATENATE('БАЗА ЯНД'!F545,".-")</f>
        <v>170.-</v>
      </c>
      <c r="D547" t="str">
        <f>CONCATENATE('БАЗА ЯНД'!I545," г")</f>
        <v>210 г</v>
      </c>
      <c r="E547" t="str">
        <f>CONCATENATE(ROUND('БАЗА ЯНД'!J545,0)," кк")</f>
        <v>119 кк</v>
      </c>
      <c r="F547" t="str">
        <f>CONCATENATE("Б ",ROUND('БАЗА ЯНД'!K545,0))</f>
        <v>Б 13</v>
      </c>
      <c r="G547" t="str">
        <f>CONCATENATE("Ж ",ROUND('БАЗА ЯНД'!L545,0))</f>
        <v>Ж 1</v>
      </c>
      <c r="H547" t="str">
        <f>CONCATENATE("У ",ROUND('БАЗА ЯНД'!M545,0))</f>
        <v>У 13</v>
      </c>
      <c r="I547">
        <f>'БАЗА ЯНД'!N545</f>
        <v>0</v>
      </c>
      <c r="J547">
        <f>'БАЗА ЯНД'!O545</f>
        <v>0</v>
      </c>
      <c r="K547">
        <f>'БАЗА ЯНД'!P545</f>
        <v>0</v>
      </c>
      <c r="L547">
        <f>'БАЗА ЯНД'!Q545</f>
        <v>0</v>
      </c>
      <c r="M547" t="str">
        <f>'БАЗА ЯНД'!R545</f>
        <v>булгур, томаты, огурец, лимон, подсолнечное масло, соль, салат ромейн, цыплёнок, петрушка, соевый соус, капуста пекинская, морковь, капуста красная, редис</v>
      </c>
    </row>
    <row r="548" spans="1:13" ht="15" hidden="1" customHeight="1" x14ac:dyDescent="0.25">
      <c r="A548">
        <f>'БАЗА ЯНД'!B546</f>
        <v>19</v>
      </c>
      <c r="B548" t="str">
        <f>'БАЗА ЯНД'!E546</f>
        <v xml:space="preserve">Клубный сэндвич с цыплёнком </v>
      </c>
      <c r="C548" t="str">
        <f>CONCATENATE('БАЗА ЯНД'!F546,".-")</f>
        <v>160.-</v>
      </c>
      <c r="D548" t="str">
        <f>CONCATENATE('БАЗА ЯНД'!I546," г")</f>
        <v>150 г</v>
      </c>
      <c r="E548" t="str">
        <f>CONCATENATE(ROUND('БАЗА ЯНД'!J546,0)," кк")</f>
        <v>301 кк</v>
      </c>
      <c r="F548" t="str">
        <f>CONCATENATE("Б ",ROUND('БАЗА ЯНД'!K546,0))</f>
        <v>Б 17</v>
      </c>
      <c r="G548" t="str">
        <f>CONCATENATE("Ж ",ROUND('БАЗА ЯНД'!L546,0))</f>
        <v>Ж 13</v>
      </c>
      <c r="H548" t="str">
        <f>CONCATENATE("У ",ROUND('БАЗА ЯНД'!M546,0))</f>
        <v>У 29</v>
      </c>
      <c r="I548">
        <f>'БАЗА ЯНД'!N546</f>
        <v>0</v>
      </c>
      <c r="J548">
        <f>'БАЗА ЯНД'!O546</f>
        <v>1</v>
      </c>
      <c r="K548">
        <f>'БАЗА ЯНД'!P546</f>
        <v>1</v>
      </c>
      <c r="L548">
        <f>'БАЗА ЯНД'!Q546</f>
        <v>0</v>
      </c>
      <c r="M548" t="str">
        <f>'БАЗА ЯНД'!R546</f>
        <v>тостовый хлеб (мука пшеничная, яйцо куриное, молоко, дрожжи, подсолнечное масло, лимонная кислота, сахар, соль), соус бешамель (сливочное масло, молоко, мука пшеничная, соль, лук репчатый, белое вино), ветчина, сыр гауда, филе цыплёнка, томаты, огурцы маринованные</v>
      </c>
    </row>
    <row r="549" spans="1:13" ht="15" hidden="1" customHeight="1" x14ac:dyDescent="0.25">
      <c r="A549">
        <f>'БАЗА ЯНД'!B547</f>
        <v>6</v>
      </c>
      <c r="B549" t="str">
        <f>'БАЗА ЯНД'!E547</f>
        <v>Суп-пюре из запечённых перцев</v>
      </c>
      <c r="C549" t="str">
        <f>CONCATENATE('БАЗА ЯНД'!F547,".-")</f>
        <v>130.-</v>
      </c>
      <c r="D549" t="str">
        <f>CONCATENATE('БАЗА ЯНД'!I547," г")</f>
        <v>250 г</v>
      </c>
      <c r="E549" t="str">
        <f>CONCATENATE(ROUND('БАЗА ЯНД'!J547,0)," кк")</f>
        <v>172 кк</v>
      </c>
      <c r="F549" t="str">
        <f>CONCATENATE("Б ",ROUND('БАЗА ЯНД'!K547,0))</f>
        <v>Б 4</v>
      </c>
      <c r="G549" t="str">
        <f>CONCATENATE("Ж ",ROUND('БАЗА ЯНД'!L547,0))</f>
        <v>Ж 10</v>
      </c>
      <c r="H549" t="str">
        <f>CONCATENATE("У ",ROUND('БАЗА ЯНД'!M547,0))</f>
        <v>У 16</v>
      </c>
      <c r="I549">
        <f>'БАЗА ЯНД'!N547</f>
        <v>1</v>
      </c>
      <c r="J549">
        <f>'БАЗА ЯНД'!O547</f>
        <v>0</v>
      </c>
      <c r="K549">
        <f>'БАЗА ЯНД'!P547</f>
        <v>1</v>
      </c>
      <c r="L549">
        <f>'БАЗА ЯНД'!Q547</f>
        <v>0</v>
      </c>
      <c r="M549" t="str">
        <f>'БАЗА ЯНД'!R547</f>
        <v>картофель, перец болгарский, лук, подсолнечное масло, сливки, соль, специи, творожный сыр, листья сельдерея</v>
      </c>
    </row>
    <row r="550" spans="1:13" ht="15" hidden="1" customHeight="1" x14ac:dyDescent="0.25">
      <c r="A550">
        <f>'БАЗА ЯНД'!B548</f>
        <v>24</v>
      </c>
      <c r="B550" t="str">
        <f>'БАЗА ЯНД'!E548</f>
        <v>Французский луковый суп с сыром</v>
      </c>
      <c r="C550" t="str">
        <f>CONCATENATE('БАЗА ЯНД'!F548,".-")</f>
        <v>130.-</v>
      </c>
      <c r="D550" t="str">
        <f>CONCATENATE('БАЗА ЯНД'!I548," г")</f>
        <v>250 г</v>
      </c>
      <c r="E550" t="str">
        <f>CONCATENATE(ROUND('БАЗА ЯНД'!J548,0)," кк")</f>
        <v>206 кк</v>
      </c>
      <c r="F550" t="str">
        <f>CONCATENATE("Б ",ROUND('БАЗА ЯНД'!K548,0))</f>
        <v>Б 6</v>
      </c>
      <c r="G550" t="str">
        <f>CONCATENATE("Ж ",ROUND('БАЗА ЯНД'!L548,0))</f>
        <v>Ж 12</v>
      </c>
      <c r="H550" t="str">
        <f>CONCATENATE("У ",ROUND('БАЗА ЯНД'!M548,0))</f>
        <v>У 18</v>
      </c>
      <c r="I550">
        <f>'БАЗА ЯНД'!N548</f>
        <v>0</v>
      </c>
      <c r="J550">
        <f>'БАЗА ЯНД'!O548</f>
        <v>1</v>
      </c>
      <c r="K550">
        <f>'БАЗА ЯНД'!P548</f>
        <v>1</v>
      </c>
      <c r="L550">
        <f>'БАЗА ЯНД'!Q548</f>
        <v>0</v>
      </c>
      <c r="M550" t="str">
        <f>'БАЗА ЯНД'!R548</f>
        <v>лук, тимьян, вино белое, сыр, сливочное масло, подсолнечное масло, мука пшеничная, соль, специи, соус демиглас</v>
      </c>
    </row>
    <row r="551" spans="1:13" ht="15" hidden="1" customHeight="1" x14ac:dyDescent="0.25">
      <c r="A551">
        <f>'БАЗА ЯНД'!B549</f>
        <v>44</v>
      </c>
      <c r="B551" t="str">
        <f>'БАЗА ЯНД'!E549</f>
        <v>Крем-суп из потусторонней тыквы</v>
      </c>
      <c r="C551" t="str">
        <f>CONCATENATE('БАЗА ЯНД'!F549,".-")</f>
        <v>90.-</v>
      </c>
      <c r="D551" t="str">
        <f>CONCATENATE('БАЗА ЯНД'!I549," г")</f>
        <v>250 г</v>
      </c>
      <c r="E551" t="str">
        <f>CONCATENATE(ROUND('БАЗА ЯНД'!J549,0)," кк")</f>
        <v>102 кк</v>
      </c>
      <c r="F551" t="str">
        <f>CONCATENATE("Б ",ROUND('БАЗА ЯНД'!K549,0))</f>
        <v>Б 2</v>
      </c>
      <c r="G551" t="str">
        <f>CONCATENATE("Ж ",ROUND('БАЗА ЯНД'!L549,0))</f>
        <v>Ж 4</v>
      </c>
      <c r="H551" t="str">
        <f>CONCATENATE("У ",ROUND('БАЗА ЯНД'!M549,0))</f>
        <v>У 15</v>
      </c>
      <c r="I551">
        <f>'БАЗА ЯНД'!N549</f>
        <v>1</v>
      </c>
      <c r="J551">
        <f>'БАЗА ЯНД'!O549</f>
        <v>1</v>
      </c>
      <c r="K551">
        <f>'БАЗА ЯНД'!P549</f>
        <v>1</v>
      </c>
      <c r="L551">
        <f>'БАЗА ЯНД'!Q549</f>
        <v>1</v>
      </c>
      <c r="M551" t="str">
        <f>'БАЗА ЯНД'!R549</f>
        <v>тыква, чеснок, морковь, лук репчатый, тимьян, сливки 22%, имбирь, подсолнечное масло, соус соевый, соль, куркума, кориандр</v>
      </c>
    </row>
    <row r="552" spans="1:13" ht="15" hidden="1" customHeight="1" x14ac:dyDescent="0.25">
      <c r="A552">
        <f>'БАЗА ЯНД'!B550</f>
        <v>22</v>
      </c>
      <c r="B552" t="str">
        <f>'БАЗА ЯНД'!E550</f>
        <v>Компот из облепихи, вишни и клюквы</v>
      </c>
      <c r="C552" t="str">
        <f>CONCATENATE('БАЗА ЯНД'!F550,".-")</f>
        <v>45.-</v>
      </c>
      <c r="D552" t="str">
        <f>CONCATENATE('БАЗА ЯНД'!I550," г")</f>
        <v>250 г</v>
      </c>
      <c r="E552" t="str">
        <f>CONCATENATE(ROUND('БАЗА ЯНД'!J550,0)," кк")</f>
        <v>111 кк</v>
      </c>
      <c r="F552" t="str">
        <f>CONCATENATE("Б ",ROUND('БАЗА ЯНД'!K550,0))</f>
        <v>Б 0</v>
      </c>
      <c r="G552" t="str">
        <f>CONCATENATE("Ж ",ROUND('БАЗА ЯНД'!L550,0))</f>
        <v>Ж 1</v>
      </c>
      <c r="H552" t="str">
        <f>CONCATENATE("У ",ROUND('БАЗА ЯНД'!M550,0))</f>
        <v>У 26</v>
      </c>
      <c r="I552">
        <f>'БАЗА ЯНД'!N550</f>
        <v>1</v>
      </c>
      <c r="J552">
        <f>'БАЗА ЯНД'!O550</f>
        <v>0</v>
      </c>
      <c r="K552">
        <f>'БАЗА ЯНД'!P550</f>
        <v>0</v>
      </c>
      <c r="L552">
        <f>'БАЗА ЯНД'!Q550</f>
        <v>0</v>
      </c>
      <c r="M552" t="str">
        <f>'БАЗА ЯНД'!R550</f>
        <v>облепиха, вишня, клюква, вода, сахар</v>
      </c>
    </row>
    <row r="553" spans="1:13" ht="15" hidden="1" customHeight="1" x14ac:dyDescent="0.25">
      <c r="A553">
        <f>'БАЗА ЯНД'!B551</f>
        <v>28</v>
      </c>
      <c r="B553" t="str">
        <f>'БАЗА ЯНД'!E551</f>
        <v>Окрошка</v>
      </c>
      <c r="C553" t="str">
        <f>CONCATENATE('БАЗА ЯНД'!F551,".-")</f>
        <v>140.-</v>
      </c>
      <c r="D553" t="str">
        <f>CONCATENATE('БАЗА ЯНД'!I551," г")</f>
        <v>250 г</v>
      </c>
      <c r="E553" t="str">
        <f>CONCATENATE(ROUND('БАЗА ЯНД'!J551,0)," кк")</f>
        <v>193 кк</v>
      </c>
      <c r="F553" t="str">
        <f>CONCATENATE("Б ",ROUND('БАЗА ЯНД'!K551,0))</f>
        <v>Б 9</v>
      </c>
      <c r="G553" t="str">
        <f>CONCATENATE("Ж ",ROUND('БАЗА ЯНД'!L551,0))</f>
        <v>Ж 9</v>
      </c>
      <c r="H553" t="str">
        <f>CONCATENATE("У ",ROUND('БАЗА ЯНД'!M551,0))</f>
        <v>У 19</v>
      </c>
      <c r="I553">
        <f>'БАЗА ЯНД'!N551</f>
        <v>0</v>
      </c>
      <c r="J553">
        <f>'БАЗА ЯНД'!O551</f>
        <v>0</v>
      </c>
      <c r="K553">
        <f>'БАЗА ЯНД'!P551</f>
        <v>1</v>
      </c>
      <c r="L553">
        <f>'БАЗА ЯНД'!Q551</f>
        <v>0</v>
      </c>
      <c r="M553" t="str">
        <f>'БАЗА ЯНД'!R551</f>
        <v>огурцы, редис, картофель, цыплёнок, яйцо куриное, хрен, укроп, лук, петрушка, корейка, квас, соль, специи</v>
      </c>
    </row>
    <row r="554" spans="1:13" ht="15" hidden="1" customHeight="1" x14ac:dyDescent="0.25">
      <c r="A554">
        <f>'БАЗА ЯНД'!B552</f>
        <v>22</v>
      </c>
      <c r="B554" t="str">
        <f>'БАЗА ЯНД'!E552</f>
        <v>Компот из яблок и вишни</v>
      </c>
      <c r="C554" t="str">
        <f>CONCATENATE('БАЗА ЯНД'!F552,".-")</f>
        <v>55.-</v>
      </c>
      <c r="D554" t="str">
        <f>CONCATENATE('БАЗА ЯНД'!I552," г")</f>
        <v>250 г</v>
      </c>
      <c r="E554" t="str">
        <f>CONCATENATE(ROUND('БАЗА ЯНД'!J552,0)," кк")</f>
        <v>136 кк</v>
      </c>
      <c r="F554" t="str">
        <f>CONCATENATE("Б ",ROUND('БАЗА ЯНД'!K552,0))</f>
        <v>Б 0</v>
      </c>
      <c r="G554" t="str">
        <f>CONCATENATE("Ж ",ROUND('БАЗА ЯНД'!L552,0))</f>
        <v>Ж 0</v>
      </c>
      <c r="H554" t="str">
        <f>CONCATENATE("У ",ROUND('БАЗА ЯНД'!M552,0))</f>
        <v>У 34</v>
      </c>
      <c r="I554">
        <f>'БАЗА ЯНД'!N552</f>
        <v>1</v>
      </c>
      <c r="J554">
        <f>'БАЗА ЯНД'!O552</f>
        <v>0</v>
      </c>
      <c r="K554">
        <f>'БАЗА ЯНД'!P552</f>
        <v>0</v>
      </c>
      <c r="L554">
        <f>'БАЗА ЯНД'!Q552</f>
        <v>0</v>
      </c>
      <c r="M554" t="str">
        <f>'БАЗА ЯНД'!R552</f>
        <v>яблоки, вишня, сахар, вода</v>
      </c>
    </row>
    <row r="555" spans="1:13" ht="15" hidden="1" customHeight="1" x14ac:dyDescent="0.25">
      <c r="A555">
        <f>'БАЗА ЯНД'!B553</f>
        <v>9</v>
      </c>
      <c r="B555" t="str">
        <f>'БАЗА ЯНД'!E553</f>
        <v>Салат с индейкой и гуакамоле</v>
      </c>
      <c r="C555" t="str">
        <f>CONCATENATE('БАЗА ЯНД'!F553,".-")</f>
        <v>230.-</v>
      </c>
      <c r="D555" t="str">
        <f>CONCATENATE('БАЗА ЯНД'!I553," г")</f>
        <v>250 г</v>
      </c>
      <c r="E555" t="str">
        <f>CONCATENATE(ROUND('БАЗА ЯНД'!J553,0)," кк")</f>
        <v>210 кк</v>
      </c>
      <c r="F555" t="str">
        <f>CONCATENATE("Б ",ROUND('БАЗА ЯНД'!K553,0))</f>
        <v>Б 13</v>
      </c>
      <c r="G555" t="str">
        <f>CONCATENATE("Ж ",ROUND('БАЗА ЯНД'!L553,0))</f>
        <v>Ж 8</v>
      </c>
      <c r="H555" t="str">
        <f>CONCATENATE("У ",ROUND('БАЗА ЯНД'!M553,0))</f>
        <v>У 23</v>
      </c>
      <c r="I555">
        <f>'БАЗА ЯНД'!N553</f>
        <v>0</v>
      </c>
      <c r="J555">
        <f>'БАЗА ЯНД'!O553</f>
        <v>0</v>
      </c>
      <c r="K555">
        <f>'БАЗА ЯНД'!P553</f>
        <v>0</v>
      </c>
      <c r="L555">
        <f>'БАЗА ЯНД'!Q553</f>
        <v>1</v>
      </c>
      <c r="M555" t="str">
        <f>'БАЗА ЯНД'!R553</f>
        <v>индейка, чипсы начос, фасоль красная, лук, томаты, кинза, чеснок, кукуруза, апельсиновый сок, авокадо, чеснок, тыква, морковь, капуста пекинская, редис, болгарский перец, томаты, салат айсберг, перец халапеньо, соль, специи</v>
      </c>
    </row>
    <row r="556" spans="1:13" ht="15" hidden="1" customHeight="1" x14ac:dyDescent="0.25">
      <c r="A556">
        <f>'БАЗА ЯНД'!B554</f>
        <v>0</v>
      </c>
      <c r="B556" t="str">
        <f>'БАЗА ЯНД'!E554</f>
        <v xml:space="preserve">Кровавая мэри </v>
      </c>
      <c r="C556" t="str">
        <f>CONCATENATE('БАЗА ЯНД'!F554,".-")</f>
        <v>.-</v>
      </c>
      <c r="D556" t="str">
        <f>CONCATENATE('БАЗА ЯНД'!I554," г")</f>
        <v xml:space="preserve"> г</v>
      </c>
      <c r="E556" t="str">
        <f>CONCATENATE(ROUND('БАЗА ЯНД'!J554,0)," кк")</f>
        <v>0 кк</v>
      </c>
      <c r="F556" t="str">
        <f>CONCATENATE("Б ",ROUND('БАЗА ЯНД'!K554,0))</f>
        <v>Б 0</v>
      </c>
      <c r="G556" t="str">
        <f>CONCATENATE("Ж ",ROUND('БАЗА ЯНД'!L554,0))</f>
        <v>Ж 0</v>
      </c>
      <c r="H556" t="str">
        <f>CONCATENATE("У ",ROUND('БАЗА ЯНД'!M554,0))</f>
        <v>У 0</v>
      </c>
      <c r="I556">
        <f>'БАЗА ЯНД'!N554</f>
        <v>0</v>
      </c>
      <c r="J556">
        <f>'БАЗА ЯНД'!O554</f>
        <v>0</v>
      </c>
      <c r="K556">
        <f>'БАЗА ЯНД'!P554</f>
        <v>0</v>
      </c>
      <c r="L556">
        <f>'БАЗА ЯНД'!Q554</f>
        <v>0</v>
      </c>
      <c r="M556">
        <f>'БАЗА ЯНД'!R554</f>
        <v>0</v>
      </c>
    </row>
    <row r="557" spans="1:13" ht="15" hidden="1" customHeight="1" x14ac:dyDescent="0.25">
      <c r="A557">
        <f>'БАЗА ЯНД'!B555</f>
        <v>22</v>
      </c>
      <c r="B557" t="str">
        <f>'БАЗА ЯНД'!E555</f>
        <v>Котлета из индейки с соусом карри, 1 шт</v>
      </c>
      <c r="C557" t="str">
        <f>CONCATENATE('БАЗА ЯНД'!F555,".-")</f>
        <v>180.-</v>
      </c>
      <c r="D557" t="str">
        <f>CONCATENATE('БАЗА ЯНД'!I555," г")</f>
        <v>130 г</v>
      </c>
      <c r="E557" t="str">
        <f>CONCATENATE(ROUND('БАЗА ЯНД'!J555,0)," кк")</f>
        <v>191 кк</v>
      </c>
      <c r="F557" t="str">
        <f>CONCATENATE("Б ",ROUND('БАЗА ЯНД'!K555,0))</f>
        <v>Б 17</v>
      </c>
      <c r="G557" t="str">
        <f>CONCATENATE("Ж ",ROUND('БАЗА ЯНД'!L555,0))</f>
        <v>Ж 11</v>
      </c>
      <c r="H557" t="str">
        <f>CONCATENATE("У ",ROUND('БАЗА ЯНД'!M555,0))</f>
        <v>У 6</v>
      </c>
      <c r="I557">
        <f>'БАЗА ЯНД'!N555</f>
        <v>0</v>
      </c>
      <c r="J557">
        <f>'БАЗА ЯНД'!O555</f>
        <v>1</v>
      </c>
      <c r="K557">
        <f>'БАЗА ЯНД'!P555</f>
        <v>0</v>
      </c>
      <c r="L557">
        <f>'БАЗА ЯНД'!Q555</f>
        <v>1</v>
      </c>
      <c r="M557" t="str">
        <f>'БАЗА ЯНД'!R555</f>
        <v>лук, петрушка, индейка, яйцо куриное, сухари панировочные, томаты, цыплёнок, соевый соус, чеснок, имбирь, перец чили, кинза, зелень, соль, специи</v>
      </c>
    </row>
    <row r="558" spans="1:13" ht="15" hidden="1" customHeight="1" x14ac:dyDescent="0.25">
      <c r="A558">
        <f>'БАЗА ЯНД'!B556</f>
        <v>52</v>
      </c>
      <c r="B558" t="str">
        <f>'БАЗА ЯНД'!E556</f>
        <v>Фалафель с овощами</v>
      </c>
      <c r="C558" t="str">
        <f>CONCATENATE('БАЗА ЯНД'!F556,".-")</f>
        <v>160.-</v>
      </c>
      <c r="D558" t="str">
        <f>CONCATENATE('БАЗА ЯНД'!I556," г")</f>
        <v>200 г</v>
      </c>
      <c r="E558" t="str">
        <f>CONCATENATE(ROUND('БАЗА ЯНД'!J556,0)," кк")</f>
        <v>549 кк</v>
      </c>
      <c r="F558" t="str">
        <f>CONCATENATE("Б ",ROUND('БАЗА ЯНД'!K556,0))</f>
        <v>Б 6</v>
      </c>
      <c r="G558" t="str">
        <f>CONCATENATE("Ж ",ROUND('БАЗА ЯНД'!L556,0))</f>
        <v>Ж 46</v>
      </c>
      <c r="H558" t="str">
        <f>CONCATENATE("У ",ROUND('БАЗА ЯНД'!M556,0))</f>
        <v>У 29</v>
      </c>
      <c r="I558">
        <f>'БАЗА ЯНД'!N556</f>
        <v>1</v>
      </c>
      <c r="J558">
        <f>'БАЗА ЯНД'!O556</f>
        <v>1</v>
      </c>
      <c r="K558">
        <f>'БАЗА ЯНД'!P556</f>
        <v>1</v>
      </c>
      <c r="L558">
        <f>'БАЗА ЯНД'!Q556</f>
        <v>1</v>
      </c>
      <c r="M558" t="str">
        <f>'БАЗА ЯНД'!R556</f>
        <v>фалафель (нут, морковь, лук репчатый, кинза, петрушка, мята, перец чили, стебель сельдерея, мука пшеничная, соль, перец белый, кумин, кориандр), цукини, мини картофель, морковь, подсолнечное масло, пита, соус (сметана, творожный сыр, мята, тархун, сок лайма)</v>
      </c>
    </row>
    <row r="559" spans="1:13" ht="15" hidden="1" customHeight="1" x14ac:dyDescent="0.25">
      <c r="A559">
        <f>'БАЗА ЯНД'!B557</f>
        <v>11</v>
      </c>
      <c r="B559" t="str">
        <f>'БАЗА ЯНД'!E557</f>
        <v>Томатный суп с фасолью, паприкой и зирой</v>
      </c>
      <c r="C559" t="str">
        <f>CONCATENATE('БАЗА ЯНД'!F557,".-")</f>
        <v>140.-</v>
      </c>
      <c r="D559" t="str">
        <f>CONCATENATE('БАЗА ЯНД'!I557," г")</f>
        <v>250 г</v>
      </c>
      <c r="E559" t="str">
        <f>CONCATENATE(ROUND('БАЗА ЯНД'!J557,0)," кк")</f>
        <v>65 кк</v>
      </c>
      <c r="F559" t="str">
        <f>CONCATENATE("Б ",ROUND('БАЗА ЯНД'!K557,0))</f>
        <v>Б 3</v>
      </c>
      <c r="G559" t="str">
        <f>CONCATENATE("Ж ",ROUND('БАЗА ЯНД'!L557,0))</f>
        <v>Ж 2</v>
      </c>
      <c r="H559" t="str">
        <f>CONCATENATE("У ",ROUND('БАЗА ЯНД'!M557,0))</f>
        <v>У 9</v>
      </c>
      <c r="I559">
        <f>'БАЗА ЯНД'!N557</f>
        <v>1</v>
      </c>
      <c r="J559">
        <f>'БАЗА ЯНД'!O557</f>
        <v>0</v>
      </c>
      <c r="K559">
        <f>'БАЗА ЯНД'!P557</f>
        <v>0</v>
      </c>
      <c r="L559">
        <f>'БАЗА ЯНД'!Q557</f>
        <v>0</v>
      </c>
      <c r="M559" t="str">
        <f>'БАЗА ЯНД'!R557</f>
        <v>томаты, кабачки, перец болгарский, фасоль, морковь, лук, подсолнечное масло, специи, соль,</v>
      </c>
    </row>
    <row r="560" spans="1:13" ht="15" hidden="1" customHeight="1" x14ac:dyDescent="0.25">
      <c r="A560">
        <f>'БАЗА ЯНД'!B558</f>
        <v>42</v>
      </c>
      <c r="B560" t="str">
        <f>'БАЗА ЯНД'!E558</f>
        <v>Бейгл с лососем и сливочным сыром</v>
      </c>
      <c r="C560" t="str">
        <f>CONCATENATE('БАЗА ЯНД'!F558,".-")</f>
        <v>270.-</v>
      </c>
      <c r="D560" t="str">
        <f>CONCATENATE('БАЗА ЯНД'!I558," г")</f>
        <v>170 г</v>
      </c>
      <c r="E560" t="str">
        <f>CONCATENATE(ROUND('БАЗА ЯНД'!J558,0)," кк")</f>
        <v>313 кк</v>
      </c>
      <c r="F560" t="str">
        <f>CONCATENATE("Б ",ROUND('БАЗА ЯНД'!K558,0))</f>
        <v>Б 13</v>
      </c>
      <c r="G560" t="str">
        <f>CONCATENATE("Ж ",ROUND('БАЗА ЯНД'!L558,0))</f>
        <v>Ж 15</v>
      </c>
      <c r="H560" t="str">
        <f>CONCATENATE("У ",ROUND('БАЗА ЯНД'!M558,0))</f>
        <v>У 32</v>
      </c>
      <c r="I560">
        <f>'БАЗА ЯНД'!N558</f>
        <v>0</v>
      </c>
      <c r="J560">
        <f>'БАЗА ЯНД'!O558</f>
        <v>1</v>
      </c>
      <c r="K560">
        <f>'БАЗА ЯНД'!P558</f>
        <v>1</v>
      </c>
      <c r="L560">
        <f>'БАЗА ЯНД'!Q558</f>
        <v>0</v>
      </c>
      <c r="M560" t="str">
        <f>'БАЗА ЯНД'!R558</f>
        <v>булочка (мука пшеничная, дрожжи, молоко, соль, сахар, яйцо куриное, орегано, базилик, смесь перцев, кунжут, льняное семя, семена подсолнуха, арахис), салат айсберг, огурцы, лосось слабой соли, сыр творожный сливочный, горчица зернистая, сливки 22%, укроп, петрушка, сельдерей</v>
      </c>
    </row>
    <row r="561" spans="1:13" ht="15" hidden="1" customHeight="1" x14ac:dyDescent="0.25">
      <c r="A561">
        <f>'БАЗА ЯНД'!B559</f>
        <v>20</v>
      </c>
      <c r="B561" t="str">
        <f>'БАЗА ЯНД'!E559</f>
        <v>Брускетта с индейкой</v>
      </c>
      <c r="C561" t="str">
        <f>CONCATENATE('БАЗА ЯНД'!F559,".-")</f>
        <v>180.-</v>
      </c>
      <c r="D561" t="str">
        <f>CONCATENATE('БАЗА ЯНД'!I559," г")</f>
        <v>180 г</v>
      </c>
      <c r="E561" t="str">
        <f>CONCATENATE(ROUND('БАЗА ЯНД'!J559,0)," кк")</f>
        <v>315 кк</v>
      </c>
      <c r="F561" t="str">
        <f>CONCATENATE("Б ",ROUND('БАЗА ЯНД'!K559,0))</f>
        <v>Б 14</v>
      </c>
      <c r="G561" t="str">
        <f>CONCATENATE("Ж ",ROUND('БАЗА ЯНД'!L559,0))</f>
        <v>Ж 16</v>
      </c>
      <c r="H561" t="str">
        <f>CONCATENATE("У ",ROUND('БАЗА ЯНД'!M559,0))</f>
        <v>У 30</v>
      </c>
      <c r="I561">
        <f>'БАЗА ЯНД'!N559</f>
        <v>0</v>
      </c>
      <c r="J561">
        <f>'БАЗА ЯНД'!O559</f>
        <v>1</v>
      </c>
      <c r="K561">
        <f>'БАЗА ЯНД'!P559</f>
        <v>1</v>
      </c>
      <c r="L561">
        <f>'БАЗА ЯНД'!Q559</f>
        <v>0</v>
      </c>
      <c r="M561" t="str">
        <f>'БАЗА ЯНД'!R559</f>
        <v>хлеб тартин, соус (сыр творожный, перец халапеньо, сливочное масло, петрушка, чеснок), копчёная индейка (филе индейки, соль, куркума, тимьян, розмарин, подсолнечное масло), яйцо, томаты, огурцы маринованные, листья салата</v>
      </c>
    </row>
    <row r="562" spans="1:13" ht="15" hidden="1" customHeight="1" x14ac:dyDescent="0.25">
      <c r="A562">
        <f>'БАЗА ЯНД'!B560</f>
        <v>0</v>
      </c>
      <c r="B562" t="str">
        <f>'БАЗА ЯНД'!E560</f>
        <v>Панини с овощами гриль и голубым сыром</v>
      </c>
      <c r="C562" t="str">
        <f>CONCATENATE('БАЗА ЯНД'!F560,".-")</f>
        <v>180.-</v>
      </c>
      <c r="D562" t="str">
        <f>CONCATENATE('БАЗА ЯНД'!I560," г")</f>
        <v>180 г</v>
      </c>
      <c r="E562" t="str">
        <f>CONCATENATE(ROUND('БАЗА ЯНД'!J560,0)," кк")</f>
        <v>200 кк</v>
      </c>
      <c r="F562" t="str">
        <f>CONCATENATE("Б ",ROUND('БАЗА ЯНД'!K560,0))</f>
        <v>Б 7</v>
      </c>
      <c r="G562" t="str">
        <f>CONCATENATE("Ж ",ROUND('БАЗА ЯНД'!L560,0))</f>
        <v>Ж 8</v>
      </c>
      <c r="H562" t="str">
        <f>CONCATENATE("У ",ROUND('БАЗА ЯНД'!M560,0))</f>
        <v>У 25</v>
      </c>
      <c r="I562">
        <f>'БАЗА ЯНД'!N560</f>
        <v>1</v>
      </c>
      <c r="J562">
        <f>'БАЗА ЯНД'!O560</f>
        <v>1</v>
      </c>
      <c r="K562">
        <f>'БАЗА ЯНД'!P560</f>
        <v>1</v>
      </c>
      <c r="L562">
        <f>'БАЗА ЯНД'!Q560</f>
        <v>0</v>
      </c>
      <c r="M562" t="str">
        <f>'БАЗА ЯНД'!R560</f>
        <v xml:space="preserve">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v>
      </c>
    </row>
    <row r="563" spans="1:13" ht="15" customHeight="1" x14ac:dyDescent="0.25">
      <c r="A563">
        <f>'БАЗА ЯНД'!B561</f>
        <v>23</v>
      </c>
      <c r="B563" t="str">
        <f>'БАЗА ЯНД'!E561</f>
        <v>Креветочные чипсы</v>
      </c>
      <c r="C563" t="str">
        <f>CONCATENATE('БАЗА ЯНД'!F561,".-")</f>
        <v>75.-</v>
      </c>
      <c r="D563" t="str">
        <f>CONCATENATE('БАЗА ЯНД'!I561," г")</f>
        <v>100 г</v>
      </c>
      <c r="E563" t="str">
        <f>CONCATENATE(ROUND('БАЗА ЯНД'!J561,0)," кк")</f>
        <v>0 кк</v>
      </c>
      <c r="F563" t="str">
        <f>CONCATENATE("Б ",ROUND('БАЗА ЯНД'!K561,0))</f>
        <v>Б 0</v>
      </c>
      <c r="G563" t="str">
        <f>CONCATENATE("Ж ",ROUND('БАЗА ЯНД'!L561,0))</f>
        <v>Ж 0</v>
      </c>
      <c r="H563" t="str">
        <f>CONCATENATE("У ",ROUND('БАЗА ЯНД'!M561,0))</f>
        <v>У 0</v>
      </c>
      <c r="I563">
        <f>'БАЗА ЯНД'!N561</f>
        <v>0</v>
      </c>
      <c r="J563">
        <f>'БАЗА ЯНД'!O561</f>
        <v>0</v>
      </c>
      <c r="K563">
        <f>'БАЗА ЯНД'!P561</f>
        <v>0</v>
      </c>
      <c r="L563">
        <f>'БАЗА ЯНД'!Q561</f>
        <v>0</v>
      </c>
      <c r="M563">
        <f>'БАЗА ЯНД'!R561</f>
        <v>0</v>
      </c>
    </row>
    <row r="564" spans="1:13" ht="15" customHeight="1" x14ac:dyDescent="0.25">
      <c r="A564">
        <f>'БАЗА ЯНД'!B562</f>
        <v>23</v>
      </c>
      <c r="B564" t="str">
        <f>'БАЗА ЯНД'!E562</f>
        <v>Крем-суп из корня сельдерея</v>
      </c>
      <c r="C564" t="str">
        <f>CONCATENATE('БАЗА ЯНД'!F562,".-")</f>
        <v>110.-</v>
      </c>
      <c r="D564" t="str">
        <f>CONCATENATE('БАЗА ЯНД'!I562," г")</f>
        <v>250 г</v>
      </c>
      <c r="E564" t="str">
        <f>CONCATENATE(ROUND('БАЗА ЯНД'!J562,0)," кк")</f>
        <v>101 кк</v>
      </c>
      <c r="F564" t="str">
        <f>CONCATENATE("Б ",ROUND('БАЗА ЯНД'!K562,0))</f>
        <v>Б 2</v>
      </c>
      <c r="G564" t="str">
        <f>CONCATENATE("Ж ",ROUND('БАЗА ЯНД'!L562,0))</f>
        <v>Ж 4</v>
      </c>
      <c r="H564" t="str">
        <f>CONCATENATE("У ",ROUND('БАЗА ЯНД'!M562,0))</f>
        <v>У 15</v>
      </c>
      <c r="I564">
        <f>'БАЗА ЯНД'!N562</f>
        <v>1</v>
      </c>
      <c r="J564">
        <f>'БАЗА ЯНД'!O562</f>
        <v>0</v>
      </c>
      <c r="K564">
        <f>'БАЗА ЯНД'!P562</f>
        <v>1</v>
      </c>
      <c r="L564">
        <f>'БАЗА ЯНД'!Q562</f>
        <v>0</v>
      </c>
      <c r="M564" t="str">
        <f>'БАЗА ЯНД'!R562</f>
        <v>корень сельдерея, картофель, лук, тимьян, чеснок, подсолнечное масло, сливки, белое вино, соль</v>
      </c>
    </row>
    <row r="565" spans="1:13" ht="15" hidden="1" customHeight="1" x14ac:dyDescent="0.25">
      <c r="A565">
        <f>'БАЗА ЯНД'!B563</f>
        <v>21</v>
      </c>
      <c r="B565" t="str">
        <f>'БАЗА ЯНД'!E563</f>
        <v>Морс из малины и клюквы</v>
      </c>
      <c r="C565" t="str">
        <f>CONCATENATE('БАЗА ЯНД'!F563,".-")</f>
        <v>45.-</v>
      </c>
      <c r="D565" t="str">
        <f>CONCATENATE('БАЗА ЯНД'!I563," г")</f>
        <v>250 г</v>
      </c>
      <c r="E565" t="str">
        <f>CONCATENATE(ROUND('БАЗА ЯНД'!J563,0)," кк")</f>
        <v>95 кк</v>
      </c>
      <c r="F565" t="str">
        <f>CONCATENATE("Б ",ROUND('БАЗА ЯНД'!K563,0))</f>
        <v>Б 0</v>
      </c>
      <c r="G565" t="str">
        <f>CONCATENATE("Ж ",ROUND('БАЗА ЯНД'!L563,0))</f>
        <v>Ж 0</v>
      </c>
      <c r="H565" t="str">
        <f>CONCATENATE("У ",ROUND('БАЗА ЯНД'!M563,0))</f>
        <v>У 23</v>
      </c>
      <c r="I565">
        <f>'БАЗА ЯНД'!N563</f>
        <v>1</v>
      </c>
      <c r="J565">
        <f>'БАЗА ЯНД'!O563</f>
        <v>0</v>
      </c>
      <c r="K565">
        <f>'БАЗА ЯНД'!P563</f>
        <v>0</v>
      </c>
      <c r="L565">
        <f>'БАЗА ЯНД'!Q563</f>
        <v>0</v>
      </c>
      <c r="M565" t="str">
        <f>'БАЗА ЯНД'!R563</f>
        <v>малина, клюква, сахар, вода</v>
      </c>
    </row>
    <row r="566" spans="1:13" ht="15" hidden="1" customHeight="1" x14ac:dyDescent="0.25">
      <c r="A566">
        <f>'БАЗА ЯНД'!B564</f>
        <v>30</v>
      </c>
      <c r="B566" t="str">
        <f>'БАЗА ЯНД'!E564</f>
        <v>Панини с овощами гриль и голубым сыром</v>
      </c>
      <c r="C566" t="str">
        <f>CONCATENATE('БАЗА ЯНД'!F564,".-")</f>
        <v>210.-</v>
      </c>
      <c r="D566" t="str">
        <f>CONCATENATE('БАЗА ЯНД'!I564," г")</f>
        <v>180 г</v>
      </c>
      <c r="E566" t="str">
        <f>CONCATENATE(ROUND('БАЗА ЯНД'!J564,0)," кк")</f>
        <v>201 кк</v>
      </c>
      <c r="F566" t="str">
        <f>CONCATENATE("Б ",ROUND('БАЗА ЯНД'!K564,0))</f>
        <v>Б 8</v>
      </c>
      <c r="G566" t="str">
        <f>CONCATENATE("Ж ",ROUND('БАЗА ЯНД'!L564,0))</f>
        <v>Ж 8</v>
      </c>
      <c r="H566" t="str">
        <f>CONCATENATE("У ",ROUND('БАЗА ЯНД'!M564,0))</f>
        <v>У 26</v>
      </c>
      <c r="I566">
        <f>'БАЗА ЯНД'!N564</f>
        <v>1</v>
      </c>
      <c r="J566">
        <f>'БАЗА ЯНД'!O564</f>
        <v>1</v>
      </c>
      <c r="K566">
        <f>'БАЗА ЯНД'!P564</f>
        <v>1</v>
      </c>
      <c r="L566">
        <f>'БАЗА ЯНД'!Q564</f>
        <v>0</v>
      </c>
      <c r="M566" t="str">
        <f>'БАЗА ЯНД'!R564</f>
        <v xml:space="preserve">чиабатта (мука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v>
      </c>
    </row>
    <row r="567" spans="1:13" ht="15" customHeight="1" x14ac:dyDescent="0.25">
      <c r="A567">
        <f>'БАЗА ЯНД'!B565</f>
        <v>21</v>
      </c>
      <c r="B567" t="str">
        <f>'БАЗА ЯНД'!E565</f>
        <v>Круассан</v>
      </c>
      <c r="C567" t="str">
        <f>CONCATENATE('БАЗА ЯНД'!F565,".-")</f>
        <v>70.-</v>
      </c>
      <c r="D567" t="str">
        <f>CONCATENATE('БАЗА ЯНД'!I565," г")</f>
        <v>60 г</v>
      </c>
      <c r="E567" t="str">
        <f>CONCATENATE(ROUND('БАЗА ЯНД'!J565,0)," кк")</f>
        <v>149 кк</v>
      </c>
      <c r="F567" t="str">
        <f>CONCATENATE("Б ",ROUND('БАЗА ЯНД'!K565,0))</f>
        <v>Б 4</v>
      </c>
      <c r="G567" t="str">
        <f>CONCATENATE("Ж ",ROUND('БАЗА ЯНД'!L565,0))</f>
        <v>Ж 2</v>
      </c>
      <c r="H567" t="str">
        <f>CONCATENATE("У ",ROUND('БАЗА ЯНД'!M565,0))</f>
        <v>У 29</v>
      </c>
      <c r="I567">
        <f>'БАЗА ЯНД'!N565</f>
        <v>1</v>
      </c>
      <c r="J567">
        <f>'БАЗА ЯНД'!O565</f>
        <v>1</v>
      </c>
      <c r="K567">
        <f>'БАЗА ЯНД'!P565</f>
        <v>1</v>
      </c>
      <c r="L567">
        <f>'БАЗА ЯНД'!Q565</f>
        <v>0</v>
      </c>
      <c r="M567" t="str">
        <f>'БАЗА ЯНД'!R565</f>
        <v>мука, сливочное масло, яйцо куриное, сахар, молоко, дрожжи, соль, сахар</v>
      </c>
    </row>
    <row r="568" spans="1:13" ht="15" hidden="1" customHeight="1" x14ac:dyDescent="0.25">
      <c r="A568">
        <f>'БАЗА ЯНД'!B566</f>
        <v>4</v>
      </c>
      <c r="B568" t="str">
        <f>'БАЗА ЯНД'!E566</f>
        <v>Карри из белой рыбы с овощами</v>
      </c>
      <c r="C568" t="str">
        <f>CONCATENATE('БАЗА ЯНД'!F566,".-")</f>
        <v>250.-</v>
      </c>
      <c r="D568" t="str">
        <f>CONCATENATE('БАЗА ЯНД'!I566," г")</f>
        <v>180 г</v>
      </c>
      <c r="E568" t="str">
        <f>CONCATENATE(ROUND('БАЗА ЯНД'!J566,0)," кк")</f>
        <v>140 кк</v>
      </c>
      <c r="F568" t="str">
        <f>CONCATENATE("Б ",ROUND('БАЗА ЯНД'!K566,0))</f>
        <v>Б 15</v>
      </c>
      <c r="G568" t="str">
        <f>CONCATENATE("Ж ",ROUND('БАЗА ЯНД'!L566,0))</f>
        <v>Ж 6</v>
      </c>
      <c r="H568" t="str">
        <f>CONCATENATE("У ",ROUND('БАЗА ЯНД'!M566,0))</f>
        <v>У 6</v>
      </c>
      <c r="I568">
        <f>'БАЗА ЯНД'!N566</f>
        <v>0</v>
      </c>
      <c r="J568">
        <f>'БАЗА ЯНД'!O566</f>
        <v>1</v>
      </c>
      <c r="K568">
        <f>'БАЗА ЯНД'!P566</f>
        <v>1</v>
      </c>
      <c r="L568">
        <f>'БАЗА ЯНД'!Q566</f>
        <v>1</v>
      </c>
      <c r="M568" t="str">
        <f>'БАЗА ЯНД'!R566</f>
        <v>перец чили, имбирь, чеснок, соевый соус, цукини, морковь, брокколи, тыква, фасоль, шампиньоны, лук, паприка, белая рыба, кокосовое молоко, сливки, соль, специи</v>
      </c>
    </row>
    <row r="569" spans="1:13" ht="15" hidden="1" customHeight="1" x14ac:dyDescent="0.25">
      <c r="A569">
        <f>'БАЗА ЯНД'!B567</f>
        <v>20</v>
      </c>
      <c r="B569" t="str">
        <f>'БАЗА ЯНД'!E567</f>
        <v>Овощной фреш ролл</v>
      </c>
      <c r="C569" t="str">
        <f>CONCATENATE('БАЗА ЯНД'!F567,".-")</f>
        <v>120.-</v>
      </c>
      <c r="D569" t="str">
        <f>CONCATENATE('БАЗА ЯНД'!I567," г")</f>
        <v>110 г</v>
      </c>
      <c r="E569" t="str">
        <f>CONCATENATE(ROUND('БАЗА ЯНД'!J567,0)," кк")</f>
        <v>175 кк</v>
      </c>
      <c r="F569" t="str">
        <f>CONCATENATE("Б ",ROUND('БАЗА ЯНД'!K567,0))</f>
        <v>Б 2</v>
      </c>
      <c r="G569" t="str">
        <f>CONCATENATE("Ж ",ROUND('БАЗА ЯНД'!L567,0))</f>
        <v>Ж 1</v>
      </c>
      <c r="H569" t="str">
        <f>CONCATENATE("У ",ROUND('БАЗА ЯНД'!M567,0))</f>
        <v>У 41</v>
      </c>
      <c r="I569">
        <f>'БАЗА ЯНД'!N567</f>
        <v>1</v>
      </c>
      <c r="J569">
        <f>'БАЗА ЯНД'!O567</f>
        <v>0</v>
      </c>
      <c r="K569">
        <f>'БАЗА ЯНД'!P567</f>
        <v>0</v>
      </c>
      <c r="L569">
        <f>'БАЗА ЯНД'!Q567</f>
        <v>1</v>
      </c>
      <c r="M569" t="str">
        <f>'БАЗА ЯНД'!R567</f>
        <v>рисовая бумага, морковь, перец болгарский, капуста китайская, соус терияки, имбирь, огурцы, соус сладкий чили, кунжут, перец чили, салат айсберг, нори, фунчоза, редис, соль, специи</v>
      </c>
    </row>
    <row r="570" spans="1:13" ht="15" hidden="1" customHeight="1" x14ac:dyDescent="0.25">
      <c r="A570">
        <f>'БАЗА ЯНД'!B568</f>
        <v>22</v>
      </c>
      <c r="B570" t="str">
        <f>'БАЗА ЯНД'!E568</f>
        <v>Крем-суп из зеленого горошка с мятой</v>
      </c>
      <c r="C570" t="str">
        <f>CONCATENATE('БАЗА ЯНД'!F568,".-")</f>
        <v>130.-</v>
      </c>
      <c r="D570" t="str">
        <f>CONCATENATE('БАЗА ЯНД'!I568," г")</f>
        <v>250 г</v>
      </c>
      <c r="E570" t="str">
        <f>CONCATENATE(ROUND('БАЗА ЯНД'!J568,0)," кк")</f>
        <v>154 кк</v>
      </c>
      <c r="F570" t="str">
        <f>CONCATENATE("Б ",ROUND('БАЗА ЯНД'!K568,0))</f>
        <v>Б 5</v>
      </c>
      <c r="G570" t="str">
        <f>CONCATENATE("Ж ",ROUND('БАЗА ЯНД'!L568,0))</f>
        <v>Ж 5</v>
      </c>
      <c r="H570" t="str">
        <f>CONCATENATE("У ",ROUND('БАЗА ЯНД'!M568,0))</f>
        <v>У 22</v>
      </c>
      <c r="I570">
        <f>'БАЗА ЯНД'!N568</f>
        <v>1</v>
      </c>
      <c r="J570">
        <f>'БАЗА ЯНД'!O568</f>
        <v>0</v>
      </c>
      <c r="K570">
        <f>'БАЗА ЯНД'!P568</f>
        <v>0</v>
      </c>
      <c r="L570">
        <f>'БАЗА ЯНД'!Q568</f>
        <v>0</v>
      </c>
      <c r="M570" t="str">
        <f>'БАЗА ЯНД'!R568</f>
        <v>горошек, картофель, лук, растительные сливки, мята, специи, соль</v>
      </c>
    </row>
    <row r="571" spans="1:13" ht="15" hidden="1" customHeight="1" x14ac:dyDescent="0.25">
      <c r="A571">
        <f>'БАЗА ЯНД'!B569</f>
        <v>21</v>
      </c>
      <c r="B571" t="str">
        <f>'БАЗА ЯНД'!E569</f>
        <v>Оладьи из красной и белой рыбы, 1 шт</v>
      </c>
      <c r="C571" t="str">
        <f>CONCATENATE('БАЗА ЯНД'!F569,".-")</f>
        <v>160.-</v>
      </c>
      <c r="D571" t="str">
        <f>CONCATENATE('БАЗА ЯНД'!I569," г")</f>
        <v>100 г</v>
      </c>
      <c r="E571" t="str">
        <f>CONCATENATE(ROUND('БАЗА ЯНД'!J569,0)," кк")</f>
        <v>142 кк</v>
      </c>
      <c r="F571" t="str">
        <f>CONCATENATE("Б ",ROUND('БАЗА ЯНД'!K569,0))</f>
        <v>Б 10</v>
      </c>
      <c r="G571" t="str">
        <f>CONCATENATE("Ж ",ROUND('БАЗА ЯНД'!L569,0))</f>
        <v>Ж 9</v>
      </c>
      <c r="H571" t="str">
        <f>CONCATENATE("У ",ROUND('БАЗА ЯНД'!M569,0))</f>
        <v>У 5</v>
      </c>
      <c r="I571">
        <f>'БАЗА ЯНД'!N569</f>
        <v>0</v>
      </c>
      <c r="J571">
        <f>'БАЗА ЯНД'!O569</f>
        <v>1</v>
      </c>
      <c r="K571">
        <f>'БАЗА ЯНД'!P569</f>
        <v>1</v>
      </c>
      <c r="L571">
        <f>'БАЗА ЯНД'!Q569</f>
        <v>0</v>
      </c>
      <c r="M571" t="str">
        <f>'БАЗА ЯНД'!R569</f>
        <v>белая рыба, яйцо куриное, петрушка, лук, сливочное масло, сухари панировочные, кета, соль, специи</v>
      </c>
    </row>
    <row r="572" spans="1:13" ht="15" hidden="1" customHeight="1" x14ac:dyDescent="0.25">
      <c r="A572">
        <f>'БАЗА ЯНД'!B570</f>
        <v>44</v>
      </c>
      <c r="B572" t="str">
        <f>'БАЗА ЯНД'!E570</f>
        <v>Шашлычки с белой рыбой и овощами, 1 шт</v>
      </c>
      <c r="C572" t="str">
        <f>CONCATENATE('БАЗА ЯНД'!F570,".-")</f>
        <v>250.-</v>
      </c>
      <c r="D572" t="str">
        <f>CONCATENATE('БАЗА ЯНД'!I570," г")</f>
        <v>180 г</v>
      </c>
      <c r="E572" t="str">
        <f>CONCATENATE(ROUND('БАЗА ЯНД'!J570,0)," кк")</f>
        <v>99 кк</v>
      </c>
      <c r="F572" t="str">
        <f>CONCATENATE("Б ",ROUND('БАЗА ЯНД'!K570,0))</f>
        <v>Б 16</v>
      </c>
      <c r="G572" t="str">
        <f>CONCATENATE("Ж ",ROUND('БАЗА ЯНД'!L570,0))</f>
        <v>Ж 1</v>
      </c>
      <c r="H572" t="str">
        <f>CONCATENATE("У ",ROUND('БАЗА ЯНД'!M570,0))</f>
        <v>У 8</v>
      </c>
      <c r="I572">
        <f>'БАЗА ЯНД'!N570</f>
        <v>0</v>
      </c>
      <c r="J572">
        <f>'БАЗА ЯНД'!O570</f>
        <v>0</v>
      </c>
      <c r="K572">
        <f>'БАЗА ЯНД'!P570</f>
        <v>0</v>
      </c>
      <c r="L572">
        <f>'БАЗА ЯНД'!Q570</f>
        <v>0</v>
      </c>
      <c r="M572" t="str">
        <f>'БАЗА ЯНД'!R570</f>
        <v>белая рыба, кунжут, лайм, устричный соус, цукини, цветная капуста, перец болгарский, кукуруза, лук, соль, специи</v>
      </c>
    </row>
    <row r="573" spans="1:13" ht="15" hidden="1" customHeight="1" x14ac:dyDescent="0.25">
      <c r="A573">
        <f>'БАЗА ЯНД'!B571</f>
        <v>23</v>
      </c>
      <c r="B573" t="str">
        <f>'БАЗА ЯНД'!E571</f>
        <v>Круассан миндальный</v>
      </c>
      <c r="C573" t="str">
        <f>CONCATENATE('БАЗА ЯНД'!F571,".-")</f>
        <v>150.-</v>
      </c>
      <c r="D573" t="str">
        <f>CONCATENATE('БАЗА ЯНД'!I571," г")</f>
        <v>100 г</v>
      </c>
      <c r="E573" t="str">
        <f>CONCATENATE(ROUND('БАЗА ЯНД'!J571,0)," кк")</f>
        <v>249 кк</v>
      </c>
      <c r="F573" t="str">
        <f>CONCATENATE("Б ",ROUND('БАЗА ЯНД'!K571,0))</f>
        <v>Б 7</v>
      </c>
      <c r="G573" t="str">
        <f>CONCATENATE("Ж ",ROUND('БАЗА ЯНД'!L571,0))</f>
        <v>Ж 4</v>
      </c>
      <c r="H573" t="str">
        <f>CONCATENATE("У ",ROUND('БАЗА ЯНД'!M571,0))</f>
        <v>У 48</v>
      </c>
      <c r="I573">
        <f>'БАЗА ЯНД'!N571</f>
        <v>1</v>
      </c>
      <c r="J573">
        <f>'БАЗА ЯНД'!O571</f>
        <v>1</v>
      </c>
      <c r="K573">
        <f>'БАЗА ЯНД'!P571</f>
        <v>1</v>
      </c>
      <c r="L573">
        <f>'БАЗА ЯНД'!Q571</f>
        <v>0</v>
      </c>
      <c r="M573" t="str">
        <f>'БАЗА ЯНД'!R571</f>
        <v>мука, сливочное масло, яйцо куриное, миндаль, сахар, молоко, дрожжи, соль, сахар</v>
      </c>
    </row>
    <row r="574" spans="1:13" ht="15" hidden="1" customHeight="1" x14ac:dyDescent="0.25">
      <c r="A574">
        <f>'БАЗА ЯНД'!B572</f>
        <v>20</v>
      </c>
      <c r="B574" t="str">
        <f>'БАЗА ЯНД'!E572</f>
        <v>Томатный суп с базиликом</v>
      </c>
      <c r="C574" t="str">
        <f>CONCATENATE('БАЗА ЯНД'!F572,".-")</f>
        <v>140.-</v>
      </c>
      <c r="D574" t="str">
        <f>CONCATENATE('БАЗА ЯНД'!I572," г")</f>
        <v>250 г</v>
      </c>
      <c r="E574" t="str">
        <f>CONCATENATE(ROUND('БАЗА ЯНД'!J572,0)," кк")</f>
        <v>44 кк</v>
      </c>
      <c r="F574" t="str">
        <f>CONCATENATE("Б ",ROUND('БАЗА ЯНД'!K572,0))</f>
        <v>Б 2</v>
      </c>
      <c r="G574" t="str">
        <f>CONCATENATE("Ж ",ROUND('БАЗА ЯНД'!L572,0))</f>
        <v>Ж 1</v>
      </c>
      <c r="H574" t="str">
        <f>CONCATENATE("У ",ROUND('БАЗА ЯНД'!M572,0))</f>
        <v>У 7</v>
      </c>
      <c r="I574">
        <f>'БАЗА ЯНД'!N572</f>
        <v>1</v>
      </c>
      <c r="J574">
        <f>'БАЗА ЯНД'!O572</f>
        <v>0</v>
      </c>
      <c r="K574">
        <f>'БАЗА ЯНД'!P572</f>
        <v>0</v>
      </c>
      <c r="L574">
        <f>'БАЗА ЯНД'!Q572</f>
        <v>0</v>
      </c>
      <c r="M574" t="str">
        <f>'БАЗА ЯНД'!R572</f>
        <v>помидоры, баклажаны, морковь, базилик, лук, подсолнечное масло, перец болгарский, специи, соль</v>
      </c>
    </row>
    <row r="575" spans="1:13" ht="15" hidden="1" customHeight="1" x14ac:dyDescent="0.25">
      <c r="A575">
        <f>'БАЗА ЯНД'!B573</f>
        <v>21</v>
      </c>
      <c r="B575" t="str">
        <f>'БАЗА ЯНД'!E573</f>
        <v>Круассан с шоколадом</v>
      </c>
      <c r="C575" t="str">
        <f>CONCATENATE('БАЗА ЯНД'!F573,".-")</f>
        <v>150.-</v>
      </c>
      <c r="D575" t="str">
        <f>CONCATENATE('БАЗА ЯНД'!I573," г")</f>
        <v>90 г</v>
      </c>
      <c r="E575" t="str">
        <f>CONCATENATE(ROUND('БАЗА ЯНД'!J573,0)," кк")</f>
        <v>381 кк</v>
      </c>
      <c r="F575" t="str">
        <f>CONCATENATE("Б ",ROUND('БАЗА ЯНД'!K573,0))</f>
        <v>Б 6</v>
      </c>
      <c r="G575" t="str">
        <f>CONCATENATE("Ж ",ROUND('БАЗА ЯНД'!L573,0))</f>
        <v>Ж 18</v>
      </c>
      <c r="H575" t="str">
        <f>CONCATENATE("У ",ROUND('БАЗА ЯНД'!M573,0))</f>
        <v>У 49</v>
      </c>
      <c r="I575">
        <f>'БАЗА ЯНД'!N573</f>
        <v>1</v>
      </c>
      <c r="J575">
        <f>'БАЗА ЯНД'!O573</f>
        <v>1</v>
      </c>
      <c r="K575">
        <f>'БАЗА ЯНД'!P573</f>
        <v>1</v>
      </c>
      <c r="L575">
        <f>'БАЗА ЯНД'!Q573</f>
        <v>0</v>
      </c>
      <c r="M575" t="str">
        <f>'БАЗА ЯНД'!R573</f>
        <v>мука, сливочное масло, дрожжи, сахар, соль, яйцо куриное, сахар, какао, ароматизаторы</v>
      </c>
    </row>
    <row r="576" spans="1:13" ht="15" hidden="1" customHeight="1" x14ac:dyDescent="0.25">
      <c r="A576">
        <f>'БАЗА ЯНД'!B574</f>
        <v>21</v>
      </c>
      <c r="B576" t="str">
        <f>'БАЗА ЯНД'!E574</f>
        <v>Блинчик с яблоком и корицей, 1 шт</v>
      </c>
      <c r="C576" t="str">
        <f>CONCATENATE('БАЗА ЯНД'!F574,".-")</f>
        <v>80.-</v>
      </c>
      <c r="D576" t="str">
        <f>CONCATENATE('БАЗА ЯНД'!I574," г")</f>
        <v>150 г</v>
      </c>
      <c r="E576" t="str">
        <f>CONCATENATE(ROUND('БАЗА ЯНД'!J574,0)," кк")</f>
        <v>169 кк</v>
      </c>
      <c r="F576" t="str">
        <f>CONCATENATE("Б ",ROUND('БАЗА ЯНД'!K574,0))</f>
        <v>Б 4</v>
      </c>
      <c r="G576" t="str">
        <f>CONCATENATE("Ж ",ROUND('БАЗА ЯНД'!L574,0))</f>
        <v>Ж 3</v>
      </c>
      <c r="H576" t="str">
        <f>CONCATENATE("У ",ROUND('БАЗА ЯНД'!M574,0))</f>
        <v>У 32</v>
      </c>
      <c r="I576">
        <f>'БАЗА ЯНД'!N574</f>
        <v>1</v>
      </c>
      <c r="J576">
        <f>'БАЗА ЯНД'!O574</f>
        <v>1</v>
      </c>
      <c r="K576">
        <f>'БАЗА ЯНД'!P574</f>
        <v>1</v>
      </c>
      <c r="L576">
        <f>'БАЗА ЯНД'!Q574</f>
        <v>0</v>
      </c>
      <c r="M576" t="str">
        <f>'БАЗА ЯНД'!R574</f>
        <v>молоко, мука, яйцо куриное, соль, сахар, яблоки, корица, сливочное масло, соль, специи</v>
      </c>
    </row>
    <row r="577" spans="1:13" ht="15" hidden="1" customHeight="1" x14ac:dyDescent="0.25">
      <c r="A577">
        <f>'БАЗА ЯНД'!B575</f>
        <v>22</v>
      </c>
      <c r="B577" t="str">
        <f>'БАЗА ЯНД'!E575</f>
        <v>Кружка куриного бульона</v>
      </c>
      <c r="C577" t="str">
        <f>CONCATENATE('БАЗА ЯНД'!F575,".-")</f>
        <v>75.-</v>
      </c>
      <c r="D577" t="str">
        <f>CONCATENATE('БАЗА ЯНД'!I575," г")</f>
        <v>250 г</v>
      </c>
      <c r="E577" t="str">
        <f>CONCATENATE(ROUND('БАЗА ЯНД'!J575,0)," кк")</f>
        <v>30 кк</v>
      </c>
      <c r="F577" t="str">
        <f>CONCATENATE("Б ",ROUND('БАЗА ЯНД'!K575,0))</f>
        <v>Б 3</v>
      </c>
      <c r="G577" t="str">
        <f>CONCATENATE("Ж ",ROUND('БАЗА ЯНД'!L575,0))</f>
        <v>Ж 2</v>
      </c>
      <c r="H577" t="str">
        <f>CONCATENATE("У ",ROUND('БАЗА ЯНД'!M575,0))</f>
        <v>У 0</v>
      </c>
      <c r="I577">
        <f>'БАЗА ЯНД'!N575</f>
        <v>0</v>
      </c>
      <c r="J577">
        <f>'БАЗА ЯНД'!O575</f>
        <v>0</v>
      </c>
      <c r="K577">
        <f>'БАЗА ЯНД'!P575</f>
        <v>0</v>
      </c>
      <c r="L577">
        <f>'БАЗА ЯНД'!Q575</f>
        <v>0</v>
      </c>
      <c r="M577" t="str">
        <f>'БАЗА ЯНД'!R575</f>
        <v>цыплёнок, морковь, лук, петрушка, соль, специи</v>
      </c>
    </row>
    <row r="578" spans="1:13" ht="15" hidden="1" customHeight="1" x14ac:dyDescent="0.25">
      <c r="A578">
        <f>'БАЗА ЯНД'!B576</f>
        <v>23</v>
      </c>
      <c r="B578" t="str">
        <f>'БАЗА ЯНД'!E576</f>
        <v>Крылышки с соусом BBQ</v>
      </c>
      <c r="C578" t="str">
        <f>CONCATENATE('БАЗА ЯНД'!F576,".-")</f>
        <v>210.-</v>
      </c>
      <c r="D578" t="str">
        <f>CONCATENATE('БАЗА ЯНД'!I576," г")</f>
        <v>200 г</v>
      </c>
      <c r="E578" t="str">
        <f>CONCATENATE(ROUND('БАЗА ЯНД'!J576,0)," кк")</f>
        <v>515 кк</v>
      </c>
      <c r="F578" t="str">
        <f>CONCATENATE("Б ",ROUND('БАЗА ЯНД'!K576,0))</f>
        <v>Б 32</v>
      </c>
      <c r="G578" t="str">
        <f>CONCATENATE("Ж ",ROUND('БАЗА ЯНД'!L576,0))</f>
        <v>Ж 40</v>
      </c>
      <c r="H578" t="str">
        <f>CONCATENATE("У ",ROUND('БАЗА ЯНД'!M576,0))</f>
        <v>У 6</v>
      </c>
      <c r="I578">
        <f>'БАЗА ЯНД'!N576</f>
        <v>0</v>
      </c>
      <c r="J578">
        <f>'БАЗА ЯНД'!O576</f>
        <v>0</v>
      </c>
      <c r="K578">
        <f>'БАЗА ЯНД'!P576</f>
        <v>0</v>
      </c>
      <c r="L578">
        <f>'БАЗА ЯНД'!Q576</f>
        <v>1</v>
      </c>
      <c r="M578" t="str">
        <f>'БАЗА ЯНД'!R576</f>
        <v>цыплёнок, томаты, перец чили, шпинат, лук, уксус винный, сок яблочный, мед, паприка, сельдерей, морковь, соль, специи</v>
      </c>
    </row>
    <row r="579" spans="1:13" ht="15" hidden="1" customHeight="1" x14ac:dyDescent="0.25">
      <c r="A579">
        <f>'БАЗА ЯНД'!B577</f>
        <v>24</v>
      </c>
      <c r="B579" t="str">
        <f>'БАЗА ЯНД'!E577</f>
        <v>Сморреброд с запечённой тыквой и ростбифом</v>
      </c>
      <c r="C579" t="str">
        <f>CONCATENATE('БАЗА ЯНД'!F577,".-")</f>
        <v>220.-</v>
      </c>
      <c r="D579" t="str">
        <f>CONCATENATE('БАЗА ЯНД'!I577," г")</f>
        <v>180 г</v>
      </c>
      <c r="E579" t="str">
        <f>CONCATENATE(ROUND('БАЗА ЯНД'!J577,0)," кк")</f>
        <v>222 кк</v>
      </c>
      <c r="F579" t="str">
        <f>CONCATENATE("Б ",ROUND('БАЗА ЯНД'!K577,0))</f>
        <v>Б 12</v>
      </c>
      <c r="G579" t="str">
        <f>CONCATENATE("Ж ",ROUND('БАЗА ЯНД'!L577,0))</f>
        <v>Ж 6</v>
      </c>
      <c r="H579" t="str">
        <f>CONCATENATE("У ",ROUND('БАЗА ЯНД'!M577,0))</f>
        <v>У 28</v>
      </c>
      <c r="I579">
        <f>'БАЗА ЯНД'!N577</f>
        <v>0</v>
      </c>
      <c r="J579">
        <f>'БАЗА ЯНД'!O577</f>
        <v>1</v>
      </c>
      <c r="K579">
        <f>'БАЗА ЯНД'!P577</f>
        <v>1</v>
      </c>
      <c r="L579">
        <f>'БАЗА ЯНД'!Q577</f>
        <v>0</v>
      </c>
      <c r="M579" t="str">
        <f>'БАЗА ЯНД'!R577</f>
        <v>хлеб, говядина, горчица, творожный сыр, сметана, горчица зернистая, тыква, мёд, чеснок, редис, листья сельдерея, вяленые томаты, соль, специи</v>
      </c>
    </row>
    <row r="580" spans="1:13" ht="15" hidden="1" customHeight="1" x14ac:dyDescent="0.25">
      <c r="A580">
        <f>'БАЗА ЯНД'!B578</f>
        <v>43</v>
      </c>
      <c r="B580" t="str">
        <f>'БАЗА ЯНД'!E578</f>
        <v>Говяжий язык со сливочным хреном</v>
      </c>
      <c r="C580" t="str">
        <f>CONCATENATE('БАЗА ЯНД'!F578,".-")</f>
        <v>290.-</v>
      </c>
      <c r="D580" t="str">
        <f>CONCATENATE('БАЗА ЯНД'!I578," г")</f>
        <v>120 г</v>
      </c>
      <c r="E580" t="str">
        <f>CONCATENATE(ROUND('БАЗА ЯНД'!J578,0)," кк")</f>
        <v>179 кк</v>
      </c>
      <c r="F580" t="str">
        <f>CONCATENATE("Б ",ROUND('БАЗА ЯНД'!K578,0))</f>
        <v>Б 15</v>
      </c>
      <c r="G580" t="str">
        <f>CONCATENATE("Ж ",ROUND('БАЗА ЯНД'!L578,0))</f>
        <v>Ж 13</v>
      </c>
      <c r="H580" t="str">
        <f>CONCATENATE("У ",ROUND('БАЗА ЯНД'!M578,0))</f>
        <v>У 1</v>
      </c>
      <c r="I580">
        <f>'БАЗА ЯНД'!N578</f>
        <v>0</v>
      </c>
      <c r="J580">
        <f>'БАЗА ЯНД'!O578</f>
        <v>0</v>
      </c>
      <c r="K580">
        <f>'БАЗА ЯНД'!P578</f>
        <v>1</v>
      </c>
      <c r="L580">
        <f>'БАЗА ЯНД'!Q578</f>
        <v>0</v>
      </c>
      <c r="M580" t="str">
        <f>'БАЗА ЯНД'!R578</f>
        <v>язык говяжий, сметана, сливки, хрен, соль, специи</v>
      </c>
    </row>
    <row r="581" spans="1:13" ht="15" hidden="1" customHeight="1" x14ac:dyDescent="0.25">
      <c r="A581">
        <f>'БАЗА ЯНД'!B579</f>
        <v>0</v>
      </c>
      <c r="B581" t="str">
        <f>'БАЗА ЯНД'!E579</f>
        <v>Френч-тост с бананом</v>
      </c>
      <c r="C581" t="str">
        <f>CONCATENATE('БАЗА ЯНД'!F579,".-")</f>
        <v>125.-</v>
      </c>
      <c r="D581" t="str">
        <f>CONCATENATE('БАЗА ЯНД'!I579," г")</f>
        <v>200 г</v>
      </c>
      <c r="E581" t="str">
        <f>CONCATENATE(ROUND('БАЗА ЯНД'!J579,0)," кк")</f>
        <v>394 кк</v>
      </c>
      <c r="F581" t="str">
        <f>CONCATENATE("Б ",ROUND('БАЗА ЯНД'!K579,0))</f>
        <v>Б 12</v>
      </c>
      <c r="G581" t="str">
        <f>CONCATENATE("Ж ",ROUND('БАЗА ЯНД'!L579,0))</f>
        <v>Ж 16</v>
      </c>
      <c r="H581" t="str">
        <f>CONCATENATE("У ",ROUND('БАЗА ЯНД'!M579,0))</f>
        <v>У 49</v>
      </c>
      <c r="I581">
        <f>'БАЗА ЯНД'!N579</f>
        <v>1</v>
      </c>
      <c r="J581">
        <f>'БАЗА ЯНД'!O579</f>
        <v>1</v>
      </c>
      <c r="K581">
        <f>'БАЗА ЯНД'!P579</f>
        <v>1</v>
      </c>
      <c r="L581">
        <f>'БАЗА ЯНД'!Q579</f>
        <v>0</v>
      </c>
      <c r="M581" t="str">
        <f>'БАЗА ЯНД'!R579</f>
        <v>хлеб, молоко, яйцо, бананы, сахар, апельсины, сливочное масло, шоколад</v>
      </c>
    </row>
    <row r="582" spans="1:13" ht="15" customHeight="1" x14ac:dyDescent="0.25">
      <c r="A582">
        <f>'БАЗА ЯНД'!B580</f>
        <v>23</v>
      </c>
      <c r="B582" t="str">
        <f>'БАЗА ЯНД'!E580</f>
        <v>Куриная грудка на гриле</v>
      </c>
      <c r="C582" t="str">
        <f>CONCATENATE('БАЗА ЯНД'!F580,".-")</f>
        <v>200.-</v>
      </c>
      <c r="D582" t="str">
        <f>CONCATENATE('БАЗА ЯНД'!I580," г")</f>
        <v>140 г</v>
      </c>
      <c r="E582" t="str">
        <f>CONCATENATE(ROUND('БАЗА ЯНД'!J580,0)," кк")</f>
        <v>210 кк</v>
      </c>
      <c r="F582" t="str">
        <f>CONCATENATE("Б ",ROUND('БАЗА ЯНД'!K580,0))</f>
        <v>Б 35</v>
      </c>
      <c r="G582" t="str">
        <f>CONCATENATE("Ж ",ROUND('БАЗА ЯНД'!L580,0))</f>
        <v>Ж 6</v>
      </c>
      <c r="H582" t="str">
        <f>CONCATENATE("У ",ROUND('БАЗА ЯНД'!M580,0))</f>
        <v>У 4</v>
      </c>
      <c r="I582">
        <f>'БАЗА ЯНД'!N580</f>
        <v>0</v>
      </c>
      <c r="J582">
        <f>'БАЗА ЯНД'!O580</f>
        <v>0</v>
      </c>
      <c r="K582">
        <f>'БАЗА ЯНД'!P580</f>
        <v>0</v>
      </c>
      <c r="L582">
        <f>'БАЗА ЯНД'!Q580</f>
        <v>0</v>
      </c>
      <c r="M582" t="str">
        <f>'БАЗА ЯНД'!R580</f>
        <v>филе куриное, подсолнечное масло, тимьян, соль, специи, капуста белокочанная, морковь, капуста красная</v>
      </c>
    </row>
    <row r="583" spans="1:13" ht="15" hidden="1" customHeight="1" x14ac:dyDescent="0.25">
      <c r="A583">
        <f>'БАЗА ЯНД'!B581</f>
        <v>24</v>
      </c>
      <c r="B583" t="str">
        <f>'БАЗА ЯНД'!E581</f>
        <v>Блинчик с мясом и яйцом</v>
      </c>
      <c r="C583" t="str">
        <f>CONCATENATE('БАЗА ЯНД'!F581,".-")</f>
        <v>130.-</v>
      </c>
      <c r="D583" t="str">
        <f>CONCATENATE('БАЗА ЯНД'!I581," г")</f>
        <v>100 г</v>
      </c>
      <c r="E583" t="str">
        <f>CONCATENATE(ROUND('БАЗА ЯНД'!J581,0)," кк")</f>
        <v>198 кк</v>
      </c>
      <c r="F583" t="str">
        <f>CONCATENATE("Б ",ROUND('БАЗА ЯНД'!K581,0))</f>
        <v>Б 10</v>
      </c>
      <c r="G583" t="str">
        <f>CONCATENATE("Ж ",ROUND('БАЗА ЯНД'!L581,0))</f>
        <v>Ж 10</v>
      </c>
      <c r="H583" t="str">
        <f>CONCATENATE("У ",ROUND('БАЗА ЯНД'!M581,0))</f>
        <v>У 17</v>
      </c>
      <c r="I583">
        <f>'БАЗА ЯНД'!N581</f>
        <v>0</v>
      </c>
      <c r="J583">
        <f>'БАЗА ЯНД'!O581</f>
        <v>1</v>
      </c>
      <c r="K583">
        <f>'БАЗА ЯНД'!P581</f>
        <v>1</v>
      </c>
      <c r="L583">
        <f>'БАЗА ЯНД'!Q581</f>
        <v>0</v>
      </c>
      <c r="M583" t="str">
        <f>'БАЗА ЯНД'!R581</f>
        <v>мука пшеничная, молоко, яйца, сливочное масло, говядина, лук, подсолнечное масло, соль, специи</v>
      </c>
    </row>
    <row r="584" spans="1:13" ht="15" hidden="1" customHeight="1" x14ac:dyDescent="0.25">
      <c r="A584">
        <f>'БАЗА ЯНД'!B582</f>
        <v>24</v>
      </c>
      <c r="B584" t="str">
        <f>'БАЗА ЯНД'!E582</f>
        <v>Пшеничный ролл с индейкой и песто</v>
      </c>
      <c r="C584" t="str">
        <f>CONCATENATE('БАЗА ЯНД'!F582,".-")</f>
        <v>200.-</v>
      </c>
      <c r="D584" t="str">
        <f>CONCATENATE('БАЗА ЯНД'!I582," г")</f>
        <v>200 г</v>
      </c>
      <c r="E584" t="str">
        <f>CONCATENATE(ROUND('БАЗА ЯНД'!J582,0)," кк")</f>
        <v>384 кк</v>
      </c>
      <c r="F584" t="str">
        <f>CONCATENATE("Б ",ROUND('БАЗА ЯНД'!K582,0))</f>
        <v>Б 12</v>
      </c>
      <c r="G584" t="str">
        <f>CONCATENATE("Ж ",ROUND('БАЗА ЯНД'!L582,0))</f>
        <v>Ж 17</v>
      </c>
      <c r="H584" t="str">
        <f>CONCATENATE("У ",ROUND('БАЗА ЯНД'!M582,0))</f>
        <v>У 46</v>
      </c>
      <c r="I584">
        <f>'БАЗА ЯНД'!N582</f>
        <v>0</v>
      </c>
      <c r="J584">
        <f>'БАЗА ЯНД'!O582</f>
        <v>1</v>
      </c>
      <c r="K584">
        <f>'БАЗА ЯНД'!P582</f>
        <v>1</v>
      </c>
      <c r="L584">
        <f>'БАЗА ЯНД'!Q582</f>
        <v>0</v>
      </c>
      <c r="M584" t="str">
        <f>'БАЗА ЯНД'!R582</f>
        <v>филе индейки, пшеничная тортилья, перец болгарский, огурцы, майонез, соус песто, кабачки, томаты</v>
      </c>
    </row>
    <row r="585" spans="1:13" ht="15" hidden="1" customHeight="1" x14ac:dyDescent="0.25">
      <c r="A585">
        <f>'БАЗА ЯНД'!B583</f>
        <v>18</v>
      </c>
      <c r="B585" t="str">
        <f>'БАЗА ЯНД'!E583</f>
        <v>Компот из клубники</v>
      </c>
      <c r="C585" t="str">
        <f>CONCATENATE('БАЗА ЯНД'!F583,".-")</f>
        <v>45.-</v>
      </c>
      <c r="D585" t="str">
        <f>CONCATENATE('БАЗА ЯНД'!I583," г")</f>
        <v>250 г</v>
      </c>
      <c r="E585" t="str">
        <f>CONCATENATE(ROUND('БАЗА ЯНД'!J583,0)," кк")</f>
        <v>129 кк</v>
      </c>
      <c r="F585" t="str">
        <f>CONCATENATE("Б ",ROUND('БАЗА ЯНД'!K583,0))</f>
        <v>Б 0</v>
      </c>
      <c r="G585" t="str">
        <f>CONCATENATE("Ж ",ROUND('БАЗА ЯНД'!L583,0))</f>
        <v>Ж 0</v>
      </c>
      <c r="H585" t="str">
        <f>CONCATENATE("У ",ROUND('БАЗА ЯНД'!M583,0))</f>
        <v>У 32</v>
      </c>
      <c r="I585">
        <f>'БАЗА ЯНД'!N583</f>
        <v>1</v>
      </c>
      <c r="J585">
        <f>'БАЗА ЯНД'!O583</f>
        <v>0</v>
      </c>
      <c r="K585">
        <f>'БАЗА ЯНД'!P583</f>
        <v>0</v>
      </c>
      <c r="L585">
        <f>'БАЗА ЯНД'!Q583</f>
        <v>0</v>
      </c>
      <c r="M585" t="str">
        <f>'БАЗА ЯНД'!R583</f>
        <v>клубника, вода, сахар</v>
      </c>
    </row>
    <row r="586" spans="1:13" ht="15" hidden="1" customHeight="1" x14ac:dyDescent="0.25">
      <c r="A586">
        <f>'БАЗА ЯНД'!B584</f>
        <v>20</v>
      </c>
      <c r="B586" t="str">
        <f>'БАЗА ЯНД'!E584</f>
        <v>Аджапсандали</v>
      </c>
      <c r="C586" t="str">
        <f>CONCATENATE('БАЗА ЯНД'!F584,".-")</f>
        <v>160.-</v>
      </c>
      <c r="D586" t="str">
        <f>CONCATENATE('БАЗА ЯНД'!I584," г")</f>
        <v>200 г</v>
      </c>
      <c r="E586" t="str">
        <f>CONCATENATE(ROUND('БАЗА ЯНД'!J584,0)," кк")</f>
        <v>97 кк</v>
      </c>
      <c r="F586" t="str">
        <f>CONCATENATE("Б ",ROUND('БАЗА ЯНД'!K584,0))</f>
        <v>Б 2</v>
      </c>
      <c r="G586" t="str">
        <f>CONCATENATE("Ж ",ROUND('БАЗА ЯНД'!L584,0))</f>
        <v>Ж 5</v>
      </c>
      <c r="H586" t="str">
        <f>CONCATENATE("У ",ROUND('БАЗА ЯНД'!M584,0))</f>
        <v>У 10</v>
      </c>
      <c r="I586">
        <f>'БАЗА ЯНД'!N584</f>
        <v>1</v>
      </c>
      <c r="J586">
        <f>'БАЗА ЯНД'!O584</f>
        <v>0</v>
      </c>
      <c r="K586">
        <f>'БАЗА ЯНД'!P584</f>
        <v>0</v>
      </c>
      <c r="L586">
        <f>'БАЗА ЯНД'!Q584</f>
        <v>1</v>
      </c>
      <c r="M586" t="str">
        <f>'БАЗА ЯНД'!R584</f>
        <v>баклажаны, лук, морковь, паприка, томаты, фасоль стручковая, чеснок, кинза, петрушка, базилик, подсолнечное масло, аджика, сахар, соль, специи</v>
      </c>
    </row>
    <row r="587" spans="1:13" ht="15" hidden="1" customHeight="1" x14ac:dyDescent="0.25">
      <c r="A587">
        <f>'БАЗА ЯНД'!B585</f>
        <v>0</v>
      </c>
      <c r="B587" t="str">
        <f>'БАЗА ЯНД'!E585</f>
        <v>Крылышки с острым соусом</v>
      </c>
      <c r="C587" t="str">
        <f>CONCATENATE('БАЗА ЯНД'!F585,".-")</f>
        <v>180.-</v>
      </c>
      <c r="D587" t="str">
        <f>CONCATENATE('БАЗА ЯНД'!I585," г")</f>
        <v>200 г</v>
      </c>
      <c r="E587" t="str">
        <f>CONCATENATE(ROUND('БАЗА ЯНД'!J585,0)," кк")</f>
        <v>409 кк</v>
      </c>
      <c r="F587" t="str">
        <f>CONCATENATE("Б ",ROUND('БАЗА ЯНД'!K585,0))</f>
        <v>Б 36</v>
      </c>
      <c r="G587" t="str">
        <f>CONCATENATE("Ж ",ROUND('БАЗА ЯНД'!L585,0))</f>
        <v>Ж 27</v>
      </c>
      <c r="H587" t="str">
        <f>CONCATENATE("У ",ROUND('БАЗА ЯНД'!M585,0))</f>
        <v>У 5</v>
      </c>
      <c r="I587">
        <f>'БАЗА ЯНД'!N585</f>
        <v>0</v>
      </c>
      <c r="J587">
        <f>'БАЗА ЯНД'!O585</f>
        <v>1</v>
      </c>
      <c r="K587">
        <f>'БАЗА ЯНД'!P585</f>
        <v>0</v>
      </c>
      <c r="L587">
        <f>'БАЗА ЯНД'!Q585</f>
        <v>1</v>
      </c>
      <c r="M587" t="str">
        <f>'БАЗА ЯНД'!R585</f>
        <v>цыплёнок, перец чили, шпинат, лук, уксус, паприка, сельдерей, морковь, соль, специи</v>
      </c>
    </row>
    <row r="588" spans="1:13" ht="15" hidden="1" customHeight="1" x14ac:dyDescent="0.25">
      <c r="A588">
        <f>'БАЗА ЯНД'!B586</f>
        <v>12</v>
      </c>
      <c r="B588" t="str">
        <f>'БАЗА ЯНД'!E586</f>
        <v>Пряный суп с цыплёнком</v>
      </c>
      <c r="C588" t="str">
        <f>CONCATENATE('БАЗА ЯНД'!F586,".-")</f>
        <v>140.-</v>
      </c>
      <c r="D588" t="str">
        <f>CONCATENATE('БАЗА ЯНД'!I586," г")</f>
        <v>250 г</v>
      </c>
      <c r="E588" t="str">
        <f>CONCATENATE(ROUND('БАЗА ЯНД'!J586,0)," кк")</f>
        <v>133 кк</v>
      </c>
      <c r="F588" t="str">
        <f>CONCATENATE("Б ",ROUND('БАЗА ЯНД'!K586,0))</f>
        <v>Б 11</v>
      </c>
      <c r="G588" t="str">
        <f>CONCATENATE("Ж ",ROUND('БАЗА ЯНД'!L586,0))</f>
        <v>Ж 7</v>
      </c>
      <c r="H588" t="str">
        <f>CONCATENATE("У ",ROUND('БАЗА ЯНД'!M586,0))</f>
        <v>У 8</v>
      </c>
      <c r="I588">
        <f>'БАЗА ЯНД'!N586</f>
        <v>0</v>
      </c>
      <c r="J588">
        <f>'БАЗА ЯНД'!O586</f>
        <v>0</v>
      </c>
      <c r="K588">
        <f>'БАЗА ЯНД'!P586</f>
        <v>0</v>
      </c>
      <c r="L588">
        <f>'БАЗА ЯНД'!Q586</f>
        <v>1</v>
      </c>
      <c r="M588" t="str">
        <f>'БАЗА ЯНД'!R586</f>
        <v>цыплёнок, рис, куриный бульон, перец чили, имбирь, чеснок, морковь, цукини, шампиньоны, тыква, кокосовое молоко, кинза, ростки сои, соль, специи</v>
      </c>
    </row>
    <row r="589" spans="1:13" ht="15" hidden="1" customHeight="1" x14ac:dyDescent="0.25">
      <c r="A589">
        <f>'БАЗА ЯНД'!B587</f>
        <v>50</v>
      </c>
      <c r="B589" t="str">
        <f>'БАЗА ЯНД'!E587</f>
        <v>Паэлья с красной рыбой и морепродуктами</v>
      </c>
      <c r="C589" t="str">
        <f>CONCATENATE('БАЗА ЯНД'!F587,".-")</f>
        <v>240.-</v>
      </c>
      <c r="D589" t="str">
        <f>CONCATENATE('БАЗА ЯНД'!I587," г")</f>
        <v>200 г</v>
      </c>
      <c r="E589" t="str">
        <f>CONCATENATE(ROUND('БАЗА ЯНД'!J587,0)," кк")</f>
        <v>332 кк</v>
      </c>
      <c r="F589" t="str">
        <f>CONCATENATE("Б ",ROUND('БАЗА ЯНД'!K587,0))</f>
        <v>Б 20</v>
      </c>
      <c r="G589" t="str">
        <f>CONCATENATE("Ж ",ROUND('БАЗА ЯНД'!L587,0))</f>
        <v>Ж 17</v>
      </c>
      <c r="H589" t="str">
        <f>CONCATENATE("У ",ROUND('БАЗА ЯНД'!M587,0))</f>
        <v>У 25</v>
      </c>
      <c r="I589">
        <f>'БАЗА ЯНД'!N587</f>
        <v>0</v>
      </c>
      <c r="J589">
        <f>'БАЗА ЯНД'!O587</f>
        <v>0</v>
      </c>
      <c r="K589">
        <f>'БАЗА ЯНД'!P587</f>
        <v>0</v>
      </c>
      <c r="L589">
        <f>'БАЗА ЯНД'!Q587</f>
        <v>0</v>
      </c>
      <c r="M589" t="str">
        <f>'БАЗА ЯНД'!R587</f>
        <v>мидии, кальмары, горбуша, паприка, рис, томаты, маслины, лук,  стручковая фасоль, соль, специи</v>
      </c>
    </row>
    <row r="590" spans="1:13" ht="15" hidden="1" customHeight="1" x14ac:dyDescent="0.25">
      <c r="A590">
        <f>'БАЗА ЯНД'!B588</f>
        <v>6</v>
      </c>
      <c r="B590" t="str">
        <f>'БАЗА ЯНД'!E588</f>
        <v>Испанская картофельная тортилья с сыром</v>
      </c>
      <c r="C590" t="str">
        <f>CONCATENATE('БАЗА ЯНД'!F588,".-")</f>
        <v>160.-</v>
      </c>
      <c r="D590" t="str">
        <f>CONCATENATE('БАЗА ЯНД'!I588," г")</f>
        <v>200 г</v>
      </c>
      <c r="E590" t="str">
        <f>CONCATENATE(ROUND('БАЗА ЯНД'!J588,0)," кк")</f>
        <v>300 кк</v>
      </c>
      <c r="F590" t="str">
        <f>CONCATENATE("Б ",ROUND('БАЗА ЯНД'!K588,0))</f>
        <v>Б 9</v>
      </c>
      <c r="G590" t="str">
        <f>CONCATENATE("Ж ",ROUND('БАЗА ЯНД'!L588,0))</f>
        <v>Ж 19</v>
      </c>
      <c r="H590" t="str">
        <f>CONCATENATE("У ",ROUND('БАЗА ЯНД'!M588,0))</f>
        <v>У 22</v>
      </c>
      <c r="I590">
        <f>'БАЗА ЯНД'!N588</f>
        <v>0</v>
      </c>
      <c r="J590">
        <f>'БАЗА ЯНД'!O588</f>
        <v>0</v>
      </c>
      <c r="K590">
        <f>'БАЗА ЯНД'!P588</f>
        <v>1</v>
      </c>
      <c r="L590">
        <f>'БАЗА ЯНД'!Q588</f>
        <v>0</v>
      </c>
      <c r="M590" t="str">
        <f>'БАЗА ЯНД'!R588</f>
        <v>картофель, лук репчатый, петрушка, яйцо куриное, сливки 22%, чеснок, тимьян, подсолнечное масло, пармезан, сыр гауда, соль, специи</v>
      </c>
    </row>
    <row r="591" spans="1:13" ht="15" hidden="1" customHeight="1" x14ac:dyDescent="0.25">
      <c r="A591">
        <f>'БАЗА ЯНД'!B589</f>
        <v>0</v>
      </c>
      <c r="B591" t="str">
        <f>'БАЗА ЯНД'!E589</f>
        <v>Тост</v>
      </c>
      <c r="C591" t="str">
        <f>CONCATENATE('БАЗА ЯНД'!F589,".-")</f>
        <v>90.-</v>
      </c>
      <c r="D591" t="str">
        <f>CONCATENATE('БАЗА ЯНД'!I589," г")</f>
        <v>50 г</v>
      </c>
      <c r="E591" t="str">
        <f>CONCATENATE(ROUND('БАЗА ЯНД'!J589,0)," кк")</f>
        <v>179 кк</v>
      </c>
      <c r="F591" t="str">
        <f>CONCATENATE("Б ",ROUND('БАЗА ЯНД'!K589,0))</f>
        <v>Б 11</v>
      </c>
      <c r="G591" t="str">
        <f>CONCATENATE("Ж ",ROUND('БАЗА ЯНД'!L589,0))</f>
        <v>Ж 8</v>
      </c>
      <c r="H591" t="str">
        <f>CONCATENATE("У ",ROUND('БАЗА ЯНД'!M589,0))</f>
        <v>У 16</v>
      </c>
      <c r="I591">
        <f>'БАЗА ЯНД'!N589</f>
        <v>0</v>
      </c>
      <c r="J591">
        <f>'БАЗА ЯНД'!O589</f>
        <v>0</v>
      </c>
      <c r="K591">
        <f>'БАЗА ЯНД'!P589</f>
        <v>0</v>
      </c>
      <c r="L591">
        <f>'БАЗА ЯНД'!Q589</f>
        <v>0</v>
      </c>
      <c r="M591" t="str">
        <f>'БАЗА ЯНД'!R589</f>
        <v>тостовый хлеб, сыр гауда, сливочное масло, соль, специи</v>
      </c>
    </row>
    <row r="592" spans="1:13" ht="15" hidden="1" customHeight="1" x14ac:dyDescent="0.25">
      <c r="A592">
        <f>'БАЗА ЯНД'!B590</f>
        <v>11</v>
      </c>
      <c r="B592" t="str">
        <f>'БАЗА ЯНД'!E590</f>
        <v>Овощное рагу с баклажанами и сельдереем</v>
      </c>
      <c r="C592" t="str">
        <f>CONCATENATE('БАЗА ЯНД'!F590,".-")</f>
        <v>160.-</v>
      </c>
      <c r="D592" t="str">
        <f>CONCATENATE('БАЗА ЯНД'!I590," г")</f>
        <v>200 г</v>
      </c>
      <c r="E592" t="str">
        <f>CONCATENATE(ROUND('БАЗА ЯНД'!J590,0)," кк")</f>
        <v>102 кк</v>
      </c>
      <c r="F592" t="str">
        <f>CONCATENATE("Б ",ROUND('БАЗА ЯНД'!K590,0))</f>
        <v>Б 2</v>
      </c>
      <c r="G592" t="str">
        <f>CONCATENATE("Ж ",ROUND('БАЗА ЯНД'!L590,0))</f>
        <v>Ж 5</v>
      </c>
      <c r="H592" t="str">
        <f>CONCATENATE("У ",ROUND('БАЗА ЯНД'!M590,0))</f>
        <v>У 12</v>
      </c>
      <c r="I592">
        <f>'БАЗА ЯНД'!N590</f>
        <v>1</v>
      </c>
      <c r="J592">
        <f>'БАЗА ЯНД'!O590</f>
        <v>0</v>
      </c>
      <c r="K592">
        <f>'БАЗА ЯНД'!P590</f>
        <v>0</v>
      </c>
      <c r="L592">
        <f>'БАЗА ЯНД'!Q590</f>
        <v>0</v>
      </c>
      <c r="M592" t="str">
        <f>'БАЗА ЯНД'!R590</f>
        <v>кабачки, баклажаны, перец болгарский, сельдерей стебли, лук репчатый, томаты тепличные, морковь, подсолнечное масло, соль, сахар, специи</v>
      </c>
    </row>
    <row r="593" spans="1:13" ht="15" hidden="1" customHeight="1" x14ac:dyDescent="0.25">
      <c r="A593">
        <f>'БАЗА ЯНД'!B591</f>
        <v>12</v>
      </c>
      <c r="B593" t="str">
        <f>'БАЗА ЯНД'!E591</f>
        <v>Суп Кимчи с яйцом, тофу и древесными грибами</v>
      </c>
      <c r="C593" t="str">
        <f>CONCATENATE('БАЗА ЯНД'!F591,".-")</f>
        <v>140.-</v>
      </c>
      <c r="D593" t="str">
        <f>CONCATENATE('БАЗА ЯНД'!I591," г")</f>
        <v>250 г</v>
      </c>
      <c r="E593" t="str">
        <f>CONCATENATE(ROUND('БАЗА ЯНД'!J591,0)," кк")</f>
        <v>101 кк</v>
      </c>
      <c r="F593" t="str">
        <f>CONCATENATE("Б ",ROUND('БАЗА ЯНД'!K591,0))</f>
        <v>Б 8</v>
      </c>
      <c r="G593" t="str">
        <f>CONCATENATE("Ж ",ROUND('БАЗА ЯНД'!L591,0))</f>
        <v>Ж 5</v>
      </c>
      <c r="H593" t="str">
        <f>CONCATENATE("У ",ROUND('БАЗА ЯНД'!M591,0))</f>
        <v>У 5</v>
      </c>
      <c r="I593">
        <f>'БАЗА ЯНД'!N591</f>
        <v>0</v>
      </c>
      <c r="J593">
        <f>'БАЗА ЯНД'!O591</f>
        <v>1</v>
      </c>
      <c r="K593">
        <f>'БАЗА ЯНД'!P591</f>
        <v>0</v>
      </c>
      <c r="L593">
        <f>'БАЗА ЯНД'!Q591</f>
        <v>1</v>
      </c>
      <c r="M593" t="str">
        <f>'БАЗА ЯНД'!R591</f>
        <v>цыплёнок, соус кимчи, древесный гриб, сыр тофу, паста табаджан, соевый соус, вакаме, яйцо куриное, лук репчатый, петрушка, соль, специи</v>
      </c>
    </row>
    <row r="594" spans="1:13" ht="15" hidden="1" customHeight="1" x14ac:dyDescent="0.25">
      <c r="A594">
        <f>'БАЗА ЯНД'!B592</f>
        <v>21</v>
      </c>
      <c r="B594" t="str">
        <f>'БАЗА ЯНД'!E592</f>
        <v>Куриная колбаска, 1 шт</v>
      </c>
      <c r="C594" t="str">
        <f>CONCATENATE('БАЗА ЯНД'!F592,".-")</f>
        <v>120.-</v>
      </c>
      <c r="D594" t="str">
        <f>CONCATENATE('БАЗА ЯНД'!I592," г")</f>
        <v>100 г</v>
      </c>
      <c r="E594" t="str">
        <f>CONCATENATE(ROUND('БАЗА ЯНД'!J592,0)," кк")</f>
        <v>120 кк</v>
      </c>
      <c r="F594" t="str">
        <f>CONCATENATE("Б ",ROUND('БАЗА ЯНД'!K592,0))</f>
        <v>Б 12</v>
      </c>
      <c r="G594" t="str">
        <f>CONCATENATE("Ж ",ROUND('БАЗА ЯНД'!L592,0))</f>
        <v>Ж 7</v>
      </c>
      <c r="H594" t="str">
        <f>CONCATENATE("У ",ROUND('БАЗА ЯНД'!M592,0))</f>
        <v>У 3</v>
      </c>
      <c r="I594">
        <f>'БАЗА ЯНД'!N592</f>
        <v>0</v>
      </c>
      <c r="J594">
        <f>'БАЗА ЯНД'!O592</f>
        <v>0</v>
      </c>
      <c r="K594">
        <f>'БАЗА ЯНД'!P592</f>
        <v>0</v>
      </c>
      <c r="L594">
        <f>'БАЗА ЯНД'!Q592</f>
        <v>0</v>
      </c>
      <c r="M594" t="str">
        <f>'БАЗА ЯНД'!R592</f>
        <v>цыплёнок, свиной шпик, лук, чеснок, соль, специи</v>
      </c>
    </row>
    <row r="595" spans="1:13" ht="15" hidden="1" customHeight="1" x14ac:dyDescent="0.25">
      <c r="A595">
        <f>'БАЗА ЯНД'!B593</f>
        <v>2</v>
      </c>
      <c r="B595" t="str">
        <f>'БАЗА ЯНД'!E593</f>
        <v>Салат из четырех помидоров с домашним сыром</v>
      </c>
      <c r="C595" t="str">
        <f>CONCATENATE('БАЗА ЯНД'!F593,".-")</f>
        <v>230.-</v>
      </c>
      <c r="D595" t="str">
        <f>CONCATENATE('БАЗА ЯНД'!I593," г")</f>
        <v>270 г</v>
      </c>
      <c r="E595" t="str">
        <f>CONCATENATE(ROUND('БАЗА ЯНД'!J593,0)," кк")</f>
        <v>190 кк</v>
      </c>
      <c r="F595" t="str">
        <f>CONCATENATE("Б ",ROUND('БАЗА ЯНД'!K593,0))</f>
        <v>Б 8</v>
      </c>
      <c r="G595" t="str">
        <f>CONCATENATE("Ж ",ROUND('БАЗА ЯНД'!L593,0))</f>
        <v>Ж 12</v>
      </c>
      <c r="H595" t="str">
        <f>CONCATENATE("У ",ROUND('БАЗА ЯНД'!M593,0))</f>
        <v>У 10</v>
      </c>
      <c r="I595">
        <f>'БАЗА ЯНД'!N593</f>
        <v>1</v>
      </c>
      <c r="J595">
        <f>'БАЗА ЯНД'!O593</f>
        <v>0</v>
      </c>
      <c r="K595">
        <f>'БАЗА ЯНД'!P593</f>
        <v>1</v>
      </c>
      <c r="L595">
        <f>'БАЗА ЯНД'!Q593</f>
        <v>0</v>
      </c>
      <c r="M595" t="str">
        <f>'БАЗА ЯНД'!R593</f>
        <v>вяленые томаты, томаты кумато, томаты маринованные, томаты черри, сыр кавказский, капуста краснокочанная, морковь, огурцы, салат айсберг, фриллис, сметана, соус песто (базилик, петрушка, лимон, оливковое масло, сахар, соль, чеснок), соль, специи</v>
      </c>
    </row>
    <row r="596" spans="1:13" ht="15" hidden="1" customHeight="1" x14ac:dyDescent="0.25">
      <c r="A596">
        <f>'БАЗА ЯНД'!B594</f>
        <v>20</v>
      </c>
      <c r="B596" t="str">
        <f>'БАЗА ЯНД'!E594</f>
        <v>Острая тортилья с курицей</v>
      </c>
      <c r="C596" t="str">
        <f>CONCATENATE('БАЗА ЯНД'!F594,".-")</f>
        <v>200.-</v>
      </c>
      <c r="D596" t="str">
        <f>CONCATENATE('БАЗА ЯНД'!I594," г")</f>
        <v>220 г</v>
      </c>
      <c r="E596" t="str">
        <f>CONCATENATE(ROUND('БАЗА ЯНД'!J594,0)," кк")</f>
        <v>392 кк</v>
      </c>
      <c r="F596" t="str">
        <f>CONCATENATE("Б ",ROUND('БАЗА ЯНД'!K594,0))</f>
        <v>Б 21</v>
      </c>
      <c r="G596" t="str">
        <f>CONCATENATE("Ж ",ROUND('БАЗА ЯНД'!L594,0))</f>
        <v>Ж 17</v>
      </c>
      <c r="H596" t="str">
        <f>CONCATENATE("У ",ROUND('БАЗА ЯНД'!M594,0))</f>
        <v>У 39</v>
      </c>
      <c r="I596">
        <f>'БАЗА ЯНД'!N594</f>
        <v>0</v>
      </c>
      <c r="J596">
        <f>'БАЗА ЯНД'!O594</f>
        <v>1</v>
      </c>
      <c r="K596">
        <f>'БАЗА ЯНД'!P594</f>
        <v>1</v>
      </c>
      <c r="L596">
        <f>'БАЗА ЯНД'!Q594</f>
        <v>1</v>
      </c>
      <c r="M596" t="str">
        <f>'БАЗА ЯНД'!R594</f>
        <v>пшеничная тортилья, цыплёнок, подсолнечное масло, капуста пекинская, огурец, томаты, майонез, том-ям паста, кинза, холопеньо</v>
      </c>
    </row>
    <row r="597" spans="1:13" ht="15" hidden="1" customHeight="1" x14ac:dyDescent="0.25">
      <c r="A597">
        <f>'БАЗА ЯНД'!B595</f>
        <v>7</v>
      </c>
      <c r="B597" t="str">
        <f>'БАЗА ЯНД'!E595</f>
        <v>Крем-суп из цукини с пармезаном</v>
      </c>
      <c r="C597" t="str">
        <f>CONCATENATE('БАЗА ЯНД'!F595,".-")</f>
        <v>140.-</v>
      </c>
      <c r="D597" t="str">
        <f>CONCATENATE('БАЗА ЯНД'!I595," г")</f>
        <v>250 г</v>
      </c>
      <c r="E597" t="str">
        <f>CONCATENATE(ROUND('БАЗА ЯНД'!J595,0)," кк")</f>
        <v>53 кк</v>
      </c>
      <c r="F597" t="str">
        <f>CONCATENATE("Б ",ROUND('БАЗА ЯНД'!K595,0))</f>
        <v>Б 1</v>
      </c>
      <c r="G597" t="str">
        <f>CONCATENATE("Ж ",ROUND('БАЗА ЯНД'!L595,0))</f>
        <v>Ж 4</v>
      </c>
      <c r="H597" t="str">
        <f>CONCATENATE("У ",ROUND('БАЗА ЯНД'!M595,0))</f>
        <v>У 3</v>
      </c>
      <c r="I597">
        <f>'БАЗА ЯНД'!N595</f>
        <v>1</v>
      </c>
      <c r="J597">
        <f>'БАЗА ЯНД'!O595</f>
        <v>0</v>
      </c>
      <c r="K597">
        <f>'БАЗА ЯНД'!P595</f>
        <v>1</v>
      </c>
      <c r="L597">
        <f>'БАЗА ЯНД'!Q595</f>
        <v>0</v>
      </c>
      <c r="M597" t="str">
        <f>'БАЗА ЯНД'!R595</f>
        <v>спаржа, лук, вино, цукини, сливки, петрушка, шпинат, горошек, сливочное масло, сыр, соль, специи</v>
      </c>
    </row>
    <row r="598" spans="1:13" ht="15" hidden="1" customHeight="1" x14ac:dyDescent="0.25">
      <c r="A598">
        <f>'БАЗА ЯНД'!B596</f>
        <v>10</v>
      </c>
      <c r="B598" t="str">
        <f>'БАЗА ЯНД'!E596</f>
        <v>Яблочный фреш</v>
      </c>
      <c r="C598" t="str">
        <f>CONCATENATE('БАЗА ЯНД'!F596,".-")</f>
        <v>140.-</v>
      </c>
      <c r="D598" t="str">
        <f>CONCATENATE('БАЗА ЯНД'!I596," г")</f>
        <v>200 г</v>
      </c>
      <c r="E598" t="str">
        <f>CONCATENATE(ROUND('БАЗА ЯНД'!J596,0)," кк")</f>
        <v>117 кк</v>
      </c>
      <c r="F598" t="str">
        <f>CONCATENATE("Б ",ROUND('БАЗА ЯНД'!K596,0))</f>
        <v>Б 1</v>
      </c>
      <c r="G598" t="str">
        <f>CONCATENATE("Ж ",ROUND('БАЗА ЯНД'!L596,0))</f>
        <v>Ж 1</v>
      </c>
      <c r="H598" t="str">
        <f>CONCATENATE("У ",ROUND('БАЗА ЯНД'!M596,0))</f>
        <v>У 26</v>
      </c>
      <c r="I598">
        <f>'БАЗА ЯНД'!N596</f>
        <v>1</v>
      </c>
      <c r="J598">
        <f>'БАЗА ЯНД'!O596</f>
        <v>0</v>
      </c>
      <c r="K598">
        <f>'БАЗА ЯНД'!P596</f>
        <v>0</v>
      </c>
      <c r="L598">
        <f>'БАЗА ЯНД'!Q596</f>
        <v>0</v>
      </c>
      <c r="M598" t="str">
        <f>'БАЗА ЯНД'!R596</f>
        <v>яблоки</v>
      </c>
    </row>
    <row r="599" spans="1:13" ht="15" hidden="1" customHeight="1" x14ac:dyDescent="0.25">
      <c r="A599">
        <f>'БАЗА ЯНД'!B597</f>
        <v>13</v>
      </c>
      <c r="B599" t="str">
        <f>'БАЗА ЯНД'!E597</f>
        <v>Капуста с яйцом и сыром фета</v>
      </c>
      <c r="C599" t="str">
        <f>CONCATENATE('БАЗА ЯНД'!F597,".-")</f>
        <v>160.-</v>
      </c>
      <c r="D599" t="str">
        <f>CONCATENATE('БАЗА ЯНД'!I597," г")</f>
        <v>200 г</v>
      </c>
      <c r="E599" t="str">
        <f>CONCATENATE(ROUND('БАЗА ЯНД'!J597,0)," кк")</f>
        <v>179 кк</v>
      </c>
      <c r="F599" t="str">
        <f>CONCATENATE("Б ",ROUND('БАЗА ЯНД'!K597,0))</f>
        <v>Б 13</v>
      </c>
      <c r="G599" t="str">
        <f>CONCATENATE("Ж ",ROUND('БАЗА ЯНД'!L597,0))</f>
        <v>Ж 11</v>
      </c>
      <c r="H599" t="str">
        <f>CONCATENATE("У ",ROUND('БАЗА ЯНД'!M597,0))</f>
        <v>У 7</v>
      </c>
      <c r="I599">
        <f>'БАЗА ЯНД'!N597</f>
        <v>1</v>
      </c>
      <c r="J599">
        <f>'БАЗА ЯНД'!O597</f>
        <v>0</v>
      </c>
      <c r="K599">
        <f>'БАЗА ЯНД'!P597</f>
        <v>1</v>
      </c>
      <c r="L599">
        <f>'БАЗА ЯНД'!Q597</f>
        <v>0</v>
      </c>
      <c r="M599" t="str">
        <f>'БАЗА ЯНД'!R597</f>
        <v>капуста, яйцо куриное, сыр фета, соль, специи, сливочное масло, чеснок, петрушка</v>
      </c>
    </row>
    <row r="600" spans="1:13" ht="15" hidden="1" customHeight="1" x14ac:dyDescent="0.25">
      <c r="A600">
        <f>'БАЗА ЯНД'!B598</f>
        <v>23</v>
      </c>
      <c r="B600" t="str">
        <f>'БАЗА ЯНД'!E598</f>
        <v>Куриная котлета с грибным соусом, 1 шт</v>
      </c>
      <c r="C600" t="str">
        <f>CONCATENATE('БАЗА ЯНД'!F598,".-")</f>
        <v>180.-</v>
      </c>
      <c r="D600" t="str">
        <f>CONCATENATE('БАЗА ЯНД'!I598," г")</f>
        <v>140 г</v>
      </c>
      <c r="E600" t="str">
        <f>CONCATENATE(ROUND('БАЗА ЯНД'!J598,0)," кк")</f>
        <v>233 кк</v>
      </c>
      <c r="F600" t="str">
        <f>CONCATENATE("Б ",ROUND('БАЗА ЯНД'!K598,0))</f>
        <v>Б 21</v>
      </c>
      <c r="G600" t="str">
        <f>CONCATENATE("Ж ",ROUND('БАЗА ЯНД'!L598,0))</f>
        <v>Ж 11</v>
      </c>
      <c r="H600" t="str">
        <f>CONCATENATE("У ",ROUND('БАЗА ЯНД'!M598,0))</f>
        <v>У 13</v>
      </c>
      <c r="I600">
        <f>'БАЗА ЯНД'!N598</f>
        <v>0</v>
      </c>
      <c r="J600">
        <f>'БАЗА ЯНД'!O598</f>
        <v>1</v>
      </c>
      <c r="K600">
        <f>'БАЗА ЯНД'!P598</f>
        <v>1</v>
      </c>
      <c r="L600">
        <f>'БАЗА ЯНД'!Q598</f>
        <v>0</v>
      </c>
      <c r="M600" t="str">
        <f>'БАЗА ЯНД'!R598</f>
        <v>цыплёнок, сухари панировочные, лук, шампиньоны, сливки, демиглас, укроп, петрушка, сливочное масло, соль, специи</v>
      </c>
    </row>
    <row r="601" spans="1:13" ht="15" hidden="1" customHeight="1" x14ac:dyDescent="0.25">
      <c r="A601">
        <f>'БАЗА ЯНД'!B599</f>
        <v>13</v>
      </c>
      <c r="B601" t="str">
        <f>'БАЗА ЯНД'!E599</f>
        <v>Лазанья с красной и белой рыбой со шпинатом</v>
      </c>
      <c r="C601" t="str">
        <f>CONCATENATE('БАЗА ЯНД'!F599,".-")</f>
        <v>290.-</v>
      </c>
      <c r="D601" t="str">
        <f>CONCATENATE('БАЗА ЯНД'!I599," г")</f>
        <v>220 г</v>
      </c>
      <c r="E601" t="str">
        <f>CONCATENATE(ROUND('БАЗА ЯНД'!J599,0)," кк")</f>
        <v>206 кк</v>
      </c>
      <c r="F601" t="str">
        <f>CONCATENATE("Б ",ROUND('БАЗА ЯНД'!K599,0))</f>
        <v>Б 13</v>
      </c>
      <c r="G601" t="str">
        <f>CONCATENATE("Ж ",ROUND('БАЗА ЯНД'!L599,0))</f>
        <v>Ж 10</v>
      </c>
      <c r="H601" t="str">
        <f>CONCATENATE("У ",ROUND('БАЗА ЯНД'!M599,0))</f>
        <v>У 17</v>
      </c>
      <c r="I601">
        <f>'БАЗА ЯНД'!N599</f>
        <v>0</v>
      </c>
      <c r="J601">
        <f>'БАЗА ЯНД'!O599</f>
        <v>1</v>
      </c>
      <c r="K601">
        <f>'БАЗА ЯНД'!P599</f>
        <v>1</v>
      </c>
      <c r="L601">
        <f>'БАЗА ЯНД'!Q599</f>
        <v>0</v>
      </c>
      <c r="M601" t="str">
        <f>'БАЗА ЯНД'!R599</f>
        <v>паста, красная рыба, белая рыба, томаты, лук порей, сыр, морковь, зеленый горошек, лук репчатый, подсолнечное масло, шпинат, специи, молоко, сливочное масло, мука пшеничная, соль</v>
      </c>
    </row>
    <row r="602" spans="1:13" ht="15" hidden="1" customHeight="1" x14ac:dyDescent="0.25">
      <c r="A602">
        <f>'БАЗА ЯНД'!B600</f>
        <v>0</v>
      </c>
      <c r="B602" t="str">
        <f>'БАЗА ЯНД'!E600</f>
        <v>Пицца с пеперони</v>
      </c>
      <c r="C602" t="str">
        <f>CONCATENATE('БАЗА ЯНД'!F600,".-")</f>
        <v>180.-</v>
      </c>
      <c r="D602" t="str">
        <f>CONCATENATE('БАЗА ЯНД'!I600," г")</f>
        <v>200 г</v>
      </c>
      <c r="E602" t="str">
        <f>CONCATENATE(ROUND('БАЗА ЯНД'!J600,0)," кк")</f>
        <v>338 кк</v>
      </c>
      <c r="F602" t="str">
        <f>CONCATENATE("Б ",ROUND('БАЗА ЯНД'!K600,0))</f>
        <v>Б 17</v>
      </c>
      <c r="G602" t="str">
        <f>CONCATENATE("Ж ",ROUND('БАЗА ЯНД'!L600,0))</f>
        <v>Ж 23</v>
      </c>
      <c r="H602" t="str">
        <f>CONCATENATE("У ",ROUND('БАЗА ЯНД'!M600,0))</f>
        <v>У 17</v>
      </c>
      <c r="I602">
        <f>'БАЗА ЯНД'!N600</f>
        <v>0</v>
      </c>
      <c r="J602">
        <f>'БАЗА ЯНД'!O600</f>
        <v>1</v>
      </c>
      <c r="K602">
        <f>'БАЗА ЯНД'!P600</f>
        <v>1</v>
      </c>
      <c r="L602">
        <f>'БАЗА ЯНД'!Q600</f>
        <v>0</v>
      </c>
      <c r="M602" t="str">
        <f>'БАЗА ЯНД'!R600</f>
        <v>мука пшеничная, яйца куриные, молоко, сливочное масло, пеперони, томаты, лук зеленый, маслины, брокколи, сыр гауда, рукола, шампиньоны, морковь, чеснок, соль, специи</v>
      </c>
    </row>
    <row r="603" spans="1:13" ht="15" hidden="1" customHeight="1" x14ac:dyDescent="0.25">
      <c r="A603">
        <f>'БАЗА ЯНД'!B601</f>
        <v>24</v>
      </c>
      <c r="B603" t="str">
        <f>'БАЗА ЯНД'!E601</f>
        <v>Пожарская котлета, 1 шт</v>
      </c>
      <c r="C603" t="str">
        <f>CONCATENATE('БАЗА ЯНД'!F601,".-")</f>
        <v>180.-</v>
      </c>
      <c r="D603" t="str">
        <f>CONCATENATE('БАЗА ЯНД'!I601," г")</f>
        <v>200 г</v>
      </c>
      <c r="E603" t="str">
        <f>CONCATENATE(ROUND('БАЗА ЯНД'!J601,0)," кк")</f>
        <v>233 кк</v>
      </c>
      <c r="F603" t="str">
        <f>CONCATENATE("Б ",ROUND('БАЗА ЯНД'!K601,0))</f>
        <v>Б 18</v>
      </c>
      <c r="G603" t="str">
        <f>CONCATENATE("Ж ",ROUND('БАЗА ЯНД'!L601,0))</f>
        <v>Ж 7</v>
      </c>
      <c r="H603" t="str">
        <f>CONCATENATE("У ",ROUND('БАЗА ЯНД'!M601,0))</f>
        <v>У 25</v>
      </c>
      <c r="I603">
        <f>'БАЗА ЯНД'!N601</f>
        <v>0</v>
      </c>
      <c r="J603">
        <f>'БАЗА ЯНД'!O601</f>
        <v>1</v>
      </c>
      <c r="K603">
        <f>'БАЗА ЯНД'!P601</f>
        <v>1</v>
      </c>
      <c r="L603">
        <f>'БАЗА ЯНД'!Q601</f>
        <v>0</v>
      </c>
      <c r="M603" t="str">
        <f>'БАЗА ЯНД'!R601</f>
        <v>цыплёнок, яйцо, сливочное масло, петрушка, хлеб, молоко, соль, специи</v>
      </c>
    </row>
    <row r="604" spans="1:13" ht="15" hidden="1" customHeight="1" x14ac:dyDescent="0.25">
      <c r="A604">
        <f>'БАЗА ЯНД'!B602</f>
        <v>43</v>
      </c>
      <c r="B604" t="str">
        <f>'БАЗА ЯНД'!E602</f>
        <v>Кускус с соусом карри и адыгейским сыром</v>
      </c>
      <c r="C604" t="str">
        <f>CONCATENATE('БАЗА ЯНД'!F602,".-")</f>
        <v>160.-</v>
      </c>
      <c r="D604" t="str">
        <f>CONCATENATE('БАЗА ЯНД'!I602," г")</f>
        <v>250 г</v>
      </c>
      <c r="E604" t="str">
        <f>CONCATENATE(ROUND('БАЗА ЯНД'!J602,0)," кк")</f>
        <v>178 кк</v>
      </c>
      <c r="F604" t="str">
        <f>CONCATENATE("Б ",ROUND('БАЗА ЯНД'!K602,0))</f>
        <v>Б 6</v>
      </c>
      <c r="G604" t="str">
        <f>CONCATENATE("Ж ",ROUND('БАЗА ЯНД'!L602,0))</f>
        <v>Ж 10</v>
      </c>
      <c r="H604" t="str">
        <f>CONCATENATE("У ",ROUND('БАЗА ЯНД'!M602,0))</f>
        <v>У 16</v>
      </c>
      <c r="I604">
        <f>'БАЗА ЯНД'!N602</f>
        <v>1</v>
      </c>
      <c r="J604">
        <f>'БАЗА ЯНД'!O602</f>
        <v>1</v>
      </c>
      <c r="K604">
        <f>'БАЗА ЯНД'!P602</f>
        <v>1</v>
      </c>
      <c r="L604">
        <f>'БАЗА ЯНД'!Q602</f>
        <v>0</v>
      </c>
      <c r="M604" t="str">
        <f>'БАЗА ЯНД'!R602</f>
        <v>кускус, сливочное масло, сливки, цукини, паприка, соевый соус, чеснок, имбирь, перец чили, лук, сыр адыгейский, кинза, зелень, соль, специи</v>
      </c>
    </row>
    <row r="605" spans="1:13" ht="15" hidden="1" customHeight="1" x14ac:dyDescent="0.25">
      <c r="A605">
        <f>'БАЗА ЯНД'!B603</f>
        <v>0</v>
      </c>
      <c r="B605" t="str">
        <f>'БАЗА ЯНД'!E603</f>
        <v>Лакомка с черникой</v>
      </c>
      <c r="C605" t="str">
        <f>CONCATENATE('БАЗА ЯНД'!F603,".-")</f>
        <v>65.-</v>
      </c>
      <c r="D605" t="str">
        <f>CONCATENATE('БАЗА ЯНД'!I603," г")</f>
        <v xml:space="preserve"> г</v>
      </c>
      <c r="E605" t="str">
        <f>CONCATENATE(ROUND('БАЗА ЯНД'!J603,0)," кк")</f>
        <v>0 кк</v>
      </c>
      <c r="F605" t="str">
        <f>CONCATENATE("Б ",ROUND('БАЗА ЯНД'!K603,0))</f>
        <v>Б 0</v>
      </c>
      <c r="G605" t="str">
        <f>CONCATENATE("Ж ",ROUND('БАЗА ЯНД'!L603,0))</f>
        <v>Ж 0</v>
      </c>
      <c r="H605" t="str">
        <f>CONCATENATE("У ",ROUND('БАЗА ЯНД'!M603,0))</f>
        <v>У 0</v>
      </c>
      <c r="I605">
        <f>'БАЗА ЯНД'!N603</f>
        <v>0</v>
      </c>
      <c r="J605">
        <f>'БАЗА ЯНД'!O603</f>
        <v>1</v>
      </c>
      <c r="K605">
        <f>'БАЗА ЯНД'!P603</f>
        <v>0</v>
      </c>
      <c r="L605">
        <f>'БАЗА ЯНД'!Q603</f>
        <v>0</v>
      </c>
      <c r="M605">
        <f>'БАЗА ЯНД'!R603</f>
        <v>0</v>
      </c>
    </row>
    <row r="606" spans="1:13" ht="15" hidden="1" customHeight="1" x14ac:dyDescent="0.25">
      <c r="A606">
        <f>'БАЗА ЯНД'!B604</f>
        <v>50</v>
      </c>
      <c r="B606" t="str">
        <f>'БАЗА ЯНД'!E604</f>
        <v>Wok с цыплёнком терияки</v>
      </c>
      <c r="C606" t="str">
        <f>CONCATENATE('БАЗА ЯНД'!F604,".-")</f>
        <v>190.-</v>
      </c>
      <c r="D606" t="str">
        <f>CONCATENATE('БАЗА ЯНД'!I604," г")</f>
        <v>250 г</v>
      </c>
      <c r="E606" t="str">
        <f>CONCATENATE(ROUND('БАЗА ЯНД'!J604,0)," кк")</f>
        <v>463 кк</v>
      </c>
      <c r="F606" t="str">
        <f>CONCATENATE("Б ",ROUND('БАЗА ЯНД'!K604,0))</f>
        <v>Б 29</v>
      </c>
      <c r="G606" t="str">
        <f>CONCATENATE("Ж ",ROUND('БАЗА ЯНД'!L604,0))</f>
        <v>Ж 2</v>
      </c>
      <c r="H606" t="str">
        <f>CONCATENATE("У ",ROUND('БАЗА ЯНД'!M604,0))</f>
        <v>У 81</v>
      </c>
      <c r="I606">
        <f>'БАЗА ЯНД'!N604</f>
        <v>0</v>
      </c>
      <c r="J606">
        <f>'БАЗА ЯНД'!O604</f>
        <v>1</v>
      </c>
      <c r="K606">
        <f>'БАЗА ЯНД'!P604</f>
        <v>0</v>
      </c>
      <c r="L606">
        <f>'БАЗА ЯНД'!Q604</f>
        <v>1</v>
      </c>
      <c r="M606" t="str">
        <f>'БАЗА ЯНД'!R604</f>
        <v>цыплёнок, фасоль, лук, паприка, шампиньоны, морковь, цукини, кунжут, кинза, лапша, соевый соус, имбирь, чеснок, сахар, лимоны, апельсины, белое вино, картофельный крахмал, соль, специи</v>
      </c>
    </row>
    <row r="607" spans="1:13" ht="15" hidden="1" customHeight="1" x14ac:dyDescent="0.25">
      <c r="A607">
        <f>'БАЗА ЯНД'!B605</f>
        <v>28</v>
      </c>
      <c r="B607" t="str">
        <f>'БАЗА ЯНД'!E605</f>
        <v>Молочный коктейль (клубника)</v>
      </c>
      <c r="C607" t="str">
        <f>CONCATENATE('БАЗА ЯНД'!F605,".-")</f>
        <v>140.-</v>
      </c>
      <c r="D607" t="str">
        <f>CONCATENATE('БАЗА ЯНД'!I605," г")</f>
        <v>250 г</v>
      </c>
      <c r="E607" t="str">
        <f>CONCATENATE(ROUND('БАЗА ЯНД'!J605,0)," кк")</f>
        <v>233 кк</v>
      </c>
      <c r="F607" t="str">
        <f>CONCATENATE("Б ",ROUND('БАЗА ЯНД'!K605,0))</f>
        <v>Б 7</v>
      </c>
      <c r="G607" t="str">
        <f>CONCATENATE("Ж ",ROUND('БАЗА ЯНД'!L605,0))</f>
        <v>Ж 10</v>
      </c>
      <c r="H607" t="str">
        <f>CONCATENATE("У ",ROUND('БАЗА ЯНД'!M605,0))</f>
        <v>У 30</v>
      </c>
      <c r="I607">
        <f>'БАЗА ЯНД'!N605</f>
        <v>1</v>
      </c>
      <c r="J607">
        <f>'БАЗА ЯНД'!O605</f>
        <v>0</v>
      </c>
      <c r="K607">
        <f>'БАЗА ЯНД'!P605</f>
        <v>1</v>
      </c>
      <c r="L607">
        <f>'БАЗА ЯНД'!Q605</f>
        <v>0</v>
      </c>
      <c r="M607" t="str">
        <f>'БАЗА ЯНД'!R605</f>
        <v>молоко, мороженое, банан, клубника</v>
      </c>
    </row>
    <row r="608" spans="1:13" ht="15" customHeight="1" x14ac:dyDescent="0.25">
      <c r="A608">
        <f>'БАЗА ЯНД'!B606</f>
        <v>23</v>
      </c>
      <c r="B608" t="str">
        <f>'БАЗА ЯНД'!E606</f>
        <v>Куриное филе Кордон Блю</v>
      </c>
      <c r="C608" t="str">
        <f>CONCATENATE('БАЗА ЯНД'!F606,".-")</f>
        <v>190.-</v>
      </c>
      <c r="D608" t="str">
        <f>CONCATENATE('БАЗА ЯНД'!I606," г")</f>
        <v>150 г</v>
      </c>
      <c r="E608" t="str">
        <f>CONCATENATE(ROUND('БАЗА ЯНД'!J606,0)," кк")</f>
        <v>540 кк</v>
      </c>
      <c r="F608" t="str">
        <f>CONCATENATE("Б ",ROUND('БАЗА ЯНД'!K606,0))</f>
        <v>Б 28</v>
      </c>
      <c r="G608" t="str">
        <f>CONCATENATE("Ж ",ROUND('БАЗА ЯНД'!L606,0))</f>
        <v>Ж 42</v>
      </c>
      <c r="H608" t="str">
        <f>CONCATENATE("У ",ROUND('БАЗА ЯНД'!M606,0))</f>
        <v>У 14</v>
      </c>
      <c r="I608">
        <f>'БАЗА ЯНД'!N606</f>
        <v>0</v>
      </c>
      <c r="J608">
        <f>'БАЗА ЯНД'!O606</f>
        <v>1</v>
      </c>
      <c r="K608">
        <f>'БАЗА ЯНД'!P606</f>
        <v>1</v>
      </c>
      <c r="L608">
        <f>'БАЗА ЯНД'!Q606</f>
        <v>0</v>
      </c>
      <c r="M608" t="str">
        <f>'БАЗА ЯНД'!R606</f>
        <v>курица, сливки, специи, сыр, соль, сухари панировочные, корейка, картофельный крахмал, подсолнечное масло, молоко</v>
      </c>
    </row>
    <row r="609" spans="1:13" ht="15" hidden="1" customHeight="1" x14ac:dyDescent="0.25">
      <c r="A609">
        <f>'БАЗА ЯНД'!B607</f>
        <v>24</v>
      </c>
      <c r="B609" t="str">
        <f>'БАЗА ЯНД'!E607</f>
        <v>Блинчик с курицей и грибами</v>
      </c>
      <c r="C609" t="str">
        <f>CONCATENATE('БАЗА ЯНД'!F607,".-")</f>
        <v>130.-</v>
      </c>
      <c r="D609" t="str">
        <f>CONCATENATE('БАЗА ЯНД'!I607," г")</f>
        <v>100 г</v>
      </c>
      <c r="E609" t="str">
        <f>CONCATENATE(ROUND('БАЗА ЯНД'!J607,0)," кк")</f>
        <v>184 кк</v>
      </c>
      <c r="F609" t="str">
        <f>CONCATENATE("Б ",ROUND('БАЗА ЯНД'!K607,0))</f>
        <v>Б 11</v>
      </c>
      <c r="G609" t="str">
        <f>CONCATENATE("Ж ",ROUND('БАЗА ЯНД'!L607,0))</f>
        <v>Ж 10</v>
      </c>
      <c r="H609" t="str">
        <f>CONCATENATE("У ",ROUND('БАЗА ЯНД'!M607,0))</f>
        <v>У 13</v>
      </c>
      <c r="I609">
        <f>'БАЗА ЯНД'!N607</f>
        <v>0</v>
      </c>
      <c r="J609">
        <f>'БАЗА ЯНД'!O607</f>
        <v>1</v>
      </c>
      <c r="K609">
        <f>'БАЗА ЯНД'!P607</f>
        <v>1</v>
      </c>
      <c r="L609">
        <f>'БАЗА ЯНД'!Q607</f>
        <v>0</v>
      </c>
      <c r="M609" t="str">
        <f>'БАЗА ЯНД'!R607</f>
        <v>мука пшеничная, молоко, яйца, сливочное масло, цыплёнок, шампиньоны, лук, подсолнечное масло, соль, специи</v>
      </c>
    </row>
    <row r="610" spans="1:13" ht="15" hidden="1" customHeight="1" x14ac:dyDescent="0.25">
      <c r="A610">
        <f>'БАЗА ЯНД'!B608</f>
        <v>22</v>
      </c>
      <c r="B610" t="str">
        <f>'БАЗА ЯНД'!E608</f>
        <v>Круассан с лососем</v>
      </c>
      <c r="C610" t="str">
        <f>CONCATENATE('БАЗА ЯНД'!F608,".-")</f>
        <v>290.-</v>
      </c>
      <c r="D610" t="str">
        <f>CONCATENATE('БАЗА ЯНД'!I608," г")</f>
        <v>180 г</v>
      </c>
      <c r="E610" t="str">
        <f>CONCATENATE(ROUND('БАЗА ЯНД'!J608,0)," кк")</f>
        <v>283 кк</v>
      </c>
      <c r="F610" t="str">
        <f>CONCATENATE("Б ",ROUND('БАЗА ЯНД'!K608,0))</f>
        <v>Б 12</v>
      </c>
      <c r="G610" t="str">
        <f>CONCATENATE("Ж ",ROUND('БАЗА ЯНД'!L608,0))</f>
        <v>Ж 11</v>
      </c>
      <c r="H610" t="str">
        <f>CONCATENATE("У ",ROUND('БАЗА ЯНД'!M608,0))</f>
        <v>У 34</v>
      </c>
      <c r="I610">
        <f>'БАЗА ЯНД'!N608</f>
        <v>0</v>
      </c>
      <c r="J610">
        <f>'БАЗА ЯНД'!O608</f>
        <v>1</v>
      </c>
      <c r="K610">
        <f>'БАЗА ЯНД'!P608</f>
        <v>1</v>
      </c>
      <c r="L610">
        <f>'БАЗА ЯНД'!Q608</f>
        <v>0</v>
      </c>
      <c r="M610" t="str">
        <f>'БАЗА ЯНД'!R608</f>
        <v>круассан, лосось, сливочный сыр, огурцы, листья салата, зерновая горчица, мёд, соль, специи</v>
      </c>
    </row>
    <row r="611" spans="1:13" ht="15" hidden="1" customHeight="1" x14ac:dyDescent="0.25">
      <c r="A611">
        <f>'БАЗА ЯНД'!B609</f>
        <v>15</v>
      </c>
      <c r="B611" t="str">
        <f>'БАЗА ЯНД'!E609</f>
        <v>Свекольный салат с здамаме и кунжутным соусом</v>
      </c>
      <c r="C611" t="str">
        <f>CONCATENATE('БАЗА ЯНД'!F609,".-")</f>
        <v>110.-</v>
      </c>
      <c r="D611" t="str">
        <f>CONCATENATE('БАЗА ЯНД'!I609," г")</f>
        <v>150 г</v>
      </c>
      <c r="E611" t="str">
        <f>CONCATENATE(ROUND('БАЗА ЯНД'!J609,0)," кк")</f>
        <v>166 кк</v>
      </c>
      <c r="F611" t="str">
        <f>CONCATENATE("Б ",ROUND('БАЗА ЯНД'!K609,0))</f>
        <v>Б 5</v>
      </c>
      <c r="G611" t="str">
        <f>CONCATENATE("Ж ",ROUND('БАЗА ЯНД'!L609,0))</f>
        <v>Ж 11</v>
      </c>
      <c r="H611" t="str">
        <f>CONCATENATE("У ",ROUND('БАЗА ЯНД'!M609,0))</f>
        <v>У 13</v>
      </c>
      <c r="I611">
        <f>'БАЗА ЯНД'!N609</f>
        <v>0</v>
      </c>
      <c r="J611">
        <f>'БАЗА ЯНД'!O609</f>
        <v>1</v>
      </c>
      <c r="K611">
        <f>'БАЗА ЯНД'!P609</f>
        <v>1</v>
      </c>
      <c r="L611">
        <f>'БАЗА ЯНД'!Q609</f>
        <v>0</v>
      </c>
      <c r="M611" t="str">
        <f>'БАЗА ЯНД'!R609</f>
        <v>свекла, эдамаме, стручковая фасоль, ореховый соус, кунжутное масло, майонез, специи, арахис, кинза</v>
      </c>
    </row>
    <row r="612" spans="1:13" ht="15" hidden="1" customHeight="1" x14ac:dyDescent="0.25">
      <c r="A612">
        <f>'БАЗА ЯНД'!B610</f>
        <v>52</v>
      </c>
      <c r="B612" t="str">
        <f>'БАЗА ЯНД'!E610</f>
        <v>Лобио из красной фасоли с сулугуни</v>
      </c>
      <c r="C612" t="str">
        <f>CONCATENATE('БАЗА ЯНД'!F610,".-")</f>
        <v>160.-</v>
      </c>
      <c r="D612" t="str">
        <f>CONCATENATE('БАЗА ЯНД'!I610," г")</f>
        <v>250 г</v>
      </c>
      <c r="E612" t="str">
        <f>CONCATENATE(ROUND('БАЗА ЯНД'!J610,0)," кк")</f>
        <v>181 кк</v>
      </c>
      <c r="F612" t="str">
        <f>CONCATENATE("Б ",ROUND('БАЗА ЯНД'!K610,0))</f>
        <v>Б 11</v>
      </c>
      <c r="G612" t="str">
        <f>CONCATENATE("Ж ",ROUND('БАЗА ЯНД'!L610,0))</f>
        <v>Ж 7</v>
      </c>
      <c r="H612" t="str">
        <f>CONCATENATE("У ",ROUND('БАЗА ЯНД'!M610,0))</f>
        <v>У 20</v>
      </c>
      <c r="I612">
        <f>'БАЗА ЯНД'!N610</f>
        <v>1</v>
      </c>
      <c r="J612">
        <f>'БАЗА ЯНД'!O610</f>
        <v>0</v>
      </c>
      <c r="K612">
        <f>'БАЗА ЯНД'!P610</f>
        <v>1</v>
      </c>
      <c r="L612">
        <f>'БАЗА ЯНД'!Q610</f>
        <v>0</v>
      </c>
      <c r="M612" t="str">
        <f>'БАЗА ЯНД'!R610</f>
        <v>фасоль, лук, чеснок, кинза, томатная паста, сулугуни, томаты, сахар, соль, специи</v>
      </c>
    </row>
    <row r="613" spans="1:13" ht="15" hidden="1" customHeight="1" x14ac:dyDescent="0.25">
      <c r="A613">
        <f>'БАЗА ЯНД'!B611</f>
        <v>21</v>
      </c>
      <c r="B613" t="str">
        <f>'БАЗА ЯНД'!E611</f>
        <v>Морс из вишни и крыжовника</v>
      </c>
      <c r="C613" t="str">
        <f>CONCATENATE('БАЗА ЯНД'!F611,".-")</f>
        <v>45.-</v>
      </c>
      <c r="D613" t="str">
        <f>CONCATENATE('БАЗА ЯНД'!I611," г")</f>
        <v>250 г</v>
      </c>
      <c r="E613" t="str">
        <f>CONCATENATE(ROUND('БАЗА ЯНД'!J611,0)," кк")</f>
        <v>117 кк</v>
      </c>
      <c r="F613" t="str">
        <f>CONCATENATE("Б ",ROUND('БАЗА ЯНД'!K611,0))</f>
        <v>Б 0</v>
      </c>
      <c r="G613" t="str">
        <f>CONCATENATE("Ж ",ROUND('БАЗА ЯНД'!L611,0))</f>
        <v>Ж 0</v>
      </c>
      <c r="H613" t="str">
        <f>CONCATENATE("У ",ROUND('БАЗА ЯНД'!M611,0))</f>
        <v>У 29</v>
      </c>
      <c r="I613">
        <f>'БАЗА ЯНД'!N611</f>
        <v>1</v>
      </c>
      <c r="J613">
        <f>'БАЗА ЯНД'!O611</f>
        <v>0</v>
      </c>
      <c r="K613">
        <f>'БАЗА ЯНД'!P611</f>
        <v>0</v>
      </c>
      <c r="L613">
        <f>'БАЗА ЯНД'!Q611</f>
        <v>0</v>
      </c>
      <c r="M613" t="str">
        <f>'БАЗА ЯНД'!R611</f>
        <v>вишня, крыжовник, сахар, вода</v>
      </c>
    </row>
    <row r="614" spans="1:13" ht="15" hidden="1" customHeight="1" x14ac:dyDescent="0.25">
      <c r="A614">
        <f>'БАЗА ЯНД'!B612</f>
        <v>19</v>
      </c>
      <c r="B614" t="str">
        <f>'БАЗА ЯНД'!E612</f>
        <v>Корюшка с соусом тартар</v>
      </c>
      <c r="C614" t="str">
        <f>CONCATENATE('БАЗА ЯНД'!F612,".-")</f>
        <v>250.-</v>
      </c>
      <c r="D614" t="str">
        <f>CONCATENATE('БАЗА ЯНД'!I612," г")</f>
        <v>200 г</v>
      </c>
      <c r="E614" t="str">
        <f>CONCATENATE(ROUND('БАЗА ЯНД'!J612,0)," кк")</f>
        <v>526 кк</v>
      </c>
      <c r="F614" t="str">
        <f>CONCATENATE("Б ",ROUND('БАЗА ЯНД'!K612,0))</f>
        <v>Б 29</v>
      </c>
      <c r="G614" t="str">
        <f>CONCATENATE("Ж ",ROUND('БАЗА ЯНД'!L612,0))</f>
        <v>Ж 42</v>
      </c>
      <c r="H614" t="str">
        <f>CONCATENATE("У ",ROUND('БАЗА ЯНД'!M612,0))</f>
        <v>У 8</v>
      </c>
      <c r="I614">
        <f>'БАЗА ЯНД'!N612</f>
        <v>0</v>
      </c>
      <c r="J614">
        <f>'БАЗА ЯНД'!O612</f>
        <v>1</v>
      </c>
      <c r="K614">
        <f>'БАЗА ЯНД'!P612</f>
        <v>1</v>
      </c>
      <c r="L614">
        <f>'БАЗА ЯНД'!Q612</f>
        <v>0</v>
      </c>
      <c r="M614" t="str">
        <f>'БАЗА ЯНД'!R612</f>
        <v>корюшка, мука, огурцы маринованные, лимон, сметана, горчица, майонез, лук зеленый, укроп</v>
      </c>
    </row>
    <row r="615" spans="1:13" ht="15" hidden="1" customHeight="1" x14ac:dyDescent="0.25">
      <c r="A615">
        <f>'БАЗА ЯНД'!B613</f>
        <v>50</v>
      </c>
      <c r="B615" t="str">
        <f>'БАЗА ЯНД'!E613</f>
        <v>Рассольник с уткой</v>
      </c>
      <c r="C615" t="str">
        <f>CONCATENATE('БАЗА ЯНД'!F613,".-")</f>
        <v>140.-</v>
      </c>
      <c r="D615" t="str">
        <f>CONCATENATE('БАЗА ЯНД'!I613," г")</f>
        <v>250 г</v>
      </c>
      <c r="E615" t="str">
        <f>CONCATENATE(ROUND('БАЗА ЯНД'!J613,0)," кк")</f>
        <v>171 кк</v>
      </c>
      <c r="F615" t="str">
        <f>CONCATENATE("Б ",ROUND('БАЗА ЯНД'!K613,0))</f>
        <v>Б 7</v>
      </c>
      <c r="G615" t="str">
        <f>CONCATENATE("Ж ",ROUND('БАЗА ЯНД'!L613,0))</f>
        <v>Ж 10</v>
      </c>
      <c r="H615" t="str">
        <f>CONCATENATE("У ",ROUND('БАЗА ЯНД'!M613,0))</f>
        <v>У 13</v>
      </c>
      <c r="I615">
        <f>'БАЗА ЯНД'!N613</f>
        <v>0</v>
      </c>
      <c r="J615">
        <f>'БАЗА ЯНД'!O613</f>
        <v>0</v>
      </c>
      <c r="K615">
        <f>'БАЗА ЯНД'!P613</f>
        <v>0</v>
      </c>
      <c r="L615">
        <f>'БАЗА ЯНД'!Q613</f>
        <v>0</v>
      </c>
      <c r="M615" t="str">
        <f>'БАЗА ЯНД'!R613</f>
        <v>картофель, перловая крупа, морковь, лук, огурцы, томатная паста, утка, цыплёнок, соль, специи</v>
      </c>
    </row>
    <row r="616" spans="1:13" ht="15" hidden="1" customHeight="1" x14ac:dyDescent="0.25">
      <c r="A616">
        <f>'БАЗА ЯНД'!B614</f>
        <v>24</v>
      </c>
      <c r="B616" t="str">
        <f>'БАЗА ЯНД'!E614</f>
        <v>Смузи малина-яблоко</v>
      </c>
      <c r="C616" t="str">
        <f>CONCATENATE('БАЗА ЯНД'!F614,".-")</f>
        <v>140.-</v>
      </c>
      <c r="D616" t="str">
        <f>CONCATENATE('БАЗА ЯНД'!I614," г")</f>
        <v>270 г</v>
      </c>
      <c r="E616" t="str">
        <f>CONCATENATE(ROUND('БАЗА ЯНД'!J614,0)," кк")</f>
        <v>58 кк</v>
      </c>
      <c r="F616" t="str">
        <f>CONCATENATE("Б ",ROUND('БАЗА ЯНД'!K614,0))</f>
        <v>Б 1</v>
      </c>
      <c r="G616" t="str">
        <f>CONCATENATE("Ж ",ROUND('БАЗА ЯНД'!L614,0))</f>
        <v>Ж 1</v>
      </c>
      <c r="H616" t="str">
        <f>CONCATENATE("У ",ROUND('БАЗА ЯНД'!M614,0))</f>
        <v>У 12</v>
      </c>
      <c r="I616">
        <f>'БАЗА ЯНД'!N614</f>
        <v>1</v>
      </c>
      <c r="J616">
        <f>'БАЗА ЯНД'!O614</f>
        <v>0</v>
      </c>
      <c r="K616">
        <f>'БАЗА ЯНД'!P614</f>
        <v>0</v>
      </c>
      <c r="L616">
        <f>'БАЗА ЯНД'!Q614</f>
        <v>0</v>
      </c>
      <c r="M616" t="str">
        <f>'БАЗА ЯНД'!R614</f>
        <v>малина, яблоки, лимон, мята</v>
      </c>
    </row>
    <row r="617" spans="1:13" ht="15" hidden="1" customHeight="1" x14ac:dyDescent="0.25">
      <c r="A617">
        <f>'БАЗА ЯНД'!B615</f>
        <v>18</v>
      </c>
      <c r="B617" t="str">
        <f>'БАЗА ЯНД'!E615</f>
        <v>Панакота из ряженки с вишней</v>
      </c>
      <c r="C617" t="str">
        <f>CONCATENATE('БАЗА ЯНД'!F615,".-")</f>
        <v>130.-</v>
      </c>
      <c r="D617" t="str">
        <f>CONCATENATE('БАЗА ЯНД'!I615," г")</f>
        <v>160 г</v>
      </c>
      <c r="E617" t="str">
        <f>CONCATENATE(ROUND('БАЗА ЯНД'!J615,0)," кк")</f>
        <v>122 кк</v>
      </c>
      <c r="F617" t="str">
        <f>CONCATENATE("Б ",ROUND('БАЗА ЯНД'!K615,0))</f>
        <v>Б 6</v>
      </c>
      <c r="G617" t="str">
        <f>CONCATENATE("Ж ",ROUND('БАЗА ЯНД'!L615,0))</f>
        <v>Ж 2</v>
      </c>
      <c r="H617" t="str">
        <f>CONCATENATE("У ",ROUND('БАЗА ЯНД'!M615,0))</f>
        <v>У 19</v>
      </c>
      <c r="I617">
        <f>'БАЗА ЯНД'!N615</f>
        <v>1</v>
      </c>
      <c r="J617">
        <f>'БАЗА ЯНД'!O615</f>
        <v>0</v>
      </c>
      <c r="K617">
        <f>'БАЗА ЯНД'!P615</f>
        <v>1</v>
      </c>
      <c r="L617">
        <f>'БАЗА ЯНД'!Q615</f>
        <v>0</v>
      </c>
      <c r="M617" t="str">
        <f>'БАЗА ЯНД'!R615</f>
        <v>ряженка, вишня, пектин, мед, ванилин</v>
      </c>
    </row>
    <row r="618" spans="1:13" ht="15" hidden="1" customHeight="1" x14ac:dyDescent="0.25">
      <c r="A618">
        <f>'БАЗА ЯНД'!B616</f>
        <v>24</v>
      </c>
      <c r="B618" t="str">
        <f>'БАЗА ЯНД'!E616</f>
        <v>Десерт Павлова с клубникой</v>
      </c>
      <c r="C618" t="str">
        <f>CONCATENATE('БАЗА ЯНД'!F616,".-")</f>
        <v>130.-</v>
      </c>
      <c r="D618" t="str">
        <f>CONCATENATE('БАЗА ЯНД'!I616," г")</f>
        <v>130 г</v>
      </c>
      <c r="E618" t="str">
        <f>CONCATENATE(ROUND('БАЗА ЯНД'!J616,0)," кк")</f>
        <v>241 кк</v>
      </c>
      <c r="F618" t="str">
        <f>CONCATENATE("Б ",ROUND('БАЗА ЯНД'!K616,0))</f>
        <v>Б 3</v>
      </c>
      <c r="G618" t="str">
        <f>CONCATENATE("Ж ",ROUND('БАЗА ЯНД'!L616,0))</f>
        <v>Ж 14</v>
      </c>
      <c r="H618" t="str">
        <f>CONCATENATE("У ",ROUND('БАЗА ЯНД'!M616,0))</f>
        <v>У 26</v>
      </c>
      <c r="I618">
        <f>'БАЗА ЯНД'!N616</f>
        <v>0</v>
      </c>
      <c r="J618">
        <f>'БАЗА ЯНД'!O616</f>
        <v>0</v>
      </c>
      <c r="K618">
        <f>'БАЗА ЯНД'!P616</f>
        <v>1</v>
      </c>
      <c r="L618">
        <f>'БАЗА ЯНД'!Q616</f>
        <v>0</v>
      </c>
      <c r="M618" t="str">
        <f>'БАЗА ЯНД'!R616</f>
        <v>яйцо куриное, сахар, миндаль, клубника, сливки 35%</v>
      </c>
    </row>
    <row r="619" spans="1:13" ht="15" hidden="1" customHeight="1" x14ac:dyDescent="0.25">
      <c r="A619">
        <f>'БАЗА ЯНД'!B617</f>
        <v>0</v>
      </c>
      <c r="B619" t="str">
        <f>'БАЗА ЯНД'!E617</f>
        <v>Wok с белой рыбой и креветками</v>
      </c>
      <c r="C619" t="str">
        <f>CONCATENATE('БАЗА ЯНД'!F617,".-")</f>
        <v>250.-</v>
      </c>
      <c r="D619" t="str">
        <f>CONCATENATE('БАЗА ЯНД'!I617," г")</f>
        <v>200 г</v>
      </c>
      <c r="E619" t="str">
        <f>CONCATENATE(ROUND('БАЗА ЯНД'!J617,0)," кк")</f>
        <v>294 кк</v>
      </c>
      <c r="F619" t="str">
        <f>CONCATENATE("Б ",ROUND('БАЗА ЯНД'!K617,0))</f>
        <v>Б 18</v>
      </c>
      <c r="G619" t="str">
        <f>CONCATENATE("Ж ",ROUND('БАЗА ЯНД'!L617,0))</f>
        <v>Ж 3</v>
      </c>
      <c r="H619" t="str">
        <f>CONCATENATE("У ",ROUND('БАЗА ЯНД'!M617,0))</f>
        <v>У 48</v>
      </c>
      <c r="I619">
        <f>'БАЗА ЯНД'!N617</f>
        <v>0</v>
      </c>
      <c r="J619">
        <f>'БАЗА ЯНД'!O617</f>
        <v>1</v>
      </c>
      <c r="K619">
        <f>'БАЗА ЯНД'!P617</f>
        <v>0</v>
      </c>
      <c r="L619">
        <f>'БАЗА ЯНД'!Q617</f>
        <v>0</v>
      </c>
      <c r="M619" t="str">
        <f>'БАЗА ЯНД'!R617</f>
        <v>белая рыба, креветки, лапша пшеничная, стручковая фасоль, лук репчатый, паприка, шампиньоны, морковь, цукини, кунжут, кинза, брокколи, соевый соус, чеснок, апельсин, сахар, белое вино, крахмал, соль, специи</v>
      </c>
    </row>
    <row r="620" spans="1:13" ht="15" hidden="1" customHeight="1" x14ac:dyDescent="0.25">
      <c r="A620">
        <f>'БАЗА ЯНД'!B618</f>
        <v>0</v>
      </c>
      <c r="B620" t="str">
        <f>'БАЗА ЯНД'!E618</f>
        <v>Луковый суп с сухариками</v>
      </c>
      <c r="C620" t="str">
        <f>CONCATENATE('БАЗА ЯНД'!F618,".-")</f>
        <v>95.-</v>
      </c>
      <c r="D620" t="str">
        <f>CONCATENATE('БАЗА ЯНД'!I618," г")</f>
        <v>250 г</v>
      </c>
      <c r="E620" t="str">
        <f>CONCATENATE(ROUND('БАЗА ЯНД'!J618,0)," кк")</f>
        <v>130 кк</v>
      </c>
      <c r="F620" t="str">
        <f>CONCATENATE("Б ",ROUND('БАЗА ЯНД'!K618,0))</f>
        <v>Б 8</v>
      </c>
      <c r="G620" t="str">
        <f>CONCATENATE("Ж ",ROUND('БАЗА ЯНД'!L618,0))</f>
        <v>Ж 9</v>
      </c>
      <c r="H620" t="str">
        <f>CONCATENATE("У ",ROUND('БАЗА ЯНД'!M618,0))</f>
        <v>У 4</v>
      </c>
      <c r="I620">
        <f>'БАЗА ЯНД'!N618</f>
        <v>0</v>
      </c>
      <c r="J620">
        <f>'БАЗА ЯНД'!O618</f>
        <v>1</v>
      </c>
      <c r="K620">
        <f>'БАЗА ЯНД'!P618</f>
        <v>1</v>
      </c>
      <c r="L620">
        <f>'БАЗА ЯНД'!Q618</f>
        <v>0</v>
      </c>
      <c r="M620" t="str">
        <f>'БАЗА ЯНД'!R618</f>
        <v>цыплёнок, морковь, лук репчатый, сливочное масло, сухарики, петрушка, соль, специи</v>
      </c>
    </row>
    <row r="621" spans="1:13" ht="15" hidden="1" customHeight="1" x14ac:dyDescent="0.25">
      <c r="A621">
        <f>'БАЗА ЯНД'!B619</f>
        <v>23</v>
      </c>
      <c r="B621" t="str">
        <f>'БАЗА ЯНД'!E619</f>
        <v>Куриные котлеты с беконом, 1 шт</v>
      </c>
      <c r="C621" t="str">
        <f>CONCATENATE('БАЗА ЯНД'!F619,".-")</f>
        <v>180.-</v>
      </c>
      <c r="D621" t="str">
        <f>CONCATENATE('БАЗА ЯНД'!I619," г")</f>
        <v>120 г</v>
      </c>
      <c r="E621" t="str">
        <f>CONCATENATE(ROUND('БАЗА ЯНД'!J619,0)," кк")</f>
        <v>206 кк</v>
      </c>
      <c r="F621" t="str">
        <f>CONCATENATE("Б ",ROUND('БАЗА ЯНД'!K619,0))</f>
        <v>Б 13</v>
      </c>
      <c r="G621" t="str">
        <f>CONCATENATE("Ж ",ROUND('БАЗА ЯНД'!L619,0))</f>
        <v>Ж 10</v>
      </c>
      <c r="H621" t="str">
        <f>CONCATENATE("У ",ROUND('БАЗА ЯНД'!M619,0))</f>
        <v>У 17</v>
      </c>
      <c r="I621">
        <f>'БАЗА ЯНД'!N619</f>
        <v>0</v>
      </c>
      <c r="J621">
        <f>'БАЗА ЯНД'!O619</f>
        <v>1</v>
      </c>
      <c r="K621">
        <f>'БАЗА ЯНД'!P619</f>
        <v>1</v>
      </c>
      <c r="L621">
        <f>'БАЗА ЯНД'!Q619</f>
        <v>0</v>
      </c>
      <c r="M621" t="str">
        <f>'БАЗА ЯНД'!R619</f>
        <v>цыплёнок, яйцо, петрушка, сливочное масло, лук репчатый, сухари панировочные, сахар, брусника, тимьян, розмарин, соль, специи, бекон</v>
      </c>
    </row>
    <row r="622" spans="1:13" ht="15" hidden="1" customHeight="1" x14ac:dyDescent="0.25">
      <c r="A622">
        <f>'БАЗА ЯНД'!B620</f>
        <v>22</v>
      </c>
      <c r="B622" t="str">
        <f>'БАЗА ЯНД'!E620</f>
        <v>Куриный суп с клёцками</v>
      </c>
      <c r="C622" t="str">
        <f>CONCATENATE('БАЗА ЯНД'!F620,".-")</f>
        <v>100.-</v>
      </c>
      <c r="D622" t="str">
        <f>CONCATENATE('БАЗА ЯНД'!I620," г")</f>
        <v>250 г</v>
      </c>
      <c r="E622" t="str">
        <f>CONCATENATE(ROUND('БАЗА ЯНД'!J620,0)," кк")</f>
        <v>164 кк</v>
      </c>
      <c r="F622" t="str">
        <f>CONCATENATE("Б ",ROUND('БАЗА ЯНД'!K620,0))</f>
        <v>Б 11</v>
      </c>
      <c r="G622" t="str">
        <f>CONCATENATE("Ж ",ROUND('БАЗА ЯНД'!L620,0))</f>
        <v>Ж 6</v>
      </c>
      <c r="H622" t="str">
        <f>CONCATENATE("У ",ROUND('БАЗА ЯНД'!M620,0))</f>
        <v>У 17</v>
      </c>
      <c r="I622">
        <f>'БАЗА ЯНД'!N620</f>
        <v>0</v>
      </c>
      <c r="J622">
        <f>'БАЗА ЯНД'!O620</f>
        <v>1</v>
      </c>
      <c r="K622">
        <f>'БАЗА ЯНД'!P620</f>
        <v>1</v>
      </c>
      <c r="L622">
        <f>'БАЗА ЯНД'!Q620</f>
        <v>0</v>
      </c>
      <c r="M622" t="str">
        <f>'БАЗА ЯНД'!R620</f>
        <v>куриный бульон (цыпленок, лук репчатый, петрушка, укроп, морковь), цыплёнок, картофель, мука пшеничная, сливочное масло, яйцо куриное, лук, морковь, соль, специи</v>
      </c>
    </row>
    <row r="623" spans="1:13" ht="15" hidden="1" customHeight="1" x14ac:dyDescent="0.25">
      <c r="A623">
        <f>'БАЗА ЯНД'!B621</f>
        <v>22</v>
      </c>
      <c r="B623" t="str">
        <f>'БАЗА ЯНД'!E621</f>
        <v>Куриный суп с пельменями</v>
      </c>
      <c r="C623" t="str">
        <f>CONCATENATE('БАЗА ЯНД'!F621,".-")</f>
        <v>110.-</v>
      </c>
      <c r="D623" t="str">
        <f>CONCATENATE('БАЗА ЯНД'!I621," г")</f>
        <v>250 г</v>
      </c>
      <c r="E623" t="str">
        <f>CONCATENATE(ROUND('БАЗА ЯНД'!J621,0)," кк")</f>
        <v>211 кк</v>
      </c>
      <c r="F623" t="str">
        <f>CONCATENATE("Б ",ROUND('БАЗА ЯНД'!K621,0))</f>
        <v>Б 13</v>
      </c>
      <c r="G623" t="str">
        <f>CONCATENATE("Ж ",ROUND('БАЗА ЯНД'!L621,0))</f>
        <v>Ж 9</v>
      </c>
      <c r="H623" t="str">
        <f>CONCATENATE("У ",ROUND('БАЗА ЯНД'!M621,0))</f>
        <v>У 19</v>
      </c>
      <c r="I623">
        <f>'БАЗА ЯНД'!N621</f>
        <v>0</v>
      </c>
      <c r="J623">
        <f>'БАЗА ЯНД'!O621</f>
        <v>1</v>
      </c>
      <c r="K623">
        <f>'БАЗА ЯНД'!P621</f>
        <v>0</v>
      </c>
      <c r="L623">
        <f>'БАЗА ЯНД'!Q621</f>
        <v>0</v>
      </c>
      <c r="M623" t="str">
        <f>'БАЗА ЯНД'!R621</f>
        <v>куриный бульон, пельмени, морковь, лук, соль, подсолнечное масло, специи</v>
      </c>
    </row>
    <row r="624" spans="1:13" ht="15" hidden="1" customHeight="1" x14ac:dyDescent="0.25">
      <c r="A624">
        <f>'БАЗА ЯНД'!B622</f>
        <v>12</v>
      </c>
      <c r="B624" t="str">
        <f>'БАЗА ЯНД'!E622</f>
        <v>Солянка грибная</v>
      </c>
      <c r="C624" t="str">
        <f>CONCATENATE('БАЗА ЯНД'!F622,".-")</f>
        <v>140.-</v>
      </c>
      <c r="D624" t="str">
        <f>CONCATENATE('БАЗА ЯНД'!I622," г")</f>
        <v>250 г</v>
      </c>
      <c r="E624" t="str">
        <f>CONCATENATE(ROUND('БАЗА ЯНД'!J622,0)," кк")</f>
        <v>95 кк</v>
      </c>
      <c r="F624" t="str">
        <f>CONCATENATE("Б ",ROUND('БАЗА ЯНД'!K622,0))</f>
        <v>Б 3</v>
      </c>
      <c r="G624" t="str">
        <f>CONCATENATE("Ж ",ROUND('БАЗА ЯНД'!L622,0))</f>
        <v>Ж 2</v>
      </c>
      <c r="H624" t="str">
        <f>CONCATENATE("У ",ROUND('БАЗА ЯНД'!M622,0))</f>
        <v>У 16</v>
      </c>
      <c r="I624">
        <f>'БАЗА ЯНД'!N622</f>
        <v>1</v>
      </c>
      <c r="J624">
        <f>'БАЗА ЯНД'!O622</f>
        <v>0</v>
      </c>
      <c r="K624">
        <f>'БАЗА ЯНД'!P622</f>
        <v>1</v>
      </c>
      <c r="L624">
        <f>'БАЗА ЯНД'!Q622</f>
        <v>0</v>
      </c>
      <c r="M624" t="str">
        <f>'БАЗА ЯНД'!R622</f>
        <v>шампиньоны, подосиновики, картофель, лук репчатый, маслины, лимоны, томаты, сливочное масло, огурцы маринованные, чеснок, сахар, соль, специи</v>
      </c>
    </row>
    <row r="625" spans="1:13" ht="15" hidden="1" customHeight="1" x14ac:dyDescent="0.25">
      <c r="A625">
        <f>'БАЗА ЯНД'!B623</f>
        <v>0</v>
      </c>
      <c r="B625" t="str">
        <f>'БАЗА ЯНД'!E623</f>
        <v>Яблочный пирог тарт Татен</v>
      </c>
      <c r="C625" t="str">
        <f>CONCATENATE('БАЗА ЯНД'!F623,".-")</f>
        <v>130.-</v>
      </c>
      <c r="D625" t="str">
        <f>CONCATENATE('БАЗА ЯНД'!I623," г")</f>
        <v>200 г</v>
      </c>
      <c r="E625" t="str">
        <f>CONCATENATE(ROUND('БАЗА ЯНД'!J623,0)," кк")</f>
        <v>463 кк</v>
      </c>
      <c r="F625" t="str">
        <f>CONCATENATE("Б ",ROUND('БАЗА ЯНД'!K623,0))</f>
        <v>Б 5</v>
      </c>
      <c r="G625" t="str">
        <f>CONCATENATE("Ж ",ROUND('БАЗА ЯНД'!L623,0))</f>
        <v>Ж 17</v>
      </c>
      <c r="H625" t="str">
        <f>CONCATENATE("У ",ROUND('БАЗА ЯНД'!M623,0))</f>
        <v>У 73</v>
      </c>
      <c r="I625">
        <f>'БАЗА ЯНД'!N623</f>
        <v>0</v>
      </c>
      <c r="J625">
        <f>'БАЗА ЯНД'!O623</f>
        <v>1</v>
      </c>
      <c r="K625">
        <f>'БАЗА ЯНД'!P623</f>
        <v>1</v>
      </c>
      <c r="L625">
        <f>'БАЗА ЯНД'!Q623</f>
        <v>0</v>
      </c>
      <c r="M625" t="str">
        <f>'БАЗА ЯНД'!R623</f>
        <v>мука пшеничная, яйцо куриное, маргарин, сахар, соль, яблоки, коньяк, ванилин, картофельный крахмал</v>
      </c>
    </row>
    <row r="626" spans="1:13" ht="15" hidden="1" customHeight="1" x14ac:dyDescent="0.25">
      <c r="A626">
        <f>'БАЗА ЯНД'!B624</f>
        <v>24</v>
      </c>
      <c r="B626" t="str">
        <f>'БАЗА ЯНД'!E624</f>
        <v>Куриная грудка су-вид с паровыми овощами</v>
      </c>
      <c r="C626" t="str">
        <f>CONCATENATE('БАЗА ЯНД'!F624,".-")</f>
        <v>180.-</v>
      </c>
      <c r="D626" t="str">
        <f>CONCATENATE('БАЗА ЯНД'!I624," г")</f>
        <v>160 г</v>
      </c>
      <c r="E626" t="str">
        <f>CONCATENATE(ROUND('БАЗА ЯНД'!J624,0)," кк")</f>
        <v>146 кк</v>
      </c>
      <c r="F626" t="str">
        <f>CONCATENATE("Б ",ROUND('БАЗА ЯНД'!K624,0))</f>
        <v>Б 25</v>
      </c>
      <c r="G626" t="str">
        <f>CONCATENATE("Ж ",ROUND('БАЗА ЯНД'!L624,0))</f>
        <v>Ж 2</v>
      </c>
      <c r="H626" t="str">
        <f>CONCATENATE("У ",ROUND('БАЗА ЯНД'!M624,0))</f>
        <v>У 7</v>
      </c>
      <c r="I626">
        <f>'БАЗА ЯНД'!N624</f>
        <v>0</v>
      </c>
      <c r="J626">
        <f>'БАЗА ЯНД'!O624</f>
        <v>0</v>
      </c>
      <c r="K626">
        <f>'БАЗА ЯНД'!P624</f>
        <v>0</v>
      </c>
      <c r="L626">
        <f>'БАЗА ЯНД'!Q624</f>
        <v>0</v>
      </c>
      <c r="M626" t="str">
        <f>'БАЗА ЯНД'!R624</f>
        <v>цыплёнок, свекла, морковь, горошек, соль, специи</v>
      </c>
    </row>
    <row r="627" spans="1:13" ht="15" hidden="1" customHeight="1" x14ac:dyDescent="0.25">
      <c r="A627">
        <f>'БАЗА ЯНД'!B625</f>
        <v>20</v>
      </c>
      <c r="B627" t="str">
        <f>'БАЗА ЯНД'!E625</f>
        <v>Крылышки с острым соусом, 6 шт</v>
      </c>
      <c r="C627" t="str">
        <f>CONCATENATE('БАЗА ЯНД'!F625,".-")</f>
        <v>200.-</v>
      </c>
      <c r="D627" t="str">
        <f>CONCATENATE('БАЗА ЯНД'!I625," г")</f>
        <v>200 г</v>
      </c>
      <c r="E627" t="str">
        <f>CONCATENATE(ROUND('БАЗА ЯНД'!J625,0)," кк")</f>
        <v>398 кк</v>
      </c>
      <c r="F627" t="str">
        <f>CONCATENATE("Б ",ROUND('БАЗА ЯНД'!K625,0))</f>
        <v>Б 25</v>
      </c>
      <c r="G627" t="str">
        <f>CONCATENATE("Ж ",ROUND('БАЗА ЯНД'!L625,0))</f>
        <v>Ж 31</v>
      </c>
      <c r="H627" t="str">
        <f>CONCATENATE("У ",ROUND('БАЗА ЯНД'!M625,0))</f>
        <v>У 4</v>
      </c>
      <c r="I627">
        <f>'БАЗА ЯНД'!N625</f>
        <v>0</v>
      </c>
      <c r="J627">
        <f>'БАЗА ЯНД'!O625</f>
        <v>0</v>
      </c>
      <c r="K627">
        <f>'БАЗА ЯНД'!P625</f>
        <v>0</v>
      </c>
      <c r="L627">
        <f>'БАЗА ЯНД'!Q625</f>
        <v>1</v>
      </c>
      <c r="M627" t="str">
        <f>'БАЗА ЯНД'!R625</f>
        <v>куриные крылья, томаты, петрушка, перец чили, соевый соус, кисло-сладкий соус, соль, специи</v>
      </c>
    </row>
    <row r="628" spans="1:13" ht="15" hidden="1" customHeight="1" x14ac:dyDescent="0.25">
      <c r="A628">
        <f>'БАЗА ЯНД'!B626</f>
        <v>22</v>
      </c>
      <c r="B628" t="str">
        <f>'БАЗА ЯНД'!E626</f>
        <v>Куриный суп с фрикадельками</v>
      </c>
      <c r="C628" t="str">
        <f>CONCATENATE('БАЗА ЯНД'!F626,".-")</f>
        <v>100.-</v>
      </c>
      <c r="D628" t="str">
        <f>CONCATENATE('БАЗА ЯНД'!I626," г")</f>
        <v>250 г</v>
      </c>
      <c r="E628" t="str">
        <f>CONCATENATE(ROUND('БАЗА ЯНД'!J626,0)," кк")</f>
        <v>77 кк</v>
      </c>
      <c r="F628" t="str">
        <f>CONCATENATE("Б ",ROUND('БАЗА ЯНД'!K626,0))</f>
        <v>Б 3</v>
      </c>
      <c r="G628" t="str">
        <f>CONCATENATE("Ж ",ROUND('БАЗА ЯНД'!L626,0))</f>
        <v>Ж 6</v>
      </c>
      <c r="H628" t="str">
        <f>CONCATENATE("У ",ROUND('БАЗА ЯНД'!M626,0))</f>
        <v>У 3</v>
      </c>
      <c r="I628">
        <f>'БАЗА ЯНД'!N626</f>
        <v>0</v>
      </c>
      <c r="J628">
        <f>'БАЗА ЯНД'!O626</f>
        <v>0</v>
      </c>
      <c r="K628">
        <f>'БАЗА ЯНД'!P626</f>
        <v>0</v>
      </c>
      <c r="L628">
        <f>'БАЗА ЯНД'!Q626</f>
        <v>0</v>
      </c>
      <c r="M628" t="str">
        <f>'БАЗА ЯНД'!R626</f>
        <v>цыплёнок, лук, морковь, горошек, подсолнечное масло, соль, специи</v>
      </c>
    </row>
    <row r="629" spans="1:13" ht="15" hidden="1" customHeight="1" x14ac:dyDescent="0.25">
      <c r="A629">
        <f>'БАЗА ЯНД'!B627</f>
        <v>22</v>
      </c>
      <c r="B629" t="str">
        <f>'БАЗА ЯНД'!E627</f>
        <v>Куриный суп со шпинатом</v>
      </c>
      <c r="C629" t="str">
        <f>CONCATENATE('БАЗА ЯНД'!F627,".-")</f>
        <v>100.-</v>
      </c>
      <c r="D629" t="str">
        <f>CONCATENATE('БАЗА ЯНД'!I627," г")</f>
        <v>250 г</v>
      </c>
      <c r="E629" t="str">
        <f>CONCATENATE(ROUND('БАЗА ЯНД'!J627,0)," кк")</f>
        <v>78 кк</v>
      </c>
      <c r="F629" t="str">
        <f>CONCATENATE("Б ",ROUND('БАЗА ЯНД'!K627,0))</f>
        <v>Б 3</v>
      </c>
      <c r="G629" t="str">
        <f>CONCATENATE("Ж ",ROUND('БАЗА ЯНД'!L627,0))</f>
        <v>Ж 6</v>
      </c>
      <c r="H629" t="str">
        <f>CONCATENATE("У ",ROUND('БАЗА ЯНД'!M627,0))</f>
        <v>У 3</v>
      </c>
      <c r="I629">
        <f>'БАЗА ЯНД'!N627</f>
        <v>0</v>
      </c>
      <c r="J629">
        <f>'БАЗА ЯНД'!O627</f>
        <v>0</v>
      </c>
      <c r="K629">
        <f>'БАЗА ЯНД'!P627</f>
        <v>0</v>
      </c>
      <c r="L629">
        <f>'БАЗА ЯНД'!Q627</f>
        <v>0</v>
      </c>
      <c r="M629" t="str">
        <f>'БАЗА ЯНД'!R627</f>
        <v>цыплёнок, лук, морковь, шпинат, подсолнечное масло, специи, соль</v>
      </c>
    </row>
    <row r="630" spans="1:13" ht="15" hidden="1" customHeight="1" x14ac:dyDescent="0.25">
      <c r="A630">
        <f>'БАЗА ЯНД'!B628</f>
        <v>46</v>
      </c>
      <c r="B630" t="str">
        <f>'БАЗА ЯНД'!E628</f>
        <v>Салат с языком и фасолью</v>
      </c>
      <c r="C630" t="str">
        <f>CONCATENATE('БАЗА ЯНД'!F628,".-")</f>
        <v>240.-</v>
      </c>
      <c r="D630" t="str">
        <f>CONCATENATE('БАЗА ЯНД'!I628," г")</f>
        <v>200 г</v>
      </c>
      <c r="E630" t="str">
        <f>CONCATENATE(ROUND('БАЗА ЯНД'!J628,0)," кк")</f>
        <v>262 кк</v>
      </c>
      <c r="F630" t="str">
        <f>CONCATENATE("Б ",ROUND('БАЗА ЯНД'!K628,0))</f>
        <v>Б 7</v>
      </c>
      <c r="G630" t="str">
        <f>CONCATENATE("Ж ",ROUND('БАЗА ЯНД'!L628,0))</f>
        <v>Ж 22</v>
      </c>
      <c r="H630" t="str">
        <f>CONCATENATE("У ",ROUND('БАЗА ЯНД'!M628,0))</f>
        <v>У 8</v>
      </c>
      <c r="I630">
        <f>'БАЗА ЯНД'!N628</f>
        <v>0</v>
      </c>
      <c r="J630">
        <f>'БАЗА ЯНД'!O628</f>
        <v>0</v>
      </c>
      <c r="K630">
        <f>'БАЗА ЯНД'!P628</f>
        <v>0</v>
      </c>
      <c r="L630">
        <f>'БАЗА ЯНД'!Q628</f>
        <v>0</v>
      </c>
      <c r="M630" t="str">
        <f>'БАЗА ЯНД'!R628</f>
        <v>говяжий язык, фасоль красная, огурцы маринованные, томаты, капуста китайская, паприка, горчица, оливковое масло, соль, специи</v>
      </c>
    </row>
    <row r="631" spans="1:13" ht="15" hidden="1" customHeight="1" x14ac:dyDescent="0.25">
      <c r="A631">
        <f>'БАЗА ЯНД'!B629</f>
        <v>0</v>
      </c>
      <c r="B631" t="str">
        <f>'БАЗА ЯНД'!E629</f>
        <v>Вареники с творогом</v>
      </c>
      <c r="C631" t="str">
        <f>CONCATENATE('БАЗА ЯНД'!F629,".-")</f>
        <v>130.-</v>
      </c>
      <c r="D631" t="str">
        <f>CONCATENATE('БАЗА ЯНД'!I629," г")</f>
        <v>140 г</v>
      </c>
      <c r="E631" t="str">
        <f>CONCATENATE(ROUND('БАЗА ЯНД'!J629,0)," кк")</f>
        <v>290 кк</v>
      </c>
      <c r="F631" t="str">
        <f>CONCATENATE("Б ",ROUND('БАЗА ЯНД'!K629,0))</f>
        <v>Б 16</v>
      </c>
      <c r="G631" t="str">
        <f>CONCATENATE("Ж ",ROUND('БАЗА ЯНД'!L629,0))</f>
        <v>Ж 7</v>
      </c>
      <c r="H631" t="str">
        <f>CONCATENATE("У ",ROUND('БАЗА ЯНД'!M629,0))</f>
        <v>У 41</v>
      </c>
      <c r="I631">
        <f>'БАЗА ЯНД'!N629</f>
        <v>0</v>
      </c>
      <c r="J631">
        <f>'БАЗА ЯНД'!O629</f>
        <v>1</v>
      </c>
      <c r="K631">
        <f>'БАЗА ЯНД'!P629</f>
        <v>1</v>
      </c>
      <c r="L631">
        <f>'БАЗА ЯНД'!Q629</f>
        <v>0</v>
      </c>
      <c r="M631" t="str">
        <f>'БАЗА ЯНД'!R629</f>
        <v>творог, мука пшеничная, молоко, сливочное масло, соль</v>
      </c>
    </row>
    <row r="632" spans="1:13" ht="15" hidden="1" customHeight="1" x14ac:dyDescent="0.25">
      <c r="A632">
        <f>'БАЗА ЯНД'!B630</f>
        <v>52</v>
      </c>
      <c r="B632" t="str">
        <f>'БАЗА ЯНД'!E630</f>
        <v>Мимоза морковка</v>
      </c>
      <c r="C632" t="str">
        <f>CONCATENATE('БАЗА ЯНД'!F630,".-")</f>
        <v>90.-</v>
      </c>
      <c r="D632" t="str">
        <f>CONCATENATE('БАЗА ЯНД'!I630," г")</f>
        <v>100 г</v>
      </c>
      <c r="E632" t="str">
        <f>CONCATENATE(ROUND('БАЗА ЯНД'!J630,0)," кк")</f>
        <v>0 кк</v>
      </c>
      <c r="F632" t="str">
        <f>CONCATENATE("Б ",ROUND('БАЗА ЯНД'!K630,0))</f>
        <v>Б 0</v>
      </c>
      <c r="G632" t="str">
        <f>CONCATENATE("Ж ",ROUND('БАЗА ЯНД'!L630,0))</f>
        <v>Ж 0</v>
      </c>
      <c r="H632" t="str">
        <f>CONCATENATE("У ",ROUND('БАЗА ЯНД'!M630,0))</f>
        <v>У 0</v>
      </c>
      <c r="I632">
        <f>'БАЗА ЯНД'!N630</f>
        <v>0</v>
      </c>
      <c r="J632">
        <f>'БАЗА ЯНД'!O630</f>
        <v>0</v>
      </c>
      <c r="K632">
        <f>'БАЗА ЯНД'!P630</f>
        <v>0</v>
      </c>
      <c r="L632">
        <f>'БАЗА ЯНД'!Q630</f>
        <v>0</v>
      </c>
      <c r="M632">
        <f>'БАЗА ЯНД'!R630</f>
        <v>0</v>
      </c>
    </row>
    <row r="633" spans="1:13" ht="15" hidden="1" customHeight="1" x14ac:dyDescent="0.25">
      <c r="A633">
        <f>'БАЗА ЯНД'!B631</f>
        <v>0</v>
      </c>
      <c r="B633" t="str">
        <f>'БАЗА ЯНД'!E631</f>
        <v>Кускус с соусом карри и сыром фета</v>
      </c>
      <c r="C633" t="str">
        <f>CONCATENATE('БАЗА ЯНД'!F631,".-")</f>
        <v>160.-</v>
      </c>
      <c r="D633" t="str">
        <f>CONCATENATE('БАЗА ЯНД'!I631," г")</f>
        <v>250 г</v>
      </c>
      <c r="E633" t="str">
        <f>CONCATENATE(ROUND('БАЗА ЯНД'!J631,0)," кк")</f>
        <v>217 кк</v>
      </c>
      <c r="F633" t="str">
        <f>CONCATENATE("Б ",ROUND('БАЗА ЯНД'!K631,0))</f>
        <v>Б 10</v>
      </c>
      <c r="G633" t="str">
        <f>CONCATENATE("Ж ",ROUND('БАЗА ЯНД'!L631,0))</f>
        <v>Ж 7</v>
      </c>
      <c r="H633" t="str">
        <f>CONCATENATE("У ",ROUND('БАЗА ЯНД'!M631,0))</f>
        <v>У 44</v>
      </c>
      <c r="I633">
        <f>'БАЗА ЯНД'!N631</f>
        <v>1</v>
      </c>
      <c r="J633">
        <f>'БАЗА ЯНД'!O631</f>
        <v>1</v>
      </c>
      <c r="K633">
        <f>'БАЗА ЯНД'!P631</f>
        <v>1</v>
      </c>
      <c r="L633">
        <f>'БАЗА ЯНД'!Q631</f>
        <v>0</v>
      </c>
      <c r="M633" t="str">
        <f>'БАЗА ЯНД'!R631</f>
        <v>кускус, сливочное масло, цукини, паприка, соевый соус, чеснок, имбирь, перец чили, лук, сыр фета, кинза, зелень, соль, специи</v>
      </c>
    </row>
    <row r="634" spans="1:13" ht="15" hidden="1" customHeight="1" x14ac:dyDescent="0.25">
      <c r="A634">
        <f>'БАЗА ЯНД'!B632</f>
        <v>17</v>
      </c>
      <c r="B634" t="str">
        <f>'БАЗА ЯНД'!E632</f>
        <v>Булочка Шу с кокосом</v>
      </c>
      <c r="C634" t="str">
        <f>CONCATENATE('БАЗА ЯНД'!F632,".-")</f>
        <v>140.-</v>
      </c>
      <c r="D634" t="str">
        <f>CONCATENATE('БАЗА ЯНД'!I632," г")</f>
        <v>80 г</v>
      </c>
      <c r="E634" t="str">
        <f>CONCATENATE(ROUND('БАЗА ЯНД'!J632,0)," кк")</f>
        <v>296 кк</v>
      </c>
      <c r="F634" t="str">
        <f>CONCATENATE("Б ",ROUND('БАЗА ЯНД'!K632,0))</f>
        <v>Б 5</v>
      </c>
      <c r="G634" t="str">
        <f>CONCATENATE("Ж ",ROUND('БАЗА ЯНД'!L632,0))</f>
        <v>Ж 21</v>
      </c>
      <c r="H634" t="str">
        <f>CONCATENATE("У ",ROUND('БАЗА ЯНД'!M632,0))</f>
        <v>У 23</v>
      </c>
      <c r="I634">
        <f>'БАЗА ЯНД'!N632</f>
        <v>1</v>
      </c>
      <c r="J634">
        <f>'БАЗА ЯНД'!O632</f>
        <v>1</v>
      </c>
      <c r="K634">
        <f>'БАЗА ЯНД'!P632</f>
        <v>1</v>
      </c>
      <c r="L634">
        <f>'БАЗА ЯНД'!Q632</f>
        <v>0</v>
      </c>
      <c r="M634" t="str">
        <f>'БАЗА ЯНД'!R632</f>
        <v xml:space="preserve">заварная булочка (мука пшеничная, молоко, яйцо куриное, сахарный песок, соль), кокосовый крем (сливки 35%, кокосовые сливки) </v>
      </c>
    </row>
    <row r="635" spans="1:13" ht="15" hidden="1" customHeight="1" x14ac:dyDescent="0.25">
      <c r="A635">
        <f>'БАЗА ЯНД'!B633</f>
        <v>21</v>
      </c>
      <c r="B635" t="str">
        <f>'БАЗА ЯНД'!E633</f>
        <v>Куриная котлета с соусом из красной смородины</v>
      </c>
      <c r="C635" t="str">
        <f>CONCATENATE('БАЗА ЯНД'!F633,".-")</f>
        <v>170.-</v>
      </c>
      <c r="D635" t="str">
        <f>CONCATENATE('БАЗА ЯНД'!I633," г")</f>
        <v>150 г</v>
      </c>
      <c r="E635" t="str">
        <f>CONCATENATE(ROUND('БАЗА ЯНД'!J633,0)," кк")</f>
        <v>342 кк</v>
      </c>
      <c r="F635" t="str">
        <f>CONCATENATE("Б ",ROUND('БАЗА ЯНД'!K633,0))</f>
        <v>Б 20</v>
      </c>
      <c r="G635" t="str">
        <f>CONCATENATE("Ж ",ROUND('БАЗА ЯНД'!L633,0))</f>
        <v>Ж 21</v>
      </c>
      <c r="H635" t="str">
        <f>CONCATENATE("У ",ROUND('БАЗА ЯНД'!M633,0))</f>
        <v>У 18</v>
      </c>
      <c r="I635">
        <f>'БАЗА ЯНД'!N633</f>
        <v>0</v>
      </c>
      <c r="J635">
        <f>'БАЗА ЯНД'!O633</f>
        <v>1</v>
      </c>
      <c r="K635">
        <f>'БАЗА ЯНД'!P633</f>
        <v>1</v>
      </c>
      <c r="L635">
        <f>'БАЗА ЯНД'!Q633</f>
        <v>0</v>
      </c>
      <c r="M635" t="str">
        <f>'БАЗА ЯНД'!R633</f>
        <v>цыплёнок, яйцо, петрушка, сливочное масло, лук, сухари панировочные, сахар, красная смородина, соль, специи, крахмал картофельный, подсолнечное масло</v>
      </c>
    </row>
    <row r="636" spans="1:13" ht="15" hidden="1" customHeight="1" x14ac:dyDescent="0.25">
      <c r="A636">
        <f>'БАЗА ЯНД'!B634</f>
        <v>36</v>
      </c>
      <c r="B636" t="str">
        <f>'БАЗА ЯНД'!E634</f>
        <v>Кабачки в сливках с камамбером</v>
      </c>
      <c r="C636" t="str">
        <f>CONCATENATE('БАЗА ЯНД'!F634,".-")</f>
        <v>170.-</v>
      </c>
      <c r="D636" t="str">
        <f>CONCATENATE('БАЗА ЯНД'!I634," г")</f>
        <v>140 г</v>
      </c>
      <c r="E636" t="str">
        <f>CONCATENATE(ROUND('БАЗА ЯНД'!J634,0)," кк")</f>
        <v>255 кк</v>
      </c>
      <c r="F636" t="str">
        <f>CONCATENATE("Б ",ROUND('БАЗА ЯНД'!K634,0))</f>
        <v>Б 8</v>
      </c>
      <c r="G636" t="str">
        <f>CONCATENATE("Ж ",ROUND('БАЗА ЯНД'!L634,0))</f>
        <v>Ж 22</v>
      </c>
      <c r="H636" t="str">
        <f>CONCATENATE("У ",ROUND('БАЗА ЯНД'!M634,0))</f>
        <v>У 7</v>
      </c>
      <c r="I636">
        <f>'БАЗА ЯНД'!N634</f>
        <v>1</v>
      </c>
      <c r="J636">
        <f>'БАЗА ЯНД'!O634</f>
        <v>1</v>
      </c>
      <c r="K636">
        <f>'БАЗА ЯНД'!P634</f>
        <v>1</v>
      </c>
      <c r="L636">
        <f>'БАЗА ЯНД'!Q634</f>
        <v>0</v>
      </c>
      <c r="M636" t="str">
        <f>'БАЗА ЯНД'!R634</f>
        <v>кабачки, лук, сливки, сметана, мука пшеничная, сливочное масло, соевый соус, зелень, сыр гауда, сыр камамбер, соль, специи</v>
      </c>
    </row>
    <row r="637" spans="1:13" ht="15" hidden="1" customHeight="1" x14ac:dyDescent="0.25">
      <c r="A637">
        <f>'БАЗА ЯНД'!B635</f>
        <v>14</v>
      </c>
      <c r="B637" t="str">
        <f>'БАЗА ЯНД'!E635</f>
        <v>Пельмени домашние из свинины</v>
      </c>
      <c r="C637" t="str">
        <f>CONCATENATE('БАЗА ЯНД'!F635,".-")</f>
        <v>200.-</v>
      </c>
      <c r="D637" t="str">
        <f>CONCATENATE('БАЗА ЯНД'!I635," г")</f>
        <v>200 г</v>
      </c>
      <c r="E637" t="str">
        <f>CONCATENATE(ROUND('БАЗА ЯНД'!J635,0)," кк")</f>
        <v>379 кк</v>
      </c>
      <c r="F637" t="str">
        <f>CONCATENATE("Б ",ROUND('БАЗА ЯНД'!K635,0))</f>
        <v>Б 16</v>
      </c>
      <c r="G637" t="str">
        <f>CONCATENATE("Ж ",ROUND('БАЗА ЯНД'!L635,0))</f>
        <v>Ж 14</v>
      </c>
      <c r="H637" t="str">
        <f>CONCATENATE("У ",ROUND('БАЗА ЯНД'!M635,0))</f>
        <v>У 48</v>
      </c>
      <c r="I637">
        <f>'БАЗА ЯНД'!N635</f>
        <v>0</v>
      </c>
      <c r="J637">
        <f>'БАЗА ЯНД'!O635</f>
        <v>1</v>
      </c>
      <c r="K637">
        <f>'БАЗА ЯНД'!P635</f>
        <v>1</v>
      </c>
      <c r="L637">
        <f>'БАЗА ЯНД'!Q635</f>
        <v>0</v>
      </c>
      <c r="M637" t="str">
        <f>'БАЗА ЯНД'!R635</f>
        <v>мука, свинина, лук, яйцо куриное, перец, сливочное масло, чеснок, соль, специи</v>
      </c>
    </row>
    <row r="638" spans="1:13" ht="15" hidden="1" customHeight="1" x14ac:dyDescent="0.25">
      <c r="A638">
        <f>'БАЗА ЯНД'!B636</f>
        <v>0</v>
      </c>
      <c r="B638" t="str">
        <f>'БАЗА ЯНД'!E636</f>
        <v>Митболы с сырным соусом</v>
      </c>
      <c r="C638" t="str">
        <f>CONCATENATE('БАЗА ЯНД'!F636,".-")</f>
        <v>95.-</v>
      </c>
      <c r="D638" t="str">
        <f>CONCATENATE('БАЗА ЯНД'!I636," г")</f>
        <v>90 г</v>
      </c>
      <c r="E638" t="str">
        <f>CONCATENATE(ROUND('БАЗА ЯНД'!J636,0)," кк")</f>
        <v>162 кк</v>
      </c>
      <c r="F638" t="str">
        <f>CONCATENATE("Б ",ROUND('БАЗА ЯНД'!K636,0))</f>
        <v>Б 17</v>
      </c>
      <c r="G638" t="str">
        <f>CONCATENATE("Ж ",ROUND('БАЗА ЯНД'!L636,0))</f>
        <v>Ж 8</v>
      </c>
      <c r="H638" t="str">
        <f>CONCATENATE("У ",ROUND('БАЗА ЯНД'!M636,0))</f>
        <v>У 5</v>
      </c>
      <c r="I638">
        <f>'БАЗА ЯНД'!N636</f>
        <v>0</v>
      </c>
      <c r="J638">
        <f>'БАЗА ЯНД'!O636</f>
        <v>0</v>
      </c>
      <c r="K638">
        <f>'БАЗА ЯНД'!P636</f>
        <v>0</v>
      </c>
      <c r="L638">
        <f>'БАЗА ЯНД'!Q636</f>
        <v>0</v>
      </c>
      <c r="M638" t="str">
        <f>'БАЗА ЯНД'!R636</f>
        <v>цыплёнок, яйцо куриное, лук, сливочное масло, сухари панировочные, сыр гауда, сыр пармезан, сыр плавленый, зеленый горошек, сливки 10%, соль, специи</v>
      </c>
    </row>
    <row r="639" spans="1:13" ht="15" hidden="1" customHeight="1" x14ac:dyDescent="0.25">
      <c r="A639">
        <f>'БАЗА ЯНД'!B637</f>
        <v>0</v>
      </c>
      <c r="B639" t="str">
        <f>'БАЗА ЯНД'!E637</f>
        <v>Брауни с клубничным джемом и миндальным кремом</v>
      </c>
      <c r="C639" t="str">
        <f>CONCATENATE('БАЗА ЯНД'!F637,".-")</f>
        <v>140.-</v>
      </c>
      <c r="D639" t="str">
        <f>CONCATENATE('БАЗА ЯНД'!I637," г")</f>
        <v>120 г</v>
      </c>
      <c r="E639" t="str">
        <f>CONCATENATE(ROUND('БАЗА ЯНД'!J637,0)," кк")</f>
        <v>390 кк</v>
      </c>
      <c r="F639" t="str">
        <f>CONCATENATE("Б ",ROUND('БАЗА ЯНД'!K637,0))</f>
        <v>Б 6</v>
      </c>
      <c r="G639" t="str">
        <f>CONCATENATE("Ж ",ROUND('БАЗА ЯНД'!L637,0))</f>
        <v>Ж 30</v>
      </c>
      <c r="H639" t="str">
        <f>CONCATENATE("У ",ROUND('БАЗА ЯНД'!M637,0))</f>
        <v>У 33</v>
      </c>
      <c r="I639">
        <f>'БАЗА ЯНД'!N637</f>
        <v>1</v>
      </c>
      <c r="J639">
        <f>'БАЗА ЯНД'!O637</f>
        <v>0</v>
      </c>
      <c r="K639">
        <f>'БАЗА ЯНД'!P637</f>
        <v>1</v>
      </c>
      <c r="L639">
        <f>'БАЗА ЯНД'!Q637</f>
        <v>0</v>
      </c>
      <c r="M639" t="str">
        <f>'БАЗА ЯНД'!R637</f>
        <v>шоколад, сливочное масло, кофе, яйцо, сахар, мука, какао, сливки, сыр творожный, миндаль, клубника</v>
      </c>
    </row>
    <row r="640" spans="1:13" ht="15" hidden="1" customHeight="1" x14ac:dyDescent="0.25">
      <c r="A640">
        <f>'БАЗА ЯНД'!B638</f>
        <v>0</v>
      </c>
      <c r="B640" t="str">
        <f>'БАЗА ЯНД'!E638</f>
        <v>Творожная запеканка с голубикой</v>
      </c>
      <c r="C640" t="str">
        <f>CONCATENATE('БАЗА ЯНД'!F638,".-")</f>
        <v>130.-</v>
      </c>
      <c r="D640" t="str">
        <f>CONCATENATE('БАЗА ЯНД'!I638," г")</f>
        <v>150 г</v>
      </c>
      <c r="E640" t="str">
        <f>CONCATENATE(ROUND('БАЗА ЯНД'!J638,0)," кк")</f>
        <v>235 кк</v>
      </c>
      <c r="F640" t="str">
        <f>CONCATENATE("Б ",ROUND('БАЗА ЯНД'!K638,0))</f>
        <v>Б 18</v>
      </c>
      <c r="G640" t="str">
        <f>CONCATENATE("Ж ",ROUND('БАЗА ЯНД'!L638,0))</f>
        <v>Ж 10</v>
      </c>
      <c r="H640" t="str">
        <f>CONCATENATE("У ",ROUND('БАЗА ЯНД'!M638,0))</f>
        <v>У 18</v>
      </c>
      <c r="I640">
        <f>'БАЗА ЯНД'!N638</f>
        <v>0</v>
      </c>
      <c r="J640">
        <f>'БАЗА ЯНД'!O638</f>
        <v>1</v>
      </c>
      <c r="K640">
        <f>'БАЗА ЯНД'!P638</f>
        <v>1</v>
      </c>
      <c r="L640">
        <f>'БАЗА ЯНД'!Q638</f>
        <v>0</v>
      </c>
      <c r="M640" t="str">
        <f>'БАЗА ЯНД'!R638</f>
        <v>творог, сыр творожный, манная крупа, яйцо куриное, ванильный сахар, голубика</v>
      </c>
    </row>
    <row r="641" spans="1:13" ht="15" hidden="1" customHeight="1" x14ac:dyDescent="0.25">
      <c r="A641">
        <f>'БАЗА ЯНД'!B639</f>
        <v>21</v>
      </c>
      <c r="B641" t="str">
        <f>'БАЗА ЯНД'!E639</f>
        <v>Шницель Тонкацу, 1 шт</v>
      </c>
      <c r="C641" t="str">
        <f>CONCATENATE('БАЗА ЯНД'!F639,".-")</f>
        <v>180.-</v>
      </c>
      <c r="D641" t="str">
        <f>CONCATENATE('БАЗА ЯНД'!I639," г")</f>
        <v>120 г</v>
      </c>
      <c r="E641" t="str">
        <f>CONCATENATE(ROUND('БАЗА ЯНД'!J639,0)," кк")</f>
        <v>253 кк</v>
      </c>
      <c r="F641" t="str">
        <f>CONCATENATE("Б ",ROUND('БАЗА ЯНД'!K639,0))</f>
        <v>Б 17</v>
      </c>
      <c r="G641" t="str">
        <f>CONCATENATE("Ж ",ROUND('БАЗА ЯНД'!L639,0))</f>
        <v>Ж 12</v>
      </c>
      <c r="H641" t="str">
        <f>CONCATENATE("У ",ROUND('БАЗА ЯНД'!M639,0))</f>
        <v>У 19</v>
      </c>
      <c r="I641">
        <f>'БАЗА ЯНД'!N639</f>
        <v>0</v>
      </c>
      <c r="J641">
        <f>'БАЗА ЯНД'!O639</f>
        <v>1</v>
      </c>
      <c r="K641">
        <f>'БАЗА ЯНД'!P639</f>
        <v>1</v>
      </c>
      <c r="L641">
        <f>'БАЗА ЯНД'!Q639</f>
        <v>1</v>
      </c>
      <c r="M641" t="str">
        <f>'БАЗА ЯНД'!R639</f>
        <v>свинина, сухари панировочные, яйцо куриное, молоко, крахмал картофельный, перец чили, имбирь, кинза, соус соевый, кориандр, чеснок, уксус винный белый, специи</v>
      </c>
    </row>
    <row r="642" spans="1:13" ht="15" hidden="1" customHeight="1" x14ac:dyDescent="0.25">
      <c r="A642">
        <f>'БАЗА ЯНД'!B640</f>
        <v>0</v>
      </c>
      <c r="B642" t="str">
        <f>'БАЗА ЯНД'!E640</f>
        <v>Морс из брусники и клубники</v>
      </c>
      <c r="C642" t="str">
        <f>CONCATENATE('БАЗА ЯНД'!F640,".-")</f>
        <v>45.-</v>
      </c>
      <c r="D642" t="str">
        <f>CONCATENATE('БАЗА ЯНД'!I640," г")</f>
        <v>250 г</v>
      </c>
      <c r="E642" t="str">
        <f>CONCATENATE(ROUND('БАЗА ЯНД'!J640,0)," кк")</f>
        <v>0 кк</v>
      </c>
      <c r="F642" t="str">
        <f>CONCATENATE("Б ",ROUND('БАЗА ЯНД'!K640,0))</f>
        <v>Б 0</v>
      </c>
      <c r="G642" t="str">
        <f>CONCATENATE("Ж ",ROUND('БАЗА ЯНД'!L640,0))</f>
        <v>Ж 0</v>
      </c>
      <c r="H642" t="str">
        <f>CONCATENATE("У ",ROUND('БАЗА ЯНД'!M640,0))</f>
        <v>У 0</v>
      </c>
      <c r="I642">
        <f>'БАЗА ЯНД'!N640</f>
        <v>1</v>
      </c>
      <c r="J642">
        <f>'БАЗА ЯНД'!O640</f>
        <v>0</v>
      </c>
      <c r="K642">
        <f>'БАЗА ЯНД'!P640</f>
        <v>0</v>
      </c>
      <c r="L642">
        <f>'БАЗА ЯНД'!Q640</f>
        <v>0</v>
      </c>
      <c r="M642">
        <f>'БАЗА ЯНД'!R640</f>
        <v>0</v>
      </c>
    </row>
    <row r="643" spans="1:13" ht="15" hidden="1" customHeight="1" x14ac:dyDescent="0.25">
      <c r="A643">
        <f>'БАЗА ЯНД'!B641</f>
        <v>22</v>
      </c>
      <c r="B643" t="str">
        <f>'БАЗА ЯНД'!E641</f>
        <v>Куриная котлета с сыром, 1 шт</v>
      </c>
      <c r="C643" t="str">
        <f>CONCATENATE('БАЗА ЯНД'!F641,".-")</f>
        <v>180.-</v>
      </c>
      <c r="D643" t="str">
        <f>CONCATENATE('БАЗА ЯНД'!I641," г")</f>
        <v>120 г</v>
      </c>
      <c r="E643" t="str">
        <f>CONCATENATE(ROUND('БАЗА ЯНД'!J641,0)," кк")</f>
        <v>358 кк</v>
      </c>
      <c r="F643" t="str">
        <f>CONCATENATE("Б ",ROUND('БАЗА ЯНД'!K641,0))</f>
        <v>Б 19</v>
      </c>
      <c r="G643" t="str">
        <f>CONCATENATE("Ж ",ROUND('БАЗА ЯНД'!L641,0))</f>
        <v>Ж 29</v>
      </c>
      <c r="H643" t="str">
        <f>CONCATENATE("У ",ROUND('БАЗА ЯНД'!M641,0))</f>
        <v>У 7</v>
      </c>
      <c r="I643">
        <f>'БАЗА ЯНД'!N641</f>
        <v>0</v>
      </c>
      <c r="J643">
        <f>'БАЗА ЯНД'!O641</f>
        <v>1</v>
      </c>
      <c r="K643">
        <f>'БАЗА ЯНД'!P641</f>
        <v>1</v>
      </c>
      <c r="L643">
        <f>'БАЗА ЯНД'!Q641</f>
        <v>0</v>
      </c>
      <c r="M643" t="str">
        <f>'БАЗА ЯНД'!R641</f>
        <v xml:space="preserve">филе цыплёнка, лук красный, сыр гауда, сыр пармезан, сухари панировочные, сливочное масло, яйцо куриное, соль, подсолнечное масло </v>
      </c>
    </row>
    <row r="644" spans="1:13" ht="15" hidden="1" customHeight="1" x14ac:dyDescent="0.25">
      <c r="A644">
        <f>'БАЗА ЯНД'!B642</f>
        <v>0</v>
      </c>
      <c r="B644" t="str">
        <f>'БАЗА ЯНД'!E642</f>
        <v>Морс из брусники и красной смородины</v>
      </c>
      <c r="C644" t="str">
        <f>CONCATENATE('БАЗА ЯНД'!F642,".-")</f>
        <v>45.-</v>
      </c>
      <c r="D644" t="str">
        <f>CONCATENATE('БАЗА ЯНД'!I642," г")</f>
        <v>250 г</v>
      </c>
      <c r="E644" t="str">
        <f>CONCATENATE(ROUND('БАЗА ЯНД'!J642,0)," кк")</f>
        <v>0 кк</v>
      </c>
      <c r="F644" t="str">
        <f>CONCATENATE("Б ",ROUND('БАЗА ЯНД'!K642,0))</f>
        <v>Б 0</v>
      </c>
      <c r="G644" t="str">
        <f>CONCATENATE("Ж ",ROUND('БАЗА ЯНД'!L642,0))</f>
        <v>Ж 0</v>
      </c>
      <c r="H644" t="str">
        <f>CONCATENATE("У ",ROUND('БАЗА ЯНД'!M642,0))</f>
        <v>У 0</v>
      </c>
      <c r="I644">
        <f>'БАЗА ЯНД'!N642</f>
        <v>1</v>
      </c>
      <c r="J644">
        <f>'БАЗА ЯНД'!O642</f>
        <v>0</v>
      </c>
      <c r="K644">
        <f>'БАЗА ЯНД'!P642</f>
        <v>0</v>
      </c>
      <c r="L644">
        <f>'БАЗА ЯНД'!Q642</f>
        <v>0</v>
      </c>
      <c r="M644">
        <f>'БАЗА ЯНД'!R642</f>
        <v>0</v>
      </c>
    </row>
    <row r="645" spans="1:13" ht="15" hidden="1" customHeight="1" x14ac:dyDescent="0.25">
      <c r="A645">
        <f>'БАЗА ЯНД'!B643</f>
        <v>0</v>
      </c>
      <c r="B645" t="str">
        <f>'БАЗА ЯНД'!E643</f>
        <v>Морс из брусники и малины</v>
      </c>
      <c r="C645" t="str">
        <f>CONCATENATE('БАЗА ЯНД'!F643,".-")</f>
        <v>45.-</v>
      </c>
      <c r="D645" t="str">
        <f>CONCATENATE('БАЗА ЯНД'!I643," г")</f>
        <v>250 г</v>
      </c>
      <c r="E645" t="str">
        <f>CONCATENATE(ROUND('БАЗА ЯНД'!J643,0)," кк")</f>
        <v>0 кк</v>
      </c>
      <c r="F645" t="str">
        <f>CONCATENATE("Б ",ROUND('БАЗА ЯНД'!K643,0))</f>
        <v>Б 0</v>
      </c>
      <c r="G645" t="str">
        <f>CONCATENATE("Ж ",ROUND('БАЗА ЯНД'!L643,0))</f>
        <v>Ж 0</v>
      </c>
      <c r="H645" t="str">
        <f>CONCATENATE("У ",ROUND('БАЗА ЯНД'!M643,0))</f>
        <v>У 0</v>
      </c>
      <c r="I645">
        <f>'БАЗА ЯНД'!N643</f>
        <v>1</v>
      </c>
      <c r="J645">
        <f>'БАЗА ЯНД'!O643</f>
        <v>0</v>
      </c>
      <c r="K645">
        <f>'БАЗА ЯНД'!P643</f>
        <v>0</v>
      </c>
      <c r="L645">
        <f>'БАЗА ЯНД'!Q643</f>
        <v>0</v>
      </c>
      <c r="M645">
        <f>'БАЗА ЯНД'!R643</f>
        <v>0</v>
      </c>
    </row>
    <row r="646" spans="1:13" ht="15" hidden="1" customHeight="1" x14ac:dyDescent="0.25">
      <c r="A646">
        <f>'БАЗА ЯНД'!B644</f>
        <v>0</v>
      </c>
      <c r="B646" t="str">
        <f>'БАЗА ЯНД'!E644</f>
        <v>Творожная запеканка с солёной карамелью</v>
      </c>
      <c r="C646" t="str">
        <f>CONCATENATE('БАЗА ЯНД'!F644,".-")</f>
        <v>130.-</v>
      </c>
      <c r="D646" t="str">
        <f>CONCATENATE('БАЗА ЯНД'!I644," г")</f>
        <v>150 г</v>
      </c>
      <c r="E646" t="str">
        <f>CONCATENATE(ROUND('БАЗА ЯНД'!J644,0)," кк")</f>
        <v>275 кк</v>
      </c>
      <c r="F646" t="str">
        <f>CONCATENATE("Б ",ROUND('БАЗА ЯНД'!K644,0))</f>
        <v>Б 17</v>
      </c>
      <c r="G646" t="str">
        <f>CONCATENATE("Ж ",ROUND('БАЗА ЯНД'!L644,0))</f>
        <v>Ж 11</v>
      </c>
      <c r="H646" t="str">
        <f>CONCATENATE("У ",ROUND('БАЗА ЯНД'!M644,0))</f>
        <v>У 28</v>
      </c>
      <c r="I646">
        <f>'БАЗА ЯНД'!N644</f>
        <v>0</v>
      </c>
      <c r="J646">
        <f>'БАЗА ЯНД'!O644</f>
        <v>1</v>
      </c>
      <c r="K646">
        <f>'БАЗА ЯНД'!P644</f>
        <v>1</v>
      </c>
      <c r="L646">
        <f>'БАЗА ЯНД'!Q644</f>
        <v>0</v>
      </c>
      <c r="M646" t="str">
        <f>'БАЗА ЯНД'!R644</f>
        <v>творог, сыр творожный, манная крупа, яйцо куриное, ванильный сахар, соус карамель (сахар, соль, сливки 22%, сливочное масло)</v>
      </c>
    </row>
    <row r="647" spans="1:13" ht="15" hidden="1" customHeight="1" x14ac:dyDescent="0.25">
      <c r="A647">
        <f>'БАЗА ЯНД'!B645</f>
        <v>4</v>
      </c>
      <c r="B647" t="str">
        <f>'БАЗА ЯНД'!E645</f>
        <v>Морс из вишни</v>
      </c>
      <c r="C647" t="str">
        <f>CONCATENATE('БАЗА ЯНД'!F645,".-")</f>
        <v>45.-</v>
      </c>
      <c r="D647" t="str">
        <f>CONCATENATE('БАЗА ЯНД'!I645," г")</f>
        <v>250 г</v>
      </c>
      <c r="E647" t="str">
        <f>CONCATENATE(ROUND('БАЗА ЯНД'!J645,0)," кк")</f>
        <v>149 кк</v>
      </c>
      <c r="F647" t="str">
        <f>CONCATENATE("Б ",ROUND('БАЗА ЯНД'!K645,0))</f>
        <v>Б 0</v>
      </c>
      <c r="G647" t="str">
        <f>CONCATENATE("Ж ",ROUND('БАЗА ЯНД'!L645,0))</f>
        <v>Ж 0</v>
      </c>
      <c r="H647" t="str">
        <f>CONCATENATE("У ",ROUND('БАЗА ЯНД'!M645,0))</f>
        <v>У 37</v>
      </c>
      <c r="I647">
        <f>'БАЗА ЯНД'!N645</f>
        <v>0</v>
      </c>
      <c r="J647">
        <f>'БАЗА ЯНД'!O645</f>
        <v>0</v>
      </c>
      <c r="K647">
        <f>'БАЗА ЯНД'!P645</f>
        <v>0</v>
      </c>
      <c r="L647">
        <f>'БАЗА ЯНД'!Q645</f>
        <v>0</v>
      </c>
      <c r="M647" t="str">
        <f>'БАЗА ЯНД'!R645</f>
        <v>вишня, сахар, лимонная кислота</v>
      </c>
    </row>
    <row r="648" spans="1:13" ht="15" hidden="1" customHeight="1" x14ac:dyDescent="0.25">
      <c r="A648">
        <f>'БАЗА ЯНД'!B646</f>
        <v>0</v>
      </c>
      <c r="B648" t="str">
        <f>'БАЗА ЯНД'!E646</f>
        <v>Буррито с овощами и сыром</v>
      </c>
      <c r="C648" t="str">
        <f>CONCATENATE('БАЗА ЯНД'!F646,".-")</f>
        <v>200.-</v>
      </c>
      <c r="D648" t="str">
        <f>CONCATENATE('БАЗА ЯНД'!I646," г")</f>
        <v>250 г</v>
      </c>
      <c r="E648" t="str">
        <f>CONCATENATE(ROUND('БАЗА ЯНД'!J646,0)," кк")</f>
        <v>473 кк</v>
      </c>
      <c r="F648" t="str">
        <f>CONCATENATE("Б ",ROUND('БАЗА ЯНД'!K646,0))</f>
        <v>Б 18</v>
      </c>
      <c r="G648" t="str">
        <f>CONCATENATE("Ж ",ROUND('БАЗА ЯНД'!L646,0))</f>
        <v>Ж 22</v>
      </c>
      <c r="H648" t="str">
        <f>CONCATENATE("У ",ROUND('БАЗА ЯНД'!M646,0))</f>
        <v>У 52</v>
      </c>
      <c r="I648">
        <f>'БАЗА ЯНД'!N646</f>
        <v>0</v>
      </c>
      <c r="J648">
        <f>'БАЗА ЯНД'!O646</f>
        <v>1</v>
      </c>
      <c r="K648">
        <f>'БАЗА ЯНД'!P646</f>
        <v>2</v>
      </c>
      <c r="L648">
        <f>'БАЗА ЯНД'!Q646</f>
        <v>0</v>
      </c>
      <c r="M648" t="str">
        <f>'БАЗА ЯНД'!R646</f>
        <v>тортилья, томаты, лук репчатый, айсберг, фасоль красная, бобы эдамаме, сыр чеддер, йогурт, майонез, петрушка, укроп, кинза, яйцо куриное, чеснок, соль, специи</v>
      </c>
    </row>
    <row r="649" spans="1:13" ht="15" hidden="1" customHeight="1" x14ac:dyDescent="0.25">
      <c r="A649">
        <f>'БАЗА ЯНД'!B647</f>
        <v>8</v>
      </c>
      <c r="B649" t="str">
        <f>'БАЗА ЯНД'!E647</f>
        <v>Суши-ролл с тунцом</v>
      </c>
      <c r="C649" t="str">
        <f>CONCATENATE('БАЗА ЯНД'!F647,".-")</f>
        <v>130.-</v>
      </c>
      <c r="D649" t="str">
        <f>CONCATENATE('БАЗА ЯНД'!I647," г")</f>
        <v>90 г</v>
      </c>
      <c r="E649" t="str">
        <f>CONCATENATE(ROUND('БАЗА ЯНД'!J647,0)," кк")</f>
        <v>140 кк</v>
      </c>
      <c r="F649" t="str">
        <f>CONCATENATE("Б ",ROUND('БАЗА ЯНД'!K647,0))</f>
        <v>Б 6</v>
      </c>
      <c r="G649" t="str">
        <f>CONCATENATE("Ж ",ROUND('БАЗА ЯНД'!L647,0))</f>
        <v>Ж 3</v>
      </c>
      <c r="H649" t="str">
        <f>CONCATENATE("У ",ROUND('БАЗА ЯНД'!M647,0))</f>
        <v>У 21</v>
      </c>
      <c r="I649">
        <f>'БАЗА ЯНД'!N647</f>
        <v>0</v>
      </c>
      <c r="J649">
        <f>'БАЗА ЯНД'!O647</f>
        <v>1</v>
      </c>
      <c r="K649">
        <f>'БАЗА ЯНД'!P647</f>
        <v>1</v>
      </c>
      <c r="L649">
        <f>'БАЗА ЯНД'!Q647</f>
        <v>0</v>
      </c>
      <c r="M649" t="str">
        <f>'БАЗА ЯНД'!R647</f>
        <v>рис, уксус рисовый, сахар, тунец, огурцы, яйцо, капуста, имбирь, кунжут, нори, соевый соус, сметана, паста кимчи, огурцы, соль, специи</v>
      </c>
    </row>
    <row r="650" spans="1:13" ht="15" hidden="1" customHeight="1" x14ac:dyDescent="0.25">
      <c r="A650">
        <f>'БАЗА ЯНД'!B648</f>
        <v>0</v>
      </c>
      <c r="B650" t="str">
        <f>'БАЗА ЯНД'!E648</f>
        <v>Творожная запеканка с ежевикой и эстрагоном</v>
      </c>
      <c r="C650" t="str">
        <f>CONCATENATE('БАЗА ЯНД'!F648,".-")</f>
        <v>130.-</v>
      </c>
      <c r="D650" t="str">
        <f>CONCATENATE('БАЗА ЯНД'!I648," г")</f>
        <v>160 г</v>
      </c>
      <c r="E650" t="str">
        <f>CONCATENATE(ROUND('БАЗА ЯНД'!J648,0)," кк")</f>
        <v>205 кк</v>
      </c>
      <c r="F650" t="str">
        <f>CONCATENATE("Б ",ROUND('БАЗА ЯНД'!K648,0))</f>
        <v>Б 14</v>
      </c>
      <c r="G650" t="str">
        <f>CONCATENATE("Ж ",ROUND('БАЗА ЯНД'!L648,0))</f>
        <v>Ж 9</v>
      </c>
      <c r="H650" t="str">
        <f>CONCATENATE("У ",ROUND('БАЗА ЯНД'!M648,0))</f>
        <v>У 24</v>
      </c>
      <c r="I650">
        <f>'БАЗА ЯНД'!N648</f>
        <v>0</v>
      </c>
      <c r="J650">
        <f>'БАЗА ЯНД'!O648</f>
        <v>0</v>
      </c>
      <c r="K650">
        <f>'БАЗА ЯНД'!P648</f>
        <v>0</v>
      </c>
      <c r="L650">
        <f>'БАЗА ЯНД'!Q648</f>
        <v>0</v>
      </c>
      <c r="M650" t="str">
        <f>'БАЗА ЯНД'!R648</f>
        <v>творог, сыр творожный, сахар, манная крупа, яйцо куриное, ваниль, сливки, ежевика, эстрагон</v>
      </c>
    </row>
    <row r="651" spans="1:13" ht="15" hidden="1" customHeight="1" x14ac:dyDescent="0.25">
      <c r="A651">
        <f>'БАЗА ЯНД'!B649</f>
        <v>0</v>
      </c>
      <c r="B651" t="str">
        <f>'БАЗА ЯНД'!E649</f>
        <v>Морс из клюквы и вишни</v>
      </c>
      <c r="C651" t="str">
        <f>CONCATENATE('БАЗА ЯНД'!F649,".-")</f>
        <v>45.-</v>
      </c>
      <c r="D651" t="str">
        <f>CONCATENATE('БАЗА ЯНД'!I649," г")</f>
        <v>250 г</v>
      </c>
      <c r="E651" t="str">
        <f>CONCATENATE(ROUND('БАЗА ЯНД'!J649,0)," кк")</f>
        <v>0 кк</v>
      </c>
      <c r="F651" t="str">
        <f>CONCATENATE("Б ",ROUND('БАЗА ЯНД'!K649,0))</f>
        <v>Б 0</v>
      </c>
      <c r="G651" t="str">
        <f>CONCATENATE("Ж ",ROUND('БАЗА ЯНД'!L649,0))</f>
        <v>Ж 0</v>
      </c>
      <c r="H651" t="str">
        <f>CONCATENATE("У ",ROUND('БАЗА ЯНД'!M649,0))</f>
        <v>У 0</v>
      </c>
      <c r="I651">
        <f>'БАЗА ЯНД'!N649</f>
        <v>1</v>
      </c>
      <c r="J651">
        <f>'БАЗА ЯНД'!O649</f>
        <v>0</v>
      </c>
      <c r="K651">
        <f>'БАЗА ЯНД'!P649</f>
        <v>0</v>
      </c>
      <c r="L651">
        <f>'БАЗА ЯНД'!Q649</f>
        <v>0</v>
      </c>
      <c r="M651">
        <f>'БАЗА ЯНД'!R649</f>
        <v>0</v>
      </c>
    </row>
    <row r="652" spans="1:13" ht="15" hidden="1" customHeight="1" x14ac:dyDescent="0.25">
      <c r="A652">
        <f>'БАЗА ЯНД'!B650</f>
        <v>0</v>
      </c>
      <c r="B652" t="str">
        <f>'БАЗА ЯНД'!E650</f>
        <v>Морс из красной смородины и вишни</v>
      </c>
      <c r="C652" t="str">
        <f>CONCATENATE('БАЗА ЯНД'!F650,".-")</f>
        <v>45.-</v>
      </c>
      <c r="D652" t="str">
        <f>CONCATENATE('БАЗА ЯНД'!I650," г")</f>
        <v>250 г</v>
      </c>
      <c r="E652" t="str">
        <f>CONCATENATE(ROUND('БАЗА ЯНД'!J650,0)," кк")</f>
        <v>0 кк</v>
      </c>
      <c r="F652" t="str">
        <f>CONCATENATE("Б ",ROUND('БАЗА ЯНД'!K650,0))</f>
        <v>Б 0</v>
      </c>
      <c r="G652" t="str">
        <f>CONCATENATE("Ж ",ROUND('БАЗА ЯНД'!L650,0))</f>
        <v>Ж 0</v>
      </c>
      <c r="H652" t="str">
        <f>CONCATENATE("У ",ROUND('БАЗА ЯНД'!M650,0))</f>
        <v>У 0</v>
      </c>
      <c r="I652">
        <f>'БАЗА ЯНД'!N650</f>
        <v>1</v>
      </c>
      <c r="J652">
        <f>'БАЗА ЯНД'!O650</f>
        <v>0</v>
      </c>
      <c r="K652">
        <f>'БАЗА ЯНД'!P650</f>
        <v>0</v>
      </c>
      <c r="L652">
        <f>'БАЗА ЯНД'!Q650</f>
        <v>0</v>
      </c>
      <c r="M652">
        <f>'БАЗА ЯНД'!R650</f>
        <v>0</v>
      </c>
    </row>
    <row r="653" spans="1:13" ht="15" hidden="1" customHeight="1" x14ac:dyDescent="0.25">
      <c r="A653">
        <f>'БАЗА ЯНД'!B651</f>
        <v>12</v>
      </c>
      <c r="B653" t="str">
        <f>'БАЗА ЯНД'!E651</f>
        <v>Компот из ревеня и крыжовника</v>
      </c>
      <c r="C653" t="str">
        <f>CONCATENATE('БАЗА ЯНД'!F651,".-")</f>
        <v>45.-</v>
      </c>
      <c r="D653" t="str">
        <f>CONCATENATE('БАЗА ЯНД'!I651," г")</f>
        <v>250 г</v>
      </c>
      <c r="E653" t="str">
        <f>CONCATENATE(ROUND('БАЗА ЯНД'!J651,0)," кк")</f>
        <v>122 кк</v>
      </c>
      <c r="F653" t="str">
        <f>CONCATENATE("Б ",ROUND('БАЗА ЯНД'!K651,0))</f>
        <v>Б 0</v>
      </c>
      <c r="G653" t="str">
        <f>CONCATENATE("Ж ",ROUND('БАЗА ЯНД'!L651,0))</f>
        <v>Ж 0</v>
      </c>
      <c r="H653" t="str">
        <f>CONCATENATE("У ",ROUND('БАЗА ЯНД'!M651,0))</f>
        <v>У 31</v>
      </c>
      <c r="I653">
        <f>'БАЗА ЯНД'!N651</f>
        <v>1</v>
      </c>
      <c r="J653">
        <f>'БАЗА ЯНД'!O651</f>
        <v>0</v>
      </c>
      <c r="K653">
        <f>'БАЗА ЯНД'!P651</f>
        <v>0</v>
      </c>
      <c r="L653">
        <f>'БАЗА ЯНД'!Q651</f>
        <v>0</v>
      </c>
      <c r="M653" t="str">
        <f>'БАЗА ЯНД'!R651</f>
        <v>ревень, крыжовник, сахар, вода</v>
      </c>
    </row>
    <row r="654" spans="1:13" ht="15" hidden="1" customHeight="1" x14ac:dyDescent="0.25">
      <c r="A654">
        <f>'БАЗА ЯНД'!B652</f>
        <v>30</v>
      </c>
      <c r="B654" t="str">
        <f>'БАЗА ЯНД'!E652</f>
        <v>Салат с цыплёнком и лисичками</v>
      </c>
      <c r="C654" t="str">
        <f>CONCATENATE('БАЗА ЯНД'!F652,".-")</f>
        <v>180.-</v>
      </c>
      <c r="D654" t="str">
        <f>CONCATENATE('БАЗА ЯНД'!I652," г")</f>
        <v>180 г</v>
      </c>
      <c r="E654" t="str">
        <f>CONCATENATE(ROUND('БАЗА ЯНД'!J652,0)," кк")</f>
        <v>210 кк</v>
      </c>
      <c r="F654" t="str">
        <f>CONCATENATE("Б ",ROUND('БАЗА ЯНД'!K652,0))</f>
        <v>Б 11</v>
      </c>
      <c r="G654" t="str">
        <f>CONCATENATE("Ж ",ROUND('БАЗА ЯНД'!L652,0))</f>
        <v>Ж 13</v>
      </c>
      <c r="H654" t="str">
        <f>CONCATENATE("У ",ROUND('БАЗА ЯНД'!M652,0))</f>
        <v>У 11</v>
      </c>
      <c r="I654">
        <f>'БАЗА ЯНД'!N652</f>
        <v>0</v>
      </c>
      <c r="J654">
        <f>'БАЗА ЯНД'!O652</f>
        <v>1</v>
      </c>
      <c r="K654">
        <f>'БАЗА ЯНД'!P652</f>
        <v>1</v>
      </c>
      <c r="L654">
        <f>'БАЗА ЯНД'!Q652</f>
        <v>0</v>
      </c>
      <c r="M654" t="str">
        <f>'БАЗА ЯНД'!R652</f>
        <v>филе цыплёнка (чеснок, соус соевый, мед, тимьян, розмарин, соль, специи, подсолнечное масло), грибы опята, картофель, огурцы, огурцы маринованные, яйцо куриное, соус (майонез, сметана, хрен столовый)</v>
      </c>
    </row>
    <row r="655" spans="1:13" ht="15" hidden="1" customHeight="1" x14ac:dyDescent="0.25">
      <c r="A655">
        <f>'БАЗА ЯНД'!B653</f>
        <v>47</v>
      </c>
      <c r="B655" t="str">
        <f>'БАЗА ЯНД'!E653</f>
        <v>Цукини со сливочным соусом</v>
      </c>
      <c r="C655" t="str">
        <f>CONCATENATE('БАЗА ЯНД'!F653,".-")</f>
        <v>170.-</v>
      </c>
      <c r="D655" t="str">
        <f>CONCATENATE('БАЗА ЯНД'!I653," г")</f>
        <v>220 г</v>
      </c>
      <c r="E655" t="str">
        <f>CONCATENATE(ROUND('БАЗА ЯНД'!J653,0)," кк")</f>
        <v>134 кк</v>
      </c>
      <c r="F655" t="str">
        <f>CONCATENATE("Б ",ROUND('БАЗА ЯНД'!K653,0))</f>
        <v>Б 3</v>
      </c>
      <c r="G655" t="str">
        <f>CONCATENATE("Ж ",ROUND('БАЗА ЯНД'!L653,0))</f>
        <v>Ж 9</v>
      </c>
      <c r="H655" t="str">
        <f>CONCATENATE("У ",ROUND('БАЗА ЯНД'!M653,0))</f>
        <v>У 10</v>
      </c>
      <c r="I655">
        <f>'БАЗА ЯНД'!N653</f>
        <v>1</v>
      </c>
      <c r="J655">
        <f>'БАЗА ЯНД'!O653</f>
        <v>0</v>
      </c>
      <c r="K655">
        <f>'БАЗА ЯНД'!P653</f>
        <v>1</v>
      </c>
      <c r="L655">
        <f>'БАЗА ЯНД'!Q653</f>
        <v>0</v>
      </c>
      <c r="M655" t="str">
        <f>'БАЗА ЯНД'!R653</f>
        <v>цукини, сыр, сливки, сливочное масло, соль, специи</v>
      </c>
    </row>
    <row r="656" spans="1:13" ht="15" hidden="1" customHeight="1" x14ac:dyDescent="0.25">
      <c r="A656">
        <f>'БАЗА ЯНД'!B654</f>
        <v>25</v>
      </c>
      <c r="B656" t="str">
        <f>'БАЗА ЯНД'!E654</f>
        <v>Морс из крыжовника и вишни</v>
      </c>
      <c r="C656" t="str">
        <f>CONCATENATE('БАЗА ЯНД'!F654,".-")</f>
        <v>45.-</v>
      </c>
      <c r="D656" t="str">
        <f>CONCATENATE('БАЗА ЯНД'!I654," г")</f>
        <v>250 г</v>
      </c>
      <c r="E656" t="str">
        <f>CONCATENATE(ROUND('БАЗА ЯНД'!J654,0)," кк")</f>
        <v>99 кк</v>
      </c>
      <c r="F656" t="str">
        <f>CONCATENATE("Б ",ROUND('БАЗА ЯНД'!K654,0))</f>
        <v>Б 0</v>
      </c>
      <c r="G656" t="str">
        <f>CONCATENATE("Ж ",ROUND('БАЗА ЯНД'!L654,0))</f>
        <v>Ж 0</v>
      </c>
      <c r="H656" t="str">
        <f>CONCATENATE("У ",ROUND('БАЗА ЯНД'!M654,0))</f>
        <v>У 25</v>
      </c>
      <c r="I656">
        <f>'БАЗА ЯНД'!N654</f>
        <v>1</v>
      </c>
      <c r="J656">
        <f>'БАЗА ЯНД'!O654</f>
        <v>0</v>
      </c>
      <c r="K656">
        <f>'БАЗА ЯНД'!P654</f>
        <v>0</v>
      </c>
      <c r="L656">
        <f>'БАЗА ЯНД'!Q654</f>
        <v>0</v>
      </c>
      <c r="M656" t="str">
        <f>'БАЗА ЯНД'!R654</f>
        <v>крыжовник, вишня, сахар, вода</v>
      </c>
    </row>
    <row r="657" spans="1:13" ht="15" hidden="1" customHeight="1" x14ac:dyDescent="0.25">
      <c r="A657">
        <f>'БАЗА ЯНД'!B655</f>
        <v>0</v>
      </c>
      <c r="B657" t="str">
        <f>'БАЗА ЯНД'!E655</f>
        <v xml:space="preserve">Морс из крыжовника и клюквы </v>
      </c>
      <c r="C657" t="str">
        <f>CONCATENATE('БАЗА ЯНД'!F655,".-")</f>
        <v>45.-</v>
      </c>
      <c r="D657" t="str">
        <f>CONCATENATE('БАЗА ЯНД'!I655," г")</f>
        <v>250 г</v>
      </c>
      <c r="E657" t="str">
        <f>CONCATENATE(ROUND('БАЗА ЯНД'!J655,0)," кк")</f>
        <v>0 кк</v>
      </c>
      <c r="F657" t="str">
        <f>CONCATENATE("Б ",ROUND('БАЗА ЯНД'!K655,0))</f>
        <v>Б 0</v>
      </c>
      <c r="G657" t="str">
        <f>CONCATENATE("Ж ",ROUND('БАЗА ЯНД'!L655,0))</f>
        <v>Ж 0</v>
      </c>
      <c r="H657" t="str">
        <f>CONCATENATE("У ",ROUND('БАЗА ЯНД'!M655,0))</f>
        <v>У 0</v>
      </c>
      <c r="I657">
        <f>'БАЗА ЯНД'!N655</f>
        <v>1</v>
      </c>
      <c r="J657">
        <f>'БАЗА ЯНД'!O655</f>
        <v>0</v>
      </c>
      <c r="K657">
        <f>'БАЗА ЯНД'!P655</f>
        <v>0</v>
      </c>
      <c r="L657">
        <f>'БАЗА ЯНД'!Q655</f>
        <v>0</v>
      </c>
      <c r="M657">
        <f>'БАЗА ЯНД'!R655</f>
        <v>0</v>
      </c>
    </row>
    <row r="658" spans="1:13" ht="15" hidden="1" customHeight="1" x14ac:dyDescent="0.25">
      <c r="A658">
        <f>'БАЗА ЯНД'!B656</f>
        <v>0</v>
      </c>
      <c r="B658" t="str">
        <f>'БАЗА ЯНД'!E656</f>
        <v>Морс из малины и вишни</v>
      </c>
      <c r="C658" t="str">
        <f>CONCATENATE('БАЗА ЯНД'!F656,".-")</f>
        <v>45.-</v>
      </c>
      <c r="D658" t="str">
        <f>CONCATENATE('БАЗА ЯНД'!I656," г")</f>
        <v>250 г</v>
      </c>
      <c r="E658" t="str">
        <f>CONCATENATE(ROUND('БАЗА ЯНД'!J656,0)," кк")</f>
        <v>0 кк</v>
      </c>
      <c r="F658" t="str">
        <f>CONCATENATE("Б ",ROUND('БАЗА ЯНД'!K656,0))</f>
        <v>Б 0</v>
      </c>
      <c r="G658" t="str">
        <f>CONCATENATE("Ж ",ROUND('БАЗА ЯНД'!L656,0))</f>
        <v>Ж 0</v>
      </c>
      <c r="H658" t="str">
        <f>CONCATENATE("У ",ROUND('БАЗА ЯНД'!M656,0))</f>
        <v>У 0</v>
      </c>
      <c r="I658">
        <f>'БАЗА ЯНД'!N656</f>
        <v>1</v>
      </c>
      <c r="J658">
        <f>'БАЗА ЯНД'!O656</f>
        <v>0</v>
      </c>
      <c r="K658">
        <f>'БАЗА ЯНД'!P656</f>
        <v>0</v>
      </c>
      <c r="L658">
        <f>'БАЗА ЯНД'!Q656</f>
        <v>0</v>
      </c>
      <c r="M658" t="str">
        <f>'БАЗА ЯНД'!R656</f>
        <v>малина, вишня, сахар</v>
      </c>
    </row>
    <row r="659" spans="1:13" ht="15" hidden="1" customHeight="1" x14ac:dyDescent="0.25">
      <c r="A659">
        <f>'БАЗА ЯНД'!B657</f>
        <v>0</v>
      </c>
      <c r="B659" t="str">
        <f>'БАЗА ЯНД'!E657</f>
        <v xml:space="preserve">Морс из малины и клюквы </v>
      </c>
      <c r="C659" t="str">
        <f>CONCATENATE('БАЗА ЯНД'!F657,".-")</f>
        <v>45.-</v>
      </c>
      <c r="D659" t="str">
        <f>CONCATENATE('БАЗА ЯНД'!I657," г")</f>
        <v>250 г</v>
      </c>
      <c r="E659" t="str">
        <f>CONCATENATE(ROUND('БАЗА ЯНД'!J657,0)," кк")</f>
        <v>0 кк</v>
      </c>
      <c r="F659" t="str">
        <f>CONCATENATE("Б ",ROUND('БАЗА ЯНД'!K657,0))</f>
        <v>Б 0</v>
      </c>
      <c r="G659" t="str">
        <f>CONCATENATE("Ж ",ROUND('БАЗА ЯНД'!L657,0))</f>
        <v>Ж 0</v>
      </c>
      <c r="H659" t="str">
        <f>CONCATENATE("У ",ROUND('БАЗА ЯНД'!M657,0))</f>
        <v>У 0</v>
      </c>
      <c r="I659">
        <f>'БАЗА ЯНД'!N657</f>
        <v>1</v>
      </c>
      <c r="J659">
        <f>'БАЗА ЯНД'!O657</f>
        <v>0</v>
      </c>
      <c r="K659">
        <f>'БАЗА ЯНД'!P657</f>
        <v>0</v>
      </c>
      <c r="L659">
        <f>'БАЗА ЯНД'!Q657</f>
        <v>0</v>
      </c>
      <c r="M659">
        <f>'БАЗА ЯНД'!R657</f>
        <v>0</v>
      </c>
    </row>
    <row r="660" spans="1:13" ht="15" hidden="1" customHeight="1" x14ac:dyDescent="0.25">
      <c r="A660">
        <f>'БАЗА ЯНД'!B658</f>
        <v>0</v>
      </c>
      <c r="B660" t="str">
        <f>'БАЗА ЯНД'!E658</f>
        <v>Морс из малины и ревеня</v>
      </c>
      <c r="C660" t="str">
        <f>CONCATENATE('БАЗА ЯНД'!F658,".-")</f>
        <v>45.-</v>
      </c>
      <c r="D660" t="str">
        <f>CONCATENATE('БАЗА ЯНД'!I658," г")</f>
        <v>250 г</v>
      </c>
      <c r="E660" t="str">
        <f>CONCATENATE(ROUND('БАЗА ЯНД'!J658,0)," кк")</f>
        <v>157 кк</v>
      </c>
      <c r="F660" t="str">
        <f>CONCATENATE("Б ",ROUND('БАЗА ЯНД'!K658,0))</f>
        <v>Б 0</v>
      </c>
      <c r="G660" t="str">
        <f>CONCATENATE("Ж ",ROUND('БАЗА ЯНД'!L658,0))</f>
        <v>Ж 0</v>
      </c>
      <c r="H660" t="str">
        <f>CONCATENATE("У ",ROUND('БАЗА ЯНД'!M658,0))</f>
        <v>У 39</v>
      </c>
      <c r="I660">
        <f>'БАЗА ЯНД'!N658</f>
        <v>0</v>
      </c>
      <c r="J660">
        <f>'БАЗА ЯНД'!O658</f>
        <v>0</v>
      </c>
      <c r="K660">
        <f>'БАЗА ЯНД'!P658</f>
        <v>0</v>
      </c>
      <c r="L660">
        <f>'БАЗА ЯНД'!Q658</f>
        <v>0</v>
      </c>
      <c r="M660" t="str">
        <f>'БАЗА ЯНД'!R658</f>
        <v>малина, ревень, сахар, лимонная кислота</v>
      </c>
    </row>
    <row r="661" spans="1:13" ht="15" hidden="1" customHeight="1" x14ac:dyDescent="0.25">
      <c r="A661">
        <f>'БАЗА ЯНД'!B659</f>
        <v>23</v>
      </c>
      <c r="B661" t="str">
        <f>'БАЗА ЯНД'!E659</f>
        <v>Лагман с овощами</v>
      </c>
      <c r="C661" t="str">
        <f>CONCATENATE('БАЗА ЯНД'!F659,".-")</f>
        <v>110.-</v>
      </c>
      <c r="D661" t="str">
        <f>CONCATENATE('БАЗА ЯНД'!I659," г")</f>
        <v>250 г</v>
      </c>
      <c r="E661" t="str">
        <f>CONCATENATE(ROUND('БАЗА ЯНД'!J659,0)," кк")</f>
        <v>173 кк</v>
      </c>
      <c r="F661" t="str">
        <f>CONCATENATE("Б ",ROUND('БАЗА ЯНД'!K659,0))</f>
        <v>Б 5</v>
      </c>
      <c r="G661" t="str">
        <f>CONCATENATE("Ж ",ROUND('БАЗА ЯНД'!L659,0))</f>
        <v>Ж 1</v>
      </c>
      <c r="H661" t="str">
        <f>CONCATENATE("У ",ROUND('БАЗА ЯНД'!M659,0))</f>
        <v>У 36</v>
      </c>
      <c r="I661">
        <f>'БАЗА ЯНД'!N659</f>
        <v>1</v>
      </c>
      <c r="J661">
        <f>'БАЗА ЯНД'!O659</f>
        <v>1</v>
      </c>
      <c r="K661">
        <f>'БАЗА ЯНД'!P659</f>
        <v>0</v>
      </c>
      <c r="L661">
        <f>'БАЗА ЯНД'!Q659</f>
        <v>1</v>
      </c>
      <c r="M661" t="str">
        <f>'БАЗА ЯНД'!R659</f>
        <v>морковь, лук, перец болгарский, томаты, перец чили, чеснок, петрушка, кинза, баклажаны, сельдерей стебель, картофель, лапша пшеничная, тыква, сахар, соль, специи</v>
      </c>
    </row>
    <row r="662" spans="1:13" ht="15" hidden="1" customHeight="1" x14ac:dyDescent="0.25">
      <c r="A662">
        <f>'БАЗА ЯНД'!B660</f>
        <v>22</v>
      </c>
      <c r="B662" t="str">
        <f>'БАЗА ЯНД'!E660</f>
        <v>Куриная печень в сливках</v>
      </c>
      <c r="C662" t="str">
        <f>CONCATENATE('БАЗА ЯНД'!F660,".-")</f>
        <v>190.-</v>
      </c>
      <c r="D662" t="str">
        <f>CONCATENATE('БАЗА ЯНД'!I660," г")</f>
        <v>180 г</v>
      </c>
      <c r="E662" t="str">
        <f>CONCATENATE(ROUND('БАЗА ЯНД'!J660,0)," кк")</f>
        <v>230 кк</v>
      </c>
      <c r="F662" t="str">
        <f>CONCATENATE("Б ",ROUND('БАЗА ЯНД'!K660,0))</f>
        <v>Б 16</v>
      </c>
      <c r="G662" t="str">
        <f>CONCATENATE("Ж ",ROUND('БАЗА ЯНД'!L660,0))</f>
        <v>Ж 16</v>
      </c>
      <c r="H662" t="str">
        <f>CONCATENATE("У ",ROUND('БАЗА ЯНД'!M660,0))</f>
        <v>У 5</v>
      </c>
      <c r="I662">
        <f>'БАЗА ЯНД'!N660</f>
        <v>0</v>
      </c>
      <c r="J662">
        <f>'БАЗА ЯНД'!O660</f>
        <v>1</v>
      </c>
      <c r="K662">
        <f>'БАЗА ЯНД'!P660</f>
        <v>1</v>
      </c>
      <c r="L662">
        <f>'БАЗА ЯНД'!Q660</f>
        <v>0</v>
      </c>
      <c r="M662" t="str">
        <f>'БАЗА ЯНД'!R660</f>
        <v>куриная печень, сливки, сметана, шампиньоны, маринованные огурцы, мука пшеничная, сливочное масло, лук, оливковое масло, соль, специи</v>
      </c>
    </row>
    <row r="663" spans="1:13" ht="15" hidden="1" customHeight="1" x14ac:dyDescent="0.25">
      <c r="A663">
        <f>'БАЗА ЯНД'!B661</f>
        <v>24</v>
      </c>
      <c r="B663" t="str">
        <f>'БАЗА ЯНД'!E661</f>
        <v>Свекольный хумус с овощами на гриле</v>
      </c>
      <c r="C663" t="str">
        <f>CONCATENATE('БАЗА ЯНД'!F661,".-")</f>
        <v>130.-</v>
      </c>
      <c r="D663" t="str">
        <f>CONCATENATE('БАЗА ЯНД'!I661," г")</f>
        <v>240 г</v>
      </c>
      <c r="E663" t="str">
        <f>CONCATENATE(ROUND('БАЗА ЯНД'!J661,0)," кк")</f>
        <v>301 кк</v>
      </c>
      <c r="F663" t="str">
        <f>CONCATENATE("Б ",ROUND('БАЗА ЯНД'!K661,0))</f>
        <v>Б 9</v>
      </c>
      <c r="G663" t="str">
        <f>CONCATENATE("Ж ",ROUND('БАЗА ЯНД'!L661,0))</f>
        <v>Ж 11</v>
      </c>
      <c r="H663" t="str">
        <f>CONCATENATE("У ",ROUND('БАЗА ЯНД'!M661,0))</f>
        <v>У 42</v>
      </c>
      <c r="I663">
        <f>'БАЗА ЯНД'!N661</f>
        <v>1</v>
      </c>
      <c r="J663">
        <f>'БАЗА ЯНД'!O661</f>
        <v>1</v>
      </c>
      <c r="K663">
        <f>'БАЗА ЯНД'!P661</f>
        <v>0</v>
      </c>
      <c r="L663">
        <f>'БАЗА ЯНД'!Q661</f>
        <v>0</v>
      </c>
      <c r="M663" t="str">
        <f>'БАЗА ЯНД'!R661</f>
        <v>хумус (нут, лимоны, подсолнечное масло, кунжутное масло, чеснок, соль, специи, свекла), кабачки, перец болгарский, тыква, морковь, соль, тимьян, розмарин, хлеб, сахар, специи, кинза, кунжут, семена подсолнуха, семена льна, тыквенные семечки, арахис</v>
      </c>
    </row>
    <row r="664" spans="1:13" ht="15" hidden="1" customHeight="1" x14ac:dyDescent="0.25">
      <c r="A664">
        <f>'БАЗА ЯНД'!B662</f>
        <v>0</v>
      </c>
      <c r="B664" t="str">
        <f>'БАЗА ЯНД'!E662</f>
        <v>Морс из черники с мятой</v>
      </c>
      <c r="C664" t="str">
        <f>CONCATENATE('БАЗА ЯНД'!F662,".-")</f>
        <v>45.-</v>
      </c>
      <c r="D664" t="str">
        <f>CONCATENATE('БАЗА ЯНД'!I662," г")</f>
        <v>250 г</v>
      </c>
      <c r="E664" t="str">
        <f>CONCATENATE(ROUND('БАЗА ЯНД'!J662,0)," кк")</f>
        <v>96 кк</v>
      </c>
      <c r="F664" t="str">
        <f>CONCATENATE("Б ",ROUND('БАЗА ЯНД'!K662,0))</f>
        <v>Б 0</v>
      </c>
      <c r="G664" t="str">
        <f>CONCATENATE("Ж ",ROUND('БАЗА ЯНД'!L662,0))</f>
        <v>Ж 0</v>
      </c>
      <c r="H664" t="str">
        <f>CONCATENATE("У ",ROUND('БАЗА ЯНД'!M662,0))</f>
        <v>У 23</v>
      </c>
      <c r="I664">
        <f>'БАЗА ЯНД'!N662</f>
        <v>1</v>
      </c>
      <c r="J664">
        <f>'БАЗА ЯНД'!O662</f>
        <v>0</v>
      </c>
      <c r="K664">
        <f>'БАЗА ЯНД'!P662</f>
        <v>0</v>
      </c>
      <c r="L664">
        <f>'БАЗА ЯНД'!Q662</f>
        <v>0</v>
      </c>
      <c r="M664" t="str">
        <f>'БАЗА ЯНД'!R662</f>
        <v>черника, сахар, вода</v>
      </c>
    </row>
    <row r="665" spans="1:13" ht="15" hidden="1" customHeight="1" x14ac:dyDescent="0.25">
      <c r="A665">
        <f>'БАЗА ЯНД'!B663</f>
        <v>0</v>
      </c>
      <c r="B665" t="str">
        <f>'БАЗА ЯНД'!E663</f>
        <v>Творожная запеканка с ревенем</v>
      </c>
      <c r="C665" t="str">
        <f>CONCATENATE('БАЗА ЯНД'!F663,".-")</f>
        <v>130.-</v>
      </c>
      <c r="D665" t="str">
        <f>CONCATENATE('БАЗА ЯНД'!I663," г")</f>
        <v>160 г</v>
      </c>
      <c r="E665" t="str">
        <f>CONCATENATE(ROUND('БАЗА ЯНД'!J663,0)," кк")</f>
        <v>245 кк</v>
      </c>
      <c r="F665" t="str">
        <f>CONCATENATE("Б ",ROUND('БАЗА ЯНД'!K663,0))</f>
        <v>Б 14</v>
      </c>
      <c r="G665" t="str">
        <f>CONCATENATE("Ж ",ROUND('БАЗА ЯНД'!L663,0))</f>
        <v>Ж 9</v>
      </c>
      <c r="H665" t="str">
        <f>CONCATENATE("У ",ROUND('БАЗА ЯНД'!M663,0))</f>
        <v>У 25</v>
      </c>
      <c r="I665">
        <f>'БАЗА ЯНД'!N663</f>
        <v>0</v>
      </c>
      <c r="J665">
        <f>'БАЗА ЯНД'!O663</f>
        <v>1</v>
      </c>
      <c r="K665">
        <f>'БАЗА ЯНД'!P663</f>
        <v>1</v>
      </c>
      <c r="L665">
        <f>'БАЗА ЯНД'!Q663</f>
        <v>0</v>
      </c>
      <c r="M665" t="str">
        <f>'БАЗА ЯНД'!R663</f>
        <v>творог, сыр творожный, сахар, манная крупа, яйцо куриное, ваниль, ревень</v>
      </c>
    </row>
    <row r="666" spans="1:13" ht="15" hidden="1" customHeight="1" x14ac:dyDescent="0.25">
      <c r="A666">
        <f>'БАЗА ЯНД'!B664</f>
        <v>0</v>
      </c>
      <c r="B666" t="str">
        <f>'БАЗА ЯНД'!E664</f>
        <v>Морс из ягод</v>
      </c>
      <c r="C666" t="str">
        <f>CONCATENATE('БАЗА ЯНД'!F664,".-")</f>
        <v>45.-</v>
      </c>
      <c r="D666" t="str">
        <f>CONCATENATE('БАЗА ЯНД'!I664," г")</f>
        <v>250 г</v>
      </c>
      <c r="E666" t="str">
        <f>CONCATENATE(ROUND('БАЗА ЯНД'!J664,0)," кк")</f>
        <v>0 кк</v>
      </c>
      <c r="F666" t="str">
        <f>CONCATENATE("Б ",ROUND('БАЗА ЯНД'!K664,0))</f>
        <v>Б 0</v>
      </c>
      <c r="G666" t="str">
        <f>CONCATENATE("Ж ",ROUND('БАЗА ЯНД'!L664,0))</f>
        <v>Ж 0</v>
      </c>
      <c r="H666" t="str">
        <f>CONCATENATE("У ",ROUND('БАЗА ЯНД'!M664,0))</f>
        <v>У 0</v>
      </c>
      <c r="I666">
        <f>'БАЗА ЯНД'!N664</f>
        <v>0</v>
      </c>
      <c r="J666">
        <f>'БАЗА ЯНД'!O664</f>
        <v>0</v>
      </c>
      <c r="K666">
        <f>'БАЗА ЯНД'!P664</f>
        <v>0</v>
      </c>
      <c r="L666">
        <f>'БАЗА ЯНД'!Q664</f>
        <v>0</v>
      </c>
      <c r="M666">
        <f>'БАЗА ЯНД'!R664</f>
        <v>0</v>
      </c>
    </row>
    <row r="667" spans="1:13" ht="15" hidden="1" customHeight="1" x14ac:dyDescent="0.25">
      <c r="A667">
        <f>'БАЗА ЯНД'!B665</f>
        <v>13</v>
      </c>
      <c r="B667" t="str">
        <f>'БАЗА ЯНД'!E665</f>
        <v>Морс облепиха-розмарин</v>
      </c>
      <c r="C667" t="str">
        <f>CONCATENATE('БАЗА ЯНД'!F665,".-")</f>
        <v>60.-</v>
      </c>
      <c r="D667" t="str">
        <f>CONCATENATE('БАЗА ЯНД'!I665," г")</f>
        <v>250 г</v>
      </c>
      <c r="E667" t="str">
        <f>CONCATENATE(ROUND('БАЗА ЯНД'!J665,0)," кк")</f>
        <v>105 кк</v>
      </c>
      <c r="F667" t="str">
        <f>CONCATENATE("Б ",ROUND('БАЗА ЯНД'!K665,0))</f>
        <v>Б 0</v>
      </c>
      <c r="G667" t="str">
        <f>CONCATENATE("Ж ",ROUND('БАЗА ЯНД'!L665,0))</f>
        <v>Ж 1</v>
      </c>
      <c r="H667" t="str">
        <f>CONCATENATE("У ",ROUND('БАЗА ЯНД'!M665,0))</f>
        <v>У 23</v>
      </c>
      <c r="I667">
        <f>'БАЗА ЯНД'!N665</f>
        <v>1</v>
      </c>
      <c r="J667">
        <f>'БАЗА ЯНД'!O665</f>
        <v>0</v>
      </c>
      <c r="K667">
        <f>'БАЗА ЯНД'!P665</f>
        <v>0</v>
      </c>
      <c r="L667">
        <f>'БАЗА ЯНД'!Q665</f>
        <v>0</v>
      </c>
      <c r="M667" t="str">
        <f>'БАЗА ЯНД'!R665</f>
        <v xml:space="preserve">облепиха, розмарин, сахар, вода </v>
      </c>
    </row>
    <row r="668" spans="1:13" ht="15" hidden="1" customHeight="1" x14ac:dyDescent="0.25">
      <c r="A668">
        <f>'БАЗА ЯНД'!B666</f>
        <v>0</v>
      </c>
      <c r="B668" t="str">
        <f>'БАЗА ЯНД'!E666</f>
        <v>Морс с крыжовником и клюквой</v>
      </c>
      <c r="C668" t="str">
        <f>CONCATENATE('БАЗА ЯНД'!F666,".-")</f>
        <v>45.-</v>
      </c>
      <c r="D668" t="str">
        <f>CONCATENATE('БАЗА ЯНД'!I666," г")</f>
        <v>250 г</v>
      </c>
      <c r="E668" t="str">
        <f>CONCATENATE(ROUND('БАЗА ЯНД'!J666,0)," кк")</f>
        <v>138 кк</v>
      </c>
      <c r="F668" t="str">
        <f>CONCATENATE("Б ",ROUND('БАЗА ЯНД'!K666,0))</f>
        <v>Б 1</v>
      </c>
      <c r="G668" t="str">
        <f>CONCATENATE("Ж ",ROUND('БАЗА ЯНД'!L666,0))</f>
        <v>Ж 1</v>
      </c>
      <c r="H668" t="str">
        <f>CONCATENATE("У ",ROUND('БАЗА ЯНД'!M666,0))</f>
        <v>У 34</v>
      </c>
      <c r="I668">
        <f>'БАЗА ЯНД'!N666</f>
        <v>1</v>
      </c>
      <c r="J668">
        <f>'БАЗА ЯНД'!O666</f>
        <v>0</v>
      </c>
      <c r="K668">
        <f>'БАЗА ЯНД'!P666</f>
        <v>0</v>
      </c>
      <c r="L668">
        <f>'БАЗА ЯНД'!Q666</f>
        <v>0</v>
      </c>
      <c r="M668" t="str">
        <f>'БАЗА ЯНД'!R666</f>
        <v>крыжовник, клюква, сахар</v>
      </c>
    </row>
    <row r="669" spans="1:13" ht="15" hidden="1" customHeight="1" x14ac:dyDescent="0.25">
      <c r="A669">
        <f>'БАЗА ЯНД'!B667</f>
        <v>0</v>
      </c>
      <c r="B669" t="str">
        <f>'БАЗА ЯНД'!E667</f>
        <v>Морс с ревенем и крыжовником</v>
      </c>
      <c r="C669" t="str">
        <f>CONCATENATE('БАЗА ЯНД'!F667,".-")</f>
        <v>45.-</v>
      </c>
      <c r="D669" t="str">
        <f>CONCATENATE('БАЗА ЯНД'!I667," г")</f>
        <v>250 г</v>
      </c>
      <c r="E669" t="str">
        <f>CONCATENATE(ROUND('БАЗА ЯНД'!J667,0)," кк")</f>
        <v>0 кк</v>
      </c>
      <c r="F669" t="str">
        <f>CONCATENATE("Б ",ROUND('БАЗА ЯНД'!K667,0))</f>
        <v>Б 0</v>
      </c>
      <c r="G669" t="str">
        <f>CONCATENATE("Ж ",ROUND('БАЗА ЯНД'!L667,0))</f>
        <v>Ж 0</v>
      </c>
      <c r="H669" t="str">
        <f>CONCATENATE("У ",ROUND('БАЗА ЯНД'!M667,0))</f>
        <v>У 0</v>
      </c>
      <c r="I669">
        <f>'БАЗА ЯНД'!N667</f>
        <v>1</v>
      </c>
      <c r="J669">
        <f>'БАЗА ЯНД'!O667</f>
        <v>0</v>
      </c>
      <c r="K669">
        <f>'БАЗА ЯНД'!P667</f>
        <v>0</v>
      </c>
      <c r="L669">
        <f>'БАЗА ЯНД'!Q667</f>
        <v>0</v>
      </c>
      <c r="M669">
        <f>'БАЗА ЯНД'!R667</f>
        <v>0</v>
      </c>
    </row>
    <row r="670" spans="1:13" ht="15" hidden="1" customHeight="1" x14ac:dyDescent="0.25">
      <c r="A670">
        <f>'БАЗА ЯНД'!B668</f>
        <v>3</v>
      </c>
      <c r="B670" t="str">
        <f>'БАЗА ЯНД'!E668</f>
        <v>Морской окунь</v>
      </c>
      <c r="C670" t="str">
        <f>CONCATENATE('БАЗА ЯНД'!F668,".-")</f>
        <v>210.-</v>
      </c>
      <c r="D670" t="str">
        <f>CONCATENATE('БАЗА ЯНД'!I668," г")</f>
        <v>200 г</v>
      </c>
      <c r="E670" t="str">
        <f>CONCATENATE(ROUND('БАЗА ЯНД'!J668,0)," кк")</f>
        <v>127 кк</v>
      </c>
      <c r="F670" t="str">
        <f>CONCATENATE("Б ",ROUND('БАЗА ЯНД'!K668,0))</f>
        <v>Б 20</v>
      </c>
      <c r="G670" t="str">
        <f>CONCATENATE("Ж ",ROUND('БАЗА ЯНД'!L668,0))</f>
        <v>Ж 4</v>
      </c>
      <c r="H670" t="str">
        <f>CONCATENATE("У ",ROUND('БАЗА ЯНД'!M668,0))</f>
        <v>У 4</v>
      </c>
      <c r="I670">
        <f>'БАЗА ЯНД'!N668</f>
        <v>0</v>
      </c>
      <c r="J670">
        <f>'БАЗА ЯНД'!O668</f>
        <v>0</v>
      </c>
      <c r="K670">
        <f>'БАЗА ЯНД'!P668</f>
        <v>0</v>
      </c>
      <c r="L670">
        <f>'БАЗА ЯНД'!Q668</f>
        <v>1</v>
      </c>
      <c r="M670" t="str">
        <f>'БАЗА ЯНД'!R668</f>
        <v>окунь, сельдерей, имбирь, чили перец, чеснок, паприка, зеленый лук, соевый соус, устричный соус, соль, специи</v>
      </c>
    </row>
    <row r="671" spans="1:13" ht="15" hidden="1" customHeight="1" x14ac:dyDescent="0.25">
      <c r="A671">
        <f>'БАЗА ЯНД'!B669</f>
        <v>0</v>
      </c>
      <c r="B671" t="str">
        <f>'БАЗА ЯНД'!E669</f>
        <v>Мохито (безалкогольный)</v>
      </c>
      <c r="C671" t="str">
        <f>CONCATENATE('БАЗА ЯНД'!F669,".-")</f>
        <v>90.-</v>
      </c>
      <c r="D671" t="str">
        <f>CONCATENATE('БАЗА ЯНД'!I669," г")</f>
        <v>250 г</v>
      </c>
      <c r="E671" t="str">
        <f>CONCATENATE(ROUND('БАЗА ЯНД'!J669,0)," кк")</f>
        <v>100 кк</v>
      </c>
      <c r="F671" t="str">
        <f>CONCATENATE("Б ",ROUND('БАЗА ЯНД'!K669,0))</f>
        <v>Б 0</v>
      </c>
      <c r="G671" t="str">
        <f>CONCATENATE("Ж ",ROUND('БАЗА ЯНД'!L669,0))</f>
        <v>Ж 0</v>
      </c>
      <c r="H671" t="str">
        <f>CONCATENATE("У ",ROUND('БАЗА ЯНД'!M669,0))</f>
        <v>У 24</v>
      </c>
      <c r="I671">
        <f>'БАЗА ЯНД'!N669</f>
        <v>0</v>
      </c>
      <c r="J671">
        <f>'БАЗА ЯНД'!O669</f>
        <v>0</v>
      </c>
      <c r="K671">
        <f>'БАЗА ЯНД'!P669</f>
        <v>0</v>
      </c>
      <c r="L671">
        <f>'БАЗА ЯНД'!Q669</f>
        <v>0</v>
      </c>
      <c r="M671" t="str">
        <f>'БАЗА ЯНД'!R669</f>
        <v>сахар, лимон, лимонная кислота, лайм</v>
      </c>
    </row>
    <row r="672" spans="1:13" ht="15" hidden="1" customHeight="1" x14ac:dyDescent="0.25">
      <c r="A672">
        <f>'БАЗА ЯНД'!B670</f>
        <v>21</v>
      </c>
      <c r="B672" t="str">
        <f>'БАЗА ЯНД'!E670</f>
        <v>Морс из ревеня и красной смородины</v>
      </c>
      <c r="C672" t="str">
        <f>CONCATENATE('БАЗА ЯНД'!F670,".-")</f>
        <v>45.-</v>
      </c>
      <c r="D672" t="str">
        <f>CONCATENATE('БАЗА ЯНД'!I670," г")</f>
        <v>250 г</v>
      </c>
      <c r="E672" t="str">
        <f>CONCATENATE(ROUND('БАЗА ЯНД'!J670,0)," кк")</f>
        <v>133 кк</v>
      </c>
      <c r="F672" t="str">
        <f>CONCATENATE("Б ",ROUND('БАЗА ЯНД'!K670,0))</f>
        <v>Б 0</v>
      </c>
      <c r="G672" t="str">
        <f>CONCATENATE("Ж ",ROUND('БАЗА ЯНД'!L670,0))</f>
        <v>Ж 0</v>
      </c>
      <c r="H672" t="str">
        <f>CONCATENATE("У ",ROUND('БАЗА ЯНД'!M670,0))</f>
        <v>У 33</v>
      </c>
      <c r="I672">
        <f>'БАЗА ЯНД'!N670</f>
        <v>1</v>
      </c>
      <c r="J672">
        <f>'БАЗА ЯНД'!O670</f>
        <v>0</v>
      </c>
      <c r="K672">
        <f>'БАЗА ЯНД'!P670</f>
        <v>0</v>
      </c>
      <c r="L672">
        <f>'БАЗА ЯНД'!Q670</f>
        <v>0</v>
      </c>
      <c r="M672" t="str">
        <f>'БАЗА ЯНД'!R670</f>
        <v>ревень, красная смородина, вода, сахар</v>
      </c>
    </row>
    <row r="673" spans="1:13" ht="15" hidden="1" customHeight="1" x14ac:dyDescent="0.25">
      <c r="A673">
        <f>'БАЗА ЯНД'!B671</f>
        <v>22</v>
      </c>
      <c r="B673" t="str">
        <f>'БАЗА ЯНД'!E671</f>
        <v>Куриный паштет с овощами гриль</v>
      </c>
      <c r="C673" t="str">
        <f>CONCATENATE('БАЗА ЯНД'!F671,".-")</f>
        <v>170.-</v>
      </c>
      <c r="D673" t="str">
        <f>CONCATENATE('БАЗА ЯНД'!I671," г")</f>
        <v>200 г</v>
      </c>
      <c r="E673" t="str">
        <f>CONCATENATE(ROUND('БАЗА ЯНД'!J671,0)," кк")</f>
        <v>371 кк</v>
      </c>
      <c r="F673" t="str">
        <f>CONCATENATE("Б ",ROUND('БАЗА ЯНД'!K671,0))</f>
        <v>Б 15</v>
      </c>
      <c r="G673" t="str">
        <f>CONCATENATE("Ж ",ROUND('БАЗА ЯНД'!L671,0))</f>
        <v>Ж 21</v>
      </c>
      <c r="H673" t="str">
        <f>CONCATENATE("У ",ROUND('БАЗА ЯНД'!M671,0))</f>
        <v>У 30</v>
      </c>
      <c r="I673">
        <f>'БАЗА ЯНД'!N671</f>
        <v>0</v>
      </c>
      <c r="J673">
        <f>'БАЗА ЯНД'!O671</f>
        <v>1</v>
      </c>
      <c r="K673">
        <f>'БАЗА ЯНД'!P671</f>
        <v>1</v>
      </c>
      <c r="L673">
        <f>'БАЗА ЯНД'!Q671</f>
        <v>0</v>
      </c>
      <c r="M673" t="str">
        <f>'БАЗА ЯНД'!R671</f>
        <v>куриная печень, утка, лук, морковь, чеснок, сливочное масло, молоко, перец болгарский, цукини, хлеб тартин, брусника, сахар, картофельный крахмал</v>
      </c>
    </row>
    <row r="674" spans="1:13" ht="15" hidden="1" customHeight="1" x14ac:dyDescent="0.25">
      <c r="A674">
        <f>'БАЗА ЯНД'!B672</f>
        <v>24</v>
      </c>
      <c r="B674" t="str">
        <f>'БАЗА ЯНД'!E672</f>
        <v>Ризотто из булгура со шпинатом и тыквой</v>
      </c>
      <c r="C674" t="str">
        <f>CONCATENATE('БАЗА ЯНД'!F672,".-")</f>
        <v>200.-</v>
      </c>
      <c r="D674" t="str">
        <f>CONCATENATE('БАЗА ЯНД'!I672," г")</f>
        <v>250 г</v>
      </c>
      <c r="E674" t="str">
        <f>CONCATENATE(ROUND('БАЗА ЯНД'!J672,0)," кк")</f>
        <v>300 кк</v>
      </c>
      <c r="F674" t="str">
        <f>CONCATENATE("Б ",ROUND('БАЗА ЯНД'!K672,0))</f>
        <v>Б 11</v>
      </c>
      <c r="G674" t="str">
        <f>CONCATENATE("Ж ",ROUND('БАЗА ЯНД'!L672,0))</f>
        <v>Ж 20</v>
      </c>
      <c r="H674" t="str">
        <f>CONCATENATE("У ",ROUND('БАЗА ЯНД'!M672,0))</f>
        <v>У 16</v>
      </c>
      <c r="I674">
        <f>'БАЗА ЯНД'!N672</f>
        <v>1</v>
      </c>
      <c r="J674">
        <f>'БАЗА ЯНД'!O672</f>
        <v>0</v>
      </c>
      <c r="K674">
        <f>'БАЗА ЯНД'!P672</f>
        <v>1</v>
      </c>
      <c r="L674">
        <f>'БАЗА ЯНД'!Q672</f>
        <v>0</v>
      </c>
      <c r="M674" t="str">
        <f>'БАЗА ЯНД'!R672</f>
        <v>булгур, томаты, тыква, белое вино, сливочное масло, пармезан, сливки, чеснок, тимьян, шпинат, соль, специи</v>
      </c>
    </row>
    <row r="675" spans="1:13" ht="15" hidden="1" customHeight="1" x14ac:dyDescent="0.25">
      <c r="A675">
        <f>'БАЗА ЯНД'!B673</f>
        <v>3</v>
      </c>
      <c r="B675" t="str">
        <f>'БАЗА ЯНД'!E673</f>
        <v>Марокканский кускус с домашним сыром</v>
      </c>
      <c r="C675" t="str">
        <f>CONCATENATE('БАЗА ЯНД'!F673,".-")</f>
        <v>175.-</v>
      </c>
      <c r="D675" t="str">
        <f>CONCATENATE('БАЗА ЯНД'!I673," г")</f>
        <v>200 г</v>
      </c>
      <c r="E675" t="str">
        <f>CONCATENATE(ROUND('БАЗА ЯНД'!J673,0)," кк")</f>
        <v>207 кк</v>
      </c>
      <c r="F675" t="str">
        <f>CONCATENATE("Б ",ROUND('БАЗА ЯНД'!K673,0))</f>
        <v>Б 10</v>
      </c>
      <c r="G675" t="str">
        <f>CONCATENATE("Ж ",ROUND('БАЗА ЯНД'!L673,0))</f>
        <v>Ж 5</v>
      </c>
      <c r="H675" t="str">
        <f>CONCATENATE("У ",ROUND('БАЗА ЯНД'!M673,0))</f>
        <v>У 30</v>
      </c>
      <c r="I675">
        <f>'БАЗА ЯНД'!N673</f>
        <v>1</v>
      </c>
      <c r="J675">
        <f>'БАЗА ЯНД'!O673</f>
        <v>1</v>
      </c>
      <c r="K675">
        <f>'БАЗА ЯНД'!P673</f>
        <v>1</v>
      </c>
      <c r="L675">
        <f>'БАЗА ЯНД'!Q673</f>
        <v>0</v>
      </c>
      <c r="M675" t="str">
        <f>'БАЗА ЯНД'!R673</f>
        <v>Кускус, морковь, тимьян, розмарин, соль, уксус бальзамический, кориандр, сахар, подсолнечное масло, цуккини, лук красный, томаты, чеснок, кинза, кумин, куркума, карри специи, паприка сухая, бадьян, гвоздика, кардамон, сыр адыгейский</v>
      </c>
    </row>
    <row r="676" spans="1:13" ht="15" hidden="1" customHeight="1" x14ac:dyDescent="0.25">
      <c r="A676">
        <f>'БАЗА ЯНД'!B674</f>
        <v>37</v>
      </c>
      <c r="B676" t="str">
        <f>'БАЗА ЯНД'!E674</f>
        <v>Жареная брынза с тмином в лепёшке</v>
      </c>
      <c r="C676" t="str">
        <f>CONCATENATE('БАЗА ЯНД'!F674,".-")</f>
        <v>180.-</v>
      </c>
      <c r="D676" t="str">
        <f>CONCATENATE('БАЗА ЯНД'!I674," г")</f>
        <v>140 г</v>
      </c>
      <c r="E676" t="str">
        <f>CONCATENATE(ROUND('БАЗА ЯНД'!J674,0)," кк")</f>
        <v>319 кк</v>
      </c>
      <c r="F676" t="str">
        <f>CONCATENATE("Б ",ROUND('БАЗА ЯНД'!K674,0))</f>
        <v>Б 14</v>
      </c>
      <c r="G676" t="str">
        <f>CONCATENATE("Ж ",ROUND('БАЗА ЯНД'!L674,0))</f>
        <v>Ж 20</v>
      </c>
      <c r="H676" t="str">
        <f>CONCATENATE("У ",ROUND('БАЗА ЯНД'!M674,0))</f>
        <v>У 22</v>
      </c>
      <c r="I676">
        <f>'БАЗА ЯНД'!N674</f>
        <v>1</v>
      </c>
      <c r="J676">
        <f>'БАЗА ЯНД'!O674</f>
        <v>1</v>
      </c>
      <c r="K676">
        <f>'БАЗА ЯНД'!P674</f>
        <v>1</v>
      </c>
      <c r="L676">
        <f>'БАЗА ЯНД'!Q674</f>
        <v>0</v>
      </c>
      <c r="M676" t="str">
        <f>'БАЗА ЯНД'!R674</f>
        <v>брынза, тортилья, моцарелла, творог, яйцо, кинза, петрушка, соль, специи</v>
      </c>
    </row>
    <row r="677" spans="1:13" ht="15" hidden="1" customHeight="1" x14ac:dyDescent="0.25">
      <c r="A677">
        <f>'БАЗА ЯНД'!B675</f>
        <v>21</v>
      </c>
      <c r="B677" t="str">
        <f>'БАЗА ЯНД'!E675</f>
        <v>Лакомка с вареной сгущенкой</v>
      </c>
      <c r="C677" t="str">
        <f>CONCATENATE('БАЗА ЯНД'!F675,".-")</f>
        <v>80.-</v>
      </c>
      <c r="D677" t="str">
        <f>CONCATENATE('БАЗА ЯНД'!I675," г")</f>
        <v>85 г</v>
      </c>
      <c r="E677" t="str">
        <f>CONCATENATE(ROUND('БАЗА ЯНД'!J675,0)," кк")</f>
        <v>140 кк</v>
      </c>
      <c r="F677" t="str">
        <f>CONCATENATE("Б ",ROUND('БАЗА ЯНД'!K675,0))</f>
        <v>Б 1</v>
      </c>
      <c r="G677" t="str">
        <f>CONCATENATE("Ж ",ROUND('БАЗА ЯНД'!L675,0))</f>
        <v>Ж 7</v>
      </c>
      <c r="H677" t="str">
        <f>CONCATENATE("У ",ROUND('БАЗА ЯНД'!M675,0))</f>
        <v>У 18</v>
      </c>
      <c r="I677">
        <f>'БАЗА ЯНД'!N675</f>
        <v>1</v>
      </c>
      <c r="J677">
        <f>'БАЗА ЯНД'!O675</f>
        <v>1</v>
      </c>
      <c r="K677">
        <f>'БАЗА ЯНД'!P675</f>
        <v>1</v>
      </c>
      <c r="L677">
        <f>'БАЗА ЯНД'!Q675</f>
        <v>0</v>
      </c>
      <c r="M677" t="str">
        <f>'БАЗА ЯНД'!R675</f>
        <v>молоко, мука, яйцо, сахар, дрожжи, маргарин, уксус, лимонная кислота, сахар, соль, сгущенное молоко вареное</v>
      </c>
    </row>
    <row r="678" spans="1:13" ht="15" hidden="1" customHeight="1" x14ac:dyDescent="0.25">
      <c r="A678">
        <f>'БАЗА ЯНД'!B676</f>
        <v>0</v>
      </c>
      <c r="B678" t="str">
        <f>'БАЗА ЯНД'!E676</f>
        <v>Нектарины</v>
      </c>
      <c r="C678" t="str">
        <f>CONCATENATE('БАЗА ЯНД'!F676,".-")</f>
        <v>80.-</v>
      </c>
      <c r="D678" t="str">
        <f>CONCATENATE('БАЗА ЯНД'!I676," г")</f>
        <v>150 г</v>
      </c>
      <c r="E678" t="str">
        <f>CONCATENATE(ROUND('БАЗА ЯНД'!J676,0)," кк")</f>
        <v>28 кк</v>
      </c>
      <c r="F678" t="str">
        <f>CONCATENATE("Б ",ROUND('БАЗА ЯНД'!K676,0))</f>
        <v>Б 1</v>
      </c>
      <c r="G678" t="str">
        <f>CONCATENATE("Ж ",ROUND('БАЗА ЯНД'!L676,0))</f>
        <v>Ж 0</v>
      </c>
      <c r="H678" t="str">
        <f>CONCATENATE("У ",ROUND('БАЗА ЯНД'!M676,0))</f>
        <v>У 13</v>
      </c>
      <c r="I678">
        <f>'БАЗА ЯНД'!N676</f>
        <v>1</v>
      </c>
      <c r="J678">
        <f>'БАЗА ЯНД'!O676</f>
        <v>0</v>
      </c>
      <c r="K678">
        <f>'БАЗА ЯНД'!P676</f>
        <v>0</v>
      </c>
      <c r="L678">
        <f>'БАЗА ЯНД'!Q676</f>
        <v>0</v>
      </c>
      <c r="M678" t="str">
        <f>'БАЗА ЯНД'!R676</f>
        <v>нектарины</v>
      </c>
    </row>
    <row r="679" spans="1:13" ht="15" hidden="1" customHeight="1" x14ac:dyDescent="0.25">
      <c r="A679">
        <f>'БАЗА ЯНД'!B677</f>
        <v>0</v>
      </c>
      <c r="B679" t="str">
        <f>'БАЗА ЯНД'!E677</f>
        <v>Онигири с красной рыбой</v>
      </c>
      <c r="C679" t="str">
        <f>CONCATENATE('БАЗА ЯНД'!F677,".-")</f>
        <v>135.-</v>
      </c>
      <c r="D679" t="str">
        <f>CONCATENATE('БАЗА ЯНД'!I677," г")</f>
        <v>120 г</v>
      </c>
      <c r="E679" t="str">
        <f>CONCATENATE(ROUND('БАЗА ЯНД'!J677,0)," кк")</f>
        <v>160 кк</v>
      </c>
      <c r="F679" t="str">
        <f>CONCATENATE("Б ",ROUND('БАЗА ЯНД'!K677,0))</f>
        <v>Б 8</v>
      </c>
      <c r="G679" t="str">
        <f>CONCATENATE("Ж ",ROUND('БАЗА ЯНД'!L677,0))</f>
        <v>Ж 5</v>
      </c>
      <c r="H679" t="str">
        <f>CONCATENATE("У ",ROUND('БАЗА ЯНД'!M677,0))</f>
        <v>У 20</v>
      </c>
      <c r="I679">
        <f>'БАЗА ЯНД'!N677</f>
        <v>0</v>
      </c>
      <c r="J679">
        <f>'БАЗА ЯНД'!O677</f>
        <v>0</v>
      </c>
      <c r="K679">
        <f>'БАЗА ЯНД'!P677</f>
        <v>1</v>
      </c>
      <c r="L679">
        <f>'БАЗА ЯНД'!Q677</f>
        <v>0</v>
      </c>
      <c r="M679" t="str">
        <f>'БАЗА ЯНД'!R677</f>
        <v xml:space="preserve">рис, уксус рисовый, соус рисовый мирин, сахар, соль, авокадо, огурцы, нори, кунжутное масло, салат чукка, сыр творожный, филе кеты,  подсолнечное масло, тимьян, соль, соус соевый, имбирь маринованный, кунжут </v>
      </c>
    </row>
    <row r="680" spans="1:13" ht="15" hidden="1" customHeight="1" x14ac:dyDescent="0.25">
      <c r="A680">
        <f>'БАЗА ЯНД'!B678</f>
        <v>0</v>
      </c>
      <c r="B680" t="str">
        <f>'БАЗА ЯНД'!E678</f>
        <v>Омлет с цыплёнком</v>
      </c>
      <c r="C680" t="str">
        <f>CONCATENATE('БАЗА ЯНД'!F678,".-")</f>
        <v>130.-</v>
      </c>
      <c r="D680" t="str">
        <f>CONCATENATE('БАЗА ЯНД'!I678," г")</f>
        <v>180 г</v>
      </c>
      <c r="E680" t="str">
        <f>CONCATENATE(ROUND('БАЗА ЯНД'!J678,0)," кк")</f>
        <v>320 кк</v>
      </c>
      <c r="F680" t="str">
        <f>CONCATENATE("Б ",ROUND('БАЗА ЯНД'!K678,0))</f>
        <v>Б 18</v>
      </c>
      <c r="G680" t="str">
        <f>CONCATENATE("Ж ",ROUND('БАЗА ЯНД'!L678,0))</f>
        <v>Ж 23</v>
      </c>
      <c r="H680" t="str">
        <f>CONCATENATE("У ",ROUND('БАЗА ЯНД'!M678,0))</f>
        <v>У 8</v>
      </c>
      <c r="I680">
        <f>'БАЗА ЯНД'!N678</f>
        <v>0</v>
      </c>
      <c r="J680">
        <f>'БАЗА ЯНД'!O678</f>
        <v>1</v>
      </c>
      <c r="K680">
        <f>'БАЗА ЯНД'!P678</f>
        <v>1</v>
      </c>
      <c r="L680">
        <f>'БАЗА ЯНД'!Q678</f>
        <v>0</v>
      </c>
      <c r="M680" t="str">
        <f>'БАЗА ЯНД'!R678</f>
        <v>яйцо куриное, сливки, сыр, петрушка, лук, цыплёнок, цукини, мука, соль, специи</v>
      </c>
    </row>
    <row r="681" spans="1:13" ht="15" hidden="1" customHeight="1" x14ac:dyDescent="0.25">
      <c r="A681">
        <f>'БАЗА ЯНД'!B679</f>
        <v>9</v>
      </c>
      <c r="B681" t="str">
        <f>'БАЗА ЯНД'!E679</f>
        <v>Немецкий картофельный салат с индейкой</v>
      </c>
      <c r="C681" t="str">
        <f>CONCATENATE('БАЗА ЯНД'!F679,".-")</f>
        <v>180.-</v>
      </c>
      <c r="D681" t="str">
        <f>CONCATENATE('БАЗА ЯНД'!I679," г")</f>
        <v>180 г</v>
      </c>
      <c r="E681" t="str">
        <f>CONCATENATE(ROUND('БАЗА ЯНД'!J679,0)," кк")</f>
        <v>237 кк</v>
      </c>
      <c r="F681" t="str">
        <f>CONCATENATE("Б ",ROUND('БАЗА ЯНД'!K679,0))</f>
        <v>Б 11</v>
      </c>
      <c r="G681" t="str">
        <f>CONCATENATE("Ж ",ROUND('БАЗА ЯНД'!L679,0))</f>
        <v>Ж 11</v>
      </c>
      <c r="H681" t="str">
        <f>CONCATENATE("У ",ROUND('БАЗА ЯНД'!M679,0))</f>
        <v>У 24</v>
      </c>
      <c r="I681">
        <f>'БАЗА ЯНД'!N679</f>
        <v>0</v>
      </c>
      <c r="J681">
        <f>'БАЗА ЯНД'!O679</f>
        <v>0</v>
      </c>
      <c r="K681">
        <f>'БАЗА ЯНД'!P679</f>
        <v>0</v>
      </c>
      <c r="L681">
        <f>'БАЗА ЯНД'!Q679</f>
        <v>0</v>
      </c>
      <c r="M681" t="str">
        <f>'БАЗА ЯНД'!R679</f>
        <v>картофель, индейка, огурцы маринованные, зеленый горошек, подсолнечное масло, горчица, соль, сахар, специи</v>
      </c>
    </row>
    <row r="682" spans="1:13" ht="15" hidden="1" customHeight="1" x14ac:dyDescent="0.25">
      <c r="A682">
        <f>'БАЗА ЯНД'!B680</f>
        <v>17</v>
      </c>
      <c r="B682" t="str">
        <f>'БАЗА ЯНД'!E680</f>
        <v>Ризотто из булгура с цукини и вялеными томатами</v>
      </c>
      <c r="C682" t="str">
        <f>CONCATENATE('БАЗА ЯНД'!F680,".-")</f>
        <v>180.-</v>
      </c>
      <c r="D682" t="str">
        <f>CONCATENATE('БАЗА ЯНД'!I680," г")</f>
        <v>180 г</v>
      </c>
      <c r="E682" t="str">
        <f>CONCATENATE(ROUND('БАЗА ЯНД'!J680,0)," кк")</f>
        <v>165 кк</v>
      </c>
      <c r="F682" t="str">
        <f>CONCATENATE("Б ",ROUND('БАЗА ЯНД'!K680,0))</f>
        <v>Б 5</v>
      </c>
      <c r="G682" t="str">
        <f>CONCATENATE("Ж ",ROUND('БАЗА ЯНД'!L680,0))</f>
        <v>Ж 13</v>
      </c>
      <c r="H682" t="str">
        <f>CONCATENATE("У ",ROUND('БАЗА ЯНД'!M680,0))</f>
        <v>У 8</v>
      </c>
      <c r="I682">
        <f>'БАЗА ЯНД'!N680</f>
        <v>1</v>
      </c>
      <c r="J682">
        <f>'БАЗА ЯНД'!O680</f>
        <v>1</v>
      </c>
      <c r="K682">
        <f>'БАЗА ЯНД'!P680</f>
        <v>1</v>
      </c>
      <c r="L682">
        <f>'БАЗА ЯНД'!Q680</f>
        <v>0</v>
      </c>
      <c r="M682" t="str">
        <f>'БАЗА ЯНД'!R680</f>
        <v>булгур, томаты, кабачки, тыква, вино, пармезан, сливки, сливочное масло, сыр, тимьян, чеснок, соль, специи</v>
      </c>
    </row>
    <row r="683" spans="1:13" ht="15" hidden="1" customHeight="1" x14ac:dyDescent="0.25">
      <c r="A683">
        <f>'БАЗА ЯНД'!B681</f>
        <v>22</v>
      </c>
      <c r="B683" t="str">
        <f>'БАЗА ЯНД'!E681</f>
        <v>Куриный рулет со шпинатом</v>
      </c>
      <c r="C683" t="str">
        <f>CONCATENATE('БАЗА ЯНД'!F681,".-")</f>
        <v>190.-</v>
      </c>
      <c r="D683" t="str">
        <f>CONCATENATE('БАЗА ЯНД'!I681," г")</f>
        <v>150 г</v>
      </c>
      <c r="E683" t="str">
        <f>CONCATENATE(ROUND('БАЗА ЯНД'!J681,0)," кк")</f>
        <v>189 кк</v>
      </c>
      <c r="F683" t="str">
        <f>CONCATENATE("Б ",ROUND('БАЗА ЯНД'!K681,0))</f>
        <v>Б 23</v>
      </c>
      <c r="G683" t="str">
        <f>CONCATENATE("Ж ",ROUND('БАЗА ЯНД'!L681,0))</f>
        <v>Ж 6</v>
      </c>
      <c r="H683" t="str">
        <f>CONCATENATE("У ",ROUND('БАЗА ЯНД'!M681,0))</f>
        <v>У 11</v>
      </c>
      <c r="I683">
        <f>'БАЗА ЯНД'!N681</f>
        <v>0</v>
      </c>
      <c r="J683">
        <f>'БАЗА ЯНД'!O681</f>
        <v>0</v>
      </c>
      <c r="K683">
        <f>'БАЗА ЯНД'!P681</f>
        <v>1</v>
      </c>
      <c r="L683">
        <f>'БАЗА ЯНД'!Q681</f>
        <v>0</v>
      </c>
      <c r="M683" t="str">
        <f>'БАЗА ЯНД'!R681</f>
        <v>цыплёнок, сливочный сыр, шпинат, паприка, лук, чеснок, соль, специи</v>
      </c>
    </row>
    <row r="684" spans="1:13" ht="15" hidden="1" customHeight="1" x14ac:dyDescent="0.25">
      <c r="A684">
        <f>'БАЗА ЯНД'!B682</f>
        <v>22</v>
      </c>
      <c r="B684" t="str">
        <f>'БАЗА ЯНД'!E682</f>
        <v>Ласси с черникой и мятой</v>
      </c>
      <c r="C684" t="str">
        <f>CONCATENATE('БАЗА ЯНД'!F682,".-")</f>
        <v>140.-</v>
      </c>
      <c r="D684" t="str">
        <f>CONCATENATE('БАЗА ЯНД'!I682," г")</f>
        <v>270 г</v>
      </c>
      <c r="E684" t="str">
        <f>CONCATENATE(ROUND('БАЗА ЯНД'!J682,0)," кк")</f>
        <v>134 кк</v>
      </c>
      <c r="F684" t="str">
        <f>CONCATENATE("Б ",ROUND('БАЗА ЯНД'!K682,0))</f>
        <v>Б 6</v>
      </c>
      <c r="G684" t="str">
        <f>CONCATENATE("Ж ",ROUND('БАЗА ЯНД'!L682,0))</f>
        <v>Ж 5</v>
      </c>
      <c r="H684" t="str">
        <f>CONCATENATE("У ",ROUND('БАЗА ЯНД'!M682,0))</f>
        <v>У 15</v>
      </c>
      <c r="I684">
        <f>'БАЗА ЯНД'!N682</f>
        <v>1</v>
      </c>
      <c r="J684">
        <f>'БАЗА ЯНД'!O682</f>
        <v>0</v>
      </c>
      <c r="K684">
        <f>'БАЗА ЯНД'!P682</f>
        <v>1</v>
      </c>
      <c r="L684">
        <f>'БАЗА ЯНД'!Q682</f>
        <v>0</v>
      </c>
      <c r="M684" t="str">
        <f>'БАЗА ЯНД'!R682</f>
        <v>кефир, черника, банан, мята</v>
      </c>
    </row>
    <row r="685" spans="1:13" ht="15" hidden="1" customHeight="1" x14ac:dyDescent="0.25">
      <c r="A685">
        <f>'БАЗА ЯНД'!B683</f>
        <v>39</v>
      </c>
      <c r="B685" t="str">
        <f>'БАЗА ЯНД'!E683</f>
        <v>Фаршированные кабачки с индейкой</v>
      </c>
      <c r="C685" t="str">
        <f>CONCATENATE('БАЗА ЯНД'!F683,".-")</f>
        <v>200.-</v>
      </c>
      <c r="D685" t="str">
        <f>CONCATENATE('БАЗА ЯНД'!I683," г")</f>
        <v>250 г</v>
      </c>
      <c r="E685" t="str">
        <f>CONCATENATE(ROUND('БАЗА ЯНД'!J683,0)," кк")</f>
        <v>209 кк</v>
      </c>
      <c r="F685" t="str">
        <f>CONCATENATE("Б ",ROUND('БАЗА ЯНД'!K683,0))</f>
        <v>Б 11</v>
      </c>
      <c r="G685" t="str">
        <f>CONCATENATE("Ж ",ROUND('БАЗА ЯНД'!L683,0))</f>
        <v>Ж 12</v>
      </c>
      <c r="H685" t="str">
        <f>CONCATENATE("У ",ROUND('БАЗА ЯНД'!M683,0))</f>
        <v>У 13</v>
      </c>
      <c r="I685">
        <f>'БАЗА ЯНД'!N683</f>
        <v>0</v>
      </c>
      <c r="J685">
        <f>'БАЗА ЯНД'!O683</f>
        <v>1</v>
      </c>
      <c r="K685">
        <f>'БАЗА ЯНД'!P683</f>
        <v>1</v>
      </c>
      <c r="L685">
        <f>'БАЗА ЯНД'!Q683</f>
        <v>0</v>
      </c>
      <c r="M685" t="str">
        <f>'БАЗА ЯНД'!R683</f>
        <v>кабачки, индейка, цыплёнок, сливочное масло, панировочные сухари, яйцо куриное, булгур, сыр гауда, петрушка, подсолнечное масло, соль, специи</v>
      </c>
    </row>
    <row r="686" spans="1:13" ht="15" hidden="1" customHeight="1" x14ac:dyDescent="0.25">
      <c r="A686">
        <f>'БАЗА ЯНД'!B684</f>
        <v>19</v>
      </c>
      <c r="B686" t="str">
        <f>'БАЗА ЯНД'!E684</f>
        <v>Лазанья Болоньезе</v>
      </c>
      <c r="C686" t="str">
        <f>CONCATENATE('БАЗА ЯНД'!F684,".-")</f>
        <v>270.-</v>
      </c>
      <c r="D686" t="str">
        <f>CONCATENATE('БАЗА ЯНД'!I684," г")</f>
        <v>200 г</v>
      </c>
      <c r="E686" t="str">
        <f>CONCATENATE(ROUND('БАЗА ЯНД'!J684,0)," кк")</f>
        <v>335 кк</v>
      </c>
      <c r="F686" t="str">
        <f>CONCATENATE("Б ",ROUND('БАЗА ЯНД'!K684,0))</f>
        <v>Б 14</v>
      </c>
      <c r="G686" t="str">
        <f>CONCATENATE("Ж ",ROUND('БАЗА ЯНД'!L684,0))</f>
        <v>Ж 19</v>
      </c>
      <c r="H686" t="str">
        <f>CONCATENATE("У ",ROUND('БАЗА ЯНД'!M684,0))</f>
        <v>У 26</v>
      </c>
      <c r="I686">
        <f>'БАЗА ЯНД'!N684</f>
        <v>0</v>
      </c>
      <c r="J686">
        <f>'БАЗА ЯНД'!O684</f>
        <v>1</v>
      </c>
      <c r="K686">
        <f>'БАЗА ЯНД'!P684</f>
        <v>1</v>
      </c>
      <c r="L686">
        <f>'БАЗА ЯНД'!Q684</f>
        <v>0</v>
      </c>
      <c r="M686" t="str">
        <f>'БАЗА ЯНД'!R684</f>
        <v>паста, говядина, томаты, лук, морковь, подсолнечное масло, сельдерей, томатная паста, сыр, сливочное масло, молоко, мука пшеничная, чеснок, базилик, соль, специи</v>
      </c>
    </row>
    <row r="687" spans="1:13" ht="15" hidden="1" customHeight="1" x14ac:dyDescent="0.25">
      <c r="A687">
        <f>'БАЗА ЯНД'!B685</f>
        <v>5</v>
      </c>
      <c r="B687" t="str">
        <f>'БАЗА ЯНД'!E685</f>
        <v>Ленивые голубцы с рикоттой и травами</v>
      </c>
      <c r="C687" t="str">
        <f>CONCATENATE('БАЗА ЯНД'!F685,".-")</f>
        <v>200.-</v>
      </c>
      <c r="D687" t="str">
        <f>CONCATENATE('БАЗА ЯНД'!I685," г")</f>
        <v>250 г</v>
      </c>
      <c r="E687" t="str">
        <f>CONCATENATE(ROUND('БАЗА ЯНД'!J685,0)," кк")</f>
        <v>354 кк</v>
      </c>
      <c r="F687" t="str">
        <f>CONCATENATE("Б ",ROUND('БАЗА ЯНД'!K685,0))</f>
        <v>Б 15</v>
      </c>
      <c r="G687" t="str">
        <f>CONCATENATE("Ж ",ROUND('БАЗА ЯНД'!L685,0))</f>
        <v>Ж 25</v>
      </c>
      <c r="H687" t="str">
        <f>CONCATENATE("У ",ROUND('БАЗА ЯНД'!M685,0))</f>
        <v>У 15</v>
      </c>
      <c r="I687">
        <f>'БАЗА ЯНД'!N685</f>
        <v>0</v>
      </c>
      <c r="J687">
        <f>'БАЗА ЯНД'!O685</f>
        <v>0</v>
      </c>
      <c r="K687">
        <f>'БАЗА ЯНД'!P685</f>
        <v>1</v>
      </c>
      <c r="L687">
        <f>'БАЗА ЯНД'!Q685</f>
        <v>0</v>
      </c>
      <c r="M687" t="str">
        <f>'БАЗА ЯНД'!R685</f>
        <v>свинина, капуста, булгур, лук, цветная капуста, томаты, сливочное масло, тимьян, чеснок, морковь, капуста, творог, сметана, петрушка, соль, специи</v>
      </c>
    </row>
    <row r="688" spans="1:13" ht="15" hidden="1" customHeight="1" x14ac:dyDescent="0.25">
      <c r="A688">
        <f>'БАЗА ЯНД'!B686</f>
        <v>21</v>
      </c>
      <c r="B688" t="str">
        <f>'БАЗА ЯНД'!E686</f>
        <v>Домашние котлеты с грибным соусом, 1 шт</v>
      </c>
      <c r="C688" t="str">
        <f>CONCATENATE('БАЗА ЯНД'!F686,".-")</f>
        <v>190.-</v>
      </c>
      <c r="D688" t="str">
        <f>CONCATENATE('БАЗА ЯНД'!I686," г")</f>
        <v>120 г</v>
      </c>
      <c r="E688" t="str">
        <f>CONCATENATE(ROUND('БАЗА ЯНД'!J686,0)," кк")</f>
        <v>293 кк</v>
      </c>
      <c r="F688" t="str">
        <f>CONCATENATE("Б ",ROUND('БАЗА ЯНД'!K686,0))</f>
        <v>Б 14</v>
      </c>
      <c r="G688" t="str">
        <f>CONCATENATE("Ж ",ROUND('БАЗА ЯНД'!L686,0))</f>
        <v>Ж 24</v>
      </c>
      <c r="H688" t="str">
        <f>CONCATENATE("У ",ROUND('БАЗА ЯНД'!M686,0))</f>
        <v>У 6</v>
      </c>
      <c r="I688">
        <f>'БАЗА ЯНД'!N686</f>
        <v>0</v>
      </c>
      <c r="J688">
        <f>'БАЗА ЯНД'!O686</f>
        <v>1</v>
      </c>
      <c r="K688">
        <f>'БАЗА ЯНД'!P686</f>
        <v>1</v>
      </c>
      <c r="L688">
        <f>'БАЗА ЯНД'!Q686</f>
        <v>0</v>
      </c>
      <c r="M688" t="str">
        <f>'БАЗА ЯНД'!R686</f>
        <v>говядина, свинина, яйцо, сухари панировочные, шампиньоны, подосиновики, демиглас, сливки, сливочное масло, лук, чеснок, соль, специи</v>
      </c>
    </row>
    <row r="689" spans="1:13" ht="15" hidden="1" customHeight="1" x14ac:dyDescent="0.25">
      <c r="A689">
        <f>'БАЗА ЯНД'!B687</f>
        <v>21</v>
      </c>
      <c r="B689" t="str">
        <f>'БАЗА ЯНД'!E687</f>
        <v>Лимонад лимон и чабрец</v>
      </c>
      <c r="C689" t="str">
        <f>CONCATENATE('БАЗА ЯНД'!F687,".-")</f>
        <v>100.-</v>
      </c>
      <c r="D689" t="str">
        <f>CONCATENATE('БАЗА ЯНД'!I687," г")</f>
        <v>270 г</v>
      </c>
      <c r="E689" t="str">
        <f>CONCATENATE(ROUND('БАЗА ЯНД'!J687,0)," кк")</f>
        <v>98 кк</v>
      </c>
      <c r="F689" t="str">
        <f>CONCATENATE("Б ",ROUND('БАЗА ЯНД'!K687,0))</f>
        <v>Б 0</v>
      </c>
      <c r="G689" t="str">
        <f>CONCATENATE("Ж ",ROUND('БАЗА ЯНД'!L687,0))</f>
        <v>Ж 0</v>
      </c>
      <c r="H689" t="str">
        <f>CONCATENATE("У ",ROUND('БАЗА ЯНД'!M687,0))</f>
        <v>У 23</v>
      </c>
      <c r="I689">
        <f>'БАЗА ЯНД'!N687</f>
        <v>1</v>
      </c>
      <c r="J689">
        <f>'БАЗА ЯНД'!O687</f>
        <v>0</v>
      </c>
      <c r="K689">
        <f>'БАЗА ЯНД'!P687</f>
        <v>0</v>
      </c>
      <c r="L689">
        <f>'БАЗА ЯНД'!Q687</f>
        <v>0</v>
      </c>
      <c r="M689" t="str">
        <f>'БАЗА ЯНД'!R687</f>
        <v>лимонный сок, чабрец, сахар, вода газированная</v>
      </c>
    </row>
    <row r="690" spans="1:13" ht="15" hidden="1" customHeight="1" x14ac:dyDescent="0.25">
      <c r="A690">
        <f>'БАЗА ЯНД'!B688</f>
        <v>11</v>
      </c>
      <c r="B690" t="str">
        <f>'БАЗА ЯНД'!E688</f>
        <v>Плов с индейкой</v>
      </c>
      <c r="C690" t="str">
        <f>CONCATENATE('БАЗА ЯНД'!F688,".-")</f>
        <v>200.-</v>
      </c>
      <c r="D690" t="str">
        <f>CONCATENATE('БАЗА ЯНД'!I688," г")</f>
        <v>250 г</v>
      </c>
      <c r="E690" t="str">
        <f>CONCATENATE(ROUND('БАЗА ЯНД'!J688,0)," кк")</f>
        <v>237 кк</v>
      </c>
      <c r="F690" t="str">
        <f>CONCATENATE("Б ",ROUND('БАЗА ЯНД'!K688,0))</f>
        <v>Б 16</v>
      </c>
      <c r="G690" t="str">
        <f>CONCATENATE("Ж ",ROUND('БАЗА ЯНД'!L688,0))</f>
        <v>Ж 1</v>
      </c>
      <c r="H690" t="str">
        <f>CONCATENATE("У ",ROUND('БАЗА ЯНД'!M688,0))</f>
        <v>У 42</v>
      </c>
      <c r="I690">
        <f>'БАЗА ЯНД'!N688</f>
        <v>0</v>
      </c>
      <c r="J690">
        <f>'БАЗА ЯНД'!O688</f>
        <v>0</v>
      </c>
      <c r="K690">
        <f>'БАЗА ЯНД'!P688</f>
        <v>0</v>
      </c>
      <c r="L690">
        <f>'БАЗА ЯНД'!Q688</f>
        <v>1</v>
      </c>
      <c r="M690" t="str">
        <f>'БАЗА ЯНД'!R688</f>
        <v>индейка, рис, томаты, морковь, лук, кинза, чеснок, барбарис, перец чили, соль, специи</v>
      </c>
    </row>
    <row r="691" spans="1:13" ht="15" hidden="1" customHeight="1" x14ac:dyDescent="0.25">
      <c r="A691">
        <f>'БАЗА ЯНД'!B689</f>
        <v>24</v>
      </c>
      <c r="B691" t="str">
        <f>'БАЗА ЯНД'!E689</f>
        <v>Филе белой рыбы с картофелем и соусом тартар</v>
      </c>
      <c r="C691" t="str">
        <f>CONCATENATE('БАЗА ЯНД'!F689,".-")</f>
        <v>250.-</v>
      </c>
      <c r="D691" t="str">
        <f>CONCATENATE('БАЗА ЯНД'!I689," г")</f>
        <v>200 г</v>
      </c>
      <c r="E691" t="str">
        <f>CONCATENATE(ROUND('БАЗА ЯНД'!J689,0)," кк")</f>
        <v>375 кк</v>
      </c>
      <c r="F691" t="str">
        <f>CONCATENATE("Б ",ROUND('БАЗА ЯНД'!K689,0))</f>
        <v>Б 15</v>
      </c>
      <c r="G691" t="str">
        <f>CONCATENATE("Ж ",ROUND('БАЗА ЯНД'!L689,0))</f>
        <v>Ж 24</v>
      </c>
      <c r="H691" t="str">
        <f>CONCATENATE("У ",ROUND('БАЗА ЯНД'!M689,0))</f>
        <v>У 25</v>
      </c>
      <c r="I691">
        <f>'БАЗА ЯНД'!N689</f>
        <v>0</v>
      </c>
      <c r="J691">
        <f>'БАЗА ЯНД'!O689</f>
        <v>1</v>
      </c>
      <c r="K691">
        <f>'БАЗА ЯНД'!P689</f>
        <v>1</v>
      </c>
      <c r="L691">
        <f>'БАЗА ЯНД'!Q689</f>
        <v>0</v>
      </c>
      <c r="M691" t="str">
        <f>'БАЗА ЯНД'!R689</f>
        <v>треска, мука пшеничная, огурцы маринованные, майонез, сметана, лук зеленый, горчица, укроп, картофель, лимон, соль, специи</v>
      </c>
    </row>
    <row r="692" spans="1:13" ht="15" hidden="1" customHeight="1" x14ac:dyDescent="0.25">
      <c r="A692">
        <f>'БАЗА ЯНД'!B690</f>
        <v>0</v>
      </c>
      <c r="B692" t="str">
        <f>'БАЗА ЯНД'!E690</f>
        <v>Скрамбл с цыплёнком</v>
      </c>
      <c r="C692" t="str">
        <f>CONCATENATE('БАЗА ЯНД'!F690,".-")</f>
        <v>130.-</v>
      </c>
      <c r="D692" t="str">
        <f>CONCATENATE('БАЗА ЯНД'!I690," г")</f>
        <v>180 г</v>
      </c>
      <c r="E692" t="str">
        <f>CONCATENATE(ROUND('БАЗА ЯНД'!J690,0)," кк")</f>
        <v>347 кк</v>
      </c>
      <c r="F692" t="str">
        <f>CONCATENATE("Б ",ROUND('БАЗА ЯНД'!K690,0))</f>
        <v>Б 18</v>
      </c>
      <c r="G692" t="str">
        <f>CONCATENATE("Ж ",ROUND('БАЗА ЯНД'!L690,0))</f>
        <v>Ж 25</v>
      </c>
      <c r="H692" t="str">
        <f>CONCATENATE("У ",ROUND('БАЗА ЯНД'!M690,0))</f>
        <v>У 10</v>
      </c>
      <c r="I692">
        <f>'БАЗА ЯНД'!N690</f>
        <v>0</v>
      </c>
      <c r="J692">
        <f>'БАЗА ЯНД'!O690</f>
        <v>1</v>
      </c>
      <c r="K692">
        <f>'БАЗА ЯНД'!P690</f>
        <v>1</v>
      </c>
      <c r="L692">
        <f>'БАЗА ЯНД'!Q690</f>
        <v>0</v>
      </c>
      <c r="M692" t="str">
        <f>'БАЗА ЯНД'!R690</f>
        <v>яйцо куриное, цыплёнок, сливки, тыква, цукини, сыр, мука пшеничная, зелень, соль</v>
      </c>
    </row>
    <row r="693" spans="1:13" ht="15" hidden="1" customHeight="1" x14ac:dyDescent="0.25">
      <c r="A693">
        <f>'БАЗА ЯНД'!B691</f>
        <v>24</v>
      </c>
      <c r="B693" t="str">
        <f>'БАЗА ЯНД'!E691</f>
        <v>Вишневый компот</v>
      </c>
      <c r="C693" t="str">
        <f>CONCATENATE('БАЗА ЯНД'!F691,".-")</f>
        <v>45.-</v>
      </c>
      <c r="D693" t="str">
        <f>CONCATENATE('БАЗА ЯНД'!I691," г")</f>
        <v>250 г</v>
      </c>
      <c r="E693" t="str">
        <f>CONCATENATE(ROUND('БАЗА ЯНД'!J691,0)," кк")</f>
        <v>150 кк</v>
      </c>
      <c r="F693" t="str">
        <f>CONCATENATE("Б ",ROUND('БАЗА ЯНД'!K691,0))</f>
        <v>Б 0</v>
      </c>
      <c r="G693" t="str">
        <f>CONCATENATE("Ж ",ROUND('БАЗА ЯНД'!L691,0))</f>
        <v>Ж 0</v>
      </c>
      <c r="H693" t="str">
        <f>CONCATENATE("У ",ROUND('БАЗА ЯНД'!M691,0))</f>
        <v>У 37</v>
      </c>
      <c r="I693">
        <f>'БАЗА ЯНД'!N691</f>
        <v>1</v>
      </c>
      <c r="J693">
        <f>'БАЗА ЯНД'!O691</f>
        <v>0</v>
      </c>
      <c r="K693">
        <f>'БАЗА ЯНД'!P691</f>
        <v>0</v>
      </c>
      <c r="L693">
        <f>'БАЗА ЯНД'!Q691</f>
        <v>0</v>
      </c>
      <c r="M693" t="str">
        <f>'БАЗА ЯНД'!R691</f>
        <v>вишня, сахар, вода</v>
      </c>
    </row>
    <row r="694" spans="1:13" ht="15" hidden="1" customHeight="1" x14ac:dyDescent="0.25">
      <c r="A694">
        <f>'БАЗА ЯНД'!B692</f>
        <v>5</v>
      </c>
      <c r="B694" t="str">
        <f>'БАЗА ЯНД'!E692</f>
        <v>Чечевичная похлебка с копченостями</v>
      </c>
      <c r="C694" t="str">
        <f>CONCATENATE('БАЗА ЯНД'!F692,".-")</f>
        <v>140.-</v>
      </c>
      <c r="D694" t="str">
        <f>CONCATENATE('БАЗА ЯНД'!I692," г")</f>
        <v>250 г</v>
      </c>
      <c r="E694" t="str">
        <f>CONCATENATE(ROUND('БАЗА ЯНД'!J692,0)," кк")</f>
        <v>136 кк</v>
      </c>
      <c r="F694" t="str">
        <f>CONCATENATE("Б ",ROUND('БАЗА ЯНД'!K692,0))</f>
        <v>Б 8</v>
      </c>
      <c r="G694" t="str">
        <f>CONCATENATE("Ж ",ROUND('БАЗА ЯНД'!L692,0))</f>
        <v>Ж 7</v>
      </c>
      <c r="H694" t="str">
        <f>CONCATENATE("У ",ROUND('БАЗА ЯНД'!M692,0))</f>
        <v>У 12</v>
      </c>
      <c r="I694">
        <f>'БАЗА ЯНД'!N692</f>
        <v>0</v>
      </c>
      <c r="J694">
        <f>'БАЗА ЯНД'!O692</f>
        <v>0</v>
      </c>
      <c r="K694">
        <f>'БАЗА ЯНД'!P692</f>
        <v>0</v>
      </c>
      <c r="L694">
        <f>'БАЗА ЯНД'!Q692</f>
        <v>0</v>
      </c>
      <c r="M694" t="str">
        <f>'БАЗА ЯНД'!R692</f>
        <v>куриный бульон, бекон (свинина), чечевица, морковь, лук, картофель, томат, оливковое масло, паприка, петрушка, кинза, специи, соль</v>
      </c>
    </row>
    <row r="695" spans="1:13" ht="15" hidden="1" customHeight="1" x14ac:dyDescent="0.25">
      <c r="A695">
        <f>'БАЗА ЯНД'!B693</f>
        <v>10</v>
      </c>
      <c r="B695" t="str">
        <f>'БАЗА ЯНД'!E693</f>
        <v>Салат боул с запечёными овощами</v>
      </c>
      <c r="C695" t="str">
        <f>CONCATENATE('БАЗА ЯНД'!F693,".-")</f>
        <v>240.-</v>
      </c>
      <c r="D695" t="str">
        <f>CONCATENATE('БАЗА ЯНД'!I693," г")</f>
        <v>220 г</v>
      </c>
      <c r="E695" t="str">
        <f>CONCATENATE(ROUND('БАЗА ЯНД'!J693,0)," кк")</f>
        <v>130 кк</v>
      </c>
      <c r="F695" t="str">
        <f>CONCATENATE("Б ",ROUND('БАЗА ЯНД'!K693,0))</f>
        <v>Б 4</v>
      </c>
      <c r="G695" t="str">
        <f>CONCATENATE("Ж ",ROUND('БАЗА ЯНД'!L693,0))</f>
        <v>Ж 8</v>
      </c>
      <c r="H695" t="str">
        <f>CONCATENATE("У ",ROUND('БАЗА ЯНД'!M693,0))</f>
        <v>У 10</v>
      </c>
      <c r="I695">
        <f>'БАЗА ЯНД'!N693</f>
        <v>1</v>
      </c>
      <c r="J695">
        <f>'БАЗА ЯНД'!O693</f>
        <v>0</v>
      </c>
      <c r="K695">
        <f>'БАЗА ЯНД'!P693</f>
        <v>1</v>
      </c>
      <c r="L695">
        <f>'БАЗА ЯНД'!Q693</f>
        <v>0</v>
      </c>
      <c r="M695" t="str">
        <f>'БАЗА ЯНД'!R693</f>
        <v>микс салата, тыква, фасоль стручковая, перец болгарский, баклажаны, томаты, соус песто, сыр пармезан, шпинат, соль</v>
      </c>
    </row>
    <row r="696" spans="1:13" ht="15" hidden="1" customHeight="1" x14ac:dyDescent="0.25">
      <c r="A696">
        <f>'БАЗА ЯНД'!B694</f>
        <v>19</v>
      </c>
      <c r="B696" t="str">
        <f>'БАЗА ЯНД'!E694</f>
        <v>Овощи на гриле с брынзой</v>
      </c>
      <c r="C696" t="str">
        <f>CONCATENATE('БАЗА ЯНД'!F694,".-")</f>
        <v>180.-</v>
      </c>
      <c r="D696" t="str">
        <f>CONCATENATE('БАЗА ЯНД'!I694," г")</f>
        <v>200 г</v>
      </c>
      <c r="E696" t="str">
        <f>CONCATENATE(ROUND('БАЗА ЯНД'!J694,0)," кк")</f>
        <v>129 кк</v>
      </c>
      <c r="F696" t="str">
        <f>CONCATENATE("Б ",ROUND('БАЗА ЯНД'!K694,0))</f>
        <v>Б 5</v>
      </c>
      <c r="G696" t="str">
        <f>CONCATENATE("Ж ",ROUND('БАЗА ЯНД'!L694,0))</f>
        <v>Ж 7</v>
      </c>
      <c r="H696" t="str">
        <f>CONCATENATE("У ",ROUND('БАЗА ЯНД'!M694,0))</f>
        <v>У 13</v>
      </c>
      <c r="I696">
        <f>'БАЗА ЯНД'!N694</f>
        <v>1</v>
      </c>
      <c r="J696">
        <f>'БАЗА ЯНД'!O694</f>
        <v>0</v>
      </c>
      <c r="K696">
        <f>'БАЗА ЯНД'!P694</f>
        <v>1</v>
      </c>
      <c r="L696">
        <f>'БАЗА ЯНД'!Q694</f>
        <v>0</v>
      </c>
      <c r="M696" t="str">
        <f>'БАЗА ЯНД'!R694</f>
        <v xml:space="preserve">морковь, сыр брынза, паприка свежая, томаты, лук красный, кабачки, баклажаны, розмарин, тимьян, подсолнечное масло, базилик, петрушка, чеснок, тимьян, розмарин, уксус бальзамический, кориандр, соль, сахар </v>
      </c>
    </row>
    <row r="697" spans="1:13" ht="15" hidden="1" customHeight="1" x14ac:dyDescent="0.25">
      <c r="A697">
        <f>'БАЗА ЯНД'!B695</f>
        <v>21</v>
      </c>
      <c r="B697" t="str">
        <f>'БАЗА ЯНД'!E695</f>
        <v>Салат с кускусом и индейкой</v>
      </c>
      <c r="C697" t="str">
        <f>CONCATENATE('БАЗА ЯНД'!F695,".-")</f>
        <v>210.-</v>
      </c>
      <c r="D697" t="str">
        <f>CONCATENATE('БАЗА ЯНД'!I695," г")</f>
        <v>200 г</v>
      </c>
      <c r="E697" t="str">
        <f>CONCATENATE(ROUND('БАЗА ЯНД'!J695,0)," кк")</f>
        <v>226 кк</v>
      </c>
      <c r="F697" t="str">
        <f>CONCATENATE("Б ",ROUND('БАЗА ЯНД'!K695,0))</f>
        <v>Б 12</v>
      </c>
      <c r="G697" t="str">
        <f>CONCATENATE("Ж ",ROUND('БАЗА ЯНД'!L695,0))</f>
        <v>Ж 15</v>
      </c>
      <c r="H697" t="str">
        <f>CONCATENATE("У ",ROUND('БАЗА ЯНД'!M695,0))</f>
        <v>У 10</v>
      </c>
      <c r="I697">
        <f>'БАЗА ЯНД'!N695</f>
        <v>0</v>
      </c>
      <c r="J697">
        <f>'БАЗА ЯНД'!O695</f>
        <v>1</v>
      </c>
      <c r="K697">
        <f>'БАЗА ЯНД'!P695</f>
        <v>0</v>
      </c>
      <c r="L697">
        <f>'БАЗА ЯНД'!Q695</f>
        <v>0</v>
      </c>
      <c r="M697" t="str">
        <f>'БАЗА ЯНД'!R695</f>
        <v>кускус, индейка, тыква, томаты, огурцы, петрушка, тархун, мята, оливковое масло, лимон, лук зеленый, соль, специи</v>
      </c>
    </row>
    <row r="698" spans="1:13" ht="15" hidden="1" customHeight="1" x14ac:dyDescent="0.25">
      <c r="A698">
        <f>'БАЗА ЯНД'!B696</f>
        <v>22</v>
      </c>
      <c r="B698" t="str">
        <f>'БАЗА ЯНД'!E696</f>
        <v>Ласси малина</v>
      </c>
      <c r="C698" t="str">
        <f>CONCATENATE('БАЗА ЯНД'!F696,".-")</f>
        <v>160.-</v>
      </c>
      <c r="D698" t="str">
        <f>CONCATENATE('БАЗА ЯНД'!I696," г")</f>
        <v>270 г</v>
      </c>
      <c r="E698" t="str">
        <f>CONCATENATE(ROUND('БАЗА ЯНД'!J696,0)," кк")</f>
        <v>104 кк</v>
      </c>
      <c r="F698" t="str">
        <f>CONCATENATE("Б ",ROUND('БАЗА ЯНД'!K696,0))</f>
        <v>Б 5</v>
      </c>
      <c r="G698" t="str">
        <f>CONCATENATE("Ж ",ROUND('БАЗА ЯНД'!L696,0))</f>
        <v>Ж 5</v>
      </c>
      <c r="H698" t="str">
        <f>CONCATENATE("У ",ROUND('БАЗА ЯНД'!M696,0))</f>
        <v>У 11</v>
      </c>
      <c r="I698">
        <f>'БАЗА ЯНД'!N696</f>
        <v>1</v>
      </c>
      <c r="J698">
        <f>'БАЗА ЯНД'!O696</f>
        <v>0</v>
      </c>
      <c r="K698">
        <f>'БАЗА ЯНД'!P696</f>
        <v>1</v>
      </c>
      <c r="L698">
        <f>'БАЗА ЯНД'!Q696</f>
        <v>0</v>
      </c>
      <c r="M698" t="str">
        <f>'БАЗА ЯНД'!R696</f>
        <v>кефир, малина</v>
      </c>
    </row>
    <row r="699" spans="1:13" ht="15" hidden="1" customHeight="1" x14ac:dyDescent="0.25">
      <c r="A699">
        <f>'БАЗА ЯНД'!B697</f>
        <v>16</v>
      </c>
      <c r="B699" t="str">
        <f>'БАЗА ЯНД'!E697</f>
        <v>Плов с цыплёнком и барбарисом</v>
      </c>
      <c r="C699" t="str">
        <f>CONCATENATE('БАЗА ЯНД'!F697,".-")</f>
        <v>200.-</v>
      </c>
      <c r="D699" t="str">
        <f>CONCATENATE('БАЗА ЯНД'!I697," г")</f>
        <v>250 г</v>
      </c>
      <c r="E699" t="str">
        <f>CONCATENATE(ROUND('БАЗА ЯНД'!J697,0)," кк")</f>
        <v>312 кк</v>
      </c>
      <c r="F699" t="str">
        <f>CONCATENATE("Б ",ROUND('БАЗА ЯНД'!K697,0))</f>
        <v>Б 14</v>
      </c>
      <c r="G699" t="str">
        <f>CONCATENATE("Ж ",ROUND('БАЗА ЯНД'!L697,0))</f>
        <v>Ж 8</v>
      </c>
      <c r="H699" t="str">
        <f>CONCATENATE("У ",ROUND('БАЗА ЯНД'!M697,0))</f>
        <v>У 45</v>
      </c>
      <c r="I699">
        <f>'БАЗА ЯНД'!N697</f>
        <v>0</v>
      </c>
      <c r="J699">
        <f>'БАЗА ЯНД'!O697</f>
        <v>0</v>
      </c>
      <c r="K699">
        <f>'БАЗА ЯНД'!P697</f>
        <v>0</v>
      </c>
      <c r="L699">
        <f>'БАЗА ЯНД'!Q697</f>
        <v>1</v>
      </c>
      <c r="M699" t="str">
        <f>'БАЗА ЯНД'!R697</f>
        <v>цыплёнок, рис, лук, морковь, барбарис, кунжутное масло, кинза, перец чили, чеснок, соль, специи</v>
      </c>
    </row>
    <row r="700" spans="1:13" ht="15" hidden="1" customHeight="1" x14ac:dyDescent="0.25">
      <c r="A700">
        <f>'БАЗА ЯНД'!B698</f>
        <v>12</v>
      </c>
      <c r="B700" t="str">
        <f>'БАЗА ЯНД'!E698</f>
        <v>Жареный рис с овощами и тофу</v>
      </c>
      <c r="C700" t="str">
        <f>CONCATENATE('БАЗА ЯНД'!F698,".-")</f>
        <v>180.-</v>
      </c>
      <c r="D700" t="str">
        <f>CONCATENATE('БАЗА ЯНД'!I698," г")</f>
        <v>200 г</v>
      </c>
      <c r="E700" t="str">
        <f>CONCATENATE(ROUND('БАЗА ЯНД'!J698,0)," кк")</f>
        <v>161 кк</v>
      </c>
      <c r="F700" t="str">
        <f>CONCATENATE("Б ",ROUND('БАЗА ЯНД'!K698,0))</f>
        <v>Б 8</v>
      </c>
      <c r="G700" t="str">
        <f>CONCATENATE("Ж ",ROUND('БАЗА ЯНД'!L698,0))</f>
        <v>Ж 5</v>
      </c>
      <c r="H700" t="str">
        <f>CONCATENATE("У ",ROUND('БАЗА ЯНД'!M698,0))</f>
        <v>У 21</v>
      </c>
      <c r="I700">
        <f>'БАЗА ЯНД'!N698</f>
        <v>1</v>
      </c>
      <c r="J700">
        <f>'БАЗА ЯНД'!O698</f>
        <v>1</v>
      </c>
      <c r="K700">
        <f>'БАЗА ЯНД'!P698</f>
        <v>0</v>
      </c>
      <c r="L700">
        <f>'БАЗА ЯНД'!Q698</f>
        <v>0</v>
      </c>
      <c r="M700" t="str">
        <f>'БАЗА ЯНД'!R698</f>
        <v>рис, лук красный, болгарский перец, фасоль стручковая, морковь, кунжутное масло, подсолнечное масло, сыр тофу, соевый соус, кинза, соль</v>
      </c>
    </row>
    <row r="701" spans="1:13" ht="15" hidden="1" customHeight="1" x14ac:dyDescent="0.25">
      <c r="A701">
        <f>'БАЗА ЯНД'!B699</f>
        <v>21</v>
      </c>
      <c r="B701" t="str">
        <f>'БАЗА ЯНД'!E699</f>
        <v>Лимонад тархун</v>
      </c>
      <c r="C701" t="str">
        <f>CONCATENATE('БАЗА ЯНД'!F699,".-")</f>
        <v>130.-</v>
      </c>
      <c r="D701" t="str">
        <f>CONCATENATE('БАЗА ЯНД'!I699," г")</f>
        <v>270 г</v>
      </c>
      <c r="E701" t="str">
        <f>CONCATENATE(ROUND('БАЗА ЯНД'!J699,0)," кк")</f>
        <v>46 кк</v>
      </c>
      <c r="F701" t="str">
        <f>CONCATENATE("Б ",ROUND('БАЗА ЯНД'!K699,0))</f>
        <v>Б 0</v>
      </c>
      <c r="G701" t="str">
        <f>CONCATENATE("Ж ",ROUND('БАЗА ЯНД'!L699,0))</f>
        <v>Ж 0</v>
      </c>
      <c r="H701" t="str">
        <f>CONCATENATE("У ",ROUND('БАЗА ЯНД'!M699,0))</f>
        <v>У 11</v>
      </c>
      <c r="I701">
        <f>'БАЗА ЯНД'!N699</f>
        <v>1</v>
      </c>
      <c r="J701">
        <f>'БАЗА ЯНД'!O699</f>
        <v>0</v>
      </c>
      <c r="K701">
        <f>'БАЗА ЯНД'!P699</f>
        <v>0</v>
      </c>
      <c r="L701">
        <f>'БАЗА ЯНД'!Q699</f>
        <v>0</v>
      </c>
      <c r="M701" t="str">
        <f>'БАЗА ЯНД'!R699</f>
        <v>сироп тархун, сахарный сироп, лимонный концентрат, тархун свежий</v>
      </c>
    </row>
    <row r="702" spans="1:13" ht="15" hidden="1" customHeight="1" x14ac:dyDescent="0.25">
      <c r="A702">
        <f>'БАЗА ЯНД'!B700</f>
        <v>24</v>
      </c>
      <c r="B702" t="str">
        <f>'БАЗА ЯНД'!E700</f>
        <v>Лобио из красной фасоли</v>
      </c>
      <c r="C702" t="str">
        <f>CONCATENATE('БАЗА ЯНД'!F700,".-")</f>
        <v>40.-</v>
      </c>
      <c r="D702" t="str">
        <f>CONCATENATE('БАЗА ЯНД'!I700," г")</f>
        <v>100 г</v>
      </c>
      <c r="E702" t="str">
        <f>CONCATENATE(ROUND('БАЗА ЯНД'!J700,0)," кк")</f>
        <v>86 кк</v>
      </c>
      <c r="F702" t="str">
        <f>CONCATENATE("Б ",ROUND('БАЗА ЯНД'!K700,0))</f>
        <v>Б 5</v>
      </c>
      <c r="G702" t="str">
        <f>CONCATENATE("Ж ",ROUND('БАЗА ЯНД'!L700,0))</f>
        <v>Ж 1</v>
      </c>
      <c r="H702" t="str">
        <f>CONCATENATE("У ",ROUND('БАЗА ЯНД'!M700,0))</f>
        <v>У 15</v>
      </c>
      <c r="I702">
        <f>'БАЗА ЯНД'!N700</f>
        <v>1</v>
      </c>
      <c r="J702">
        <f>'БАЗА ЯНД'!O700</f>
        <v>0</v>
      </c>
      <c r="K702">
        <f>'БАЗА ЯНД'!P700</f>
        <v>0</v>
      </c>
      <c r="L702">
        <f>'БАЗА ЯНД'!Q700</f>
        <v>0</v>
      </c>
      <c r="M702" t="str">
        <f>'БАЗА ЯНД'!R700</f>
        <v>фасоль красная, лук репчатый, чеснок, кинза, томаты, сахар, соль специи</v>
      </c>
    </row>
    <row r="703" spans="1:13" ht="15" customHeight="1" x14ac:dyDescent="0.25">
      <c r="A703">
        <f>'БАЗА ЯНД'!B701</f>
        <v>24</v>
      </c>
      <c r="B703" t="str">
        <f>'БАЗА ЯНД'!E701</f>
        <v>Макароны</v>
      </c>
      <c r="C703" t="str">
        <f>CONCATENATE('БАЗА ЯНД'!F701,".-")</f>
        <v>70.-</v>
      </c>
      <c r="D703" t="str">
        <f>CONCATENATE('БАЗА ЯНД'!I701," г")</f>
        <v>180 г</v>
      </c>
      <c r="E703" t="str">
        <f>CONCATENATE(ROUND('БАЗА ЯНД'!J701,0)," кк")</f>
        <v>235 кк</v>
      </c>
      <c r="F703" t="str">
        <f>CONCATENATE("Б ",ROUND('БАЗА ЯНД'!K701,0))</f>
        <v>Б 6</v>
      </c>
      <c r="G703" t="str">
        <f>CONCATENATE("Ж ",ROUND('БАЗА ЯНД'!L701,0))</f>
        <v>Ж 5</v>
      </c>
      <c r="H703" t="str">
        <f>CONCATENATE("У ",ROUND('БАЗА ЯНД'!M701,0))</f>
        <v>У 42</v>
      </c>
      <c r="I703">
        <f>'БАЗА ЯНД'!N701</f>
        <v>1</v>
      </c>
      <c r="J703">
        <f>'БАЗА ЯНД'!O701</f>
        <v>1</v>
      </c>
      <c r="K703">
        <f>'БАЗА ЯНД'!P701</f>
        <v>1</v>
      </c>
      <c r="L703">
        <f>'БАЗА ЯНД'!Q701</f>
        <v>0</v>
      </c>
      <c r="M703" t="str">
        <f>'БАЗА ЯНД'!R701</f>
        <v>паста, сливочное масло</v>
      </c>
    </row>
    <row r="704" spans="1:13" ht="15" customHeight="1" x14ac:dyDescent="0.25">
      <c r="A704">
        <f>'БАЗА ЯНД'!B702</f>
        <v>21</v>
      </c>
      <c r="B704" t="str">
        <f>'БАЗА ЯНД'!E702</f>
        <v>Манная каша</v>
      </c>
      <c r="C704" t="str">
        <f>CONCATENATE('БАЗА ЯНД'!F702,".-")</f>
        <v>100.-</v>
      </c>
      <c r="D704" t="str">
        <f>CONCATENATE('БАЗА ЯНД'!I702," г")</f>
        <v>250 г</v>
      </c>
      <c r="E704" t="str">
        <f>CONCATENATE(ROUND('БАЗА ЯНД'!J702,0)," кк")</f>
        <v>330 кк</v>
      </c>
      <c r="F704" t="str">
        <f>CONCATENATE("Б ",ROUND('БАЗА ЯНД'!K702,0))</f>
        <v>Б 9</v>
      </c>
      <c r="G704" t="str">
        <f>CONCATENATE("Ж ",ROUND('БАЗА ЯНД'!L702,0))</f>
        <v>Ж 11</v>
      </c>
      <c r="H704" t="str">
        <f>CONCATENATE("У ",ROUND('БАЗА ЯНД'!M702,0))</f>
        <v>У 48</v>
      </c>
      <c r="I704">
        <f>'БАЗА ЯНД'!N702</f>
        <v>1</v>
      </c>
      <c r="J704">
        <f>'БАЗА ЯНД'!O702</f>
        <v>1</v>
      </c>
      <c r="K704">
        <f>'БАЗА ЯНД'!P702</f>
        <v>1</v>
      </c>
      <c r="L704">
        <f>'БАЗА ЯНД'!Q702</f>
        <v>0</v>
      </c>
      <c r="M704" t="str">
        <f>'БАЗА ЯНД'!R702</f>
        <v>манная крупа, молоко, сливки, сахар, соль, сливочное масло</v>
      </c>
    </row>
    <row r="705" spans="1:13" ht="15" hidden="1" customHeight="1" x14ac:dyDescent="0.25">
      <c r="A705">
        <f>'БАЗА ЯНД'!B703</f>
        <v>12</v>
      </c>
      <c r="B705" t="str">
        <f>'БАЗА ЯНД'!E703</f>
        <v>Пельмени со сметаной и зеленью</v>
      </c>
      <c r="C705" t="str">
        <f>CONCATENATE('БАЗА ЯНД'!F703,".-")</f>
        <v>210.-</v>
      </c>
      <c r="D705" t="str">
        <f>CONCATENATE('БАЗА ЯНД'!I703," г")</f>
        <v>200 г</v>
      </c>
      <c r="E705" t="str">
        <f>CONCATENATE(ROUND('БАЗА ЯНД'!J703,0)," кк")</f>
        <v>460 кк</v>
      </c>
      <c r="F705" t="str">
        <f>CONCATENATE("Б ",ROUND('БАЗА ЯНД'!K703,0))</f>
        <v>Б 17</v>
      </c>
      <c r="G705" t="str">
        <f>CONCATENATE("Ж ",ROUND('БАЗА ЯНД'!L703,0))</f>
        <v>Ж 21</v>
      </c>
      <c r="H705" t="str">
        <f>CONCATENATE("У ",ROUND('БАЗА ЯНД'!M703,0))</f>
        <v>У 50</v>
      </c>
      <c r="I705">
        <f>'БАЗА ЯНД'!N703</f>
        <v>0</v>
      </c>
      <c r="J705">
        <f>'БАЗА ЯНД'!O703</f>
        <v>1</v>
      </c>
      <c r="K705">
        <f>'БАЗА ЯНД'!P703</f>
        <v>1</v>
      </c>
      <c r="L705">
        <f>'БАЗА ЯНД'!Q703</f>
        <v>0</v>
      </c>
      <c r="M705" t="str">
        <f>'БАЗА ЯНД'!R703</f>
        <v>мука, говядина, курица, свинина, лук, яйцо, сливочное масло, перец, чеснок, соль, специи</v>
      </c>
    </row>
    <row r="706" spans="1:13" ht="15" hidden="1" customHeight="1" x14ac:dyDescent="0.25">
      <c r="A706">
        <f>'БАЗА ЯНД'!B704</f>
        <v>24</v>
      </c>
      <c r="B706" t="str">
        <f>'БАЗА ЯНД'!E704</f>
        <v>Кальмар с соусом чимичурри</v>
      </c>
      <c r="C706" t="str">
        <f>CONCATENATE('БАЗА ЯНД'!F704,".-")</f>
        <v>260.-</v>
      </c>
      <c r="D706" t="str">
        <f>CONCATENATE('БАЗА ЯНД'!I704," г")</f>
        <v>200 г</v>
      </c>
      <c r="E706" t="str">
        <f>CONCATENATE(ROUND('БАЗА ЯНД'!J704,0)," кк")</f>
        <v>108 кк</v>
      </c>
      <c r="F706" t="str">
        <f>CONCATENATE("Б ",ROUND('БАЗА ЯНД'!K704,0))</f>
        <v>Б 3</v>
      </c>
      <c r="G706" t="str">
        <f>CONCATENATE("Ж ",ROUND('БАЗА ЯНД'!L704,0))</f>
        <v>Ж 7</v>
      </c>
      <c r="H706" t="str">
        <f>CONCATENATE("У ",ROUND('БАЗА ЯНД'!M704,0))</f>
        <v>У 9</v>
      </c>
      <c r="I706">
        <f>'БАЗА ЯНД'!N704</f>
        <v>0</v>
      </c>
      <c r="J706">
        <f>'БАЗА ЯНД'!O704</f>
        <v>0</v>
      </c>
      <c r="K706">
        <f>'БАЗА ЯНД'!P704</f>
        <v>0</v>
      </c>
      <c r="L706">
        <f>'БАЗА ЯНД'!Q704</f>
        <v>0</v>
      </c>
      <c r="M706" t="str">
        <f>'БАЗА ЯНД'!R704</f>
        <v>филе кальмара, фасоль стручковая, капуста брокколи, перец болгарский, лук, морковь, сахар, чеснок, тимьян, соус чимичурри (петрушка, мята, базилик, соль, мёд, уксус винный, подсолнечное масло)</v>
      </c>
    </row>
    <row r="707" spans="1:13" ht="15" hidden="1" customHeight="1" x14ac:dyDescent="0.25">
      <c r="A707">
        <f>'БАЗА ЯНД'!B705</f>
        <v>24</v>
      </c>
      <c r="B707" t="str">
        <f>'БАЗА ЯНД'!E705</f>
        <v>Чебуреки с говядиной, 1 шт</v>
      </c>
      <c r="C707" t="str">
        <f>CONCATENATE('БАЗА ЯНД'!F705,".-")</f>
        <v>150.-</v>
      </c>
      <c r="D707" t="str">
        <f>CONCATENATE('БАЗА ЯНД'!I705," г")</f>
        <v>130 г</v>
      </c>
      <c r="E707" t="str">
        <f>CONCATENATE(ROUND('БАЗА ЯНД'!J705,0)," кк")</f>
        <v>255 кк</v>
      </c>
      <c r="F707" t="str">
        <f>CONCATENATE("Б ",ROUND('БАЗА ЯНД'!K705,0))</f>
        <v>Б 10</v>
      </c>
      <c r="G707" t="str">
        <f>CONCATENATE("Ж ",ROUND('БАЗА ЯНД'!L705,0))</f>
        <v>Ж 11</v>
      </c>
      <c r="H707" t="str">
        <f>CONCATENATE("У ",ROUND('БАЗА ЯНД'!M705,0))</f>
        <v>У 28</v>
      </c>
      <c r="I707">
        <f>'БАЗА ЯНД'!N705</f>
        <v>0</v>
      </c>
      <c r="J707">
        <f>'БАЗА ЯНД'!O705</f>
        <v>1</v>
      </c>
      <c r="K707">
        <f>'БАЗА ЯНД'!P705</f>
        <v>0</v>
      </c>
      <c r="L707">
        <f>'БАЗА ЯНД'!Q705</f>
        <v>0</v>
      </c>
      <c r="M707" t="str">
        <f>'БАЗА ЯНД'!R705</f>
        <v>мука, яйцо, говядина, лук, соль, специи</v>
      </c>
    </row>
    <row r="708" spans="1:13" ht="15" hidden="1" customHeight="1" x14ac:dyDescent="0.25">
      <c r="A708">
        <f>'БАЗА ЯНД'!B706</f>
        <v>0</v>
      </c>
      <c r="B708" t="str">
        <f>'БАЗА ЯНД'!E706</f>
        <v>Оладьи, 2 шт</v>
      </c>
      <c r="C708" t="str">
        <f>CONCATENATE('БАЗА ЯНД'!F706,".-")</f>
        <v>50.-</v>
      </c>
      <c r="D708" t="str">
        <f>CONCATENATE('БАЗА ЯНД'!I706," г")</f>
        <v>70 г</v>
      </c>
      <c r="E708" t="str">
        <f>CONCATENATE(ROUND('БАЗА ЯНД'!J706,0)," кк")</f>
        <v>106 кк</v>
      </c>
      <c r="F708" t="str">
        <f>CONCATENATE("Б ",ROUND('БАЗА ЯНД'!K706,0))</f>
        <v>Б 3</v>
      </c>
      <c r="G708" t="str">
        <f>CONCATENATE("Ж ",ROUND('БАЗА ЯНД'!L706,0))</f>
        <v>Ж 2</v>
      </c>
      <c r="H708" t="str">
        <f>CONCATENATE("У ",ROUND('БАЗА ЯНД'!M706,0))</f>
        <v>У 19</v>
      </c>
      <c r="I708">
        <f>'БАЗА ЯНД'!N706</f>
        <v>0</v>
      </c>
      <c r="J708">
        <f>'БАЗА ЯНД'!O706</f>
        <v>1</v>
      </c>
      <c r="K708">
        <f>'БАЗА ЯНД'!P706</f>
        <v>1</v>
      </c>
      <c r="L708">
        <f>'БАЗА ЯНД'!Q706</f>
        <v>0</v>
      </c>
      <c r="M708" t="str">
        <f>'БАЗА ЯНД'!R706</f>
        <v>мука, молоко, сахар, яйцо куриное, соль, сода</v>
      </c>
    </row>
    <row r="709" spans="1:13" ht="15" hidden="1" customHeight="1" x14ac:dyDescent="0.25">
      <c r="A709">
        <f>'БАЗА ЯНД'!B707</f>
        <v>52</v>
      </c>
      <c r="B709" t="str">
        <f>'БАЗА ЯНД'!E707</f>
        <v>Оливье с говядиной голубой огонек</v>
      </c>
      <c r="C709" t="str">
        <f>CONCATENATE('БАЗА ЯНД'!F707,".-")</f>
        <v>90.-</v>
      </c>
      <c r="D709" t="str">
        <f>CONCATENATE('БАЗА ЯНД'!I707," г")</f>
        <v>100 г</v>
      </c>
      <c r="E709" t="str">
        <f>CONCATENATE(ROUND('БАЗА ЯНД'!J707,0)," кк")</f>
        <v>0 кк</v>
      </c>
      <c r="F709" t="str">
        <f>CONCATENATE("Б ",ROUND('БАЗА ЯНД'!K707,0))</f>
        <v>Б 0</v>
      </c>
      <c r="G709" t="str">
        <f>CONCATENATE("Ж ",ROUND('БАЗА ЯНД'!L707,0))</f>
        <v>Ж 0</v>
      </c>
      <c r="H709" t="str">
        <f>CONCATENATE("У ",ROUND('БАЗА ЯНД'!M707,0))</f>
        <v>У 0</v>
      </c>
      <c r="I709">
        <f>'БАЗА ЯНД'!N707</f>
        <v>0</v>
      </c>
      <c r="J709">
        <f>'БАЗА ЯНД'!O707</f>
        <v>0</v>
      </c>
      <c r="K709">
        <f>'БАЗА ЯНД'!P707</f>
        <v>0</v>
      </c>
      <c r="L709">
        <f>'БАЗА ЯНД'!Q707</f>
        <v>0</v>
      </c>
      <c r="M709">
        <f>'БАЗА ЯНД'!R707</f>
        <v>0</v>
      </c>
    </row>
    <row r="710" spans="1:13" ht="15" hidden="1" customHeight="1" x14ac:dyDescent="0.25">
      <c r="A710">
        <f>'БАЗА ЯНД'!B708</f>
        <v>10</v>
      </c>
      <c r="B710" t="str">
        <f>'БАЗА ЯНД'!E708</f>
        <v>Тост с овощами и маслинами</v>
      </c>
      <c r="C710" t="str">
        <f>CONCATENATE('БАЗА ЯНД'!F708,".-")</f>
        <v>130.-</v>
      </c>
      <c r="D710" t="str">
        <f>CONCATENATE('БАЗА ЯНД'!I708," г")</f>
        <v>180 г</v>
      </c>
      <c r="E710" t="str">
        <f>CONCATENATE(ROUND('БАЗА ЯНД'!J708,0)," кк")</f>
        <v>245 кк</v>
      </c>
      <c r="F710" t="str">
        <f>CONCATENATE("Б ",ROUND('БАЗА ЯНД'!K708,0))</f>
        <v>Б 13</v>
      </c>
      <c r="G710" t="str">
        <f>CONCATENATE("Ж ",ROUND('БАЗА ЯНД'!L708,0))</f>
        <v>Ж 10</v>
      </c>
      <c r="H710" t="str">
        <f>CONCATENATE("У ",ROUND('БАЗА ЯНД'!M708,0))</f>
        <v>У 26</v>
      </c>
      <c r="I710">
        <f>'БАЗА ЯНД'!N708</f>
        <v>1</v>
      </c>
      <c r="J710">
        <f>'БАЗА ЯНД'!O708</f>
        <v>1</v>
      </c>
      <c r="K710">
        <f>'БАЗА ЯНД'!P708</f>
        <v>1</v>
      </c>
      <c r="L710">
        <f>'БАЗА ЯНД'!Q708</f>
        <v>0</v>
      </c>
      <c r="M710" t="str">
        <f>'БАЗА ЯНД'!R708</f>
        <v>хлеб, гауда, яйцо куриное, молоко, цукини, маслины, томаты, соус наполи, соль, специи</v>
      </c>
    </row>
    <row r="711" spans="1:13" ht="15" customHeight="1" x14ac:dyDescent="0.25">
      <c r="A711">
        <f>'БАЗА ЯНД'!B709</f>
        <v>23</v>
      </c>
      <c r="B711" t="str">
        <f>'БАЗА ЯНД'!E709</f>
        <v>Немецкий картофельный салат с ветчиной</v>
      </c>
      <c r="C711" t="str">
        <f>CONCATENATE('БАЗА ЯНД'!F709,".-")</f>
        <v>180.-</v>
      </c>
      <c r="D711" t="str">
        <f>CONCATENATE('БАЗА ЯНД'!I709," г")</f>
        <v>180 г</v>
      </c>
      <c r="E711" t="str">
        <f>CONCATENATE(ROUND('БАЗА ЯНД'!J709,0)," кк")</f>
        <v>302 кк</v>
      </c>
      <c r="F711" t="str">
        <f>CONCATENATE("Б ",ROUND('БАЗА ЯНД'!K709,0))</f>
        <v>Б 9</v>
      </c>
      <c r="G711" t="str">
        <f>CONCATENATE("Ж ",ROUND('БАЗА ЯНД'!L709,0))</f>
        <v>Ж 19</v>
      </c>
      <c r="H711" t="str">
        <f>CONCATENATE("У ",ROUND('БАЗА ЯНД'!M709,0))</f>
        <v>У 24</v>
      </c>
      <c r="I711">
        <f>'БАЗА ЯНД'!N709</f>
        <v>0</v>
      </c>
      <c r="J711">
        <f>'БАЗА ЯНД'!O709</f>
        <v>0</v>
      </c>
      <c r="K711">
        <f>'БАЗА ЯНД'!P709</f>
        <v>0</v>
      </c>
      <c r="L711">
        <f>'БАЗА ЯНД'!Q709</f>
        <v>0</v>
      </c>
      <c r="M711" t="str">
        <f>'БАЗА ЯНД'!R709</f>
        <v>картофель, огурцы, петрушка, лук, горошек, подсолнечное масло, горчица, уксус винный, уксус столовый, сахар, корейка, вино, соль, специи</v>
      </c>
    </row>
    <row r="712" spans="1:13" ht="15" hidden="1" customHeight="1" x14ac:dyDescent="0.25">
      <c r="A712">
        <f>'БАЗА ЯНД'!B710</f>
        <v>21</v>
      </c>
      <c r="B712" t="str">
        <f>'БАЗА ЯНД'!E710</f>
        <v>Марокканский кускус с овощами</v>
      </c>
      <c r="C712" t="str">
        <f>CONCATENATE('БАЗА ЯНД'!F710,".-")</f>
        <v>80.-</v>
      </c>
      <c r="D712" t="str">
        <f>CONCATENATE('БАЗА ЯНД'!I710," г")</f>
        <v>160 г</v>
      </c>
      <c r="E712" t="str">
        <f>CONCATENATE(ROUND('БАЗА ЯНД'!J710,0)," кк")</f>
        <v>124 кк</v>
      </c>
      <c r="F712" t="str">
        <f>CONCATENATE("Б ",ROUND('БАЗА ЯНД'!K710,0))</f>
        <v>Б 3</v>
      </c>
      <c r="G712" t="str">
        <f>CONCATENATE("Ж ",ROUND('БАЗА ЯНД'!L710,0))</f>
        <v>Ж 6</v>
      </c>
      <c r="H712" t="str">
        <f>CONCATENATE("У ",ROUND('БАЗА ЯНД'!M710,0))</f>
        <v>У 16</v>
      </c>
      <c r="I712">
        <f>'БАЗА ЯНД'!N710</f>
        <v>1</v>
      </c>
      <c r="J712">
        <f>'БАЗА ЯНД'!O710</f>
        <v>1</v>
      </c>
      <c r="K712">
        <f>'БАЗА ЯНД'!P710</f>
        <v>0</v>
      </c>
      <c r="L712">
        <f>'БАЗА ЯНД'!Q710</f>
        <v>0</v>
      </c>
      <c r="M712" t="str">
        <f>'БАЗА ЯНД'!R710</f>
        <v>кускус, соевый соус, соль, карри, тыква, морковь, кабачки, перец болгарский, подсолнечное масло</v>
      </c>
    </row>
    <row r="713" spans="1:13" ht="15" hidden="1" customHeight="1" x14ac:dyDescent="0.25">
      <c r="A713">
        <f>'БАЗА ЯНД'!B711</f>
        <v>11</v>
      </c>
      <c r="B713" t="str">
        <f>'БАЗА ЯНД'!E711</f>
        <v>Овсяная каша на кокосовом молоке</v>
      </c>
      <c r="C713" t="str">
        <f>CONCATENATE('БАЗА ЯНД'!F711,".-")</f>
        <v>130.-</v>
      </c>
      <c r="D713" t="str">
        <f>CONCATENATE('БАЗА ЯНД'!I711," г")</f>
        <v>250 г</v>
      </c>
      <c r="E713" t="str">
        <f>CONCATENATE(ROUND('БАЗА ЯНД'!J711,0)," кк")</f>
        <v>154 кк</v>
      </c>
      <c r="F713" t="str">
        <f>CONCATENATE("Б ",ROUND('БАЗА ЯНД'!K711,0))</f>
        <v>Б 2</v>
      </c>
      <c r="G713" t="str">
        <f>CONCATENATE("Ж ",ROUND('БАЗА ЯНД'!L711,0))</f>
        <v>Ж 12</v>
      </c>
      <c r="H713" t="str">
        <f>CONCATENATE("У ",ROUND('БАЗА ЯНД'!M711,0))</f>
        <v>У 9</v>
      </c>
      <c r="I713">
        <f>'БАЗА ЯНД'!N711</f>
        <v>1</v>
      </c>
      <c r="J713">
        <f>'БАЗА ЯНД'!O711</f>
        <v>1</v>
      </c>
      <c r="K713">
        <f>'БАЗА ЯНД'!P711</f>
        <v>0</v>
      </c>
      <c r="L713">
        <f>'БАЗА ЯНД'!Q711</f>
        <v>0</v>
      </c>
      <c r="M713" t="str">
        <f>'БАЗА ЯНД'!R711</f>
        <v>овсяные хлопья, кокосовое молоко, миндаль, соль, сахар</v>
      </c>
    </row>
    <row r="714" spans="1:13" ht="15" hidden="1" customHeight="1" x14ac:dyDescent="0.25">
      <c r="A714">
        <f>'БАЗА ЯНД'!B712</f>
        <v>17</v>
      </c>
      <c r="B714" t="str">
        <f>'БАЗА ЯНД'!E712</f>
        <v>Овсяная каша на миндальном молоке</v>
      </c>
      <c r="C714" t="str">
        <f>CONCATENATE('БАЗА ЯНД'!F712,".-")</f>
        <v>130.-</v>
      </c>
      <c r="D714" t="str">
        <f>CONCATENATE('БАЗА ЯНД'!I712," г")</f>
        <v>250 г</v>
      </c>
      <c r="E714" t="str">
        <f>CONCATENATE(ROUND('БАЗА ЯНД'!J712,0)," кк")</f>
        <v>74 кк</v>
      </c>
      <c r="F714" t="str">
        <f>CONCATENATE("Б ",ROUND('БАЗА ЯНД'!K712,0))</f>
        <v>Б 2</v>
      </c>
      <c r="G714" t="str">
        <f>CONCATENATE("Ж ",ROUND('БАЗА ЯНД'!L712,0))</f>
        <v>Ж 1</v>
      </c>
      <c r="H714" t="str">
        <f>CONCATENATE("У ",ROUND('БАЗА ЯНД'!M712,0))</f>
        <v>У 14</v>
      </c>
      <c r="I714">
        <f>'БАЗА ЯНД'!N712</f>
        <v>1</v>
      </c>
      <c r="J714">
        <f>'БАЗА ЯНД'!O712</f>
        <v>0</v>
      </c>
      <c r="K714">
        <f>'БАЗА ЯНД'!P712</f>
        <v>0</v>
      </c>
      <c r="L714">
        <f>'БАЗА ЯНД'!Q712</f>
        <v>0</v>
      </c>
      <c r="M714" t="str">
        <f>'БАЗА ЯНД'!R712</f>
        <v>овсяные хлопья, миндальное молоко, соль, сахар</v>
      </c>
    </row>
    <row r="715" spans="1:13" ht="15" hidden="1" customHeight="1" x14ac:dyDescent="0.25">
      <c r="A715">
        <f>'БАЗА ЯНД'!B713</f>
        <v>19</v>
      </c>
      <c r="B715" t="str">
        <f>'БАЗА ЯНД'!E713</f>
        <v>Табуле из свежих овощей с булгуром</v>
      </c>
      <c r="C715" t="str">
        <f>CONCATENATE('БАЗА ЯНД'!F713,".-")</f>
        <v>110.-</v>
      </c>
      <c r="D715" t="str">
        <f>CONCATENATE('БАЗА ЯНД'!I713," г")</f>
        <v>180 г</v>
      </c>
      <c r="E715" t="str">
        <f>CONCATENATE(ROUND('БАЗА ЯНД'!J713,0)," кк")</f>
        <v>115 кк</v>
      </c>
      <c r="F715" t="str">
        <f>CONCATENATE("Б ",ROUND('БАЗА ЯНД'!K713,0))</f>
        <v>Б 2</v>
      </c>
      <c r="G715" t="str">
        <f>CONCATENATE("Ж ",ROUND('БАЗА ЯНД'!L713,0))</f>
        <v>Ж 8</v>
      </c>
      <c r="H715" t="str">
        <f>CONCATENATE("У ",ROUND('БАЗА ЯНД'!M713,0))</f>
        <v>У 10</v>
      </c>
      <c r="I715">
        <f>'БАЗА ЯНД'!N713</f>
        <v>1</v>
      </c>
      <c r="J715">
        <f>'БАЗА ЯНД'!O713</f>
        <v>1</v>
      </c>
      <c r="K715">
        <f>'БАЗА ЯНД'!P713</f>
        <v>0</v>
      </c>
      <c r="L715">
        <f>'БАЗА ЯНД'!Q713</f>
        <v>0</v>
      </c>
      <c r="M715" t="str">
        <f>'БАЗА ЯНД'!R713</f>
        <v>булгур, томаты, огурцы, петрушка, мята, кинза, подсолнечное масло, лимоны, соль, специи, гранат</v>
      </c>
    </row>
    <row r="716" spans="1:13" ht="15" hidden="1" customHeight="1" x14ac:dyDescent="0.25">
      <c r="A716">
        <f>'БАЗА ЯНД'!B714</f>
        <v>21</v>
      </c>
      <c r="B716" t="str">
        <f>'БАЗА ЯНД'!E714</f>
        <v>Медовик</v>
      </c>
      <c r="C716" t="str">
        <f>CONCATENATE('БАЗА ЯНД'!F714,".-")</f>
        <v>140.-</v>
      </c>
      <c r="D716" t="str">
        <f>CONCATENATE('БАЗА ЯНД'!I714," г")</f>
        <v>120 г</v>
      </c>
      <c r="E716" t="str">
        <f>CONCATENATE(ROUND('БАЗА ЯНД'!J714,0)," кк")</f>
        <v>387 кк</v>
      </c>
      <c r="F716" t="str">
        <f>CONCATENATE("Б ",ROUND('БАЗА ЯНД'!K714,0))</f>
        <v>Б 4</v>
      </c>
      <c r="G716" t="str">
        <f>CONCATENATE("Ж ",ROUND('БАЗА ЯНД'!L714,0))</f>
        <v>Ж 15</v>
      </c>
      <c r="H716" t="str">
        <f>CONCATENATE("У ",ROUND('БАЗА ЯНД'!M714,0))</f>
        <v>У 58</v>
      </c>
      <c r="I716">
        <f>'БАЗА ЯНД'!N714</f>
        <v>1</v>
      </c>
      <c r="J716">
        <f>'БАЗА ЯНД'!O714</f>
        <v>1</v>
      </c>
      <c r="K716">
        <f>'БАЗА ЯНД'!P714</f>
        <v>1</v>
      </c>
      <c r="L716">
        <f>'БАЗА ЯНД'!Q714</f>
        <v>0</v>
      </c>
      <c r="M716" t="str">
        <f>'БАЗА ЯНД'!R714</f>
        <v>яйцо куриное, сахар, мед, мука, сметана, сахарная пудра</v>
      </c>
    </row>
    <row r="717" spans="1:13" ht="15" hidden="1" customHeight="1" x14ac:dyDescent="0.25">
      <c r="A717">
        <f>'БАЗА ЯНД'!B715</f>
        <v>14</v>
      </c>
      <c r="B717" t="str">
        <f>'БАЗА ЯНД'!E715</f>
        <v>Овсяная каша на банановом молоке</v>
      </c>
      <c r="C717" t="str">
        <f>CONCATENATE('БАЗА ЯНД'!F715,".-")</f>
        <v>130.-</v>
      </c>
      <c r="D717" t="str">
        <f>CONCATENATE('БАЗА ЯНД'!I715," г")</f>
        <v>250 г</v>
      </c>
      <c r="E717" t="str">
        <f>CONCATENATE(ROUND('БАЗА ЯНД'!J715,0)," кк")</f>
        <v>121 кк</v>
      </c>
      <c r="F717" t="str">
        <f>CONCATENATE("Б ",ROUND('БАЗА ЯНД'!K715,0))</f>
        <v>Б 3</v>
      </c>
      <c r="G717" t="str">
        <f>CONCATENATE("Ж ",ROUND('БАЗА ЯНД'!L715,0))</f>
        <v>Ж 1</v>
      </c>
      <c r="H717" t="str">
        <f>CONCATENATE("У ",ROUND('БАЗА ЯНД'!M715,0))</f>
        <v>У 25</v>
      </c>
      <c r="I717">
        <f>'БАЗА ЯНД'!N715</f>
        <v>1</v>
      </c>
      <c r="J717">
        <f>'БАЗА ЯНД'!O715</f>
        <v>0</v>
      </c>
      <c r="K717">
        <f>'БАЗА ЯНД'!P715</f>
        <v>0</v>
      </c>
      <c r="L717">
        <f>'БАЗА ЯНД'!Q715</f>
        <v>0</v>
      </c>
      <c r="M717" t="str">
        <f>'БАЗА ЯНД'!R715</f>
        <v>овсяная каша, банановое молоко, сахар, соль, специи, банан</v>
      </c>
    </row>
    <row r="718" spans="1:13" ht="15" hidden="1" customHeight="1" x14ac:dyDescent="0.25">
      <c r="A718">
        <f>'БАЗА ЯНД'!B716</f>
        <v>21</v>
      </c>
      <c r="B718" t="str">
        <f>'БАЗА ЯНД'!E716</f>
        <v>Мини-картофель с розмарином</v>
      </c>
      <c r="C718" t="str">
        <f>CONCATENATE('БАЗА ЯНД'!F716,".-")</f>
        <v>80.-</v>
      </c>
      <c r="D718" t="str">
        <f>CONCATENATE('БАЗА ЯНД'!I716," г")</f>
        <v>180 г</v>
      </c>
      <c r="E718" t="str">
        <f>CONCATENATE(ROUND('БАЗА ЯНД'!J716,0)," кк")</f>
        <v>88 кк</v>
      </c>
      <c r="F718" t="str">
        <f>CONCATENATE("Б ",ROUND('БАЗА ЯНД'!K716,0))</f>
        <v>Б 2</v>
      </c>
      <c r="G718" t="str">
        <f>CONCATENATE("Ж ",ROUND('БАЗА ЯНД'!L716,0))</f>
        <v>Ж 2</v>
      </c>
      <c r="H718" t="str">
        <f>CONCATENATE("У ",ROUND('БАЗА ЯНД'!M716,0))</f>
        <v>У 16</v>
      </c>
      <c r="I718">
        <f>'БАЗА ЯНД'!N716</f>
        <v>1</v>
      </c>
      <c r="J718">
        <f>'БАЗА ЯНД'!O716</f>
        <v>0</v>
      </c>
      <c r="K718">
        <f>'БАЗА ЯНД'!P716</f>
        <v>0</v>
      </c>
      <c r="L718">
        <f>'БАЗА ЯНД'!Q716</f>
        <v>0</v>
      </c>
      <c r="M718" t="str">
        <f>'БАЗА ЯНД'!R716</f>
        <v>картофель, розмарин, тимьян, подсолнечное масло, чеснок, соль</v>
      </c>
    </row>
    <row r="719" spans="1:13" ht="15" hidden="1" customHeight="1" x14ac:dyDescent="0.25">
      <c r="A719">
        <f>'БАЗА ЯНД'!B717</f>
        <v>21</v>
      </c>
      <c r="B719" t="str">
        <f>'БАЗА ЯНД'!E717</f>
        <v>Морковный фреш</v>
      </c>
      <c r="C719" t="str">
        <f>CONCATENATE('БАЗА ЯНД'!F717,".-")</f>
        <v>130.-</v>
      </c>
      <c r="D719" t="str">
        <f>CONCATENATE('БАЗА ЯНД'!I717," г")</f>
        <v>270 г</v>
      </c>
      <c r="E719" t="str">
        <f>CONCATENATE(ROUND('БАЗА ЯНД'!J717,0)," кк")</f>
        <v>128 кк</v>
      </c>
      <c r="F719" t="str">
        <f>CONCATENATE("Б ",ROUND('БАЗА ЯНД'!K717,0))</f>
        <v>Б 4</v>
      </c>
      <c r="G719" t="str">
        <f>CONCATENATE("Ж ",ROUND('БАЗА ЯНД'!L717,0))</f>
        <v>Ж 3</v>
      </c>
      <c r="H719" t="str">
        <f>CONCATENATE("У ",ROUND('БАЗА ЯНД'!M717,0))</f>
        <v>У 20</v>
      </c>
      <c r="I719">
        <f>'БАЗА ЯНД'!N717</f>
        <v>1</v>
      </c>
      <c r="J719">
        <f>'БАЗА ЯНД'!O717</f>
        <v>0</v>
      </c>
      <c r="K719">
        <f>'БАЗА ЯНД'!P717</f>
        <v>0</v>
      </c>
      <c r="L719">
        <f>'БАЗА ЯНД'!Q717</f>
        <v>0</v>
      </c>
      <c r="M719" t="str">
        <f>'БАЗА ЯНД'!R717</f>
        <v>морковь</v>
      </c>
    </row>
    <row r="720" spans="1:13" ht="15" hidden="1" customHeight="1" x14ac:dyDescent="0.25">
      <c r="A720">
        <f>'БАЗА ЯНД'!B718</f>
        <v>23</v>
      </c>
      <c r="B720" t="str">
        <f>'БАЗА ЯНД'!E718</f>
        <v>Морс из красной смородины, клюквы и крыжовника</v>
      </c>
      <c r="C720" t="str">
        <f>CONCATENATE('БАЗА ЯНД'!F718,".-")</f>
        <v>50.-</v>
      </c>
      <c r="D720" t="str">
        <f>CONCATENATE('БАЗА ЯНД'!I718," г")</f>
        <v>250 г</v>
      </c>
      <c r="E720" t="str">
        <f>CONCATENATE(ROUND('БАЗА ЯНД'!J718,0)," кк")</f>
        <v>137 кк</v>
      </c>
      <c r="F720" t="str">
        <f>CONCATENATE("Б ",ROUND('БАЗА ЯНД'!K718,0))</f>
        <v>Б 0</v>
      </c>
      <c r="G720" t="str">
        <f>CONCATENATE("Ж ",ROUND('БАЗА ЯНД'!L718,0))</f>
        <v>Ж 0</v>
      </c>
      <c r="H720" t="str">
        <f>CONCATENATE("У ",ROUND('БАЗА ЯНД'!M718,0))</f>
        <v>У 34</v>
      </c>
      <c r="I720">
        <f>'БАЗА ЯНД'!N718</f>
        <v>1</v>
      </c>
      <c r="J720">
        <f>'БАЗА ЯНД'!O718</f>
        <v>0</v>
      </c>
      <c r="K720">
        <f>'БАЗА ЯНД'!P718</f>
        <v>0</v>
      </c>
      <c r="L720">
        <f>'БАЗА ЯНД'!Q718</f>
        <v>0</v>
      </c>
      <c r="M720" t="str">
        <f>'БАЗА ЯНД'!R718</f>
        <v>красная смородина, клюква, крыжовник, сахар, вода</v>
      </c>
    </row>
    <row r="721" spans="1:13" ht="15" hidden="1" customHeight="1" x14ac:dyDescent="0.25">
      <c r="A721">
        <f>'БАЗА ЯНД'!B719</f>
        <v>0</v>
      </c>
      <c r="B721" t="str">
        <f>'БАЗА ЯНД'!E719</f>
        <v xml:space="preserve">Японский омлет тамагояки с цыплёнком </v>
      </c>
      <c r="C721" t="str">
        <f>CONCATENATE('БАЗА ЯНД'!F719,".-")</f>
        <v>135.-</v>
      </c>
      <c r="D721" t="str">
        <f>CONCATENATE('БАЗА ЯНД'!I719," г")</f>
        <v>170 г</v>
      </c>
      <c r="E721" t="str">
        <f>CONCATENATE(ROUND('БАЗА ЯНД'!J719,0)," кк")</f>
        <v>189 кк</v>
      </c>
      <c r="F721" t="str">
        <f>CONCATENATE("Б ",ROUND('БАЗА ЯНД'!K719,0))</f>
        <v>Б 18</v>
      </c>
      <c r="G721" t="str">
        <f>CONCATENATE("Ж ",ROUND('БАЗА ЯНД'!L719,0))</f>
        <v>Ж 9</v>
      </c>
      <c r="H721" t="str">
        <f>CONCATENATE("У ",ROUND('БАЗА ЯНД'!M719,0))</f>
        <v>У 7</v>
      </c>
      <c r="I721">
        <f>'БАЗА ЯНД'!N719</f>
        <v>0</v>
      </c>
      <c r="J721">
        <f>'БАЗА ЯНД'!O719</f>
        <v>0</v>
      </c>
      <c r="K721">
        <f>'БАЗА ЯНД'!P719</f>
        <v>0</v>
      </c>
      <c r="L721">
        <f>'БАЗА ЯНД'!Q719</f>
        <v>0</v>
      </c>
      <c r="M721" t="str">
        <f>'БАЗА ЯНД'!R719</f>
        <v>яйцо куриное, подсолнечное масло, соль, кинза, соус соевый, кунжутное масло, кунжут, соус мирин, куркума, филе грудки цыплёнка, лемонграсс, мед, лимоны, кафирский лайм, перец болгарский, лук зеленый</v>
      </c>
    </row>
    <row r="722" spans="1:13" ht="15" hidden="1" customHeight="1" x14ac:dyDescent="0.25">
      <c r="A722">
        <f>'БАЗА ЯНД'!B720</f>
        <v>19</v>
      </c>
      <c r="B722" t="str">
        <f>'БАЗА ЯНД'!E720</f>
        <v>Онигири с треской</v>
      </c>
      <c r="C722" t="str">
        <f>CONCATENATE('БАЗА ЯНД'!F720,".-")</f>
        <v>140.-</v>
      </c>
      <c r="D722" t="str">
        <f>CONCATENATE('БАЗА ЯНД'!I720," г")</f>
        <v>90 г</v>
      </c>
      <c r="E722" t="str">
        <f>CONCATENATE(ROUND('БАЗА ЯНД'!J720,0)," кк")</f>
        <v>151 кк</v>
      </c>
      <c r="F722" t="str">
        <f>CONCATENATE("Б ",ROUND('БАЗА ЯНД'!K720,0))</f>
        <v>Б 7</v>
      </c>
      <c r="G722" t="str">
        <f>CONCATENATE("Ж ",ROUND('БАЗА ЯНД'!L720,0))</f>
        <v>Ж 4</v>
      </c>
      <c r="H722" t="str">
        <f>CONCATENATE("У ",ROUND('БАЗА ЯНД'!M720,0))</f>
        <v>У 23</v>
      </c>
      <c r="I722">
        <f>'БАЗА ЯНД'!N720</f>
        <v>0</v>
      </c>
      <c r="J722">
        <f>'БАЗА ЯНД'!O720</f>
        <v>1</v>
      </c>
      <c r="K722">
        <f>'БАЗА ЯНД'!P720</f>
        <v>1</v>
      </c>
      <c r="L722">
        <f>'БАЗА ЯНД'!Q720</f>
        <v>0</v>
      </c>
      <c r="M722" t="str">
        <f>'БАЗА ЯНД'!R720</f>
        <v>рис для суши, треска, огурцы, капуста китайская, имбирь маринованный, кунжут, водоросли нори, соевый соус, соус ореховый, сыр творожный, уксус рисовый, мицукан, сахар, соль, специи</v>
      </c>
    </row>
    <row r="723" spans="1:13" ht="15" hidden="1" customHeight="1" x14ac:dyDescent="0.25">
      <c r="A723">
        <f>'БАЗА ЯНД'!B721</f>
        <v>21</v>
      </c>
      <c r="B723" t="str">
        <f>'БАЗА ЯНД'!E721</f>
        <v>Грибной крем-суп</v>
      </c>
      <c r="C723" t="str">
        <f>CONCATENATE('БАЗА ЯНД'!F721,".-")</f>
        <v>120.-</v>
      </c>
      <c r="D723" t="str">
        <f>CONCATENATE('БАЗА ЯНД'!I721," г")</f>
        <v>250 г</v>
      </c>
      <c r="E723" t="str">
        <f>CONCATENATE(ROUND('БАЗА ЯНД'!J721,0)," кк")</f>
        <v>207 кк</v>
      </c>
      <c r="F723" t="str">
        <f>CONCATENATE("Б ",ROUND('БАЗА ЯНД'!K721,0))</f>
        <v>Б 6</v>
      </c>
      <c r="G723" t="str">
        <f>CONCATENATE("Ж ",ROUND('БАЗА ЯНД'!L721,0))</f>
        <v>Ж 11</v>
      </c>
      <c r="H723" t="str">
        <f>CONCATENATE("У ",ROUND('БАЗА ЯНД'!M721,0))</f>
        <v>У 23</v>
      </c>
      <c r="I723">
        <f>'БАЗА ЯНД'!N721</f>
        <v>1</v>
      </c>
      <c r="J723">
        <f>'БАЗА ЯНД'!O721</f>
        <v>1</v>
      </c>
      <c r="K723">
        <f>'БАЗА ЯНД'!P721</f>
        <v>1</v>
      </c>
      <c r="L723">
        <f>'БАЗА ЯНД'!Q721</f>
        <v>0</v>
      </c>
      <c r="M723" t="str">
        <f>'БАЗА ЯНД'!R721</f>
        <v xml:space="preserve">шампиньоны, лук репчатый, картофель, подсолнечное масло, тимьян, соль, сливки 22%, белые грибы, гренки (солод, мука пшеничная, мука цельнозерновая, дрожжи тимьян, розмарин, чеснок) </v>
      </c>
    </row>
    <row r="724" spans="1:13" ht="15" hidden="1" customHeight="1" x14ac:dyDescent="0.25">
      <c r="A724">
        <f>'БАЗА ЯНД'!B722</f>
        <v>50</v>
      </c>
      <c r="B724" t="str">
        <f>'БАЗА ЯНД'!E722</f>
        <v>Бабагануш из баклажанов</v>
      </c>
      <c r="C724" t="str">
        <f>CONCATENATE('БАЗА ЯНД'!F722,".-")</f>
        <v>140.-</v>
      </c>
      <c r="D724" t="str">
        <f>CONCATENATE('БАЗА ЯНД'!I722," г")</f>
        <v>150 г</v>
      </c>
      <c r="E724" t="str">
        <f>CONCATENATE(ROUND('БАЗА ЯНД'!J722,0)," кк")</f>
        <v>224 кк</v>
      </c>
      <c r="F724" t="str">
        <f>CONCATENATE("Б ",ROUND('БАЗА ЯНД'!K722,0))</f>
        <v>Б 6</v>
      </c>
      <c r="G724" t="str">
        <f>CONCATENATE("Ж ",ROUND('БАЗА ЯНД'!L722,0))</f>
        <v>Ж 15</v>
      </c>
      <c r="H724" t="str">
        <f>CONCATENATE("У ",ROUND('БАЗА ЯНД'!M722,0))</f>
        <v>У 17</v>
      </c>
      <c r="I724">
        <f>'БАЗА ЯНД'!N722</f>
        <v>1</v>
      </c>
      <c r="J724">
        <f>'БАЗА ЯНД'!O722</f>
        <v>1</v>
      </c>
      <c r="K724">
        <f>'БАЗА ЯНД'!P722</f>
        <v>1</v>
      </c>
      <c r="L724">
        <f>'БАЗА ЯНД'!Q722</f>
        <v>0</v>
      </c>
      <c r="M724" t="str">
        <f>'БАЗА ЯНД'!R722</f>
        <v>баклажаны, кабачки, перец болгарский, лимон, подсолнечное масло, кунжутное масло, чеснок, паприка молотая, гранат, томаты, кинза, петрушка, зеленый лук, сыр, тортилья</v>
      </c>
    </row>
    <row r="725" spans="1:13" ht="15" hidden="1" customHeight="1" x14ac:dyDescent="0.25">
      <c r="A725">
        <f>'БАЗА ЯНД'!B723</f>
        <v>20</v>
      </c>
      <c r="B725" t="str">
        <f>'БАЗА ЯНД'!E723</f>
        <v>Цезарь с индейкой</v>
      </c>
      <c r="C725" t="str">
        <f>CONCATENATE('БАЗА ЯНД'!F723,".-")</f>
        <v>240.-</v>
      </c>
      <c r="D725" t="str">
        <f>CONCATENATE('БАЗА ЯНД'!I723," г")</f>
        <v>240 г</v>
      </c>
      <c r="E725" t="str">
        <f>CONCATENATE(ROUND('БАЗА ЯНД'!J723,0)," кк")</f>
        <v>291 кк</v>
      </c>
      <c r="F725" t="str">
        <f>CONCATENATE("Б ",ROUND('БАЗА ЯНД'!K723,0))</f>
        <v>Б 14</v>
      </c>
      <c r="G725" t="str">
        <f>CONCATENATE("Ж ",ROUND('БАЗА ЯНД'!L723,0))</f>
        <v>Ж 20</v>
      </c>
      <c r="H725" t="str">
        <f>CONCATENATE("У ",ROUND('БАЗА ЯНД'!M723,0))</f>
        <v>У 14</v>
      </c>
      <c r="I725">
        <f>'БАЗА ЯНД'!N723</f>
        <v>0</v>
      </c>
      <c r="J725">
        <f>'БАЗА ЯНД'!O723</f>
        <v>1</v>
      </c>
      <c r="K725">
        <f>'БАЗА ЯНД'!P723</f>
        <v>1</v>
      </c>
      <c r="L725">
        <f>'БАЗА ЯНД'!Q723</f>
        <v>0</v>
      </c>
      <c r="M725" t="str">
        <f>'БАЗА ЯНД'!R723</f>
        <v>айсберг, фриллис, капуста китайская, томаты, индейка копченая, соус (майонез, лайм, сыр пармезан, сливки 10%, соус ворчестер), пармезан, гренка (мука пшеничная, мука цельнозерновая, дрожжи, солод, соль), розмарин, тимьян, подсолнечное масло, соль, специи</v>
      </c>
    </row>
    <row r="726" spans="1:13" ht="15" hidden="1" customHeight="1" x14ac:dyDescent="0.25">
      <c r="A726">
        <f>'БАЗА ЯНД'!B724</f>
        <v>23</v>
      </c>
      <c r="B726" t="str">
        <f>'БАЗА ЯНД'!E724</f>
        <v>Начос</v>
      </c>
      <c r="C726" t="str">
        <f>CONCATENATE('БАЗА ЯНД'!F724,".-")</f>
        <v>90.-</v>
      </c>
      <c r="D726" t="str">
        <f>CONCATENATE('БАЗА ЯНД'!I724," г")</f>
        <v>45 г</v>
      </c>
      <c r="E726" t="str">
        <f>CONCATENATE(ROUND('БАЗА ЯНД'!J724,0)," кк")</f>
        <v>0 кк</v>
      </c>
      <c r="F726" t="str">
        <f>CONCATENATE("Б ",ROUND('БАЗА ЯНД'!K724,0))</f>
        <v>Б 0</v>
      </c>
      <c r="G726" t="str">
        <f>CONCATENATE("Ж ",ROUND('БАЗА ЯНД'!L724,0))</f>
        <v>Ж 0</v>
      </c>
      <c r="H726" t="str">
        <f>CONCATENATE("У ",ROUND('БАЗА ЯНД'!M724,0))</f>
        <v>У 0</v>
      </c>
      <c r="I726">
        <f>'БАЗА ЯНД'!N724</f>
        <v>1</v>
      </c>
      <c r="J726">
        <f>'БАЗА ЯНД'!O724</f>
        <v>0</v>
      </c>
      <c r="K726">
        <f>'БАЗА ЯНД'!P724</f>
        <v>0</v>
      </c>
      <c r="L726">
        <f>'БАЗА ЯНД'!Q724</f>
        <v>0</v>
      </c>
      <c r="M726">
        <f>'БАЗА ЯНД'!R724</f>
        <v>0</v>
      </c>
    </row>
    <row r="727" spans="1:13" ht="15" hidden="1" customHeight="1" x14ac:dyDescent="0.25">
      <c r="A727">
        <f>'БАЗА ЯНД'!B725</f>
        <v>51</v>
      </c>
      <c r="B727" t="str">
        <f>'БАЗА ЯНД'!E725</f>
        <v>Морковный торт</v>
      </c>
      <c r="C727" t="str">
        <f>CONCATENATE('БАЗА ЯНД'!F725,".-")</f>
        <v>140.-</v>
      </c>
      <c r="D727" t="str">
        <f>CONCATENATE('БАЗА ЯНД'!I725," г")</f>
        <v>140 г</v>
      </c>
      <c r="E727" t="str">
        <f>CONCATENATE(ROUND('БАЗА ЯНД'!J725,0)," кк")</f>
        <v>332 кк</v>
      </c>
      <c r="F727" t="str">
        <f>CONCATENATE("Б ",ROUND('БАЗА ЯНД'!K725,0))</f>
        <v>Б 4</v>
      </c>
      <c r="G727" t="str">
        <f>CONCATENATE("Ж ",ROUND('БАЗА ЯНД'!L725,0))</f>
        <v>Ж 21</v>
      </c>
      <c r="H727" t="str">
        <f>CONCATENATE("У ",ROUND('БАЗА ЯНД'!M725,0))</f>
        <v>У 27</v>
      </c>
      <c r="I727">
        <f>'БАЗА ЯНД'!N725</f>
        <v>1</v>
      </c>
      <c r="J727">
        <f>'БАЗА ЯНД'!O725</f>
        <v>1</v>
      </c>
      <c r="K727">
        <f>'БАЗА ЯНД'!P725</f>
        <v>1</v>
      </c>
      <c r="L727">
        <f>'БАЗА ЯНД'!Q725</f>
        <v>0</v>
      </c>
      <c r="M727" t="str">
        <f>'БАЗА ЯНД'!R725</f>
        <v>морковь, яйцо куриное, пшеничная мука, апельсин, корица, кардамон, грецкий орех, имбирь, сода, разрыхлитель теста, сливки 33%, сыр творожный, ванильный сахар, экстракт миндаля,</v>
      </c>
    </row>
    <row r="728" spans="1:13" ht="15" hidden="1" customHeight="1" x14ac:dyDescent="0.25">
      <c r="A728">
        <f>'БАЗА ЯНД'!B726</f>
        <v>20</v>
      </c>
      <c r="B728" t="str">
        <f>'БАЗА ЯНД'!E726</f>
        <v>Венгерский гуляш из окорока с беконом</v>
      </c>
      <c r="C728" t="str">
        <f>CONCATENATE('БАЗА ЯНД'!F726,".-")</f>
        <v>210.-</v>
      </c>
      <c r="D728" t="str">
        <f>CONCATENATE('БАЗА ЯНД'!I726," г")</f>
        <v>200 г</v>
      </c>
      <c r="E728" t="str">
        <f>CONCATENATE(ROUND('БАЗА ЯНД'!J726,0)," кк")</f>
        <v>249 кк</v>
      </c>
      <c r="F728" t="str">
        <f>CONCATENATE("Б ",ROUND('БАЗА ЯНД'!K726,0))</f>
        <v>Б 12</v>
      </c>
      <c r="G728" t="str">
        <f>CONCATENATE("Ж ",ROUND('БАЗА ЯНД'!L726,0))</f>
        <v>Ж 19</v>
      </c>
      <c r="H728" t="str">
        <f>CONCATENATE("У ",ROUND('БАЗА ЯНД'!M726,0))</f>
        <v>У 7</v>
      </c>
      <c r="I728">
        <f>'БАЗА ЯНД'!N726</f>
        <v>0</v>
      </c>
      <c r="J728">
        <f>'БАЗА ЯНД'!O726</f>
        <v>0</v>
      </c>
      <c r="K728">
        <f>'БАЗА ЯНД'!P726</f>
        <v>0</v>
      </c>
      <c r="L728">
        <f>'БАЗА ЯНД'!Q726</f>
        <v>0</v>
      </c>
      <c r="M728" t="str">
        <f>'БАЗА ЯНД'!R726</f>
        <v>свинина, бекон, картофель, томаты, чеснок, лук репчатый, перец болгарский, специи, подсолнечное масло, тыква, морковь, соль, демиглас</v>
      </c>
    </row>
    <row r="729" spans="1:13" ht="15" hidden="1" customHeight="1" x14ac:dyDescent="0.25">
      <c r="A729">
        <f>'БАЗА ЯНД'!B727</f>
        <v>0</v>
      </c>
      <c r="B729" t="str">
        <f>'БАЗА ЯНД'!E727</f>
        <v>Пудинг с манго и чиа</v>
      </c>
      <c r="C729" t="str">
        <f>CONCATENATE('БАЗА ЯНД'!F727,".-")</f>
        <v>140.-</v>
      </c>
      <c r="D729" t="str">
        <f>CONCATENATE('БАЗА ЯНД'!I727," г")</f>
        <v>150 г</v>
      </c>
      <c r="E729" t="str">
        <f>CONCATENATE(ROUND('БАЗА ЯНД'!J727,0)," кк")</f>
        <v>166 кк</v>
      </c>
      <c r="F729" t="str">
        <f>CONCATENATE("Б ",ROUND('БАЗА ЯНД'!K727,0))</f>
        <v>Б 2</v>
      </c>
      <c r="G729" t="str">
        <f>CONCATENATE("Ж ",ROUND('БАЗА ЯНД'!L727,0))</f>
        <v>Ж 9</v>
      </c>
      <c r="H729" t="str">
        <f>CONCATENATE("У ",ROUND('БАЗА ЯНД'!M727,0))</f>
        <v>У 18</v>
      </c>
      <c r="I729">
        <f>'БАЗА ЯНД'!N727</f>
        <v>1</v>
      </c>
      <c r="J729">
        <f>'БАЗА ЯНД'!O727</f>
        <v>0</v>
      </c>
      <c r="K729">
        <f>'БАЗА ЯНД'!P727</f>
        <v>0</v>
      </c>
      <c r="L729">
        <f>'БАЗА ЯНД'!Q727</f>
        <v>0</v>
      </c>
      <c r="M729" t="str">
        <f>'БАЗА ЯНД'!R727</f>
        <v>семена чиа, манго, кокосовое молоко, ванильный сахар, соевое молоко</v>
      </c>
    </row>
    <row r="730" spans="1:13" ht="15" customHeight="1" x14ac:dyDescent="0.25">
      <c r="A730">
        <f>'БАЗА ЯНД'!B728</f>
        <v>21</v>
      </c>
      <c r="B730" t="str">
        <f>'БАЗА ЯНД'!E728</f>
        <v>Овощной салат с зеленой фасолью и яйцом</v>
      </c>
      <c r="C730" t="str">
        <f>CONCATENATE('БАЗА ЯНД'!F728,".-")</f>
        <v>160.-</v>
      </c>
      <c r="D730" t="str">
        <f>CONCATENATE('БАЗА ЯНД'!I728," г")</f>
        <v>200 г</v>
      </c>
      <c r="E730" t="str">
        <f>CONCATENATE(ROUND('БАЗА ЯНД'!J728,0)," кк")</f>
        <v>270 кк</v>
      </c>
      <c r="F730" t="str">
        <f>CONCATENATE("Б ",ROUND('БАЗА ЯНД'!K728,0))</f>
        <v>Б 9</v>
      </c>
      <c r="G730" t="str">
        <f>CONCATENATE("Ж ",ROUND('БАЗА ЯНД'!L728,0))</f>
        <v>Ж 23</v>
      </c>
      <c r="H730" t="str">
        <f>CONCATENATE("У ",ROUND('БАЗА ЯНД'!M728,0))</f>
        <v>У 7</v>
      </c>
      <c r="I730">
        <f>'БАЗА ЯНД'!N728</f>
        <v>1</v>
      </c>
      <c r="J730">
        <f>'БАЗА ЯНД'!O728</f>
        <v>0</v>
      </c>
      <c r="K730">
        <f>'БАЗА ЯНД'!P728</f>
        <v>0</v>
      </c>
      <c r="L730">
        <f>'БАЗА ЯНД'!Q728</f>
        <v>0</v>
      </c>
      <c r="M730" t="str">
        <f>'БАЗА ЯНД'!R728</f>
        <v>листья салата, морковь, огурцы, редис, капуста китайская, тыква, кинза, кунжут, арахис, томаты, фасоль стручковая, яйцо, горчица, уксус винный, масло подсолнечное, апельсин</v>
      </c>
    </row>
    <row r="731" spans="1:13" ht="15" hidden="1" customHeight="1" x14ac:dyDescent="0.25">
      <c r="A731">
        <f>'БАЗА ЯНД'!B729</f>
        <v>5</v>
      </c>
      <c r="B731" t="str">
        <f>'БАЗА ЯНД'!E729</f>
        <v>Овощи гриль</v>
      </c>
      <c r="C731" t="str">
        <f>CONCATENATE('БАЗА ЯНД'!F729,".-")</f>
        <v>180.-</v>
      </c>
      <c r="D731" t="str">
        <f>CONCATENATE('БАЗА ЯНД'!I729," г")</f>
        <v>250 г</v>
      </c>
      <c r="E731" t="str">
        <f>CONCATENATE(ROUND('БАЗА ЯНД'!J729,0)," кк")</f>
        <v>278 кк</v>
      </c>
      <c r="F731" t="str">
        <f>CONCATENATE("Б ",ROUND('БАЗА ЯНД'!K729,0))</f>
        <v>Б 4</v>
      </c>
      <c r="G731" t="str">
        <f>CONCATENATE("Ж ",ROUND('БАЗА ЯНД'!L729,0))</f>
        <v>Ж 25</v>
      </c>
      <c r="H731" t="str">
        <f>CONCATENATE("У ",ROUND('БАЗА ЯНД'!M729,0))</f>
        <v>У 10</v>
      </c>
      <c r="I731">
        <f>'БАЗА ЯНД'!N729</f>
        <v>2</v>
      </c>
      <c r="J731">
        <f>'БАЗА ЯНД'!O729</f>
        <v>0</v>
      </c>
      <c r="K731">
        <f>'БАЗА ЯНД'!P729</f>
        <v>0</v>
      </c>
      <c r="L731">
        <f>'БАЗА ЯНД'!Q729</f>
        <v>0</v>
      </c>
      <c r="M731" t="str">
        <f>'БАЗА ЯНД'!R729</f>
        <v>шампиньоны, цукини, тимьян, розмарин, томаты, баклажаны, паприка, шпинат, соль, специи</v>
      </c>
    </row>
    <row r="732" spans="1:13" ht="15" hidden="1" customHeight="1" x14ac:dyDescent="0.25">
      <c r="A732">
        <f>'БАЗА ЯНД'!B730</f>
        <v>22</v>
      </c>
      <c r="B732" t="str">
        <f>'БАЗА ЯНД'!E730</f>
        <v>Овощной салат с кунжутной заправкой</v>
      </c>
      <c r="C732" t="str">
        <f>CONCATENATE('БАЗА ЯНД'!F730,".-")</f>
        <v>120.-</v>
      </c>
      <c r="D732" t="str">
        <f>CONCATENATE('БАЗА ЯНД'!I730," г")</f>
        <v>200 г</v>
      </c>
      <c r="E732" t="str">
        <f>CONCATENATE(ROUND('БАЗА ЯНД'!J730,0)," кк")</f>
        <v>239 кк</v>
      </c>
      <c r="F732" t="str">
        <f>CONCATENATE("Б ",ROUND('БАЗА ЯНД'!K730,0))</f>
        <v>Б 5</v>
      </c>
      <c r="G732" t="str">
        <f>CONCATENATE("Ж ",ROUND('БАЗА ЯНД'!L730,0))</f>
        <v>Ж 18</v>
      </c>
      <c r="H732" t="str">
        <f>CONCATENATE("У ",ROUND('БАЗА ЯНД'!M730,0))</f>
        <v>У 14</v>
      </c>
      <c r="I732">
        <f>'БАЗА ЯНД'!N730</f>
        <v>1</v>
      </c>
      <c r="J732">
        <f>'БАЗА ЯНД'!O730</f>
        <v>1</v>
      </c>
      <c r="K732">
        <f>'БАЗА ЯНД'!P730</f>
        <v>0</v>
      </c>
      <c r="L732">
        <f>'БАЗА ЯНД'!Q730</f>
        <v>0</v>
      </c>
      <c r="M732" t="str">
        <f>'БАЗА ЯНД'!R730</f>
        <v>капуста, перец болгарский, огурец, редис, морковь, тыква, подсолнечное масло, кунжутное масло, соевый соус, лайм, имбирь, чеснок, петрушка, соль, специи</v>
      </c>
    </row>
    <row r="733" spans="1:13" ht="15" hidden="1" customHeight="1" x14ac:dyDescent="0.25">
      <c r="A733">
        <f>'БАЗА ЯНД'!B731</f>
        <v>6</v>
      </c>
      <c r="B733" t="str">
        <f>'БАЗА ЯНД'!E731</f>
        <v>Овощное карри с тофу</v>
      </c>
      <c r="C733" t="str">
        <f>CONCATENATE('БАЗА ЯНД'!F731,".-")</f>
        <v>180.-</v>
      </c>
      <c r="D733" t="str">
        <f>CONCATENATE('БАЗА ЯНД'!I731," г")</f>
        <v>200 г</v>
      </c>
      <c r="E733" t="str">
        <f>CONCATENATE(ROUND('БАЗА ЯНД'!J731,0)," кк")</f>
        <v>161 кк</v>
      </c>
      <c r="F733" t="str">
        <f>CONCATENATE("Б ",ROUND('БАЗА ЯНД'!K731,0))</f>
        <v>Б 7</v>
      </c>
      <c r="G733" t="str">
        <f>CONCATENATE("Ж ",ROUND('БАЗА ЯНД'!L731,0))</f>
        <v>Ж 10</v>
      </c>
      <c r="H733" t="str">
        <f>CONCATENATE("У ",ROUND('БАЗА ЯНД'!M731,0))</f>
        <v>У 11</v>
      </c>
      <c r="I733">
        <f>'БАЗА ЯНД'!N731</f>
        <v>1</v>
      </c>
      <c r="J733">
        <f>'БАЗА ЯНД'!O731</f>
        <v>0</v>
      </c>
      <c r="K733">
        <f>'БАЗА ЯНД'!P731</f>
        <v>1</v>
      </c>
      <c r="L733">
        <f>'БАЗА ЯНД'!Q731</f>
        <v>1</v>
      </c>
      <c r="M733" t="str">
        <f>'БАЗА ЯНД'!R731</f>
        <v>кабачки, морковь, шампиньоны, лук красный, брокколи, фасоль стручковая, имбирь, чили перец, чеснок, специи (корица, гвоздика, кардамон, смесь перцев, пажитник, кумин, кориандр, паприка сухая), соевый соус, сливки 10%, молоко кокосовое, кунжут, арахис, сыр тофу, сливочное масло</v>
      </c>
    </row>
    <row r="734" spans="1:13" ht="15" hidden="1" customHeight="1" x14ac:dyDescent="0.25">
      <c r="A734">
        <f>'БАЗА ЯНД'!B732</f>
        <v>20</v>
      </c>
      <c r="B734" t="str">
        <f>'БАЗА ЯНД'!E732</f>
        <v>Мимоза с курицей</v>
      </c>
      <c r="C734" t="str">
        <f>CONCATENATE('БАЗА ЯНД'!F732,".-")</f>
        <v>150.-</v>
      </c>
      <c r="D734" t="str">
        <f>CONCATENATE('БАЗА ЯНД'!I732," г")</f>
        <v>180 г</v>
      </c>
      <c r="E734" t="str">
        <f>CONCATENATE(ROUND('БАЗА ЯНД'!J732,0)," кк")</f>
        <v>308 кк</v>
      </c>
      <c r="F734" t="str">
        <f>CONCATENATE("Б ",ROUND('БАЗА ЯНД'!K732,0))</f>
        <v>Б 12</v>
      </c>
      <c r="G734" t="str">
        <f>CONCATENATE("Ж ",ROUND('БАЗА ЯНД'!L732,0))</f>
        <v>Ж 23</v>
      </c>
      <c r="H734" t="str">
        <f>CONCATENATE("У ",ROUND('БАЗА ЯНД'!M732,0))</f>
        <v>У 13</v>
      </c>
      <c r="I734">
        <f>'БАЗА ЯНД'!N732</f>
        <v>0</v>
      </c>
      <c r="J734">
        <f>'БАЗА ЯНД'!O732</f>
        <v>0</v>
      </c>
      <c r="K734">
        <f>'БАЗА ЯНД'!P732</f>
        <v>1</v>
      </c>
      <c r="L734">
        <f>'БАЗА ЯНД'!Q732</f>
        <v>0</v>
      </c>
      <c r="M734" t="str">
        <f>'БАЗА ЯНД'!R732</f>
        <v>картофель, морковь, цыплёнок, яйцо куриное, майонез, сыр, петрушка, соль, специи</v>
      </c>
    </row>
    <row r="735" spans="1:13" ht="15" hidden="1" customHeight="1" x14ac:dyDescent="0.25">
      <c r="A735">
        <f>'БАЗА ЯНД'!B733</f>
        <v>4</v>
      </c>
      <c r="B735" t="str">
        <f>'БАЗА ЯНД'!E733</f>
        <v>Салат с индейкой и гуакамоле</v>
      </c>
      <c r="C735" t="str">
        <f>CONCATENATE('БАЗА ЯНД'!F733,".-")</f>
        <v>240.-</v>
      </c>
      <c r="D735" t="str">
        <f>CONCATENATE('БАЗА ЯНД'!I733," г")</f>
        <v>240 г</v>
      </c>
      <c r="E735" t="str">
        <f>CONCATENATE(ROUND('БАЗА ЯНД'!J733,0)," кк")</f>
        <v>222 кк</v>
      </c>
      <c r="F735" t="str">
        <f>CONCATENATE("Б ",ROUND('БАЗА ЯНД'!K733,0))</f>
        <v>Б 12</v>
      </c>
      <c r="G735" t="str">
        <f>CONCATENATE("Ж ",ROUND('БАЗА ЯНД'!L733,0))</f>
        <v>Ж 9</v>
      </c>
      <c r="H735" t="str">
        <f>CONCATENATE("У ",ROUND('БАЗА ЯНД'!M733,0))</f>
        <v>У 22</v>
      </c>
      <c r="I735">
        <f>'БАЗА ЯНД'!N733</f>
        <v>0</v>
      </c>
      <c r="J735">
        <f>'БАЗА ЯНД'!O733</f>
        <v>0</v>
      </c>
      <c r="K735">
        <f>'БАЗА ЯНД'!P733</f>
        <v>0</v>
      </c>
      <c r="L735">
        <f>'БАЗА ЯНД'!Q733</f>
        <v>0</v>
      </c>
      <c r="M735" t="str">
        <f>'БАЗА ЯНД'!R733</f>
        <v>капуста китайская, морковь, редис, огурцы, томаты, шпинат, индейка, соус ворчестер, соус гуакамоле, фасоль стручковая, масло растительное, лимонный сок</v>
      </c>
    </row>
    <row r="736" spans="1:13" ht="15" hidden="1" customHeight="1" x14ac:dyDescent="0.25">
      <c r="A736">
        <f>'БАЗА ЯНД'!B734</f>
        <v>46</v>
      </c>
      <c r="B736" t="str">
        <f>'БАЗА ЯНД'!E734</f>
        <v>Торт Панчо с ананасом и маракуйей</v>
      </c>
      <c r="C736" t="str">
        <f>CONCATENATE('БАЗА ЯНД'!F734,".-")</f>
        <v>140.-</v>
      </c>
      <c r="D736" t="str">
        <f>CONCATENATE('БАЗА ЯНД'!I734," г")</f>
        <v>150 г</v>
      </c>
      <c r="E736" t="str">
        <f>CONCATENATE(ROUND('БАЗА ЯНД'!J734,0)," кк")</f>
        <v>438 кк</v>
      </c>
      <c r="F736" t="str">
        <f>CONCATENATE("Б ",ROUND('БАЗА ЯНД'!K734,0))</f>
        <v>Б 6</v>
      </c>
      <c r="G736" t="str">
        <f>CONCATENATE("Ж ",ROUND('БАЗА ЯНД'!L734,0))</f>
        <v>Ж 21</v>
      </c>
      <c r="H736" t="str">
        <f>CONCATENATE("У ",ROUND('БАЗА ЯНД'!M734,0))</f>
        <v>У 57</v>
      </c>
      <c r="I736">
        <f>'БАЗА ЯНД'!N734</f>
        <v>0</v>
      </c>
      <c r="J736">
        <f>'БАЗА ЯНД'!O734</f>
        <v>1</v>
      </c>
      <c r="K736">
        <f>'БАЗА ЯНД'!P734</f>
        <v>1</v>
      </c>
      <c r="L736">
        <f>'БАЗА ЯНД'!Q734</f>
        <v>0</v>
      </c>
      <c r="M736" t="str">
        <f>'БАЗА ЯНД'!R734</f>
        <v>пшеничная мука, сахар, молоко, подсолнечное масло, яйцо куриное, какао, сметана, пектин, пюре маракуйи, ананас консервированный, шоколад молочный, сливочное масло</v>
      </c>
    </row>
    <row r="737" spans="1:13" ht="15" hidden="1" customHeight="1" x14ac:dyDescent="0.25">
      <c r="A737">
        <f>'БАЗА ЯНД'!B735</f>
        <v>13</v>
      </c>
      <c r="B737" t="str">
        <f>'БАЗА ЯНД'!E735</f>
        <v>Цитрусовый тарт</v>
      </c>
      <c r="C737" t="str">
        <f>CONCATENATE('БАЗА ЯНД'!F735,".-")</f>
        <v>140.-</v>
      </c>
      <c r="D737" t="str">
        <f>CONCATENATE('БАЗА ЯНД'!I735," г")</f>
        <v>150 г</v>
      </c>
      <c r="E737" t="str">
        <f>CONCATENATE(ROUND('БАЗА ЯНД'!J735,0)," кк")</f>
        <v>311 кк</v>
      </c>
      <c r="F737" t="str">
        <f>CONCATENATE("Б ",ROUND('БАЗА ЯНД'!K735,0))</f>
        <v>Б 6</v>
      </c>
      <c r="G737" t="str">
        <f>CONCATENATE("Ж ",ROUND('БАЗА ЯНД'!L735,0))</f>
        <v>Ж 16</v>
      </c>
      <c r="H737" t="str">
        <f>CONCATENATE("У ",ROUND('БАЗА ЯНД'!M735,0))</f>
        <v>У 36</v>
      </c>
      <c r="I737">
        <f>'БАЗА ЯНД'!N735</f>
        <v>1</v>
      </c>
      <c r="J737">
        <f>'БАЗА ЯНД'!O735</f>
        <v>1</v>
      </c>
      <c r="K737">
        <f>'БАЗА ЯНД'!P735</f>
        <v>1</v>
      </c>
      <c r="L737">
        <f>'БАЗА ЯНД'!Q735</f>
        <v>0</v>
      </c>
      <c r="M737" t="str">
        <f>'БАЗА ЯНД'!R735</f>
        <v>тесто песочное (мука пшеничная, сливочное масло, сахар, соль, яйцо куриное, молоко), крем (сливки 10%, яйцо, коньяк, ванильный сахар), джем (апельсины, лимоны, сахар, пектин)</v>
      </c>
    </row>
    <row r="738" spans="1:13" ht="15" hidden="1" customHeight="1" x14ac:dyDescent="0.25">
      <c r="A738">
        <f>'БАЗА ЯНД'!B736</f>
        <v>51</v>
      </c>
      <c r="B738" t="str">
        <f>'БАЗА ЯНД'!E736</f>
        <v>Вермонтский картофель с сыром</v>
      </c>
      <c r="C738" t="str">
        <f>CONCATENATE('БАЗА ЯНД'!F736,".-")</f>
        <v>90.-</v>
      </c>
      <c r="D738" t="str">
        <f>CONCATENATE('БАЗА ЯНД'!I736," г")</f>
        <v>160 г</v>
      </c>
      <c r="E738" t="str">
        <f>CONCATENATE(ROUND('БАЗА ЯНД'!J736,0)," кк")</f>
        <v>183 кк</v>
      </c>
      <c r="F738" t="str">
        <f>CONCATENATE("Б ",ROUND('БАЗА ЯНД'!K736,0))</f>
        <v>Б 5</v>
      </c>
      <c r="G738" t="str">
        <f>CONCATENATE("Ж ",ROUND('БАЗА ЯНД'!L736,0))</f>
        <v>Ж 6</v>
      </c>
      <c r="H738" t="str">
        <f>CONCATENATE("У ",ROUND('БАЗА ЯНД'!M736,0))</f>
        <v>У 27</v>
      </c>
      <c r="I738">
        <f>'БАЗА ЯНД'!N736</f>
        <v>0</v>
      </c>
      <c r="J738">
        <f>'БАЗА ЯНД'!O736</f>
        <v>0</v>
      </c>
      <c r="K738">
        <f>'БАЗА ЯНД'!P736</f>
        <v>1</v>
      </c>
      <c r="L738">
        <f>'БАЗА ЯНД'!Q736</f>
        <v>0</v>
      </c>
      <c r="M738" t="str">
        <f>'БАЗА ЯНД'!R736</f>
        <v>картофель, сливочное масло, сыр, сливки, яйцо куриное, соль, специи</v>
      </c>
    </row>
    <row r="739" spans="1:13" ht="15" hidden="1" customHeight="1" x14ac:dyDescent="0.25">
      <c r="A739">
        <f>'БАЗА ЯНД'!B737</f>
        <v>9</v>
      </c>
      <c r="B739" t="str">
        <f>'БАЗА ЯНД'!E737</f>
        <v>Тарталетка со сливами</v>
      </c>
      <c r="C739" t="str">
        <f>CONCATENATE('БАЗА ЯНД'!F737,".-")</f>
        <v>140.-</v>
      </c>
      <c r="D739" t="str">
        <f>CONCATENATE('БАЗА ЯНД'!I737," г")</f>
        <v>160 г</v>
      </c>
      <c r="E739" t="str">
        <f>CONCATENATE(ROUND('БАЗА ЯНД'!J737,0)," кк")</f>
        <v>427 кк</v>
      </c>
      <c r="F739" t="str">
        <f>CONCATENATE("Б ",ROUND('БАЗА ЯНД'!K737,0))</f>
        <v>Б 7</v>
      </c>
      <c r="G739" t="str">
        <f>CONCATENATE("Ж ",ROUND('БАЗА ЯНД'!L737,0))</f>
        <v>Ж 17</v>
      </c>
      <c r="H739" t="str">
        <f>CONCATENATE("У ",ROUND('БАЗА ЯНД'!M737,0))</f>
        <v>У 63</v>
      </c>
      <c r="I739">
        <f>'БАЗА ЯНД'!N737</f>
        <v>0</v>
      </c>
      <c r="J739">
        <f>'БАЗА ЯНД'!O737</f>
        <v>1</v>
      </c>
      <c r="K739">
        <f>'БАЗА ЯНД'!P737</f>
        <v>1</v>
      </c>
      <c r="L739">
        <f>'БАЗА ЯНД'!Q737</f>
        <v>0</v>
      </c>
      <c r="M739" t="str">
        <f>'БАЗА ЯНД'!R737</f>
        <v>мука пшеничная, яйцо куриное, сахар, сливочное масло, сметана, крахмал картофельный, ванилин, слива, разрыхлитель теста, крем (сливки 33%, сметана, сахар, ванилин), черная смородина, миндаль</v>
      </c>
    </row>
    <row r="740" spans="1:13" ht="15" hidden="1" customHeight="1" x14ac:dyDescent="0.25">
      <c r="A740">
        <f>'БАЗА ЯНД'!B738</f>
        <v>0</v>
      </c>
      <c r="B740" t="str">
        <f>'БАЗА ЯНД'!E738</f>
        <v>Салат из четырех помидоров с домашним сыром</v>
      </c>
      <c r="C740" t="str">
        <f>CONCATENATE('БАЗА ЯНД'!F738,".-")</f>
        <v>240.-</v>
      </c>
      <c r="D740" t="str">
        <f>CONCATENATE('БАЗА ЯНД'!I738," г")</f>
        <v>250 г</v>
      </c>
      <c r="E740" t="str">
        <f>CONCATENATE(ROUND('БАЗА ЯНД'!J738,0)," кк")</f>
        <v>190 кк</v>
      </c>
      <c r="F740" t="str">
        <f>CONCATENATE("Б ",ROUND('БАЗА ЯНД'!K738,0))</f>
        <v>Б 8</v>
      </c>
      <c r="G740" t="str">
        <f>CONCATENATE("Ж ",ROUND('БАЗА ЯНД'!L738,0))</f>
        <v>Ж 11</v>
      </c>
      <c r="H740" t="str">
        <f>CONCATENATE("У ",ROUND('БАЗА ЯНД'!M738,0))</f>
        <v>У 10</v>
      </c>
      <c r="I740">
        <f>'БАЗА ЯНД'!N738</f>
        <v>1</v>
      </c>
      <c r="J740">
        <f>'БАЗА ЯНД'!O738</f>
        <v>0</v>
      </c>
      <c r="K740">
        <f>'БАЗА ЯНД'!P738</f>
        <v>1</v>
      </c>
      <c r="L740">
        <f>'БАЗА ЯНД'!Q738</f>
        <v>0</v>
      </c>
      <c r="M740" t="str">
        <f>'БАЗА ЯНД'!R738</f>
        <v>салат айсберг, салат фриллис, сыр адыгейский, морковь, капуста красная, огурцы, томаты, соус песто (базилик, петрушка, подсолнечное масло, соль, чеснок), сметана</v>
      </c>
    </row>
    <row r="741" spans="1:13" ht="15" hidden="1" customHeight="1" x14ac:dyDescent="0.25">
      <c r="A741">
        <f>'БАЗА ЯНД'!B739</f>
        <v>22</v>
      </c>
      <c r="B741" t="str">
        <f>'БАЗА ЯНД'!E739</f>
        <v>Митболы в сливочном соусе, 1шт</v>
      </c>
      <c r="C741" t="str">
        <f>CONCATENATE('БАЗА ЯНД'!F739,".-")</f>
        <v>130.-</v>
      </c>
      <c r="D741" t="str">
        <f>CONCATENATE('БАЗА ЯНД'!I739," г")</f>
        <v>120 г</v>
      </c>
      <c r="E741" t="str">
        <f>CONCATENATE(ROUND('БАЗА ЯНД'!J739,0)," кк")</f>
        <v>217 кк</v>
      </c>
      <c r="F741" t="str">
        <f>CONCATENATE("Б ",ROUND('БАЗА ЯНД'!K739,0))</f>
        <v>Б 19</v>
      </c>
      <c r="G741" t="str">
        <f>CONCATENATE("Ж ",ROUND('БАЗА ЯНД'!L739,0))</f>
        <v>Ж 13</v>
      </c>
      <c r="H741" t="str">
        <f>CONCATENATE("У ",ROUND('БАЗА ЯНД'!M739,0))</f>
        <v>У 7</v>
      </c>
      <c r="I741">
        <f>'БАЗА ЯНД'!N739</f>
        <v>0</v>
      </c>
      <c r="J741">
        <f>'БАЗА ЯНД'!O739</f>
        <v>1</v>
      </c>
      <c r="K741">
        <f>'БАЗА ЯНД'!P739</f>
        <v>1</v>
      </c>
      <c r="L741">
        <f>'БАЗА ЯНД'!Q739</f>
        <v>0</v>
      </c>
      <c r="M741" t="str">
        <f>'БАЗА ЯНД'!R739</f>
        <v>цыплёнок, яйца, сливочное масло, зелень, сухари, сливочное масло, молоко, мука пшеничная, соль, специи</v>
      </c>
    </row>
    <row r="742" spans="1:13" ht="15" hidden="1" customHeight="1" x14ac:dyDescent="0.25">
      <c r="A742">
        <f>'БАЗА ЯНД'!B740</f>
        <v>22</v>
      </c>
      <c r="B742" t="str">
        <f>'БАЗА ЯНД'!E740</f>
        <v>Овощной салат с огурцами и редисом</v>
      </c>
      <c r="C742" t="str">
        <f>CONCATENATE('БАЗА ЯНД'!F740,".-")</f>
        <v>80.-</v>
      </c>
      <c r="D742" t="str">
        <f>CONCATENATE('БАЗА ЯНД'!I740," г")</f>
        <v>140 г</v>
      </c>
      <c r="E742" t="str">
        <f>CONCATENATE(ROUND('БАЗА ЯНД'!J740,0)," кк")</f>
        <v>37 кк</v>
      </c>
      <c r="F742" t="str">
        <f>CONCATENATE("Б ",ROUND('БАЗА ЯНД'!K740,0))</f>
        <v>Б 1</v>
      </c>
      <c r="G742" t="str">
        <f>CONCATENATE("Ж ",ROUND('БАЗА ЯНД'!L740,0))</f>
        <v>Ж 2</v>
      </c>
      <c r="H742" t="str">
        <f>CONCATENATE("У ",ROUND('БАЗА ЯНД'!M740,0))</f>
        <v>У 4</v>
      </c>
      <c r="I742">
        <f>'БАЗА ЯНД'!N740</f>
        <v>1</v>
      </c>
      <c r="J742">
        <f>'БАЗА ЯНД'!O740</f>
        <v>0</v>
      </c>
      <c r="K742">
        <f>'БАЗА ЯНД'!P740</f>
        <v>0</v>
      </c>
      <c r="L742">
        <f>'БАЗА ЯНД'!Q740</f>
        <v>0</v>
      </c>
      <c r="M742" t="str">
        <f>'БАЗА ЯНД'!R740</f>
        <v>огурцы, редис, укроп, подсолнечное масло, соль, специи</v>
      </c>
    </row>
    <row r="743" spans="1:13" ht="15" hidden="1" customHeight="1" x14ac:dyDescent="0.25">
      <c r="A743">
        <f>'БАЗА ЯНД'!B741</f>
        <v>48</v>
      </c>
      <c r="B743" t="str">
        <f>'БАЗА ЯНД'!E741</f>
        <v>Бейгл с тунцом и сливочным сыром</v>
      </c>
      <c r="C743" t="str">
        <f>CONCATENATE('БАЗА ЯНД'!F741,".-")</f>
        <v>250.-</v>
      </c>
      <c r="D743" t="str">
        <f>CONCATENATE('БАЗА ЯНД'!I741," г")</f>
        <v>190 г</v>
      </c>
      <c r="E743" t="str">
        <f>CONCATENATE(ROUND('БАЗА ЯНД'!J741,0)," кк")</f>
        <v>277 кк</v>
      </c>
      <c r="F743" t="str">
        <f>CONCATENATE("Б ",ROUND('БАЗА ЯНД'!K741,0))</f>
        <v>Б 18</v>
      </c>
      <c r="G743" t="str">
        <f>CONCATENATE("Ж ",ROUND('БАЗА ЯНД'!L741,0))</f>
        <v>Ж 10</v>
      </c>
      <c r="H743" t="str">
        <f>CONCATENATE("У ",ROUND('БАЗА ЯНД'!M741,0))</f>
        <v>У 29</v>
      </c>
      <c r="I743">
        <f>'БАЗА ЯНД'!N741</f>
        <v>0</v>
      </c>
      <c r="J743">
        <f>'БАЗА ЯНД'!O741</f>
        <v>1</v>
      </c>
      <c r="K743">
        <f>'БАЗА ЯНД'!P741</f>
        <v>1</v>
      </c>
      <c r="L743">
        <f>'БАЗА ЯНД'!Q741</f>
        <v>0</v>
      </c>
      <c r="M743" t="str">
        <f>'БАЗА ЯНД'!R741</f>
        <v>бейгл, салат айсберг, огурец, тунец, сыр рикотта, петрушка, сыр творожный, сливки</v>
      </c>
    </row>
    <row r="744" spans="1:13" ht="15" hidden="1" customHeight="1" x14ac:dyDescent="0.25">
      <c r="A744">
        <f>'БАЗА ЯНД'!B742</f>
        <v>23</v>
      </c>
      <c r="B744" t="str">
        <f>'БАЗА ЯНД'!E742</f>
        <v>Овсяная каша</v>
      </c>
      <c r="C744" t="str">
        <f>CONCATENATE('БАЗА ЯНД'!F742,".-")</f>
        <v>100.-</v>
      </c>
      <c r="D744" t="str">
        <f>CONCATENATE('БАЗА ЯНД'!I742," г")</f>
        <v>250 г</v>
      </c>
      <c r="E744" t="str">
        <f>CONCATENATE(ROUND('БАЗА ЯНД'!J742,0)," кк")</f>
        <v>228 кк</v>
      </c>
      <c r="F744" t="str">
        <f>CONCATENATE("Б ",ROUND('БАЗА ЯНД'!K742,0))</f>
        <v>Б 8</v>
      </c>
      <c r="G744" t="str">
        <f>CONCATENATE("Ж ",ROUND('БАЗА ЯНД'!L742,0))</f>
        <v>Ж 16</v>
      </c>
      <c r="H744" t="str">
        <f>CONCATENATE("У ",ROUND('БАЗА ЯНД'!M742,0))</f>
        <v>У 21</v>
      </c>
      <c r="I744">
        <f>'БАЗА ЯНД'!N742</f>
        <v>1</v>
      </c>
      <c r="J744">
        <f>'БАЗА ЯНД'!O742</f>
        <v>1</v>
      </c>
      <c r="K744">
        <f>'БАЗА ЯНД'!P742</f>
        <v>1</v>
      </c>
      <c r="L744">
        <f>'БАЗА ЯНД'!Q742</f>
        <v>0</v>
      </c>
      <c r="M744" t="str">
        <f>'БАЗА ЯНД'!R742</f>
        <v>овсяные хлопья, сахар, молоко, сливочное масло, соль</v>
      </c>
    </row>
    <row r="745" spans="1:13" ht="15" hidden="1" customHeight="1" x14ac:dyDescent="0.25">
      <c r="A745">
        <f>'БАЗА ЯНД'!B743</f>
        <v>0</v>
      </c>
      <c r="B745" t="str">
        <f>'БАЗА ЯНД'!E743</f>
        <v>Панини с салями и шампиньонами</v>
      </c>
      <c r="C745" t="str">
        <f>CONCATENATE('БАЗА ЯНД'!F743,".-")</f>
        <v>180.-</v>
      </c>
      <c r="D745" t="str">
        <f>CONCATENATE('БАЗА ЯНД'!I743," г")</f>
        <v>200 г</v>
      </c>
      <c r="E745" t="str">
        <f>CONCATENATE(ROUND('БАЗА ЯНД'!J743,0)," кк")</f>
        <v>420 кк</v>
      </c>
      <c r="F745" t="str">
        <f>CONCATENATE("Б ",ROUND('БАЗА ЯНД'!K743,0))</f>
        <v>Б 15</v>
      </c>
      <c r="G745" t="str">
        <f>CONCATENATE("Ж ",ROUND('БАЗА ЯНД'!L743,0))</f>
        <v>Ж 21</v>
      </c>
      <c r="H745" t="str">
        <f>CONCATENATE("У ",ROUND('БАЗА ЯНД'!M743,0))</f>
        <v>У 43</v>
      </c>
      <c r="I745">
        <f>'БАЗА ЯНД'!N743</f>
        <v>0</v>
      </c>
      <c r="J745">
        <f>'БАЗА ЯНД'!O743</f>
        <v>1</v>
      </c>
      <c r="K745">
        <f>'БАЗА ЯНД'!P743</f>
        <v>1</v>
      </c>
      <c r="L745">
        <f>'БАЗА ЯНД'!Q743</f>
        <v>0</v>
      </c>
      <c r="M745" t="str">
        <f>'БАЗА ЯНД'!R743</f>
        <v>мука цельнозерновая, солод, мука пшеничная, пеперони, салат айсберг, томаты черри, сыр пармезан, оливковое масло, шампиньоны, кабачки, соль, специи</v>
      </c>
    </row>
    <row r="746" spans="1:13" ht="15" hidden="1" customHeight="1" x14ac:dyDescent="0.25">
      <c r="A746">
        <f>'БАЗА ЯНД'!B744</f>
        <v>52</v>
      </c>
      <c r="B746" t="str">
        <f>'БАЗА ЯНД'!E744</f>
        <v>Панакота с вареньем из еловых шишек</v>
      </c>
      <c r="C746" t="str">
        <f>CONCATENATE('БАЗА ЯНД'!F744,".-")</f>
        <v>140.-</v>
      </c>
      <c r="D746" t="str">
        <f>CONCATENATE('БАЗА ЯНД'!I744," г")</f>
        <v>160 г</v>
      </c>
      <c r="E746" t="str">
        <f>CONCATENATE(ROUND('БАЗА ЯНД'!J744,0)," кк")</f>
        <v>154 кк</v>
      </c>
      <c r="F746" t="str">
        <f>CONCATENATE("Б ",ROUND('БАЗА ЯНД'!K744,0))</f>
        <v>Б 6</v>
      </c>
      <c r="G746" t="str">
        <f>CONCATENATE("Ж ",ROUND('БАЗА ЯНД'!L744,0))</f>
        <v>Ж 4</v>
      </c>
      <c r="H746" t="str">
        <f>CONCATENATE("У ",ROUND('БАЗА ЯНД'!M744,0))</f>
        <v>У 24</v>
      </c>
      <c r="I746">
        <f>'БАЗА ЯНД'!N744</f>
        <v>1</v>
      </c>
      <c r="J746">
        <f>'БАЗА ЯНД'!O744</f>
        <v>0</v>
      </c>
      <c r="K746">
        <f>'БАЗА ЯНД'!P744</f>
        <v>1</v>
      </c>
      <c r="L746">
        <f>'БАЗА ЯНД'!Q744</f>
        <v>0</v>
      </c>
      <c r="M746" t="str">
        <f>'БАЗА ЯНД'!R744</f>
        <v>ряженка, пектин, мед, ванильный экстракт, варенье из сосновых шишек</v>
      </c>
    </row>
    <row r="747" spans="1:13" ht="15" hidden="1" customHeight="1" x14ac:dyDescent="0.25">
      <c r="A747">
        <f>'БАЗА ЯНД'!B745</f>
        <v>21</v>
      </c>
      <c r="B747" t="str">
        <f>'БАЗА ЯНД'!E745</f>
        <v>Куриная грудка тандури, 1 шт</v>
      </c>
      <c r="C747" t="str">
        <f>CONCATENATE('БАЗА ЯНД'!F745,".-")</f>
        <v>210.-</v>
      </c>
      <c r="D747" t="str">
        <f>CONCATENATE('БАЗА ЯНД'!I745," г")</f>
        <v>120 г</v>
      </c>
      <c r="E747" t="str">
        <f>CONCATENATE(ROUND('БАЗА ЯНД'!J745,0)," кк")</f>
        <v>171 кк</v>
      </c>
      <c r="F747" t="str">
        <f>CONCATENATE("Б ",ROUND('БАЗА ЯНД'!K745,0))</f>
        <v>Б 29</v>
      </c>
      <c r="G747" t="str">
        <f>CONCATENATE("Ж ",ROUND('БАЗА ЯНД'!L745,0))</f>
        <v>Ж 6</v>
      </c>
      <c r="H747" t="str">
        <f>CONCATENATE("У ",ROUND('БАЗА ЯНД'!M745,0))</f>
        <v>У 1</v>
      </c>
      <c r="I747">
        <f>'БАЗА ЯНД'!N745</f>
        <v>0</v>
      </c>
      <c r="J747">
        <f>'БАЗА ЯНД'!O745</f>
        <v>1</v>
      </c>
      <c r="K747">
        <f>'БАЗА ЯНД'!P745</f>
        <v>1</v>
      </c>
      <c r="L747">
        <f>'БАЗА ЯНД'!Q745</f>
        <v>1</v>
      </c>
      <c r="M747" t="str">
        <f>'БАЗА ЯНД'!R745</f>
        <v>филе курицы, чеснок, соль, соус соевый, сметана, апельсины, паприка сухая, томатный порошок, тандури, подсолнечное масло</v>
      </c>
    </row>
    <row r="748" spans="1:13" ht="15" hidden="1" customHeight="1" x14ac:dyDescent="0.25">
      <c r="A748">
        <f>'БАЗА ЯНД'!B746</f>
        <v>16</v>
      </c>
      <c r="B748" t="str">
        <f>'БАЗА ЯНД'!E746</f>
        <v>Ласси с вишней</v>
      </c>
      <c r="C748" t="str">
        <f>CONCATENATE('БАЗА ЯНД'!F746,".-")</f>
        <v>140.-</v>
      </c>
      <c r="D748" t="str">
        <f>CONCATENATE('БАЗА ЯНД'!I746," г")</f>
        <v>270 г</v>
      </c>
      <c r="E748" t="str">
        <f>CONCATENATE(ROUND('БАЗА ЯНД'!J746,0)," кк")</f>
        <v>164 кк</v>
      </c>
      <c r="F748" t="str">
        <f>CONCATENATE("Б ",ROUND('БАЗА ЯНД'!K746,0))</f>
        <v>Б 6</v>
      </c>
      <c r="G748" t="str">
        <f>CONCATENATE("Ж ",ROUND('БАЗА ЯНД'!L746,0))</f>
        <v>Ж 5</v>
      </c>
      <c r="H748" t="str">
        <f>CONCATENATE("У ",ROUND('БАЗА ЯНД'!M746,0))</f>
        <v>У 25</v>
      </c>
      <c r="I748">
        <f>'БАЗА ЯНД'!N746</f>
        <v>1</v>
      </c>
      <c r="J748">
        <f>'БАЗА ЯНД'!O746</f>
        <v>0</v>
      </c>
      <c r="K748">
        <f>'БАЗА ЯНД'!P746</f>
        <v>1</v>
      </c>
      <c r="L748">
        <f>'БАЗА ЯНД'!Q746</f>
        <v>0</v>
      </c>
      <c r="M748" t="str">
        <f>'БАЗА ЯНД'!R746</f>
        <v>кефир, бананы, вишня</v>
      </c>
    </row>
    <row r="749" spans="1:13" ht="15" hidden="1" customHeight="1" x14ac:dyDescent="0.25">
      <c r="A749">
        <f>'БАЗА ЯНД'!B747</f>
        <v>24</v>
      </c>
      <c r="B749" t="str">
        <f>'БАЗА ЯНД'!E747</f>
        <v>Овсяная каша с вяленой клюквой, мёдом и корицей</v>
      </c>
      <c r="C749" t="str">
        <f>CONCATENATE('БАЗА ЯНД'!F747,".-")</f>
        <v>130.-</v>
      </c>
      <c r="D749" t="str">
        <f>CONCATENATE('БАЗА ЯНД'!I747," г")</f>
        <v>250 г</v>
      </c>
      <c r="E749" t="str">
        <f>CONCATENATE(ROUND('БАЗА ЯНД'!J747,0)," кк")</f>
        <v>215 кк</v>
      </c>
      <c r="F749" t="str">
        <f>CONCATENATE("Б ",ROUND('БАЗА ЯНД'!K747,0))</f>
        <v>Б 6</v>
      </c>
      <c r="G749" t="str">
        <f>CONCATENATE("Ж ",ROUND('БАЗА ЯНД'!L747,0))</f>
        <v>Ж 12</v>
      </c>
      <c r="H749" t="str">
        <f>CONCATENATE("У ",ROUND('БАЗА ЯНД'!M747,0))</f>
        <v>У 22</v>
      </c>
      <c r="I749">
        <f>'БАЗА ЯНД'!N747</f>
        <v>1</v>
      </c>
      <c r="J749">
        <f>'БАЗА ЯНД'!O747</f>
        <v>1</v>
      </c>
      <c r="K749">
        <f>'БАЗА ЯНД'!P747</f>
        <v>0</v>
      </c>
      <c r="L749">
        <f>'БАЗА ЯНД'!Q747</f>
        <v>0</v>
      </c>
      <c r="M749" t="str">
        <f>'БАЗА ЯНД'!R747</f>
        <v>овсяные хлопья, молоко, сливочное масло, мёд, соль, сахар, клюква вяленая, корица</v>
      </c>
    </row>
    <row r="750" spans="1:13" ht="15" hidden="1" customHeight="1" x14ac:dyDescent="0.25">
      <c r="A750">
        <f>'БАЗА ЯНД'!B748</f>
        <v>24</v>
      </c>
      <c r="B750" t="str">
        <f>'БАЗА ЯНД'!E748</f>
        <v>Овсяная каша с сухофруктами</v>
      </c>
      <c r="C750" t="str">
        <f>CONCATENATE('БАЗА ЯНД'!F748,".-")</f>
        <v>130.-</v>
      </c>
      <c r="D750" t="str">
        <f>CONCATENATE('БАЗА ЯНД'!I748," г")</f>
        <v>250 г</v>
      </c>
      <c r="E750" t="str">
        <f>CONCATENATE(ROUND('БАЗА ЯНД'!J748,0)," кк")</f>
        <v>257 кк</v>
      </c>
      <c r="F750" t="str">
        <f>CONCATENATE("Б ",ROUND('БАЗА ЯНД'!K748,0))</f>
        <v>Б 7</v>
      </c>
      <c r="G750" t="str">
        <f>CONCATENATE("Ж ",ROUND('БАЗА ЯНД'!L748,0))</f>
        <v>Ж 10</v>
      </c>
      <c r="H750" t="str">
        <f>CONCATENATE("У ",ROUND('БАЗА ЯНД'!M748,0))</f>
        <v>У 36</v>
      </c>
      <c r="I750">
        <f>'БАЗА ЯНД'!N748</f>
        <v>1</v>
      </c>
      <c r="J750">
        <f>'БАЗА ЯНД'!O748</f>
        <v>1</v>
      </c>
      <c r="K750">
        <f>'БАЗА ЯНД'!P748</f>
        <v>1</v>
      </c>
      <c r="L750">
        <f>'БАЗА ЯНД'!Q748</f>
        <v>0</v>
      </c>
      <c r="M750" t="str">
        <f>'БАЗА ЯНД'!R748</f>
        <v>овсяные хлопья, молоко, сливочное масло, сахар, соль, изюм, курага, чернослив</v>
      </c>
    </row>
    <row r="751" spans="1:13" ht="15" hidden="1" customHeight="1" x14ac:dyDescent="0.25">
      <c r="A751">
        <f>'БАЗА ЯНД'!B749</f>
        <v>21</v>
      </c>
      <c r="B751" t="str">
        <f>'БАЗА ЯНД'!E749</f>
        <v>Шведские фрикадельки с ягодным соусом</v>
      </c>
      <c r="C751" t="str">
        <f>CONCATENATE('БАЗА ЯНД'!F749,".-")</f>
        <v>220.-</v>
      </c>
      <c r="D751" t="str">
        <f>CONCATENATE('БАЗА ЯНД'!I749," г")</f>
        <v>120 г</v>
      </c>
      <c r="E751" t="str">
        <f>CONCATENATE(ROUND('БАЗА ЯНД'!J749,0)," кк")</f>
        <v>291 кк</v>
      </c>
      <c r="F751" t="str">
        <f>CONCATENATE("Б ",ROUND('БАЗА ЯНД'!K749,0))</f>
        <v>Б 21</v>
      </c>
      <c r="G751" t="str">
        <f>CONCATENATE("Ж ",ROUND('БАЗА ЯНД'!L749,0))</f>
        <v>Ж 17</v>
      </c>
      <c r="H751" t="str">
        <f>CONCATENATE("У ",ROUND('БАЗА ЯНД'!M749,0))</f>
        <v>У 14</v>
      </c>
      <c r="I751">
        <f>'БАЗА ЯНД'!N749</f>
        <v>0</v>
      </c>
      <c r="J751">
        <f>'БАЗА ЯНД'!O749</f>
        <v>1</v>
      </c>
      <c r="K751">
        <f>'БАЗА ЯНД'!P749</f>
        <v>0</v>
      </c>
      <c r="L751">
        <f>'БАЗА ЯНД'!Q749</f>
        <v>0</v>
      </c>
      <c r="M751" t="str">
        <f>'БАЗА ЯНД'!R749</f>
        <v>говядина, свинина, лук репчатый, яйцо куриное, растительное масло, сухари панировочные, специи, соль, брусника, клюква, сахар, тимьян, розмарин</v>
      </c>
    </row>
    <row r="752" spans="1:13" ht="15" hidden="1" customHeight="1" x14ac:dyDescent="0.25">
      <c r="A752">
        <f>'БАЗА ЯНД'!B750</f>
        <v>22</v>
      </c>
      <c r="B752" t="str">
        <f>'БАЗА ЯНД'!E750</f>
        <v>Морс из вишни и клубники</v>
      </c>
      <c r="C752" t="str">
        <f>CONCATENATE('БАЗА ЯНД'!F750,".-")</f>
        <v>45.-</v>
      </c>
      <c r="D752" t="str">
        <f>CONCATENATE('БАЗА ЯНД'!I750," г")</f>
        <v>250 г</v>
      </c>
      <c r="E752" t="str">
        <f>CONCATENATE(ROUND('БАЗА ЯНД'!J750,0)," кк")</f>
        <v>0 кк</v>
      </c>
      <c r="F752" t="str">
        <f>CONCATENATE("Б ",ROUND('БАЗА ЯНД'!K750,0))</f>
        <v>Б 0</v>
      </c>
      <c r="G752" t="str">
        <f>CONCATENATE("Ж ",ROUND('БАЗА ЯНД'!L750,0))</f>
        <v>Ж 0</v>
      </c>
      <c r="H752" t="str">
        <f>CONCATENATE("У ",ROUND('БАЗА ЯНД'!M750,0))</f>
        <v>У 0</v>
      </c>
      <c r="I752">
        <f>'БАЗА ЯНД'!N750</f>
        <v>1</v>
      </c>
      <c r="J752">
        <f>'БАЗА ЯНД'!O750</f>
        <v>0</v>
      </c>
      <c r="K752">
        <f>'БАЗА ЯНД'!P750</f>
        <v>0</v>
      </c>
      <c r="L752">
        <f>'БАЗА ЯНД'!Q750</f>
        <v>0</v>
      </c>
      <c r="M752">
        <f>'БАЗА ЯНД'!R750</f>
        <v>0</v>
      </c>
    </row>
    <row r="753" spans="1:13" ht="15" hidden="1" customHeight="1" x14ac:dyDescent="0.25">
      <c r="A753">
        <f>'БАЗА ЯНД'!B751</f>
        <v>51</v>
      </c>
      <c r="B753" t="str">
        <f>'БАЗА ЯНД'!E751</f>
        <v>Ризотто из булгура с овощами и пармезаном</v>
      </c>
      <c r="C753" t="str">
        <f>CONCATENATE('БАЗА ЯНД'!F751,".-")</f>
        <v>180.-</v>
      </c>
      <c r="D753" t="str">
        <f>CONCATENATE('БАЗА ЯНД'!I751," г")</f>
        <v>200 г</v>
      </c>
      <c r="E753" t="str">
        <f>CONCATENATE(ROUND('БАЗА ЯНД'!J751,0)," кк")</f>
        <v>338 кк</v>
      </c>
      <c r="F753" t="str">
        <f>CONCATENATE("Б ",ROUND('БАЗА ЯНД'!K751,0))</f>
        <v>Б 10</v>
      </c>
      <c r="G753" t="str">
        <f>CONCATENATE("Ж ",ROUND('БАЗА ЯНД'!L751,0))</f>
        <v>Ж 21</v>
      </c>
      <c r="H753" t="str">
        <f>CONCATENATE("У ",ROUND('БАЗА ЯНД'!M751,0))</f>
        <v>У 23</v>
      </c>
      <c r="I753">
        <f>'БАЗА ЯНД'!N751</f>
        <v>0</v>
      </c>
      <c r="J753">
        <f>'БАЗА ЯНД'!O751</f>
        <v>0</v>
      </c>
      <c r="K753">
        <f>'БАЗА ЯНД'!P751</f>
        <v>1</v>
      </c>
      <c r="L753">
        <f>'БАЗА ЯНД'!Q751</f>
        <v>0</v>
      </c>
      <c r="M753" t="str">
        <f>'БАЗА ЯНД'!R751</f>
        <v>булгур, томаты, цукини, белое вино, сливочное масло, пармезан, сливки, чеснок, тимьян, шпинат, соль, специи</v>
      </c>
    </row>
    <row r="754" spans="1:13" ht="15" hidden="1" customHeight="1" x14ac:dyDescent="0.25">
      <c r="A754">
        <f>'БАЗА ЯНД'!B752</f>
        <v>20</v>
      </c>
      <c r="B754" t="str">
        <f>'БАЗА ЯНД'!E752</f>
        <v>Ленивые голубцы с корейкой и булгуром</v>
      </c>
      <c r="C754" t="str">
        <f>CONCATENATE('БАЗА ЯНД'!F752,".-")</f>
        <v>210.-</v>
      </c>
      <c r="D754" t="str">
        <f>CONCATENATE('БАЗА ЯНД'!I752," г")</f>
        <v>250 г</v>
      </c>
      <c r="E754" t="str">
        <f>CONCATENATE(ROUND('БАЗА ЯНД'!J752,0)," кк")</f>
        <v>210 кк</v>
      </c>
      <c r="F754" t="str">
        <f>CONCATENATE("Б ",ROUND('БАЗА ЯНД'!K752,0))</f>
        <v>Б 16</v>
      </c>
      <c r="G754" t="str">
        <f>CONCATENATE("Ж ",ROUND('БАЗА ЯНД'!L752,0))</f>
        <v>Ж 10</v>
      </c>
      <c r="H754" t="str">
        <f>CONCATENATE("У ",ROUND('БАЗА ЯНД'!M752,0))</f>
        <v>У 15</v>
      </c>
      <c r="I754">
        <f>'БАЗА ЯНД'!N752</f>
        <v>0</v>
      </c>
      <c r="J754">
        <f>'БАЗА ЯНД'!O752</f>
        <v>1</v>
      </c>
      <c r="K754">
        <f>'БАЗА ЯНД'!P752</f>
        <v>1</v>
      </c>
      <c r="L754">
        <f>'БАЗА ЯНД'!Q752</f>
        <v>0</v>
      </c>
      <c r="M754" t="str">
        <f>'БАЗА ЯНД'!R752</f>
        <v>свинина, капуста, булгур, лук репчатый, цветная капуста, томаты, чеснок, морковь, сливочное масло, специи, соль</v>
      </c>
    </row>
    <row r="755" spans="1:13" ht="15" hidden="1" customHeight="1" x14ac:dyDescent="0.25">
      <c r="A755">
        <f>'БАЗА ЯНД'!B753</f>
        <v>19</v>
      </c>
      <c r="B755" t="str">
        <f>'БАЗА ЯНД'!E753</f>
        <v>Мини-картофель с соусом блю-чиз</v>
      </c>
      <c r="C755" t="str">
        <f>CONCATENATE('БАЗА ЯНД'!F753,".-")</f>
        <v>180.-</v>
      </c>
      <c r="D755" t="str">
        <f>CONCATENATE('БАЗА ЯНД'!I753," г")</f>
        <v>200 г</v>
      </c>
      <c r="E755" t="str">
        <f>CONCATENATE(ROUND('БАЗА ЯНД'!J753,0)," кк")</f>
        <v>308 кк</v>
      </c>
      <c r="F755" t="str">
        <f>CONCATENATE("Б ",ROUND('БАЗА ЯНД'!K753,0))</f>
        <v>Б 8</v>
      </c>
      <c r="G755" t="str">
        <f>CONCATENATE("Ж ",ROUND('БАЗА ЯНД'!L753,0))</f>
        <v>Ж 22</v>
      </c>
      <c r="H755" t="str">
        <f>CONCATENATE("У ",ROUND('БАЗА ЯНД'!M753,0))</f>
        <v>У 20</v>
      </c>
      <c r="I755">
        <f>'БАЗА ЯНД'!N753</f>
        <v>1</v>
      </c>
      <c r="J755">
        <f>'БАЗА ЯНД'!O753</f>
        <v>0</v>
      </c>
      <c r="K755">
        <f>'БАЗА ЯНД'!P753</f>
        <v>1</v>
      </c>
      <c r="L755">
        <f>'БАЗА ЯНД'!Q753</f>
        <v>0</v>
      </c>
      <c r="M755" t="str">
        <f>'БАЗА ЯНД'!R753</f>
        <v>картофель, сливки, шампиньоны, сыр горгонзола, растительное масло, чеснок, соль, зелень, специи</v>
      </c>
    </row>
    <row r="756" spans="1:13" ht="15" hidden="1" customHeight="1" x14ac:dyDescent="0.25">
      <c r="A756">
        <f>'БАЗА ЯНД'!B754</f>
        <v>24</v>
      </c>
      <c r="B756" t="str">
        <f>'БАЗА ЯНД'!E754</f>
        <v>Карри с тофу, овощами и булгуром</v>
      </c>
      <c r="C756" t="str">
        <f>CONCATENATE('БАЗА ЯНД'!F754,".-")</f>
        <v>180.-</v>
      </c>
      <c r="D756" t="str">
        <f>CONCATENATE('БАЗА ЯНД'!I754," г")</f>
        <v>250 г</v>
      </c>
      <c r="E756" t="str">
        <f>CONCATENATE(ROUND('БАЗА ЯНД'!J754,0)," кк")</f>
        <v>221 кк</v>
      </c>
      <c r="F756" t="str">
        <f>CONCATENATE("Б ",ROUND('БАЗА ЯНД'!K754,0))</f>
        <v>Б 8</v>
      </c>
      <c r="G756" t="str">
        <f>CONCATENATE("Ж ",ROUND('БАЗА ЯНД'!L754,0))</f>
        <v>Ж 8</v>
      </c>
      <c r="H756" t="str">
        <f>CONCATENATE("У ",ROUND('БАЗА ЯНД'!M754,0))</f>
        <v>У 26</v>
      </c>
      <c r="I756">
        <f>'БАЗА ЯНД'!N754</f>
        <v>1</v>
      </c>
      <c r="J756">
        <f>'БАЗА ЯНД'!O754</f>
        <v>1</v>
      </c>
      <c r="K756">
        <f>'БАЗА ЯНД'!P754</f>
        <v>0</v>
      </c>
      <c r="L756">
        <f>'БАЗА ЯНД'!Q754</f>
        <v>1</v>
      </c>
      <c r="M756" t="str">
        <f>'БАЗА ЯНД'!R754</f>
        <v>тофу, булгур, арахис, лук, томаты, чеснок, имбирь, соус соевый, сахар, цукини, морковь, тыква, шампиньоны, лук, брокколи, фасоль, паприка, перец чили, соль, специи, подсолнечное масло, карри паста</v>
      </c>
    </row>
    <row r="757" spans="1:13" ht="15" hidden="1" customHeight="1" x14ac:dyDescent="0.25">
      <c r="A757">
        <f>'БАЗА ЯНД'!B755</f>
        <v>13</v>
      </c>
      <c r="B757" t="str">
        <f>'БАЗА ЯНД'!E755</f>
        <v>Картофельная запеканка с говядиной и цыплёнком</v>
      </c>
      <c r="C757" t="str">
        <f>CONCATENATE('БАЗА ЯНД'!F755,".-")</f>
        <v>240.-</v>
      </c>
      <c r="D757" t="str">
        <f>CONCATENATE('БАЗА ЯНД'!I755," г")</f>
        <v>250 г</v>
      </c>
      <c r="E757" t="str">
        <f>CONCATENATE(ROUND('БАЗА ЯНД'!J755,0)," кк")</f>
        <v>356 кк</v>
      </c>
      <c r="F757" t="str">
        <f>CONCATENATE("Б ",ROUND('БАЗА ЯНД'!K755,0))</f>
        <v>Б 17</v>
      </c>
      <c r="G757" t="str">
        <f>CONCATENATE("Ж ",ROUND('БАЗА ЯНД'!L755,0))</f>
        <v>Ж 19</v>
      </c>
      <c r="H757" t="str">
        <f>CONCATENATE("У ",ROUND('БАЗА ЯНД'!M755,0))</f>
        <v>У 30</v>
      </c>
      <c r="I757">
        <f>'БАЗА ЯНД'!N755</f>
        <v>0</v>
      </c>
      <c r="J757">
        <f>'БАЗА ЯНД'!O755</f>
        <v>0</v>
      </c>
      <c r="K757">
        <f>'БАЗА ЯНД'!P755</f>
        <v>1</v>
      </c>
      <c r="L757">
        <f>'БАЗА ЯНД'!Q755</f>
        <v>0</v>
      </c>
      <c r="M757" t="str">
        <f>'БАЗА ЯНД'!R755</f>
        <v>картофель, говядина, цыплёнок, сливки, чеснок, лук репчатый, сыр, масло подсолнечное, тимьян, петрушка, молоко, специи</v>
      </c>
    </row>
    <row r="758" spans="1:13" ht="15" hidden="1" customHeight="1" x14ac:dyDescent="0.25">
      <c r="A758">
        <f>'БАЗА ЯНД'!B756</f>
        <v>50</v>
      </c>
      <c r="B758" t="str">
        <f>'БАЗА ЯНД'!E756</f>
        <v>Бириани с цыплёнком и диким рисом</v>
      </c>
      <c r="C758" t="str">
        <f>CONCATENATE('БАЗА ЯНД'!F756,".-")</f>
        <v>210.-</v>
      </c>
      <c r="D758" t="str">
        <f>CONCATENATE('БАЗА ЯНД'!I756," г")</f>
        <v>250 г</v>
      </c>
      <c r="E758" t="str">
        <f>CONCATENATE(ROUND('БАЗА ЯНД'!J756,0)," кк")</f>
        <v>316 кк</v>
      </c>
      <c r="F758" t="str">
        <f>CONCATENATE("Б ",ROUND('БАЗА ЯНД'!K756,0))</f>
        <v>Б 18</v>
      </c>
      <c r="G758" t="str">
        <f>CONCATENATE("Ж ",ROUND('БАЗА ЯНД'!L756,0))</f>
        <v>Ж 15</v>
      </c>
      <c r="H758" t="str">
        <f>CONCATENATE("У ",ROUND('БАЗА ЯНД'!M756,0))</f>
        <v>У 28</v>
      </c>
      <c r="I758">
        <f>'БАЗА ЯНД'!N756</f>
        <v>0</v>
      </c>
      <c r="J758">
        <f>'БАЗА ЯНД'!O756</f>
        <v>0</v>
      </c>
      <c r="K758">
        <f>'БАЗА ЯНД'!P756</f>
        <v>0</v>
      </c>
      <c r="L758">
        <f>'БАЗА ЯНД'!Q756</f>
        <v>1</v>
      </c>
      <c r="M758" t="str">
        <f>'БАЗА ЯНД'!R756</f>
        <v>рис басмати, рис венере, рис арборио, цыплёнок, морковь, лук репчатый, паприка, кунжутное масло, растительное масло, чеснок, кинза, перец чили, мята, курага, арахис, нут, соль, специи</v>
      </c>
    </row>
    <row r="759" spans="1:13" ht="15" hidden="1" customHeight="1" x14ac:dyDescent="0.25">
      <c r="A759">
        <f>'БАЗА ЯНД'!B757</f>
        <v>20</v>
      </c>
      <c r="B759" t="str">
        <f>'БАЗА ЯНД'!E757</f>
        <v>Белая рыба в горшочке</v>
      </c>
      <c r="C759" t="str">
        <f>CONCATENATE('БАЗА ЯНД'!F757,".-")</f>
        <v>260.-</v>
      </c>
      <c r="D759" t="str">
        <f>CONCATENATE('БАЗА ЯНД'!I757," г")</f>
        <v>220 г</v>
      </c>
      <c r="E759" t="str">
        <f>CONCATENATE(ROUND('БАЗА ЯНД'!J757,0)," кк")</f>
        <v>286 кк</v>
      </c>
      <c r="F759" t="str">
        <f>CONCATENATE("Б ",ROUND('БАЗА ЯНД'!K757,0))</f>
        <v>Б 20</v>
      </c>
      <c r="G759" t="str">
        <f>CONCATENATE("Ж ",ROUND('БАЗА ЯНД'!L757,0))</f>
        <v>Ж 12</v>
      </c>
      <c r="H759" t="str">
        <f>CONCATENATE("У ",ROUND('БАЗА ЯНД'!M757,0))</f>
        <v>У 25</v>
      </c>
      <c r="I759">
        <f>'БАЗА ЯНД'!N757</f>
        <v>0</v>
      </c>
      <c r="J759">
        <f>'БАЗА ЯНД'!O757</f>
        <v>0</v>
      </c>
      <c r="K759">
        <f>'БАЗА ЯНД'!P757</f>
        <v>0</v>
      </c>
      <c r="L759">
        <f>'БАЗА ЯНД'!Q757</f>
        <v>0</v>
      </c>
      <c r="M759" t="str">
        <f>'БАЗА ЯНД'!R757</f>
        <v>филе трески, томаты, лук, морковь, перец болгарский, маслины, томатная паста, сахар, уксус винный, подсолнечное масло, соль, специи, картофель</v>
      </c>
    </row>
    <row r="760" spans="1:13" ht="15" hidden="1" customHeight="1" x14ac:dyDescent="0.25">
      <c r="A760">
        <f>'БАЗА ЯНД'!B758</f>
        <v>5</v>
      </c>
      <c r="B760" t="str">
        <f>'БАЗА ЯНД'!E758</f>
        <v>Дип из зеленого горошка</v>
      </c>
      <c r="C760" t="str">
        <f>CONCATENATE('БАЗА ЯНД'!F758,".-")</f>
        <v>140.-</v>
      </c>
      <c r="D760" t="str">
        <f>CONCATENATE('БАЗА ЯНД'!I758," г")</f>
        <v>200 г</v>
      </c>
      <c r="E760" t="str">
        <f>CONCATENATE(ROUND('БАЗА ЯНД'!J758,0)," кк")</f>
        <v>274 кк</v>
      </c>
      <c r="F760" t="str">
        <f>CONCATENATE("Б ",ROUND('БАЗА ЯНД'!K758,0))</f>
        <v>Б 5</v>
      </c>
      <c r="G760" t="str">
        <f>CONCATENATE("Ж ",ROUND('БАЗА ЯНД'!L758,0))</f>
        <v>Ж 19</v>
      </c>
      <c r="H760" t="str">
        <f>CONCATENATE("У ",ROUND('БАЗА ЯНД'!M758,0))</f>
        <v>У 21</v>
      </c>
      <c r="I760">
        <f>'БАЗА ЯНД'!N758</f>
        <v>1</v>
      </c>
      <c r="J760">
        <f>'БАЗА ЯНД'!O758</f>
        <v>1</v>
      </c>
      <c r="K760">
        <f>'БАЗА ЯНД'!P758</f>
        <v>0</v>
      </c>
      <c r="L760">
        <f>'БАЗА ЯНД'!Q758</f>
        <v>0</v>
      </c>
      <c r="M760" t="str">
        <f>'БАЗА ЯНД'!R758</f>
        <v>горошек зеленый, картофель, кабачки, перец болгарский, пармезан, мята, подсолнечное масло, соль, специи, тортилья</v>
      </c>
    </row>
    <row r="761" spans="1:13" ht="15" hidden="1" customHeight="1" x14ac:dyDescent="0.25">
      <c r="A761">
        <f>'БАЗА ЯНД'!B759</f>
        <v>9</v>
      </c>
      <c r="B761" t="str">
        <f>'БАЗА ЯНД'!E759</f>
        <v>Скрамбл с цукини и салями</v>
      </c>
      <c r="C761" t="str">
        <f>CONCATENATE('БАЗА ЯНД'!F759,".-")</f>
        <v>135.-</v>
      </c>
      <c r="D761" t="str">
        <f>CONCATENATE('БАЗА ЯНД'!I759," г")</f>
        <v>180 г</v>
      </c>
      <c r="E761" t="str">
        <f>CONCATENATE(ROUND('БАЗА ЯНД'!J759,0)," кк")</f>
        <v>301 кк</v>
      </c>
      <c r="F761" t="str">
        <f>CONCATENATE("Б ",ROUND('БАЗА ЯНД'!K759,0))</f>
        <v>Б 19</v>
      </c>
      <c r="G761" t="str">
        <f>CONCATENATE("Ж ",ROUND('БАЗА ЯНД'!L759,0))</f>
        <v>Ж 22</v>
      </c>
      <c r="H761" t="str">
        <f>CONCATENATE("У ",ROUND('БАЗА ЯНД'!M759,0))</f>
        <v>У 7</v>
      </c>
      <c r="I761">
        <f>'БАЗА ЯНД'!N759</f>
        <v>0</v>
      </c>
      <c r="J761">
        <f>'БАЗА ЯНД'!O759</f>
        <v>0</v>
      </c>
      <c r="K761">
        <f>'БАЗА ЯНД'!P759</f>
        <v>1</v>
      </c>
      <c r="L761">
        <f>'БАЗА ЯНД'!Q759</f>
        <v>0</v>
      </c>
      <c r="M761" t="str">
        <f>'БАЗА ЯНД'!R759</f>
        <v>яйцо куриное, сливки, кабачки, оливковое масло, сыр гауда, пеперони, соль, специи</v>
      </c>
    </row>
    <row r="762" spans="1:13" ht="15" hidden="1" customHeight="1" x14ac:dyDescent="0.25">
      <c r="A762">
        <f>'БАЗА ЯНД'!B760</f>
        <v>16</v>
      </c>
      <c r="B762" t="str">
        <f>'БАЗА ЯНД'!E760</f>
        <v>Спринг-роллы с креветками и манго</v>
      </c>
      <c r="C762" t="str">
        <f>CONCATENATE('БАЗА ЯНД'!F760,".-")</f>
        <v>150.-</v>
      </c>
      <c r="D762" t="str">
        <f>CONCATENATE('БАЗА ЯНД'!I760," г")</f>
        <v>90 г</v>
      </c>
      <c r="E762" t="str">
        <f>CONCATENATE(ROUND('БАЗА ЯНД'!J760,0)," кк")</f>
        <v>144 кк</v>
      </c>
      <c r="F762" t="str">
        <f>CONCATENATE("Б ",ROUND('БАЗА ЯНД'!K760,0))</f>
        <v>Б 6</v>
      </c>
      <c r="G762" t="str">
        <f>CONCATENATE("Ж ",ROUND('БАЗА ЯНД'!L760,0))</f>
        <v>Ж 2</v>
      </c>
      <c r="H762" t="str">
        <f>CONCATENATE("У ",ROUND('БАЗА ЯНД'!M760,0))</f>
        <v>У 26</v>
      </c>
      <c r="I762">
        <f>'БАЗА ЯНД'!N760</f>
        <v>0</v>
      </c>
      <c r="J762">
        <f>'БАЗА ЯНД'!O760</f>
        <v>0</v>
      </c>
      <c r="K762">
        <f>'БАЗА ЯНД'!P760</f>
        <v>0</v>
      </c>
      <c r="L762">
        <f>'БАЗА ЯНД'!Q760</f>
        <v>1</v>
      </c>
      <c r="M762" t="str">
        <f>'БАЗА ЯНД'!R760</f>
        <v xml:space="preserve">креветки, рисовая бумага, огурцы, перец сладкий, цукини, соус сладкий чили (сахар, перец чили, соль, чеснок, кукурузный крахмал, уксус яблочный, камедь), кунжутное масло, манго, кунжут </v>
      </c>
    </row>
    <row r="763" spans="1:13" ht="15" hidden="1" customHeight="1" x14ac:dyDescent="0.25">
      <c r="A763">
        <f>'БАЗА ЯНД'!B761</f>
        <v>21</v>
      </c>
      <c r="B763" t="str">
        <f>'БАЗА ЯНД'!E761</f>
        <v>Венгерский паприкаш</v>
      </c>
      <c r="C763" t="str">
        <f>CONCATENATE('БАЗА ЯНД'!F761,".-")</f>
        <v>220.-</v>
      </c>
      <c r="D763" t="str">
        <f>CONCATENATE('БАЗА ЯНД'!I761," г")</f>
        <v>180 г</v>
      </c>
      <c r="E763" t="str">
        <f>CONCATENATE(ROUND('БАЗА ЯНД'!J761,0)," кк")</f>
        <v>200 кк</v>
      </c>
      <c r="F763" t="str">
        <f>CONCATENATE("Б ",ROUND('БАЗА ЯНД'!K761,0))</f>
        <v>Б 13</v>
      </c>
      <c r="G763" t="str">
        <f>CONCATENATE("Ж ",ROUND('БАЗА ЯНД'!L761,0))</f>
        <v>Ж 11</v>
      </c>
      <c r="H763" t="str">
        <f>CONCATENATE("У ",ROUND('БАЗА ЯНД'!M761,0))</f>
        <v>У 13</v>
      </c>
      <c r="I763">
        <f>'БАЗА ЯНД'!N761</f>
        <v>0</v>
      </c>
      <c r="J763">
        <f>'БАЗА ЯНД'!O761</f>
        <v>1</v>
      </c>
      <c r="K763">
        <f>'БАЗА ЯНД'!P761</f>
        <v>1</v>
      </c>
      <c r="L763">
        <f>'БАЗА ЯНД'!Q761</f>
        <v>0</v>
      </c>
      <c r="M763" t="str">
        <f>'БАЗА ЯНД'!R761</f>
        <v>цыплёнок, паприка, лук, томаты, чеснок, петрушка, морковь, тимьян, розмарин, картофель, мука пшеничная, сливочное масло, сахар, паприка, соль, специи</v>
      </c>
    </row>
    <row r="764" spans="1:13" ht="15" hidden="1" customHeight="1" x14ac:dyDescent="0.25">
      <c r="A764">
        <f>'БАЗА ЯНД'!B762</f>
        <v>0</v>
      </c>
      <c r="B764" t="str">
        <f>'БАЗА ЯНД'!E762</f>
        <v>Киноа с овощами</v>
      </c>
      <c r="C764" t="str">
        <f>CONCATENATE('БАЗА ЯНД'!F762,".-")</f>
        <v>90.-</v>
      </c>
      <c r="D764" t="str">
        <f>CONCATENATE('БАЗА ЯНД'!I762," г")</f>
        <v>180 г</v>
      </c>
      <c r="E764" t="str">
        <f>CONCATENATE(ROUND('БАЗА ЯНД'!J762,0)," кк")</f>
        <v>86 кк</v>
      </c>
      <c r="F764" t="str">
        <f>CONCATENATE("Б ",ROUND('БАЗА ЯНД'!K762,0))</f>
        <v>Б 4</v>
      </c>
      <c r="G764" t="str">
        <f>CONCATENATE("Ж ",ROUND('БАЗА ЯНД'!L762,0))</f>
        <v>Ж 2</v>
      </c>
      <c r="H764" t="str">
        <f>CONCATENATE("У ",ROUND('БАЗА ЯНД'!M762,0))</f>
        <v>У 15</v>
      </c>
      <c r="I764">
        <f>'БАЗА ЯНД'!N762</f>
        <v>1</v>
      </c>
      <c r="J764">
        <f>'БАЗА ЯНД'!O762</f>
        <v>0</v>
      </c>
      <c r="K764">
        <f>'БАЗА ЯНД'!P762</f>
        <v>0</v>
      </c>
      <c r="L764">
        <f>'БАЗА ЯНД'!Q762</f>
        <v>0</v>
      </c>
      <c r="M764" t="str">
        <f>'БАЗА ЯНД'!R762</f>
        <v>киноа, цукини, паприка, лимоны, соевый соус, соль, специи</v>
      </c>
    </row>
    <row r="765" spans="1:13" ht="15" hidden="1" customHeight="1" x14ac:dyDescent="0.25">
      <c r="A765">
        <f>'БАЗА ЯНД'!B763</f>
        <v>28</v>
      </c>
      <c r="B765" t="str">
        <f>'БАЗА ЯНД'!E763</f>
        <v>Френч-тост с ветчиной и яйцом</v>
      </c>
      <c r="C765" t="str">
        <f>CONCATENATE('БАЗА ЯНД'!F763,".-")</f>
        <v>140.-</v>
      </c>
      <c r="D765" t="str">
        <f>CONCATENATE('БАЗА ЯНД'!I763," г")</f>
        <v>100 г</v>
      </c>
      <c r="E765" t="str">
        <f>CONCATENATE(ROUND('БАЗА ЯНД'!J763,0)," кк")</f>
        <v>297 кк</v>
      </c>
      <c r="F765" t="str">
        <f>CONCATENATE("Б ",ROUND('БАЗА ЯНД'!K763,0))</f>
        <v>Б 13</v>
      </c>
      <c r="G765" t="str">
        <f>CONCATENATE("Ж ",ROUND('БАЗА ЯНД'!L763,0))</f>
        <v>Ж 19</v>
      </c>
      <c r="H765" t="str">
        <f>CONCATENATE("У ",ROUND('БАЗА ЯНД'!M763,0))</f>
        <v>У 18</v>
      </c>
      <c r="I765">
        <f>'БАЗА ЯНД'!N763</f>
        <v>0</v>
      </c>
      <c r="J765">
        <f>'БАЗА ЯНД'!O763</f>
        <v>1</v>
      </c>
      <c r="K765">
        <f>'БАЗА ЯНД'!P763</f>
        <v>1</v>
      </c>
      <c r="L765">
        <f>'БАЗА ЯНД'!Q763</f>
        <v>0</v>
      </c>
      <c r="M765" t="str">
        <f>'БАЗА ЯНД'!R763</f>
        <v>хлеб, корейка, яйцо куриное, молоко, сливочное масло, подсолнечное масло, томаты, сыр гауда, соль</v>
      </c>
    </row>
    <row r="766" spans="1:13" ht="15" hidden="1" customHeight="1" x14ac:dyDescent="0.25">
      <c r="A766">
        <f>'БАЗА ЯНД'!B764</f>
        <v>50</v>
      </c>
      <c r="B766" t="str">
        <f>'БАЗА ЯНД'!E764</f>
        <v>Гуляш с цыпленком и колбасками</v>
      </c>
      <c r="C766" t="str">
        <f>CONCATENATE('БАЗА ЯНД'!F764,".-")</f>
        <v>210.-</v>
      </c>
      <c r="D766" t="str">
        <f>CONCATENATE('БАЗА ЯНД'!I764," г")</f>
        <v>250 г</v>
      </c>
      <c r="E766" t="str">
        <f>CONCATENATE(ROUND('БАЗА ЯНД'!J764,0)," кк")</f>
        <v>234 кк</v>
      </c>
      <c r="F766" t="str">
        <f>CONCATENATE("Б ",ROUND('БАЗА ЯНД'!K764,0))</f>
        <v>Б 26</v>
      </c>
      <c r="G766" t="str">
        <f>CONCATENATE("Ж ",ROUND('БАЗА ЯНД'!L764,0))</f>
        <v>Ж 7</v>
      </c>
      <c r="H766" t="str">
        <f>CONCATENATE("У ",ROUND('БАЗА ЯНД'!M764,0))</f>
        <v>У 16</v>
      </c>
      <c r="I766">
        <f>'БАЗА ЯНД'!N764</f>
        <v>0</v>
      </c>
      <c r="J766">
        <f>'БАЗА ЯНД'!O764</f>
        <v>0</v>
      </c>
      <c r="K766">
        <f>'БАЗА ЯНД'!P764</f>
        <v>0</v>
      </c>
      <c r="L766">
        <f>'БАЗА ЯНД'!Q764</f>
        <v>0</v>
      </c>
      <c r="M766" t="str">
        <f>'БАЗА ЯНД'!R764</f>
        <v>цыпленок, картофель, демиглас, чеснок, лук, паприка, оливковое масло, петрушка, морковь, колбаски, соль, специи</v>
      </c>
    </row>
    <row r="767" spans="1:13" ht="15" hidden="1" customHeight="1" x14ac:dyDescent="0.25">
      <c r="A767">
        <f>'БАЗА ЯНД'!B765</f>
        <v>21</v>
      </c>
      <c r="B767" t="str">
        <f>'БАЗА ЯНД'!E765</f>
        <v>Буррито с ветчиной</v>
      </c>
      <c r="C767" t="str">
        <f>CONCATENATE('БАЗА ЯНД'!F765,".-")</f>
        <v>200.-</v>
      </c>
      <c r="D767" t="str">
        <f>CONCATENATE('БАЗА ЯНД'!I765," г")</f>
        <v>200 г</v>
      </c>
      <c r="E767" t="str">
        <f>CONCATENATE(ROUND('БАЗА ЯНД'!J765,0)," кк")</f>
        <v>361 кк</v>
      </c>
      <c r="F767" t="str">
        <f>CONCATENATE("Б ",ROUND('БАЗА ЯНД'!K765,0))</f>
        <v>Б 16</v>
      </c>
      <c r="G767" t="str">
        <f>CONCATENATE("Ж ",ROUND('БАЗА ЯНД'!L765,0))</f>
        <v>Ж 14</v>
      </c>
      <c r="H767" t="str">
        <f>CONCATENATE("У ",ROUND('БАЗА ЯНД'!M765,0))</f>
        <v>У 42</v>
      </c>
      <c r="I767">
        <f>'БАЗА ЯНД'!N765</f>
        <v>0</v>
      </c>
      <c r="J767">
        <f>'БАЗА ЯНД'!O765</f>
        <v>1</v>
      </c>
      <c r="K767">
        <f>'БАЗА ЯНД'!P765</f>
        <v>1</v>
      </c>
      <c r="L767">
        <f>'БАЗА ЯНД'!Q765</f>
        <v>1</v>
      </c>
      <c r="M767" t="str">
        <f>'БАЗА ЯНД'!R765</f>
        <v>тортилья, соль, перец болгарский, томаты, фасоль красная, кинза, сыр, кукуруза консервированная, какао, лук, чеснок, корейка домашняя, куркума, тимьян, розмарин, какао, специи, подсолнечное масло</v>
      </c>
    </row>
    <row r="768" spans="1:13" ht="15" hidden="1" customHeight="1" x14ac:dyDescent="0.25">
      <c r="A768">
        <f>'БАЗА ЯНД'!B766</f>
        <v>22</v>
      </c>
      <c r="B768" t="str">
        <f>'БАЗА ЯНД'!E766</f>
        <v>Морс из черной смородины</v>
      </c>
      <c r="C768" t="str">
        <f>CONCATENATE('БАЗА ЯНД'!F766,".-")</f>
        <v>45.-</v>
      </c>
      <c r="D768" t="str">
        <f>CONCATENATE('БАЗА ЯНД'!I766," г")</f>
        <v>250 г</v>
      </c>
      <c r="E768" t="str">
        <f>CONCATENATE(ROUND('БАЗА ЯНД'!J766,0)," кк")</f>
        <v>106 кк</v>
      </c>
      <c r="F768" t="str">
        <f>CONCATENATE("Б ",ROUND('БАЗА ЯНД'!K766,0))</f>
        <v>Б 0</v>
      </c>
      <c r="G768" t="str">
        <f>CONCATENATE("Ж ",ROUND('БАЗА ЯНД'!L766,0))</f>
        <v>Ж 0</v>
      </c>
      <c r="H768" t="str">
        <f>CONCATENATE("У ",ROUND('БАЗА ЯНД'!M766,0))</f>
        <v>У 26</v>
      </c>
      <c r="I768">
        <f>'БАЗА ЯНД'!N766</f>
        <v>1</v>
      </c>
      <c r="J768">
        <f>'БАЗА ЯНД'!O766</f>
        <v>0</v>
      </c>
      <c r="K768">
        <f>'БАЗА ЯНД'!P766</f>
        <v>0</v>
      </c>
      <c r="L768">
        <f>'БАЗА ЯНД'!Q766</f>
        <v>0</v>
      </c>
      <c r="M768" t="str">
        <f>'БАЗА ЯНД'!R766</f>
        <v>черная смородина, клюква, сахар</v>
      </c>
    </row>
    <row r="769" spans="1:13" ht="15" hidden="1" customHeight="1" x14ac:dyDescent="0.25">
      <c r="A769">
        <f>'БАЗА ЯНД'!B767</f>
        <v>12</v>
      </c>
      <c r="B769" t="str">
        <f>'БАЗА ЯНД'!E767</f>
        <v>Панакота из ряженки с голубикой</v>
      </c>
      <c r="C769" t="str">
        <f>CONCATENATE('БАЗА ЯНД'!F767,".-")</f>
        <v>140.-</v>
      </c>
      <c r="D769" t="str">
        <f>CONCATENATE('БАЗА ЯНД'!I767," г")</f>
        <v>180 г</v>
      </c>
      <c r="E769" t="str">
        <f>CONCATENATE(ROUND('БАЗА ЯНД'!J767,0)," кк")</f>
        <v>111 кк</v>
      </c>
      <c r="F769" t="str">
        <f>CONCATENATE("Б ",ROUND('БАЗА ЯНД'!K767,0))</f>
        <v>Б 6</v>
      </c>
      <c r="G769" t="str">
        <f>CONCATENATE("Ж ",ROUND('БАЗА ЯНД'!L767,0))</f>
        <v>Ж 4</v>
      </c>
      <c r="H769" t="str">
        <f>CONCATENATE("У ",ROUND('БАЗА ЯНД'!M767,0))</f>
        <v>У 14</v>
      </c>
      <c r="I769">
        <f>'БАЗА ЯНД'!N767</f>
        <v>1</v>
      </c>
      <c r="J769">
        <f>'БАЗА ЯНД'!O767</f>
        <v>0</v>
      </c>
      <c r="K769">
        <f>'БАЗА ЯНД'!P767</f>
        <v>1</v>
      </c>
      <c r="L769">
        <f>'БАЗА ЯНД'!Q767</f>
        <v>0</v>
      </c>
      <c r="M769" t="str">
        <f>'БАЗА ЯНД'!R767</f>
        <v>ряженка, пектин, сахар, ванилин, голубика</v>
      </c>
    </row>
    <row r="770" spans="1:13" ht="15" hidden="1" customHeight="1" x14ac:dyDescent="0.25">
      <c r="A770">
        <f>'БАЗА ЯНД'!B768</f>
        <v>24</v>
      </c>
      <c r="B770" t="str">
        <f>'БАЗА ЯНД'!E768</f>
        <v>Фасолевый суп с говядиной</v>
      </c>
      <c r="C770" t="str">
        <f>CONCATENATE('БАЗА ЯНД'!F768,".-")</f>
        <v>140.-</v>
      </c>
      <c r="D770" t="str">
        <f>CONCATENATE('БАЗА ЯНД'!I768," г")</f>
        <v>250 г</v>
      </c>
      <c r="E770" t="str">
        <f>CONCATENATE(ROUND('БАЗА ЯНД'!J768,0)," кк")</f>
        <v>170 кк</v>
      </c>
      <c r="F770" t="str">
        <f>CONCATENATE("Б ",ROUND('БАЗА ЯНД'!K768,0))</f>
        <v>Б 10</v>
      </c>
      <c r="G770" t="str">
        <f>CONCATENATE("Ж ",ROUND('БАЗА ЯНД'!L768,0))</f>
        <v>Ж 5</v>
      </c>
      <c r="H770" t="str">
        <f>CONCATENATE("У ",ROUND('БАЗА ЯНД'!M768,0))</f>
        <v>У 21</v>
      </c>
      <c r="I770">
        <f>'БАЗА ЯНД'!N768</f>
        <v>0</v>
      </c>
      <c r="J770">
        <f>'БАЗА ЯНД'!O768</f>
        <v>0</v>
      </c>
      <c r="K770">
        <f>'БАЗА ЯНД'!P768</f>
        <v>0</v>
      </c>
      <c r="L770">
        <f>'БАЗА ЯНД'!Q768</f>
        <v>0</v>
      </c>
      <c r="M770" t="str">
        <f>'БАЗА ЯНД'!R768</f>
        <v>картофель, лук, морковь, фасоль, паприка, говядина, сельдерей, специи, соль</v>
      </c>
    </row>
    <row r="771" spans="1:13" ht="15" hidden="1" customHeight="1" x14ac:dyDescent="0.25">
      <c r="A771">
        <f>'БАЗА ЯНД'!B769</f>
        <v>5</v>
      </c>
      <c r="B771" t="str">
        <f>'БАЗА ЯНД'!E769</f>
        <v>Мандариновая панакота</v>
      </c>
      <c r="C771" t="str">
        <f>CONCATENATE('БАЗА ЯНД'!F769,".-")</f>
        <v>140.-</v>
      </c>
      <c r="D771" t="str">
        <f>CONCATENATE('БАЗА ЯНД'!I769," г")</f>
        <v>180 г</v>
      </c>
      <c r="E771" t="str">
        <f>CONCATENATE(ROUND('БАЗА ЯНД'!J769,0)," кк")</f>
        <v>145 кк</v>
      </c>
      <c r="F771" t="str">
        <f>CONCATENATE("Б ",ROUND('БАЗА ЯНД'!K769,0))</f>
        <v>Б 6</v>
      </c>
      <c r="G771" t="str">
        <f>CONCATENATE("Ж ",ROUND('БАЗА ЯНД'!L769,0))</f>
        <v>Ж 3</v>
      </c>
      <c r="H771" t="str">
        <f>CONCATENATE("У ",ROUND('БАЗА ЯНД'!M769,0))</f>
        <v>У 23</v>
      </c>
      <c r="I771">
        <f>'БАЗА ЯНД'!N769</f>
        <v>1</v>
      </c>
      <c r="J771">
        <f>'БАЗА ЯНД'!O769</f>
        <v>0</v>
      </c>
      <c r="K771">
        <f>'БАЗА ЯНД'!P769</f>
        <v>1</v>
      </c>
      <c r="L771">
        <f>'БАЗА ЯНД'!Q769</f>
        <v>0</v>
      </c>
      <c r="M771" t="str">
        <f>'БАЗА ЯНД'!R769</f>
        <v>ряженка, мандарины, пектин, ванилин, мед</v>
      </c>
    </row>
    <row r="772" spans="1:13" ht="15" hidden="1" customHeight="1" x14ac:dyDescent="0.25">
      <c r="A772">
        <f>'БАЗА ЯНД'!B770</f>
        <v>5</v>
      </c>
      <c r="B772" t="str">
        <f>'БАЗА ЯНД'!E770</f>
        <v>Персиковый пирог</v>
      </c>
      <c r="C772" t="str">
        <f>CONCATENATE('БАЗА ЯНД'!F770,".-")</f>
        <v>140.-</v>
      </c>
      <c r="D772" t="str">
        <f>CONCATENATE('БАЗА ЯНД'!I770," г")</f>
        <v>190 г</v>
      </c>
      <c r="E772" t="str">
        <f>CONCATENATE(ROUND('БАЗА ЯНД'!J770,0)," кк")</f>
        <v>340 кк</v>
      </c>
      <c r="F772" t="str">
        <f>CONCATENATE("Б ",ROUND('БАЗА ЯНД'!K770,0))</f>
        <v>Б 5</v>
      </c>
      <c r="G772" t="str">
        <f>CONCATENATE("Ж ",ROUND('БАЗА ЯНД'!L770,0))</f>
        <v>Ж 13</v>
      </c>
      <c r="H772" t="str">
        <f>CONCATENATE("У ",ROUND('БАЗА ЯНД'!M770,0))</f>
        <v>У 51</v>
      </c>
      <c r="I772">
        <f>'БАЗА ЯНД'!N770</f>
        <v>0</v>
      </c>
      <c r="J772">
        <f>'БАЗА ЯНД'!O770</f>
        <v>1</v>
      </c>
      <c r="K772">
        <f>'БАЗА ЯНД'!P770</f>
        <v>1</v>
      </c>
      <c r="L772">
        <f>'БАЗА ЯНД'!Q770</f>
        <v>0</v>
      </c>
      <c r="M772" t="str">
        <f>'БАЗА ЯНД'!R770</f>
        <v>персик, мука пшеничная, яйцо куриное, экстракт миндаля, сметана, сливки 33%, ванильный сахар</v>
      </c>
    </row>
    <row r="773" spans="1:13" ht="15" hidden="1" customHeight="1" x14ac:dyDescent="0.25">
      <c r="A773">
        <f>'БАЗА ЯНД'!B771</f>
        <v>20</v>
      </c>
      <c r="B773" t="str">
        <f>'БАЗА ЯНД'!E771</f>
        <v>Плов с говядиной и курицей</v>
      </c>
      <c r="C773" t="str">
        <f>CONCATENATE('БАЗА ЯНД'!F771,".-")</f>
        <v>210.-</v>
      </c>
      <c r="D773" t="str">
        <f>CONCATENATE('БАЗА ЯНД'!I771," г")</f>
        <v>250 г</v>
      </c>
      <c r="E773" t="str">
        <f>CONCATENATE(ROUND('БАЗА ЯНД'!J771,0)," кк")</f>
        <v>524 кк</v>
      </c>
      <c r="F773" t="str">
        <f>CONCATENATE("Б ",ROUND('БАЗА ЯНД'!K771,0))</f>
        <v>Б 14</v>
      </c>
      <c r="G773" t="str">
        <f>CONCATENATE("Ж ",ROUND('БАЗА ЯНД'!L771,0))</f>
        <v>Ж 40</v>
      </c>
      <c r="H773" t="str">
        <f>CONCATENATE("У ",ROUND('БАЗА ЯНД'!M771,0))</f>
        <v>У 26</v>
      </c>
      <c r="I773">
        <f>'БАЗА ЯНД'!N771</f>
        <v>0</v>
      </c>
      <c r="J773">
        <f>'БАЗА ЯНД'!O771</f>
        <v>0</v>
      </c>
      <c r="K773">
        <f>'БАЗА ЯНД'!P771</f>
        <v>0</v>
      </c>
      <c r="L773">
        <f>'БАЗА ЯНД'!Q771</f>
        <v>0</v>
      </c>
      <c r="M773" t="str">
        <f>'БАЗА ЯНД'!R771</f>
        <v>рис, филе говядины, филе цыплёнка, морковь, лук репчатый, подсолнечное масло, барбарис, кинза, чеснок, соль, специи, кунжутное масло</v>
      </c>
    </row>
    <row r="774" spans="1:13" ht="15" hidden="1" customHeight="1" x14ac:dyDescent="0.25">
      <c r="A774">
        <f>'БАЗА ЯНД'!B772</f>
        <v>8</v>
      </c>
      <c r="B774" t="str">
        <f>'БАЗА ЯНД'!E772</f>
        <v>Творожная запеканка с ананасовым джемом</v>
      </c>
      <c r="C774" t="str">
        <f>CONCATENATE('БАЗА ЯНД'!F772,".-")</f>
        <v>140.-</v>
      </c>
      <c r="D774" t="str">
        <f>CONCATENATE('БАЗА ЯНД'!I772," г")</f>
        <v>150 г</v>
      </c>
      <c r="E774" t="str">
        <f>CONCATENATE(ROUND('БАЗА ЯНД'!J772,0)," кк")</f>
        <v>293 кк</v>
      </c>
      <c r="F774" t="str">
        <f>CONCATENATE("Б ",ROUND('БАЗА ЯНД'!K772,0))</f>
        <v>Б 19</v>
      </c>
      <c r="G774" t="str">
        <f>CONCATENATE("Ж ",ROUND('БАЗА ЯНД'!L772,0))</f>
        <v>Ж 12</v>
      </c>
      <c r="H774" t="str">
        <f>CONCATENATE("У ",ROUND('БАЗА ЯНД'!M772,0))</f>
        <v>У 28</v>
      </c>
      <c r="I774">
        <f>'БАЗА ЯНД'!N772</f>
        <v>1</v>
      </c>
      <c r="J774">
        <f>'БАЗА ЯНД'!O772</f>
        <v>1</v>
      </c>
      <c r="K774">
        <f>'БАЗА ЯНД'!P772</f>
        <v>1</v>
      </c>
      <c r="L774">
        <f>'БАЗА ЯНД'!Q772</f>
        <v>0</v>
      </c>
      <c r="M774" t="str">
        <f>'БАЗА ЯНД'!R772</f>
        <v>творог, сыр творожный, сахар, манная крупа, яйцо куриное, ванильный сахар, ананас, крахмал кукурузный, ананасовый экстракт, сахар.</v>
      </c>
    </row>
    <row r="775" spans="1:13" ht="15" hidden="1" customHeight="1" x14ac:dyDescent="0.25">
      <c r="A775">
        <f>'БАЗА ЯНД'!B773</f>
        <v>0</v>
      </c>
      <c r="B775" t="str">
        <f>'БАЗА ЯНД'!E773</f>
        <v>Ягодный гаспачо со взбитыми сливками</v>
      </c>
      <c r="C775" t="str">
        <f>CONCATENATE('БАЗА ЯНД'!F773,".-")</f>
        <v>145.-</v>
      </c>
      <c r="D775" t="str">
        <f>CONCATENATE('БАЗА ЯНД'!I773," г")</f>
        <v>160 г</v>
      </c>
      <c r="E775" t="str">
        <f>CONCATENATE(ROUND('БАЗА ЯНД'!J773,0)," кк")</f>
        <v>145 кк</v>
      </c>
      <c r="F775" t="str">
        <f>CONCATENATE("Б ",ROUND('БАЗА ЯНД'!K773,0))</f>
        <v>Б 2</v>
      </c>
      <c r="G775" t="str">
        <f>CONCATENATE("Ж ",ROUND('БАЗА ЯНД'!L773,0))</f>
        <v>Ж 6</v>
      </c>
      <c r="H775" t="str">
        <f>CONCATENATE("У ",ROUND('БАЗА ЯНД'!M773,0))</f>
        <v>У 20</v>
      </c>
      <c r="I775">
        <f>'БАЗА ЯНД'!N773</f>
        <v>1</v>
      </c>
      <c r="J775">
        <f>'БАЗА ЯНД'!O773</f>
        <v>0</v>
      </c>
      <c r="K775">
        <f>'БАЗА ЯНД'!P773</f>
        <v>1</v>
      </c>
      <c r="L775">
        <f>'БАЗА ЯНД'!Q773</f>
        <v>0</v>
      </c>
      <c r="M775">
        <f>'БАЗА ЯНД'!R773</f>
        <v>0</v>
      </c>
    </row>
    <row r="776" spans="1:13" ht="15" hidden="1" customHeight="1" x14ac:dyDescent="0.25">
      <c r="A776">
        <f>'БАЗА ЯНД'!B774</f>
        <v>21</v>
      </c>
      <c r="B776" t="str">
        <f>'БАЗА ЯНД'!E774</f>
        <v>Оладьи, 1 шт</v>
      </c>
      <c r="C776" t="str">
        <f>CONCATENATE('БАЗА ЯНД'!F774,".-")</f>
        <v>35.-</v>
      </c>
      <c r="D776" t="str">
        <f>CONCATENATE('БАЗА ЯНД'!I774," г")</f>
        <v>45 г</v>
      </c>
      <c r="E776" t="str">
        <f>CONCATENATE(ROUND('БАЗА ЯНД'!J774,0)," кк")</f>
        <v>88 кк</v>
      </c>
      <c r="F776" t="str">
        <f>CONCATENATE("Б ",ROUND('БАЗА ЯНД'!K774,0))</f>
        <v>Б 2</v>
      </c>
      <c r="G776" t="str">
        <f>CONCATENATE("Ж ",ROUND('БАЗА ЯНД'!L774,0))</f>
        <v>Ж 2</v>
      </c>
      <c r="H776" t="str">
        <f>CONCATENATE("У ",ROUND('БАЗА ЯНД'!M774,0))</f>
        <v>У 16</v>
      </c>
      <c r="I776">
        <f>'БАЗА ЯНД'!N774</f>
        <v>1</v>
      </c>
      <c r="J776">
        <f>'БАЗА ЯНД'!O774</f>
        <v>1</v>
      </c>
      <c r="K776">
        <f>'БАЗА ЯНД'!P774</f>
        <v>1</v>
      </c>
      <c r="L776">
        <f>'БАЗА ЯНД'!Q774</f>
        <v>0</v>
      </c>
      <c r="M776" t="str">
        <f>'БАЗА ЯНД'!R774</f>
        <v>мука, молоко, сахар, яйцо куриное, соль, сода</v>
      </c>
    </row>
    <row r="777" spans="1:13" ht="15" hidden="1" customHeight="1" x14ac:dyDescent="0.25">
      <c r="A777">
        <f>'БАЗА ЯНД'!B775</f>
        <v>0</v>
      </c>
      <c r="B777" t="str">
        <f>'БАЗА ЯНД'!E775</f>
        <v>Пирог с персиками</v>
      </c>
      <c r="C777" t="str">
        <f>CONCATENATE('БАЗА ЯНД'!F775,".-")</f>
        <v>95.-</v>
      </c>
      <c r="D777" t="str">
        <f>CONCATENATE('БАЗА ЯНД'!I775," г")</f>
        <v>120 г</v>
      </c>
      <c r="E777" t="str">
        <f>CONCATENATE(ROUND('БАЗА ЯНД'!J775,0)," кк")</f>
        <v>390 кк</v>
      </c>
      <c r="F777" t="str">
        <f>CONCATENATE("Б ",ROUND('БАЗА ЯНД'!K775,0))</f>
        <v>Б 8</v>
      </c>
      <c r="G777" t="str">
        <f>CONCATENATE("Ж ",ROUND('БАЗА ЯНД'!L775,0))</f>
        <v>Ж 13</v>
      </c>
      <c r="H777" t="str">
        <f>CONCATENATE("У ",ROUND('БАЗА ЯНД'!M775,0))</f>
        <v>У 60</v>
      </c>
      <c r="I777">
        <f>'БАЗА ЯНД'!N775</f>
        <v>0</v>
      </c>
      <c r="J777">
        <f>'БАЗА ЯНД'!O775</f>
        <v>0</v>
      </c>
      <c r="K777">
        <f>'БАЗА ЯНД'!P775</f>
        <v>0</v>
      </c>
      <c r="L777">
        <f>'БАЗА ЯНД'!Q775</f>
        <v>0</v>
      </c>
      <c r="M777" t="str">
        <f>'БАЗА ЯНД'!R775</f>
        <v>мука пшеничная, сахар, яйцо куриное, персики, сироп миндальный, соль, сливки, сметана, ваниль</v>
      </c>
    </row>
    <row r="778" spans="1:13" ht="15" hidden="1" customHeight="1" x14ac:dyDescent="0.25">
      <c r="A778">
        <f>'БАЗА ЯНД'!B776</f>
        <v>43</v>
      </c>
      <c r="B778" t="str">
        <f>'БАЗА ЯНД'!E776</f>
        <v>Пирог с цыплёнком</v>
      </c>
      <c r="C778" t="str">
        <f>CONCATENATE('БАЗА ЯНД'!F776,".-")</f>
        <v>90.-</v>
      </c>
      <c r="D778" t="str">
        <f>CONCATENATE('БАЗА ЯНД'!I776," г")</f>
        <v>100 г</v>
      </c>
      <c r="E778" t="str">
        <f>CONCATENATE(ROUND('БАЗА ЯНД'!J776,0)," кк")</f>
        <v>254 кк</v>
      </c>
      <c r="F778" t="str">
        <f>CONCATENATE("Б ",ROUND('БАЗА ЯНД'!K776,0))</f>
        <v>Б 10</v>
      </c>
      <c r="G778" t="str">
        <f>CONCATENATE("Ж ",ROUND('БАЗА ЯНД'!L776,0))</f>
        <v>Ж 18</v>
      </c>
      <c r="H778" t="str">
        <f>CONCATENATE("У ",ROUND('БАЗА ЯНД'!M776,0))</f>
        <v>У 13</v>
      </c>
      <c r="I778">
        <f>'БАЗА ЯНД'!N776</f>
        <v>0</v>
      </c>
      <c r="J778">
        <f>'БАЗА ЯНД'!O776</f>
        <v>1</v>
      </c>
      <c r="K778">
        <f>'БАЗА ЯНД'!P776</f>
        <v>1</v>
      </c>
      <c r="L778">
        <f>'БАЗА ЯНД'!Q776</f>
        <v>0</v>
      </c>
      <c r="M778" t="str">
        <f>'БАЗА ЯНД'!R776</f>
        <v>цыплёнок, яйцо куриное, шампиньоны, сливочное масло,  лук, морковь, молоко, дрожжи, мука пшеничная, растительное масло, сахар</v>
      </c>
    </row>
    <row r="779" spans="1:13" ht="15" hidden="1" customHeight="1" x14ac:dyDescent="0.25">
      <c r="A779">
        <f>'БАЗА ЯНД'!B777</f>
        <v>0</v>
      </c>
      <c r="B779" t="str">
        <f>'БАЗА ЯНД'!E777</f>
        <v>Пирог со шпинатом</v>
      </c>
      <c r="C779" t="str">
        <f>CONCATENATE('БАЗА ЯНД'!F777,".-")</f>
        <v>70.-</v>
      </c>
      <c r="D779" t="str">
        <f>CONCATENATE('БАЗА ЯНД'!I777," г")</f>
        <v>100 г</v>
      </c>
      <c r="E779" t="str">
        <f>CONCATENATE(ROUND('БАЗА ЯНД'!J777,0)," кк")</f>
        <v>252 кк</v>
      </c>
      <c r="F779" t="str">
        <f>CONCATENATE("Б ",ROUND('БАЗА ЯНД'!K777,0))</f>
        <v>Б 7</v>
      </c>
      <c r="G779" t="str">
        <f>CONCATENATE("Ж ",ROUND('БАЗА ЯНД'!L777,0))</f>
        <v>Ж 14</v>
      </c>
      <c r="H779" t="str">
        <f>CONCATENATE("У ",ROUND('БАЗА ЯНД'!M777,0))</f>
        <v>У 23</v>
      </c>
      <c r="I779">
        <f>'БАЗА ЯНД'!N777</f>
        <v>0</v>
      </c>
      <c r="J779">
        <f>'БАЗА ЯНД'!O777</f>
        <v>1</v>
      </c>
      <c r="K779">
        <f>'БАЗА ЯНД'!P777</f>
        <v>1</v>
      </c>
      <c r="L779">
        <f>'БАЗА ЯНД'!Q777</f>
        <v>0</v>
      </c>
      <c r="M779" t="str">
        <f>'БАЗА ЯНД'!R777</f>
        <v>шпинат, кунжут, сливочное масло,  лук, морковь, молоко, дрожжи, мука пшеничная, растительное масло, сахар</v>
      </c>
    </row>
    <row r="780" spans="1:13" ht="15" hidden="1" customHeight="1" x14ac:dyDescent="0.25">
      <c r="A780">
        <f>'БАЗА ЯНД'!B778</f>
        <v>0</v>
      </c>
      <c r="B780" t="str">
        <f>'БАЗА ЯНД'!E778</f>
        <v>Пирожок с ветчиной и сыром</v>
      </c>
      <c r="C780" t="str">
        <f>CONCATENATE('БАЗА ЯНД'!F778,".-")</f>
        <v>85.-</v>
      </c>
      <c r="D780" t="str">
        <f>CONCATENATE('БАЗА ЯНД'!I778," г")</f>
        <v>80 г</v>
      </c>
      <c r="E780" t="str">
        <f>CONCATENATE(ROUND('БАЗА ЯНД'!J778,0)," кк")</f>
        <v>0 кк</v>
      </c>
      <c r="F780" t="str">
        <f>CONCATENATE("Б ",ROUND('БАЗА ЯНД'!K778,0))</f>
        <v>Б 0</v>
      </c>
      <c r="G780" t="str">
        <f>CONCATENATE("Ж ",ROUND('БАЗА ЯНД'!L778,0))</f>
        <v>Ж 0</v>
      </c>
      <c r="H780" t="str">
        <f>CONCATENATE("У ",ROUND('БАЗА ЯНД'!M778,0))</f>
        <v>У 0</v>
      </c>
      <c r="I780">
        <f>'БАЗА ЯНД'!N778</f>
        <v>0</v>
      </c>
      <c r="J780">
        <f>'БАЗА ЯНД'!O778</f>
        <v>1</v>
      </c>
      <c r="K780">
        <f>'БАЗА ЯНД'!P778</f>
        <v>1</v>
      </c>
      <c r="L780">
        <f>'БАЗА ЯНД'!Q778</f>
        <v>0</v>
      </c>
      <c r="M780">
        <f>'БАЗА ЯНД'!R778</f>
        <v>0</v>
      </c>
    </row>
    <row r="781" spans="1:13" ht="15" hidden="1" customHeight="1" x14ac:dyDescent="0.25">
      <c r="A781">
        <f>'БАЗА ЯНД'!B779</f>
        <v>20</v>
      </c>
      <c r="B781" t="str">
        <f>'БАЗА ЯНД'!E779</f>
        <v>Борщ с говядиной и курицей</v>
      </c>
      <c r="C781" t="str">
        <f>CONCATENATE('БАЗА ЯНД'!F779,".-")</f>
        <v>150.-</v>
      </c>
      <c r="D781" t="str">
        <f>CONCATENATE('БАЗА ЯНД'!I779," г")</f>
        <v>250 г</v>
      </c>
      <c r="E781" t="str">
        <f>CONCATENATE(ROUND('БАЗА ЯНД'!J779,0)," кк")</f>
        <v>138 кк</v>
      </c>
      <c r="F781" t="str">
        <f>CONCATENATE("Б ",ROUND('БАЗА ЯНД'!K779,0))</f>
        <v>Б 8</v>
      </c>
      <c r="G781" t="str">
        <f>CONCATENATE("Ж ",ROUND('БАЗА ЯНД'!L779,0))</f>
        <v>Ж 7</v>
      </c>
      <c r="H781" t="str">
        <f>CONCATENATE("У ",ROUND('БАЗА ЯНД'!M779,0))</f>
        <v>У 10</v>
      </c>
      <c r="I781">
        <f>'БАЗА ЯНД'!N779</f>
        <v>0</v>
      </c>
      <c r="J781">
        <f>'БАЗА ЯНД'!O779</f>
        <v>0</v>
      </c>
      <c r="K781">
        <f>'БАЗА ЯНД'!P779</f>
        <v>0</v>
      </c>
      <c r="L781">
        <f>'БАЗА ЯНД'!Q779</f>
        <v>0</v>
      </c>
      <c r="M781" t="str">
        <f>'БАЗА ЯНД'!R779</f>
        <v>говядина, цыплёнок, картофель, капуста белокочанная, морковь, лук репчатый, свекла, помидоры, томатная паста, чеснок, зелень, уксус винный, соль, сахар, специи</v>
      </c>
    </row>
    <row r="782" spans="1:13" ht="15" hidden="1" customHeight="1" x14ac:dyDescent="0.25">
      <c r="A782">
        <f>'БАЗА ЯНД'!B780</f>
        <v>0</v>
      </c>
      <c r="B782" t="str">
        <f>'БАЗА ЯНД'!E780</f>
        <v>Пирожок с курицей и грибами</v>
      </c>
      <c r="C782" t="str">
        <f>CONCATENATE('БАЗА ЯНД'!F780,".-")</f>
        <v>85.-</v>
      </c>
      <c r="D782" t="str">
        <f>CONCATENATE('БАЗА ЯНД'!I780," г")</f>
        <v>80 г</v>
      </c>
      <c r="E782" t="str">
        <f>CONCATENATE(ROUND('БАЗА ЯНД'!J780,0)," кк")</f>
        <v>0 кк</v>
      </c>
      <c r="F782" t="str">
        <f>CONCATENATE("Б ",ROUND('БАЗА ЯНД'!K780,0))</f>
        <v>Б 0</v>
      </c>
      <c r="G782" t="str">
        <f>CONCATENATE("Ж ",ROUND('БАЗА ЯНД'!L780,0))</f>
        <v>Ж 0</v>
      </c>
      <c r="H782" t="str">
        <f>CONCATENATE("У ",ROUND('БАЗА ЯНД'!M780,0))</f>
        <v>У 0</v>
      </c>
      <c r="I782">
        <f>'БАЗА ЯНД'!N780</f>
        <v>0</v>
      </c>
      <c r="J782">
        <f>'БАЗА ЯНД'!O780</f>
        <v>1</v>
      </c>
      <c r="K782">
        <f>'БАЗА ЯНД'!P780</f>
        <v>0</v>
      </c>
      <c r="L782">
        <f>'БАЗА ЯНД'!Q780</f>
        <v>0</v>
      </c>
      <c r="M782">
        <f>'БАЗА ЯНД'!R780</f>
        <v>0</v>
      </c>
    </row>
    <row r="783" spans="1:13" ht="15" hidden="1" customHeight="1" x14ac:dyDescent="0.25">
      <c r="A783">
        <f>'БАЗА ЯНД'!B781</f>
        <v>21</v>
      </c>
      <c r="B783" t="str">
        <f>'БАЗА ЯНД'!E781</f>
        <v>Оливье с индейкой</v>
      </c>
      <c r="C783" t="str">
        <f>CONCATENATE('БАЗА ЯНД'!F781,".-")</f>
        <v>160.-</v>
      </c>
      <c r="D783" t="str">
        <f>CONCATENATE('БАЗА ЯНД'!I781," г")</f>
        <v>180 г</v>
      </c>
      <c r="E783" t="str">
        <f>CONCATENATE(ROUND('БАЗА ЯНД'!J781,0)," кк")</f>
        <v>222 кк</v>
      </c>
      <c r="F783" t="str">
        <f>CONCATENATE("Б ",ROUND('БАЗА ЯНД'!K781,0))</f>
        <v>Б 10</v>
      </c>
      <c r="G783" t="str">
        <f>CONCATENATE("Ж ",ROUND('БАЗА ЯНД'!L781,0))</f>
        <v>Ж 14</v>
      </c>
      <c r="H783" t="str">
        <f>CONCATENATE("У ",ROUND('БАЗА ЯНД'!M781,0))</f>
        <v>У 15</v>
      </c>
      <c r="I783">
        <f>'БАЗА ЯНД'!N781</f>
        <v>0</v>
      </c>
      <c r="J783">
        <f>'БАЗА ЯНД'!O781</f>
        <v>0</v>
      </c>
      <c r="K783">
        <f>'БАЗА ЯНД'!P781</f>
        <v>1</v>
      </c>
      <c r="L783">
        <f>'БАЗА ЯНД'!Q781</f>
        <v>0</v>
      </c>
      <c r="M783" t="str">
        <f>'БАЗА ЯНД'!R781</f>
        <v xml:space="preserve">филе индейки, яйцо куриное, картофель, морковь, огурцы, огурцы маринованные, зеленый горошек, соус (майонез, сметана, хрен столовый), соль, петрушка, специи, тимьян, розмарин, подсолнечное масло </v>
      </c>
    </row>
    <row r="784" spans="1:13" ht="15" customHeight="1" x14ac:dyDescent="0.25">
      <c r="A784">
        <f>'БАЗА ЯНД'!B782</f>
        <v>21</v>
      </c>
      <c r="B784" t="str">
        <f>'БАЗА ЯНД'!E782</f>
        <v xml:space="preserve">Омлет с копчёным цыплёнком и помидорами </v>
      </c>
      <c r="C784" t="str">
        <f>CONCATENATE('БАЗА ЯНД'!F782,".-")</f>
        <v>180.-</v>
      </c>
      <c r="D784" t="str">
        <f>CONCATENATE('БАЗА ЯНД'!I782," г")</f>
        <v>180 г</v>
      </c>
      <c r="E784" t="str">
        <f>CONCATENATE(ROUND('БАЗА ЯНД'!J782,0)," кк")</f>
        <v>326 кк</v>
      </c>
      <c r="F784" t="str">
        <f>CONCATENATE("Б ",ROUND('БАЗА ЯНД'!K782,0))</f>
        <v>Б 19</v>
      </c>
      <c r="G784" t="str">
        <f>CONCATENATE("Ж ",ROUND('БАЗА ЯНД'!L782,0))</f>
        <v>Ж 23</v>
      </c>
      <c r="H784" t="str">
        <f>CONCATENATE("У ",ROUND('БАЗА ЯНД'!M782,0))</f>
        <v>У 11</v>
      </c>
      <c r="I784">
        <f>'БАЗА ЯНД'!N782</f>
        <v>0</v>
      </c>
      <c r="J784">
        <f>'БАЗА ЯНД'!O782</f>
        <v>1</v>
      </c>
      <c r="K784">
        <f>'БАЗА ЯНД'!P782</f>
        <v>1</v>
      </c>
      <c r="L784">
        <f>'БАЗА ЯНД'!Q782</f>
        <v>0</v>
      </c>
      <c r="M784" t="str">
        <f>'БАЗА ЯНД'!R782</f>
        <v>яйцо куриное, подсолнечное масло, соль, мука пшеничная, молоко, филе цыплёнка, чеснок, соус соевый, томаты, кабачки, сыр гауда, базилик, петрушка, сыр пармезан</v>
      </c>
    </row>
    <row r="785" spans="1:13" ht="15" hidden="1" customHeight="1" x14ac:dyDescent="0.25">
      <c r="A785">
        <f>'БАЗА ЯНД'!B783</f>
        <v>52</v>
      </c>
      <c r="B785" t="str">
        <f>'БАЗА ЯНД'!E783</f>
        <v>Улитка с сыром</v>
      </c>
      <c r="C785" t="str">
        <f>CONCATENATE('БАЗА ЯНД'!F783,".-")</f>
        <v>110.-</v>
      </c>
      <c r="D785" t="str">
        <f>CONCATENATE('БАЗА ЯНД'!I783," г")</f>
        <v>110 г</v>
      </c>
      <c r="E785" t="str">
        <f>CONCATENATE(ROUND('БАЗА ЯНД'!J783,0)," кк")</f>
        <v>0 кк</v>
      </c>
      <c r="F785" t="str">
        <f>CONCATENATE("Б ",ROUND('БАЗА ЯНД'!K783,0))</f>
        <v>Б 0</v>
      </c>
      <c r="G785" t="str">
        <f>CONCATENATE("Ж ",ROUND('БАЗА ЯНД'!L783,0))</f>
        <v>Ж 0</v>
      </c>
      <c r="H785" t="str">
        <f>CONCATENATE("У ",ROUND('БАЗА ЯНД'!M783,0))</f>
        <v>У 0</v>
      </c>
      <c r="I785">
        <f>'БАЗА ЯНД'!N783</f>
        <v>0</v>
      </c>
      <c r="J785">
        <f>'БАЗА ЯНД'!O783</f>
        <v>1</v>
      </c>
      <c r="K785">
        <f>'БАЗА ЯНД'!P783</f>
        <v>1</v>
      </c>
      <c r="L785">
        <f>'БАЗА ЯНД'!Q783</f>
        <v>0</v>
      </c>
      <c r="M785">
        <f>'БАЗА ЯНД'!R783</f>
        <v>0</v>
      </c>
    </row>
    <row r="786" spans="1:13" ht="15" hidden="1" customHeight="1" x14ac:dyDescent="0.25">
      <c r="A786">
        <f>'БАЗА ЯНД'!B784</f>
        <v>22</v>
      </c>
      <c r="B786" t="str">
        <f>'БАЗА ЯНД'!E784</f>
        <v>Немецкий картофельный салат с беконом</v>
      </c>
      <c r="C786" t="str">
        <f>CONCATENATE('БАЗА ЯНД'!F784,".-")</f>
        <v>180.-</v>
      </c>
      <c r="D786" t="str">
        <f>CONCATENATE('БАЗА ЯНД'!I784," г")</f>
        <v>200 г</v>
      </c>
      <c r="E786" t="str">
        <f>CONCATENATE(ROUND('БАЗА ЯНД'!J784,0)," кк")</f>
        <v>277 кк</v>
      </c>
      <c r="F786" t="str">
        <f>CONCATENATE("Б ",ROUND('БАЗА ЯНД'!K784,0))</f>
        <v>Б 6</v>
      </c>
      <c r="G786" t="str">
        <f>CONCATENATE("Ж ",ROUND('БАЗА ЯНД'!L784,0))</f>
        <v>Ж 18</v>
      </c>
      <c r="H786" t="str">
        <f>CONCATENATE("У ",ROUND('БАЗА ЯНД'!M784,0))</f>
        <v>У 23</v>
      </c>
      <c r="I786">
        <f>'БАЗА ЯНД'!N784</f>
        <v>0</v>
      </c>
      <c r="J786">
        <f>'БАЗА ЯНД'!O784</f>
        <v>0</v>
      </c>
      <c r="K786">
        <f>'БАЗА ЯНД'!P784</f>
        <v>0</v>
      </c>
      <c r="L786">
        <f>'БАЗА ЯНД'!Q784</f>
        <v>0</v>
      </c>
      <c r="M786" t="str">
        <f>'БАЗА ЯНД'!R784</f>
        <v>картофель, огурцы, горошек, горчица, уксус, лук, ароматное масло, оливковое масло, соль, специи, зелень, бекон</v>
      </c>
    </row>
    <row r="787" spans="1:13" ht="15" hidden="1" customHeight="1" x14ac:dyDescent="0.25">
      <c r="A787">
        <f>'БАЗА ЯНД'!B785</f>
        <v>20</v>
      </c>
      <c r="B787" t="str">
        <f>'БАЗА ЯНД'!E785</f>
        <v>Гратен из цветной капусты</v>
      </c>
      <c r="C787" t="str">
        <f>CONCATENATE('БАЗА ЯНД'!F785,".-")</f>
        <v>180.-</v>
      </c>
      <c r="D787" t="str">
        <f>CONCATENATE('БАЗА ЯНД'!I785," г")</f>
        <v>250 г</v>
      </c>
      <c r="E787" t="str">
        <f>CONCATENATE(ROUND('БАЗА ЯНД'!J785,0)," кк")</f>
        <v>203 кк</v>
      </c>
      <c r="F787" t="str">
        <f>CONCATENATE("Б ",ROUND('БАЗА ЯНД'!K785,0))</f>
        <v>Б 8</v>
      </c>
      <c r="G787" t="str">
        <f>CONCATENATE("Ж ",ROUND('БАЗА ЯНД'!L785,0))</f>
        <v>Ж 15</v>
      </c>
      <c r="H787" t="str">
        <f>CONCATENATE("У ",ROUND('БАЗА ЯНД'!M785,0))</f>
        <v>У 10</v>
      </c>
      <c r="I787">
        <f>'БАЗА ЯНД'!N785</f>
        <v>1</v>
      </c>
      <c r="J787">
        <f>'БАЗА ЯНД'!O785</f>
        <v>0</v>
      </c>
      <c r="K787">
        <f>'БАЗА ЯНД'!P785</f>
        <v>1</v>
      </c>
      <c r="L787">
        <f>'БАЗА ЯНД'!Q785</f>
        <v>0</v>
      </c>
      <c r="M787" t="str">
        <f>'БАЗА ЯНД'!R785</f>
        <v>цветная капуста, чеснок, сливки, лук, сыр, петрушка, тимьян, розмарин, соль, специи</v>
      </c>
    </row>
    <row r="788" spans="1:13" ht="15" hidden="1" customHeight="1" x14ac:dyDescent="0.25">
      <c r="A788">
        <f>'БАЗА ЯНД'!B786</f>
        <v>24</v>
      </c>
      <c r="B788" t="str">
        <f>'БАЗА ЯНД'!E786</f>
        <v>Паста с цукини и пармезаном</v>
      </c>
      <c r="C788" t="str">
        <f>CONCATENATE('БАЗА ЯНД'!F786,".-")</f>
        <v>180.-</v>
      </c>
      <c r="D788" t="str">
        <f>CONCATENATE('БАЗА ЯНД'!I786," г")</f>
        <v>250 г</v>
      </c>
      <c r="E788" t="str">
        <f>CONCATENATE(ROUND('БАЗА ЯНД'!J786,0)," кк")</f>
        <v>235 кк</v>
      </c>
      <c r="F788" t="str">
        <f>CONCATENATE("Б ",ROUND('БАЗА ЯНД'!K786,0))</f>
        <v>Б 6</v>
      </c>
      <c r="G788" t="str">
        <f>CONCATENATE("Ж ",ROUND('БАЗА ЯНД'!L786,0))</f>
        <v>Ж 8</v>
      </c>
      <c r="H788" t="str">
        <f>CONCATENATE("У ",ROUND('БАЗА ЯНД'!M786,0))</f>
        <v>У 34</v>
      </c>
      <c r="I788">
        <f>'БАЗА ЯНД'!N786</f>
        <v>1</v>
      </c>
      <c r="J788">
        <f>'БАЗА ЯНД'!O786</f>
        <v>1</v>
      </c>
      <c r="K788">
        <f>'БАЗА ЯНД'!P786</f>
        <v>1</v>
      </c>
      <c r="L788">
        <f>'БАЗА ЯНД'!Q786</f>
        <v>0</v>
      </c>
      <c r="M788" t="str">
        <f>'БАЗА ЯНД'!R786</f>
        <v>паприка, лук, цукини, сливки, тыква, томаты, зелень, пармезан, соль, специи</v>
      </c>
    </row>
    <row r="789" spans="1:13" ht="15" hidden="1" customHeight="1" x14ac:dyDescent="0.25">
      <c r="A789">
        <f>'БАЗА ЯНД'!B787</f>
        <v>46</v>
      </c>
      <c r="B789" t="str">
        <f>'БАЗА ЯНД'!E787</f>
        <v>Тако — белая рыба с овощами в лепешке</v>
      </c>
      <c r="C789" t="str">
        <f>CONCATENATE('БАЗА ЯНД'!F787,".-")</f>
        <v>250.-</v>
      </c>
      <c r="D789" t="str">
        <f>CONCATENATE('БАЗА ЯНД'!I787," г")</f>
        <v>230 г</v>
      </c>
      <c r="E789" t="str">
        <f>CONCATENATE(ROUND('БАЗА ЯНД'!J787,0)," кк")</f>
        <v>278 кк</v>
      </c>
      <c r="F789" t="str">
        <f>CONCATENATE("Б ",ROUND('БАЗА ЯНД'!K787,0))</f>
        <v>Б 20</v>
      </c>
      <c r="G789" t="str">
        <f>CONCATENATE("Ж ",ROUND('БАЗА ЯНД'!L787,0))</f>
        <v>Ж 7</v>
      </c>
      <c r="H789" t="str">
        <f>CONCATENATE("У ",ROUND('БАЗА ЯНД'!M787,0))</f>
        <v>У 35</v>
      </c>
      <c r="I789">
        <f>'БАЗА ЯНД'!N787</f>
        <v>0</v>
      </c>
      <c r="J789">
        <f>'БАЗА ЯНД'!O787</f>
        <v>1</v>
      </c>
      <c r="K789">
        <f>'БАЗА ЯНД'!P787</f>
        <v>1</v>
      </c>
      <c r="L789">
        <f>'БАЗА ЯНД'!Q787</f>
        <v>0</v>
      </c>
      <c r="M789" t="str">
        <f>'БАЗА ЯНД'!R787</f>
        <v>торилья, треска, мука пшеничная, фасоль красная, яйцо куриное, паприка, капуста, картофель, лук, кинза, молоко, сметана, томаты</v>
      </c>
    </row>
    <row r="790" spans="1:13" ht="15" hidden="1" customHeight="1" x14ac:dyDescent="0.25">
      <c r="A790">
        <f>'БАЗА ЯНД'!B788</f>
        <v>0</v>
      </c>
      <c r="B790" t="str">
        <f>'БАЗА ЯНД'!E788</f>
        <v>Оливье с копченой треской</v>
      </c>
      <c r="C790" t="str">
        <f>CONCATENATE('БАЗА ЯНД'!F788,".-")</f>
        <v>180.-</v>
      </c>
      <c r="D790" t="str">
        <f>CONCATENATE('БАЗА ЯНД'!I788," г")</f>
        <v>200 г</v>
      </c>
      <c r="E790" t="str">
        <f>CONCATENATE(ROUND('БАЗА ЯНД'!J788,0)," кк")</f>
        <v>210 кк</v>
      </c>
      <c r="F790" t="str">
        <f>CONCATENATE("Б ",ROUND('БАЗА ЯНД'!K788,0))</f>
        <v>Б 15</v>
      </c>
      <c r="G790" t="str">
        <f>CONCATENATE("Ж ",ROUND('БАЗА ЯНД'!L788,0))</f>
        <v>Ж 11</v>
      </c>
      <c r="H790" t="str">
        <f>CONCATENATE("У ",ROUND('БАЗА ЯНД'!M788,0))</f>
        <v>У 12</v>
      </c>
      <c r="I790">
        <f>'БАЗА ЯНД'!N788</f>
        <v>0</v>
      </c>
      <c r="J790">
        <f>'БАЗА ЯНД'!O788</f>
        <v>0</v>
      </c>
      <c r="K790">
        <f>'БАЗА ЯНД'!P788</f>
        <v>0</v>
      </c>
      <c r="L790">
        <f>'БАЗА ЯНД'!Q788</f>
        <v>0</v>
      </c>
      <c r="M790" t="str">
        <f>'БАЗА ЯНД'!R788</f>
        <v>картофель, морковь, огурцы, горошек, яйцо, соль, листья салата, морепродукты, треска, шпинат, дайкон, петрушка, оливковое масло, рыбный соус</v>
      </c>
    </row>
    <row r="791" spans="1:13" ht="15" hidden="1" customHeight="1" x14ac:dyDescent="0.25">
      <c r="A791">
        <f>'БАЗА ЯНД'!B789</f>
        <v>21</v>
      </c>
      <c r="B791" t="str">
        <f>'БАЗА ЯНД'!E789</f>
        <v>Смузи киви с ромашкой</v>
      </c>
      <c r="C791" t="str">
        <f>CONCATENATE('БАЗА ЯНД'!F789,".-")</f>
        <v>120.-</v>
      </c>
      <c r="D791" t="str">
        <f>CONCATENATE('БАЗА ЯНД'!I789," г")</f>
        <v>270 г</v>
      </c>
      <c r="E791" t="str">
        <f>CONCATENATE(ROUND('БАЗА ЯНД'!J789,0)," кк")</f>
        <v>143 кк</v>
      </c>
      <c r="F791" t="str">
        <f>CONCATENATE("Б ",ROUND('БАЗА ЯНД'!K789,0))</f>
        <v>Б 1</v>
      </c>
      <c r="G791" t="str">
        <f>CONCATENATE("Ж ",ROUND('БАЗА ЯНД'!L789,0))</f>
        <v>Ж 1</v>
      </c>
      <c r="H791" t="str">
        <f>CONCATENATE("У ",ROUND('БАЗА ЯНД'!M789,0))</f>
        <v>У 33</v>
      </c>
      <c r="I791">
        <f>'БАЗА ЯНД'!N789</f>
        <v>1</v>
      </c>
      <c r="J791">
        <f>'БАЗА ЯНД'!O789</f>
        <v>0</v>
      </c>
      <c r="K791">
        <f>'БАЗА ЯНД'!P789</f>
        <v>0</v>
      </c>
      <c r="L791">
        <f>'БАЗА ЯНД'!Q789</f>
        <v>0</v>
      </c>
      <c r="M791" t="str">
        <f>'БАЗА ЯНД'!R789</f>
        <v>киви, ромашка, сахар, лимон, лимонная кислота</v>
      </c>
    </row>
    <row r="792" spans="1:13" ht="15" hidden="1" customHeight="1" x14ac:dyDescent="0.25">
      <c r="A792">
        <f>'БАЗА ЯНД'!B790</f>
        <v>24</v>
      </c>
      <c r="B792" t="str">
        <f>'БАЗА ЯНД'!E790</f>
        <v>Компот из яблок и груши</v>
      </c>
      <c r="C792" t="str">
        <f>CONCATENATE('БАЗА ЯНД'!F790,".-")</f>
        <v>55.-</v>
      </c>
      <c r="D792" t="str">
        <f>CONCATENATE('БАЗА ЯНД'!I790," г")</f>
        <v>250 г</v>
      </c>
      <c r="E792" t="str">
        <f>CONCATENATE(ROUND('БАЗА ЯНД'!J790,0)," кк")</f>
        <v>154 кк</v>
      </c>
      <c r="F792" t="str">
        <f>CONCATENATE("Б ",ROUND('БАЗА ЯНД'!K790,0))</f>
        <v>Б 0</v>
      </c>
      <c r="G792" t="str">
        <f>CONCATENATE("Ж ",ROUND('БАЗА ЯНД'!L790,0))</f>
        <v>Ж 0</v>
      </c>
      <c r="H792" t="str">
        <f>CONCATENATE("У ",ROUND('БАЗА ЯНД'!M790,0))</f>
        <v>У 38</v>
      </c>
      <c r="I792">
        <f>'БАЗА ЯНД'!N790</f>
        <v>1</v>
      </c>
      <c r="J792">
        <f>'БАЗА ЯНД'!O790</f>
        <v>0</v>
      </c>
      <c r="K792">
        <f>'БАЗА ЯНД'!P790</f>
        <v>0</v>
      </c>
      <c r="L792">
        <f>'БАЗА ЯНД'!Q790</f>
        <v>0</v>
      </c>
      <c r="M792" t="str">
        <f>'БАЗА ЯНД'!R790</f>
        <v>яблоки, груши, сахар, вода</v>
      </c>
    </row>
    <row r="793" spans="1:13" ht="15" hidden="1" customHeight="1" x14ac:dyDescent="0.25">
      <c r="A793">
        <f>'БАЗА ЯНД'!B791</f>
        <v>16</v>
      </c>
      <c r="B793" t="str">
        <f>'БАЗА ЯНД'!E791</f>
        <v xml:space="preserve">Фалафель в тортилье с овощами и картофелем </v>
      </c>
      <c r="C793" t="str">
        <f>CONCATENATE('БАЗА ЯНД'!F791,".-")</f>
        <v>180.-</v>
      </c>
      <c r="D793" t="str">
        <f>CONCATENATE('БАЗА ЯНД'!I791," г")</f>
        <v>250 г</v>
      </c>
      <c r="E793" t="str">
        <f>CONCATENATE(ROUND('БАЗА ЯНД'!J791,0)," кк")</f>
        <v>572 кк</v>
      </c>
      <c r="F793" t="str">
        <f>CONCATENATE("Б ",ROUND('БАЗА ЯНД'!K791,0))</f>
        <v>Б 10</v>
      </c>
      <c r="G793" t="str">
        <f>CONCATENATE("Ж ",ROUND('БАЗА ЯНД'!L791,0))</f>
        <v>Ж 32</v>
      </c>
      <c r="H793" t="str">
        <f>CONCATENATE("У ",ROUND('БАЗА ЯНД'!M791,0))</f>
        <v>У 62</v>
      </c>
      <c r="I793">
        <f>'БАЗА ЯНД'!N791</f>
        <v>1</v>
      </c>
      <c r="J793">
        <f>'БАЗА ЯНД'!O791</f>
        <v>1</v>
      </c>
      <c r="K793">
        <f>'БАЗА ЯНД'!P791</f>
        <v>1</v>
      </c>
      <c r="L793">
        <f>'БАЗА ЯНД'!Q791</f>
        <v>0</v>
      </c>
      <c r="M793" t="str">
        <f>'БАЗА ЯНД'!R791</f>
        <v>нут, лук, чеснок, кунжутное масло, тортилья, огурцы, помидоры, цукини, сметана, йогурт, специи, соль</v>
      </c>
    </row>
    <row r="794" spans="1:13" ht="15" hidden="1" customHeight="1" x14ac:dyDescent="0.25">
      <c r="A794">
        <f>'БАЗА ЯНД'!B792</f>
        <v>15</v>
      </c>
      <c r="B794" t="str">
        <f>'БАЗА ЯНД'!E792</f>
        <v>Творожная запеканка с малиной</v>
      </c>
      <c r="C794" t="str">
        <f>CONCATENATE('БАЗА ЯНД'!F792,".-")</f>
        <v>140.-</v>
      </c>
      <c r="D794" t="str">
        <f>CONCATENATE('БАЗА ЯНД'!I792," г")</f>
        <v>150 г</v>
      </c>
      <c r="E794" t="str">
        <f>CONCATENATE(ROUND('БАЗА ЯНД'!J792,0)," кк")</f>
        <v>246 кк</v>
      </c>
      <c r="F794" t="str">
        <f>CONCATENATE("Б ",ROUND('БАЗА ЯНД'!K792,0))</f>
        <v>Б 17</v>
      </c>
      <c r="G794" t="str">
        <f>CONCATENATE("Ж ",ROUND('БАЗА ЯНД'!L792,0))</f>
        <v>Ж 9</v>
      </c>
      <c r="H794" t="str">
        <f>CONCATENATE("У ",ROUND('БАЗА ЯНД'!M792,0))</f>
        <v>У 24</v>
      </c>
      <c r="I794">
        <f>'БАЗА ЯНД'!N792</f>
        <v>0</v>
      </c>
      <c r="J794">
        <f>'БАЗА ЯНД'!O792</f>
        <v>1</v>
      </c>
      <c r="K794">
        <f>'БАЗА ЯНД'!P792</f>
        <v>1</v>
      </c>
      <c r="L794">
        <f>'БАЗА ЯНД'!Q792</f>
        <v>0</v>
      </c>
      <c r="M794" t="str">
        <f>'БАЗА ЯНД'!R792</f>
        <v>творог, сыр творожный, сахар, манная крупа, яйцо куриное, ванильный сахар, малина</v>
      </c>
    </row>
    <row r="795" spans="1:13" ht="15" hidden="1" customHeight="1" x14ac:dyDescent="0.25">
      <c r="A795">
        <f>'БАЗА ЯНД'!B793</f>
        <v>24</v>
      </c>
      <c r="B795" t="str">
        <f>'БАЗА ЯНД'!E793</f>
        <v>Паста Маринара с томатами и баклажанами</v>
      </c>
      <c r="C795" t="str">
        <f>CONCATENATE('БАЗА ЯНД'!F793,".-")</f>
        <v>180.-</v>
      </c>
      <c r="D795" t="str">
        <f>CONCATENATE('БАЗА ЯНД'!I793," г")</f>
        <v>250 г</v>
      </c>
      <c r="E795" t="str">
        <f>CONCATENATE(ROUND('БАЗА ЯНД'!J793,0)," кк")</f>
        <v>221 кк</v>
      </c>
      <c r="F795" t="str">
        <f>CONCATENATE("Б ",ROUND('БАЗА ЯНД'!K793,0))</f>
        <v>Б 5</v>
      </c>
      <c r="G795" t="str">
        <f>CONCATENATE("Ж ",ROUND('БАЗА ЯНД'!L793,0))</f>
        <v>Ж 10</v>
      </c>
      <c r="H795" t="str">
        <f>CONCATENATE("У ",ROUND('БАЗА ЯНД'!M793,0))</f>
        <v>У 29</v>
      </c>
      <c r="I795">
        <f>'БАЗА ЯНД'!N793</f>
        <v>1</v>
      </c>
      <c r="J795">
        <f>'БАЗА ЯНД'!O793</f>
        <v>1</v>
      </c>
      <c r="K795">
        <f>'БАЗА ЯНД'!P793</f>
        <v>0</v>
      </c>
      <c r="L795">
        <f>'БАЗА ЯНД'!Q793</f>
        <v>0</v>
      </c>
      <c r="M795" t="str">
        <f>'БАЗА ЯНД'!R793</f>
        <v>паста, баклажаны, шампиньоны, капуста брокколи, рукола, растительные сливки, соус маринара (томаты, лук, чеснок, базилик, сахар, соль, белое вино)</v>
      </c>
    </row>
    <row r="796" spans="1:13" ht="15" hidden="1" customHeight="1" x14ac:dyDescent="0.25">
      <c r="A796">
        <f>'БАЗА ЯНД'!B794</f>
        <v>0</v>
      </c>
      <c r="B796" t="str">
        <f>'БАЗА ЯНД'!E794</f>
        <v xml:space="preserve">Паста карбонара с цыплёнком и панчеттой </v>
      </c>
      <c r="C796" t="str">
        <f>CONCATENATE('БАЗА ЯНД'!F794,".-")</f>
        <v>210.-</v>
      </c>
      <c r="D796" t="str">
        <f>CONCATENATE('БАЗА ЯНД'!I794," г")</f>
        <v>250 г</v>
      </c>
      <c r="E796" t="str">
        <f>CONCATENATE(ROUND('БАЗА ЯНД'!J794,0)," кк")</f>
        <v>464 кк</v>
      </c>
      <c r="F796" t="str">
        <f>CONCATENATE("Б ",ROUND('БАЗА ЯНД'!K794,0))</f>
        <v>Б 19</v>
      </c>
      <c r="G796" t="str">
        <f>CONCATENATE("Ж ",ROUND('БАЗА ЯНД'!L794,0))</f>
        <v>Ж 24</v>
      </c>
      <c r="H796" t="str">
        <f>CONCATENATE("У ",ROUND('БАЗА ЯНД'!M794,0))</f>
        <v>У 24</v>
      </c>
      <c r="I796">
        <f>'БАЗА ЯНД'!N794</f>
        <v>0</v>
      </c>
      <c r="J796">
        <f>'БАЗА ЯНД'!O794</f>
        <v>1</v>
      </c>
      <c r="K796">
        <f>'БАЗА ЯНД'!P794</f>
        <v>1</v>
      </c>
      <c r="L796">
        <f>'БАЗА ЯНД'!Q794</f>
        <v>0</v>
      </c>
      <c r="M796" t="str">
        <f>'БАЗА ЯНД'!R794</f>
        <v>цыплёнок, панчетта, спагетти, сливки, корейка, шампиньоны, пармезан, вино, гауда, соль, специи</v>
      </c>
    </row>
    <row r="797" spans="1:13" ht="15" hidden="1" customHeight="1" x14ac:dyDescent="0.25">
      <c r="A797">
        <f>'БАЗА ЯНД'!B795</f>
        <v>5</v>
      </c>
      <c r="B797" t="str">
        <f>'БАЗА ЯНД'!E795</f>
        <v>Азиатская лапша с белой рыбой</v>
      </c>
      <c r="C797" t="str">
        <f>CONCATENATE('БАЗА ЯНД'!F795,".-")</f>
        <v>260.-</v>
      </c>
      <c r="D797" t="str">
        <f>CONCATENATE('БАЗА ЯНД'!I795," г")</f>
        <v>230 г</v>
      </c>
      <c r="E797" t="str">
        <f>CONCATENATE(ROUND('БАЗА ЯНД'!J795,0)," кк")</f>
        <v>320 кк</v>
      </c>
      <c r="F797" t="str">
        <f>CONCATENATE("Б ",ROUND('БАЗА ЯНД'!K795,0))</f>
        <v>Б 20</v>
      </c>
      <c r="G797" t="str">
        <f>CONCATENATE("Ж ",ROUND('БАЗА ЯНД'!L795,0))</f>
        <v>Ж 5</v>
      </c>
      <c r="H797" t="str">
        <f>CONCATENATE("У ",ROUND('БАЗА ЯНД'!M795,0))</f>
        <v>У 50</v>
      </c>
      <c r="I797">
        <f>'БАЗА ЯНД'!N795</f>
        <v>0</v>
      </c>
      <c r="J797">
        <f>'БАЗА ЯНД'!O795</f>
        <v>1</v>
      </c>
      <c r="K797">
        <f>'БАЗА ЯНД'!P795</f>
        <v>0</v>
      </c>
      <c r="L797">
        <f>'БАЗА ЯНД'!Q795</f>
        <v>0</v>
      </c>
      <c r="M797" t="str">
        <f>'БАЗА ЯНД'!R795</f>
        <v>белая рыба, фасоль, лук репчатый, шампиньоны, паприка, цукини, кунжут, кинза, бобовая лапша, соус устричный, лайм, яйцо куриное, соус соевый, капуста, арахис, соус рыбный, тамаринд, сахар, соль, специи</v>
      </c>
    </row>
    <row r="798" spans="1:13" ht="15" hidden="1" customHeight="1" x14ac:dyDescent="0.25">
      <c r="A798">
        <f>'БАЗА ЯНД'!B796</f>
        <v>17</v>
      </c>
      <c r="B798" t="str">
        <f>'БАЗА ЯНД'!E796</f>
        <v>Клубнично-банановый смузи</v>
      </c>
      <c r="C798" t="str">
        <f>CONCATENATE('БАЗА ЯНД'!F796,".-")</f>
        <v>140.-</v>
      </c>
      <c r="D798" t="str">
        <f>CONCATENATE('БАЗА ЯНД'!I796," г")</f>
        <v>270 г</v>
      </c>
      <c r="E798" t="str">
        <f>CONCATENATE(ROUND('БАЗА ЯНД'!J796,0)," кк")</f>
        <v>101 кк</v>
      </c>
      <c r="F798" t="str">
        <f>CONCATENATE("Б ",ROUND('БАЗА ЯНД'!K796,0))</f>
        <v>Б 2</v>
      </c>
      <c r="G798" t="str">
        <f>CONCATENATE("Ж ",ROUND('БАЗА ЯНД'!L796,0))</f>
        <v>Ж 0</v>
      </c>
      <c r="H798" t="str">
        <f>CONCATENATE("У ",ROUND('БАЗА ЯНД'!M796,0))</f>
        <v>У 23</v>
      </c>
      <c r="I798">
        <f>'БАЗА ЯНД'!N796</f>
        <v>1</v>
      </c>
      <c r="J798">
        <f>'БАЗА ЯНД'!O796</f>
        <v>0</v>
      </c>
      <c r="K798">
        <f>'БАЗА ЯНД'!P796</f>
        <v>0</v>
      </c>
      <c r="L798">
        <f>'БАЗА ЯНД'!Q796</f>
        <v>0</v>
      </c>
      <c r="M798" t="str">
        <f>'БАЗА ЯНД'!R796</f>
        <v>клубника, банан, мята</v>
      </c>
    </row>
    <row r="799" spans="1:13" ht="15" hidden="1" customHeight="1" x14ac:dyDescent="0.25">
      <c r="A799">
        <f>'БАЗА ЯНД'!B797</f>
        <v>0</v>
      </c>
      <c r="B799" t="str">
        <f>'БАЗА ЯНД'!E797</f>
        <v xml:space="preserve">Морковь с зелёным горошком </v>
      </c>
      <c r="C799" t="str">
        <f>CONCATENATE('БАЗА ЯНД'!F797,".-")</f>
        <v>90.-</v>
      </c>
      <c r="D799" t="str">
        <f>CONCATENATE('БАЗА ЯНД'!I797," г")</f>
        <v>200 г</v>
      </c>
      <c r="E799" t="str">
        <f>CONCATENATE(ROUND('БАЗА ЯНД'!J797,0)," кк")</f>
        <v>152 кк</v>
      </c>
      <c r="F799" t="str">
        <f>CONCATENATE("Б ",ROUND('БАЗА ЯНД'!K797,0))</f>
        <v>Б 6</v>
      </c>
      <c r="G799" t="str">
        <f>CONCATENATE("Ж ",ROUND('БАЗА ЯНД'!L797,0))</f>
        <v>Ж 5</v>
      </c>
      <c r="H799" t="str">
        <f>CONCATENATE("У ",ROUND('БАЗА ЯНД'!M797,0))</f>
        <v>У 20</v>
      </c>
      <c r="I799">
        <f>'БАЗА ЯНД'!N797</f>
        <v>1</v>
      </c>
      <c r="J799">
        <f>'БАЗА ЯНД'!O797</f>
        <v>0</v>
      </c>
      <c r="K799">
        <f>'БАЗА ЯНД'!P797</f>
        <v>0</v>
      </c>
      <c r="L799">
        <f>'БАЗА ЯНД'!Q797</f>
        <v>0</v>
      </c>
      <c r="M799" t="str">
        <f>'БАЗА ЯНД'!R797</f>
        <v>морковь, зелёный горошек, соль</v>
      </c>
    </row>
    <row r="800" spans="1:13" ht="15" hidden="1" customHeight="1" x14ac:dyDescent="0.25">
      <c r="A800">
        <f>'БАЗА ЯНД'!B798</f>
        <v>4</v>
      </c>
      <c r="B800" t="str">
        <f>'БАЗА ЯНД'!E798</f>
        <v>Клубничный трайфл</v>
      </c>
      <c r="C800" t="str">
        <f>CONCATENATE('БАЗА ЯНД'!F798,".-")</f>
        <v>150.-</v>
      </c>
      <c r="D800" t="str">
        <f>CONCATENATE('БАЗА ЯНД'!I798," г")</f>
        <v>100 г</v>
      </c>
      <c r="E800" t="str">
        <f>CONCATENATE(ROUND('БАЗА ЯНД'!J798,0)," кк")</f>
        <v>341 кк</v>
      </c>
      <c r="F800" t="str">
        <f>CONCATENATE("Б ",ROUND('БАЗА ЯНД'!K798,0))</f>
        <v>Б 5</v>
      </c>
      <c r="G800" t="str">
        <f>CONCATENATE("Ж ",ROUND('БАЗА ЯНД'!L798,0))</f>
        <v>Ж 26</v>
      </c>
      <c r="H800" t="str">
        <f>CONCATENATE("У ",ROUND('БАЗА ЯНД'!M798,0))</f>
        <v>У 23</v>
      </c>
      <c r="I800">
        <f>'БАЗА ЯНД'!N798</f>
        <v>0</v>
      </c>
      <c r="J800">
        <f>'БАЗА ЯНД'!O798</f>
        <v>1</v>
      </c>
      <c r="K800">
        <f>'БАЗА ЯНД'!P798</f>
        <v>1</v>
      </c>
      <c r="L800">
        <f>'БАЗА ЯНД'!Q798</f>
        <v>0</v>
      </c>
      <c r="M800" t="str">
        <f>'БАЗА ЯНД'!R798</f>
        <v>мука пшеничная, сахар, какао порошок, мед, масло сливочное, молоко, яйцо куриное, клубника, сливки, сыр творожный сливочный</v>
      </c>
    </row>
    <row r="801" spans="1:13" ht="15" hidden="1" customHeight="1" x14ac:dyDescent="0.25">
      <c r="A801">
        <f>'БАЗА ЯНД'!B799</f>
        <v>21</v>
      </c>
      <c r="B801" t="str">
        <f>'БАЗА ЯНД'!E799</f>
        <v>Строганов с курицей и сердечками</v>
      </c>
      <c r="C801" t="str">
        <f>CONCATENATE('БАЗА ЯНД'!F799,".-")</f>
        <v>230.-</v>
      </c>
      <c r="D801" t="str">
        <f>CONCATENATE('БАЗА ЯНД'!I799," г")</f>
        <v>180 г</v>
      </c>
      <c r="E801" t="str">
        <f>CONCATENATE(ROUND('БАЗА ЯНД'!J799,0)," кк")</f>
        <v>272 кк</v>
      </c>
      <c r="F801" t="str">
        <f>CONCATENATE("Б ",ROUND('БАЗА ЯНД'!K799,0))</f>
        <v>Б 19</v>
      </c>
      <c r="G801" t="str">
        <f>CONCATENATE("Ж ",ROUND('БАЗА ЯНД'!L799,0))</f>
        <v>Ж 17</v>
      </c>
      <c r="H801" t="str">
        <f>CONCATENATE("У ",ROUND('БАЗА ЯНД'!M799,0))</f>
        <v>У 11</v>
      </c>
      <c r="I801">
        <f>'БАЗА ЯНД'!N799</f>
        <v>0</v>
      </c>
      <c r="J801">
        <f>'БАЗА ЯНД'!O799</f>
        <v>1</v>
      </c>
      <c r="K801">
        <f>'БАЗА ЯНД'!P799</f>
        <v>1</v>
      </c>
      <c r="L801">
        <f>'БАЗА ЯНД'!Q799</f>
        <v>0</v>
      </c>
      <c r="M801" t="str">
        <f>'БАЗА ЯНД'!R799</f>
        <v>цыплёнок, лук, шампиньоны, сметана, сливки, мука пшеничная, сливочное масло, петрушка, огурцы маринованные, демиглас, томаты, куриные сердечки, соль, специи, подсолнечное масло</v>
      </c>
    </row>
    <row r="802" spans="1:13" ht="15" hidden="1" customHeight="1" x14ac:dyDescent="0.25">
      <c r="A802">
        <f>'БАЗА ЯНД'!B800</f>
        <v>21</v>
      </c>
      <c r="B802" t="str">
        <f>'БАЗА ЯНД'!E800</f>
        <v>Онигири с лососем</v>
      </c>
      <c r="C802" t="str">
        <f>CONCATENATE('БАЗА ЯНД'!F800,".-")</f>
        <v>160.-</v>
      </c>
      <c r="D802" t="str">
        <f>CONCATENATE('БАЗА ЯНД'!I800," г")</f>
        <v>90 г</v>
      </c>
      <c r="E802" t="str">
        <f>CONCATENATE(ROUND('БАЗА ЯНД'!J800,0)," кк")</f>
        <v>153 кк</v>
      </c>
      <c r="F802" t="str">
        <f>CONCATENATE("Б ",ROUND('БАЗА ЯНД'!K800,0))</f>
        <v>Б 6</v>
      </c>
      <c r="G802" t="str">
        <f>CONCATENATE("Ж ",ROUND('БАЗА ЯНД'!L800,0))</f>
        <v>Ж 6</v>
      </c>
      <c r="H802" t="str">
        <f>CONCATENATE("У ",ROUND('БАЗА ЯНД'!M800,0))</f>
        <v>У 20</v>
      </c>
      <c r="I802">
        <f>'БАЗА ЯНД'!N800</f>
        <v>0</v>
      </c>
      <c r="J802">
        <f>'БАЗА ЯНД'!O800</f>
        <v>1</v>
      </c>
      <c r="K802">
        <f>'БАЗА ЯНД'!P800</f>
        <v>1</v>
      </c>
      <c r="L802">
        <f>'БАЗА ЯНД'!Q800</f>
        <v>0</v>
      </c>
      <c r="M802" t="str">
        <f>'БАЗА ЯНД'!R800</f>
        <v>рис, лосось, огурцы, сыр творожный, имбирь маринованный, кунжут, нори, сахар, уксус рисовый, мирин, яблоки, соус ореховый, соус соевый, соль, специи</v>
      </c>
    </row>
    <row r="803" spans="1:13" ht="15" hidden="1" customHeight="1" x14ac:dyDescent="0.25">
      <c r="A803">
        <f>'БАЗА ЯНД'!B801</f>
        <v>28</v>
      </c>
      <c r="B803" t="str">
        <f>'БАЗА ЯНД'!E801</f>
        <v>Гаспачо</v>
      </c>
      <c r="C803" t="str">
        <f>CONCATENATE('БАЗА ЯНД'!F801,".-")</f>
        <v>150.-</v>
      </c>
      <c r="D803" t="str">
        <f>CONCATENATE('БАЗА ЯНД'!I801," г")</f>
        <v>250 г</v>
      </c>
      <c r="E803" t="str">
        <f>CONCATENATE(ROUND('БАЗА ЯНД'!J801,0)," кк")</f>
        <v>123 кк</v>
      </c>
      <c r="F803" t="str">
        <f>CONCATENATE("Б ",ROUND('БАЗА ЯНД'!K801,0))</f>
        <v>Б 3</v>
      </c>
      <c r="G803" t="str">
        <f>CONCATENATE("Ж ",ROUND('БАЗА ЯНД'!L801,0))</f>
        <v>Ж 9</v>
      </c>
      <c r="H803" t="str">
        <f>CONCATENATE("У ",ROUND('БАЗА ЯНД'!M801,0))</f>
        <v>У 9</v>
      </c>
      <c r="I803">
        <f>'БАЗА ЯНД'!N801</f>
        <v>1</v>
      </c>
      <c r="J803">
        <f>'БАЗА ЯНД'!O801</f>
        <v>0</v>
      </c>
      <c r="K803">
        <f>'БАЗА ЯНД'!P801</f>
        <v>1</v>
      </c>
      <c r="L803">
        <f>'БАЗА ЯНД'!Q801</f>
        <v>0</v>
      </c>
      <c r="M803" t="str">
        <f>'БАЗА ЯНД'!R801</f>
        <v>паприка, томаты, огурцы, винный уксус, оливковое масло, сыр, цукини, томатный сок, зелень, сливки, соль, специи</v>
      </c>
    </row>
    <row r="804" spans="1:13" ht="15" hidden="1" customHeight="1" x14ac:dyDescent="0.25">
      <c r="A804">
        <f>'БАЗА ЯНД'!B802</f>
        <v>0</v>
      </c>
      <c r="B804" t="str">
        <f>'БАЗА ЯНД'!E802</f>
        <v xml:space="preserve">Кофейный мусс </v>
      </c>
      <c r="C804" t="str">
        <f>CONCATENATE('БАЗА ЯНД'!F802,".-")</f>
        <v>150.-</v>
      </c>
      <c r="D804" t="str">
        <f>CONCATENATE('БАЗА ЯНД'!I802," г")</f>
        <v>100 г</v>
      </c>
      <c r="E804" t="str">
        <f>CONCATENATE(ROUND('БАЗА ЯНД'!J802,0)," кк")</f>
        <v>405 кк</v>
      </c>
      <c r="F804" t="str">
        <f>CONCATENATE("Б ",ROUND('БАЗА ЯНД'!K802,0))</f>
        <v>Б 5</v>
      </c>
      <c r="G804" t="str">
        <f>CONCATENATE("Ж ",ROUND('БАЗА ЯНД'!L802,0))</f>
        <v>Ж 28</v>
      </c>
      <c r="H804" t="str">
        <f>CONCATENATE("У ",ROUND('БАЗА ЯНД'!M802,0))</f>
        <v>У 31</v>
      </c>
      <c r="I804">
        <f>'БАЗА ЯНД'!N802</f>
        <v>1</v>
      </c>
      <c r="J804">
        <f>'БАЗА ЯНД'!O802</f>
        <v>0</v>
      </c>
      <c r="K804">
        <f>'БАЗА ЯНД'!P802</f>
        <v>1</v>
      </c>
      <c r="L804">
        <f>'БАЗА ЯНД'!Q802</f>
        <v>0</v>
      </c>
      <c r="M804" t="str">
        <f>'БАЗА ЯНД'!R802</f>
        <v>шоколад, сливочное масло, кофе, яйцо, сахар, мука, какао, разрыхлитель, сливки, арахис, карамель</v>
      </c>
    </row>
    <row r="805" spans="1:13" ht="15" hidden="1" customHeight="1" x14ac:dyDescent="0.25">
      <c r="A805">
        <f>'БАЗА ЯНД'!B803</f>
        <v>20</v>
      </c>
      <c r="B805" t="str">
        <f>'БАЗА ЯНД'!E803</f>
        <v>Шварцвальдский вишнёвый торт «Чёрный лес»</v>
      </c>
      <c r="C805" t="str">
        <f>CONCATENATE('БАЗА ЯНД'!F803,".-")</f>
        <v>150.-</v>
      </c>
      <c r="D805" t="str">
        <f>CONCATENATE('БАЗА ЯНД'!I803," г")</f>
        <v>140 г</v>
      </c>
      <c r="E805" t="str">
        <f>CONCATENATE(ROUND('БАЗА ЯНД'!J803,0)," кк")</f>
        <v>355 кк</v>
      </c>
      <c r="F805" t="str">
        <f>CONCATENATE("Б ",ROUND('БАЗА ЯНД'!K803,0))</f>
        <v>Б 5</v>
      </c>
      <c r="G805" t="str">
        <f>CONCATENATE("Ж ",ROUND('БАЗА ЯНД'!L803,0))</f>
        <v>Ж 21</v>
      </c>
      <c r="H805" t="str">
        <f>CONCATENATE("У ",ROUND('БАЗА ЯНД'!M803,0))</f>
        <v>У 36</v>
      </c>
      <c r="I805">
        <f>'БАЗА ЯНД'!N803</f>
        <v>1</v>
      </c>
      <c r="J805">
        <f>'БАЗА ЯНД'!O803</f>
        <v>1</v>
      </c>
      <c r="K805">
        <f>'БАЗА ЯНД'!P803</f>
        <v>1</v>
      </c>
      <c r="L805">
        <f>'БАЗА ЯНД'!Q803</f>
        <v>0</v>
      </c>
      <c r="M805" t="str">
        <f>'БАЗА ЯНД'!R803</f>
        <v>вишня, яйцо куриное, сахар, молоко, подсолнечное масло, пшеничная мука, разрыхлитель, какао, сливки, творожный сыр, растительные сливки, шоколад горький</v>
      </c>
    </row>
    <row r="806" spans="1:13" ht="15" hidden="1" customHeight="1" x14ac:dyDescent="0.25">
      <c r="A806">
        <f>'БАЗА ЯНД'!B804</f>
        <v>20</v>
      </c>
      <c r="B806" t="str">
        <f>'БАЗА ЯНД'!E804</f>
        <v>Творожная запеканка с абрикосовым джемом</v>
      </c>
      <c r="C806" t="str">
        <f>CONCATENATE('БАЗА ЯНД'!F804,".-")</f>
        <v>140.-</v>
      </c>
      <c r="D806" t="str">
        <f>CONCATENATE('БАЗА ЯНД'!I804," г")</f>
        <v>150 г</v>
      </c>
      <c r="E806" t="str">
        <f>CONCATENATE(ROUND('БАЗА ЯНД'!J804,0)," кк")</f>
        <v>279 кк</v>
      </c>
      <c r="F806" t="str">
        <f>CONCATENATE("Б ",ROUND('БАЗА ЯНД'!K804,0))</f>
        <v>Б 19</v>
      </c>
      <c r="G806" t="str">
        <f>CONCATENATE("Ж ",ROUND('БАЗА ЯНД'!L804,0))</f>
        <v>Ж 12</v>
      </c>
      <c r="H806" t="str">
        <f>CONCATENATE("У ",ROUND('БАЗА ЯНД'!M804,0))</f>
        <v>У 25</v>
      </c>
      <c r="I806">
        <f>'БАЗА ЯНД'!N804</f>
        <v>1</v>
      </c>
      <c r="J806">
        <f>'БАЗА ЯНД'!O804</f>
        <v>1</v>
      </c>
      <c r="K806">
        <f>'БАЗА ЯНД'!P804</f>
        <v>1</v>
      </c>
      <c r="L806">
        <f>'БАЗА ЯНД'!Q804</f>
        <v>0</v>
      </c>
      <c r="M806" t="str">
        <f>'БАЗА ЯНД'!R804</f>
        <v>творог, сыр творожный, сахар, манная крупа, яйцо куриное, ваниль, сливки, абрикос</v>
      </c>
    </row>
    <row r="807" spans="1:13" ht="15" hidden="1" customHeight="1" x14ac:dyDescent="0.25">
      <c r="A807">
        <f>'БАЗА ЯНД'!B805</f>
        <v>13</v>
      </c>
      <c r="B807" t="str">
        <f>'БАЗА ЯНД'!E805</f>
        <v>Творожная запеканка с манго</v>
      </c>
      <c r="C807" t="str">
        <f>CONCATENATE('БАЗА ЯНД'!F805,".-")</f>
        <v>140.-</v>
      </c>
      <c r="D807" t="str">
        <f>CONCATENATE('БАЗА ЯНД'!I805," г")</f>
        <v>150 г</v>
      </c>
      <c r="E807" t="str">
        <f>CONCATENATE(ROUND('БАЗА ЯНД'!J805,0)," кк")</f>
        <v>253 кк</v>
      </c>
      <c r="F807" t="str">
        <f>CONCATENATE("Б ",ROUND('БАЗА ЯНД'!K805,0))</f>
        <v>Б 17</v>
      </c>
      <c r="G807" t="str">
        <f>CONCATENATE("Ж ",ROUND('БАЗА ЯНД'!L805,0))</f>
        <v>Ж 8</v>
      </c>
      <c r="H807" t="str">
        <f>CONCATENATE("У ",ROUND('БАЗА ЯНД'!M805,0))</f>
        <v>У 28</v>
      </c>
      <c r="I807">
        <f>'БАЗА ЯНД'!N805</f>
        <v>1</v>
      </c>
      <c r="J807">
        <f>'БАЗА ЯНД'!O805</f>
        <v>1</v>
      </c>
      <c r="K807">
        <f>'БАЗА ЯНД'!P805</f>
        <v>1</v>
      </c>
      <c r="L807">
        <f>'БАЗА ЯНД'!Q805</f>
        <v>0</v>
      </c>
      <c r="M807" t="str">
        <f>'БАЗА ЯНД'!R805</f>
        <v>творог, сыр творожный, сахар, манная крупа, яйцо куриное, ваниль, сливки, миндаль, манго, лимон</v>
      </c>
    </row>
    <row r="808" spans="1:13" ht="15" hidden="1" customHeight="1" x14ac:dyDescent="0.25">
      <c r="A808">
        <f>'БАЗА ЯНД'!B806</f>
        <v>22</v>
      </c>
      <c r="B808" t="str">
        <f>'БАЗА ЯНД'!E806</f>
        <v>Онигири с тунцом</v>
      </c>
      <c r="C808" t="str">
        <f>CONCATENATE('БАЗА ЯНД'!F806,".-")</f>
        <v>130.-</v>
      </c>
      <c r="D808" t="str">
        <f>CONCATENATE('БАЗА ЯНД'!I806," г")</f>
        <v>90 г</v>
      </c>
      <c r="E808" t="str">
        <f>CONCATENATE(ROUND('БАЗА ЯНД'!J806,0)," кк")</f>
        <v>132 кк</v>
      </c>
      <c r="F808" t="str">
        <f>CONCATENATE("Б ",ROUND('БАЗА ЯНД'!K806,0))</f>
        <v>Б 6</v>
      </c>
      <c r="G808" t="str">
        <f>CONCATENATE("Ж ",ROUND('БАЗА ЯНД'!L806,0))</f>
        <v>Ж 2</v>
      </c>
      <c r="H808" t="str">
        <f>CONCATENATE("У ",ROUND('БАЗА ЯНД'!M806,0))</f>
        <v>У 23</v>
      </c>
      <c r="I808">
        <f>'БАЗА ЯНД'!N806</f>
        <v>0</v>
      </c>
      <c r="J808">
        <f>'БАЗА ЯНД'!O806</f>
        <v>1</v>
      </c>
      <c r="K808">
        <f>'БАЗА ЯНД'!P806</f>
        <v>0</v>
      </c>
      <c r="L808">
        <f>'БАЗА ЯНД'!Q806</f>
        <v>0</v>
      </c>
      <c r="M808" t="str">
        <f>'БАЗА ЯНД'!R806</f>
        <v>имбирь, каперсы, капуста, кунжут, нори, огурцы, рис, сахар, уксус рисовый, мирин, яблоки, соус ореховый, соус соевый, тунец, соль, специи</v>
      </c>
    </row>
    <row r="809" spans="1:13" ht="15" hidden="1" customHeight="1" x14ac:dyDescent="0.25">
      <c r="A809">
        <f>'БАЗА ЯНД'!B807</f>
        <v>3</v>
      </c>
      <c r="B809" t="str">
        <f>'БАЗА ЯНД'!E807</f>
        <v>Куриные наггетсы</v>
      </c>
      <c r="C809" t="str">
        <f>CONCATENATE('БАЗА ЯНД'!F807,".-")</f>
        <v>200.-</v>
      </c>
      <c r="D809" t="str">
        <f>CONCATENATE('БАЗА ЯНД'!I807," г")</f>
        <v>160 г</v>
      </c>
      <c r="E809" t="str">
        <f>CONCATENATE(ROUND('БАЗА ЯНД'!J807,0)," кк")</f>
        <v>424 кк</v>
      </c>
      <c r="F809" t="str">
        <f>CONCATENATE("Б ",ROUND('БАЗА ЯНД'!K807,0))</f>
        <v>Б 25</v>
      </c>
      <c r="G809" t="str">
        <f>CONCATENATE("Ж ",ROUND('БАЗА ЯНД'!L807,0))</f>
        <v>Ж 28</v>
      </c>
      <c r="H809" t="str">
        <f>CONCATENATE("У ",ROUND('БАЗА ЯНД'!M807,0))</f>
        <v>У 20</v>
      </c>
      <c r="I809">
        <f>'БАЗА ЯНД'!N807</f>
        <v>0</v>
      </c>
      <c r="J809">
        <f>'БАЗА ЯНД'!O807</f>
        <v>1</v>
      </c>
      <c r="K809">
        <f>'БАЗА ЯНД'!P807</f>
        <v>1</v>
      </c>
      <c r="L809">
        <f>'БАЗА ЯНД'!Q807</f>
        <v>0</v>
      </c>
      <c r="M809" t="str">
        <f>'БАЗА ЯНД'!R807</f>
        <v>цыплёнок, сливки, сухари панировочные, яйцо куриное, картофельный крахмал, соль, специи</v>
      </c>
    </row>
    <row r="810" spans="1:13" ht="15" hidden="1" customHeight="1" x14ac:dyDescent="0.25">
      <c r="A810">
        <f>'БАЗА ЯНД'!B808</f>
        <v>9</v>
      </c>
      <c r="B810" t="str">
        <f>'БАЗА ЯНД'!E808</f>
        <v>Куриный салат с ветчиной и сыром</v>
      </c>
      <c r="C810" t="str">
        <f>CONCATENATE('БАЗА ЯНД'!F808,".-")</f>
        <v>180.-</v>
      </c>
      <c r="D810" t="str">
        <f>CONCATENATE('БАЗА ЯНД'!I808," г")</f>
        <v>200 г</v>
      </c>
      <c r="E810" t="str">
        <f>CONCATENATE(ROUND('БАЗА ЯНД'!J808,0)," кк")</f>
        <v>359 кк</v>
      </c>
      <c r="F810" t="str">
        <f>CONCATENATE("Б ",ROUND('БАЗА ЯНД'!K808,0))</f>
        <v>Б 19</v>
      </c>
      <c r="G810" t="str">
        <f>CONCATENATE("Ж ",ROUND('БАЗА ЯНД'!L808,0))</f>
        <v>Ж 30</v>
      </c>
      <c r="H810" t="str">
        <f>CONCATENATE("У ",ROUND('БАЗА ЯНД'!M808,0))</f>
        <v>У 3</v>
      </c>
      <c r="I810">
        <f>'БАЗА ЯНД'!N808</f>
        <v>0</v>
      </c>
      <c r="J810">
        <f>'БАЗА ЯНД'!O808</f>
        <v>0</v>
      </c>
      <c r="K810">
        <f>'БАЗА ЯНД'!P808</f>
        <v>1</v>
      </c>
      <c r="L810">
        <f>'БАЗА ЯНД'!Q808</f>
        <v>0</v>
      </c>
      <c r="M810" t="str">
        <f>'БАЗА ЯНД'!R808</f>
        <v>корейка, цыплёнок, петрушка, салат ромейн, томаты, яйцо куриное, капуста китайская, сыр, масло подсолнечное, горчица, уксус винный, соль, специи</v>
      </c>
    </row>
    <row r="811" spans="1:13" ht="15" hidden="1" customHeight="1" x14ac:dyDescent="0.25">
      <c r="A811">
        <f>'БАЗА ЯНД'!B809</f>
        <v>12</v>
      </c>
      <c r="B811" t="str">
        <f>'БАЗА ЯНД'!E809</f>
        <v>Шаверма с фрикадельками</v>
      </c>
      <c r="C811" t="str">
        <f>CONCATENATE('БАЗА ЯНД'!F809,".-")</f>
        <v>200.-</v>
      </c>
      <c r="D811" t="str">
        <f>CONCATENATE('БАЗА ЯНД'!I809," г")</f>
        <v>250 г</v>
      </c>
      <c r="E811" t="str">
        <f>CONCATENATE(ROUND('БАЗА ЯНД'!J809,0)," кк")</f>
        <v>383 кк</v>
      </c>
      <c r="F811" t="str">
        <f>CONCATENATE("Б ",ROUND('БАЗА ЯНД'!K809,0))</f>
        <v>Б 7</v>
      </c>
      <c r="G811" t="str">
        <f>CONCATENATE("Ж ",ROUND('БАЗА ЯНД'!L809,0))</f>
        <v>Ж 21</v>
      </c>
      <c r="H811" t="str">
        <f>CONCATENATE("У ",ROUND('БАЗА ЯНД'!M809,0))</f>
        <v>У 42</v>
      </c>
      <c r="I811">
        <f>'БАЗА ЯНД'!N809</f>
        <v>0</v>
      </c>
      <c r="J811">
        <f>'БАЗА ЯНД'!O809</f>
        <v>1</v>
      </c>
      <c r="K811">
        <f>'БАЗА ЯНД'!P809</f>
        <v>1</v>
      </c>
      <c r="L811">
        <f>'БАЗА ЯНД'!Q809</f>
        <v>0</v>
      </c>
      <c r="M811" t="str">
        <f>'БАЗА ЯНД'!R809</f>
        <v xml:space="preserve">тортилья (мука пшеничная, вода, подсолнечное масло, сахар, разрыхлитель, соль), салат айсберг, томаты, огурцы, соус (майонез, сметана, чеснок, огурцы, соль, специи карри), лук маринованный (лук красный, уксус столовый, сахар), фрикадельки (говядина, свинина, лук репчатый, сухари пшеничные, соль, яйцо куриное) </v>
      </c>
    </row>
    <row r="812" spans="1:13" ht="15" hidden="1" customHeight="1" x14ac:dyDescent="0.25">
      <c r="A812">
        <f>'БАЗА ЯНД'!B810</f>
        <v>15</v>
      </c>
      <c r="B812" t="str">
        <f>'БАЗА ЯНД'!E810</f>
        <v>Том Кха — куриный суп с кокосом</v>
      </c>
      <c r="C812" t="str">
        <f>CONCATENATE('БАЗА ЯНД'!F810,".-")</f>
        <v>150.-</v>
      </c>
      <c r="D812" t="str">
        <f>CONCATENATE('БАЗА ЯНД'!I810," г")</f>
        <v>250 г</v>
      </c>
      <c r="E812" t="str">
        <f>CONCATENATE(ROUND('БАЗА ЯНД'!J810,0)," кк")</f>
        <v>142 кк</v>
      </c>
      <c r="F812" t="str">
        <f>CONCATENATE("Б ",ROUND('БАЗА ЯНД'!K810,0))</f>
        <v>Б 7</v>
      </c>
      <c r="G812" t="str">
        <f>CONCATENATE("Ж ",ROUND('БАЗА ЯНД'!L810,0))</f>
        <v>Ж 6</v>
      </c>
      <c r="H812" t="str">
        <f>CONCATENATE("У ",ROUND('БАЗА ЯНД'!M810,0))</f>
        <v>У 15</v>
      </c>
      <c r="I812">
        <f>'БАЗА ЯНД'!N810</f>
        <v>0</v>
      </c>
      <c r="J812">
        <f>'БАЗА ЯНД'!O810</f>
        <v>1</v>
      </c>
      <c r="K812">
        <f>'БАЗА ЯНД'!P810</f>
        <v>1</v>
      </c>
      <c r="L812">
        <f>'БАЗА ЯНД'!Q810</f>
        <v>1</v>
      </c>
      <c r="M812" t="str">
        <f>'БАЗА ЯНД'!R810</f>
        <v>куриный бульон, цыплёнок, лемонграсс, каффир-лайм, лайм, кокосовое молоко, кинза, сахар, подсолнечное масло, шампиньоны, томаты, баклажаны, сливки, соус рыбный, лапша удон, имбирь, чеснок, перец чили, паста том кха, соль, специи</v>
      </c>
    </row>
    <row r="813" spans="1:13" ht="15" hidden="1" customHeight="1" x14ac:dyDescent="0.25">
      <c r="A813">
        <f>'БАЗА ЯНД'!B811</f>
        <v>21</v>
      </c>
      <c r="B813" t="str">
        <f>'БАЗА ЯНД'!E811</f>
        <v>Вьетнамский салат с курицей и арахисом</v>
      </c>
      <c r="C813" t="str">
        <f>CONCATENATE('БАЗА ЯНД'!F811,".-")</f>
        <v>230.-</v>
      </c>
      <c r="D813" t="str">
        <f>CONCATENATE('БАЗА ЯНД'!I811," г")</f>
        <v>230 г</v>
      </c>
      <c r="E813" t="str">
        <f>CONCATENATE(ROUND('БАЗА ЯНД'!J811,0)," кк")</f>
        <v>370 кк</v>
      </c>
      <c r="F813" t="str">
        <f>CONCATENATE("Б ",ROUND('БАЗА ЯНД'!K811,0))</f>
        <v>Б 14</v>
      </c>
      <c r="G813" t="str">
        <f>CONCATENATE("Ж ",ROUND('БАЗА ЯНД'!L811,0))</f>
        <v>Ж 14</v>
      </c>
      <c r="H813" t="str">
        <f>CONCATENATE("У ",ROUND('БАЗА ЯНД'!M811,0))</f>
        <v>У 47</v>
      </c>
      <c r="I813">
        <f>'БАЗА ЯНД'!N811</f>
        <v>0</v>
      </c>
      <c r="J813">
        <f>'БАЗА ЯНД'!O811</f>
        <v>1</v>
      </c>
      <c r="K813">
        <f>'БАЗА ЯНД'!P811</f>
        <v>0</v>
      </c>
      <c r="L813">
        <f>'БАЗА ЯНД'!Q811</f>
        <v>1</v>
      </c>
      <c r="M813" t="str">
        <f>'БАЗА ЯНД'!R811</f>
        <v>тыква, морковь, капуста китайская, перец болгарский, редис, мята, лайм, арахис, цыплёнок, мука пшеничная, яйцо куриное, сухари панировочные, фунчоза, имбирь, соевый соус, кунжутное масло, перец чили, кинза, чеснок, специи</v>
      </c>
    </row>
    <row r="814" spans="1:13" ht="15" hidden="1" customHeight="1" x14ac:dyDescent="0.25">
      <c r="A814">
        <f>'БАЗА ЯНД'!B812</f>
        <v>28</v>
      </c>
      <c r="B814" t="str">
        <f>'БАЗА ЯНД'!E812</f>
        <v>Холодный борщ</v>
      </c>
      <c r="C814" t="str">
        <f>CONCATENATE('БАЗА ЯНД'!F812,".-")</f>
        <v>150.-</v>
      </c>
      <c r="D814" t="str">
        <f>CONCATENATE('БАЗА ЯНД'!I812," г")</f>
        <v>250 г</v>
      </c>
      <c r="E814" t="str">
        <f>CONCATENATE(ROUND('БАЗА ЯНД'!J812,0)," кк")</f>
        <v>155 кк</v>
      </c>
      <c r="F814" t="str">
        <f>CONCATENATE("Б ",ROUND('БАЗА ЯНД'!K812,0))</f>
        <v>Б 12</v>
      </c>
      <c r="G814" t="str">
        <f>CONCATENATE("Ж ",ROUND('БАЗА ЯНД'!L812,0))</f>
        <v>Ж 6</v>
      </c>
      <c r="H814" t="str">
        <f>CONCATENATE("У ",ROUND('БАЗА ЯНД'!M812,0))</f>
        <v>У 12</v>
      </c>
      <c r="I814">
        <f>'БАЗА ЯНД'!N812</f>
        <v>0</v>
      </c>
      <c r="J814">
        <f>'БАЗА ЯНД'!O812</f>
        <v>0</v>
      </c>
      <c r="K814">
        <f>'БАЗА ЯНД'!P812</f>
        <v>0</v>
      </c>
      <c r="L814">
        <f>'БАЗА ЯНД'!Q812</f>
        <v>0</v>
      </c>
      <c r="M814" t="str">
        <f>'БАЗА ЯНД'!R812</f>
        <v>огурцы, редис, картофель, яйцо, говядина, свекла, уксус винный, уксус бальзамический, хрен, свекла, сахар, соль, специи</v>
      </c>
    </row>
    <row r="815" spans="1:13" ht="15" customHeight="1" x14ac:dyDescent="0.25">
      <c r="A815">
        <f>'БАЗА ЯНД'!B813</f>
        <v>23</v>
      </c>
      <c r="B815" t="str">
        <f>'БАЗА ЯНД'!E813</f>
        <v>Онигири с цыплёнком терияки</v>
      </c>
      <c r="C815" t="str">
        <f>CONCATENATE('БАЗА ЯНД'!F813,".-")</f>
        <v>110.-</v>
      </c>
      <c r="D815" t="str">
        <f>CONCATENATE('БАЗА ЯНД'!I813," г")</f>
        <v>150 г</v>
      </c>
      <c r="E815" t="str">
        <f>CONCATENATE(ROUND('БАЗА ЯНД'!J813,0)," кк")</f>
        <v>113 кк</v>
      </c>
      <c r="F815" t="str">
        <f>CONCATENATE("Б ",ROUND('БАЗА ЯНД'!K813,0))</f>
        <v>Б 5</v>
      </c>
      <c r="G815" t="str">
        <f>CONCATENATE("Ж ",ROUND('БАЗА ЯНД'!L813,0))</f>
        <v>Ж 5</v>
      </c>
      <c r="H815" t="str">
        <f>CONCATENATE("У ",ROUND('БАЗА ЯНД'!M813,0))</f>
        <v>У 11</v>
      </c>
      <c r="I815">
        <f>'БАЗА ЯНД'!N813</f>
        <v>0</v>
      </c>
      <c r="J815">
        <f>'БАЗА ЯНД'!O813</f>
        <v>1</v>
      </c>
      <c r="K815">
        <f>'БАЗА ЯНД'!P813</f>
        <v>1</v>
      </c>
      <c r="L815">
        <f>'БАЗА ЯНД'!Q813</f>
        <v>1</v>
      </c>
      <c r="M815" t="str">
        <f>'БАЗА ЯНД'!R813</f>
        <v>рис, уксус рисовый, соус рисовый мирин, сахар, соль, авокадо, лайм, соль, чили перец, огурцы, нори, кунжут, соус соевый, кунжутное масло, кинза, имбирь маринованный, салат чука, сыр творожный, соус терияки (соус соевый, чеснок, апельсины, сахар, вино, крахмал картофельный), филе цыплёнка, кориандр, подсолнечное масло, кинза</v>
      </c>
    </row>
    <row r="816" spans="1:13" ht="15" hidden="1" customHeight="1" x14ac:dyDescent="0.25">
      <c r="A816">
        <f>'БАЗА ЯНД'!B814</f>
        <v>20</v>
      </c>
      <c r="B816" t="str">
        <f>'БАЗА ЯНД'!E814</f>
        <v>Киш с индейкой и брокколи</v>
      </c>
      <c r="C816" t="str">
        <f>CONCATENATE('БАЗА ЯНД'!F814,".-")</f>
        <v>180.-</v>
      </c>
      <c r="D816" t="str">
        <f>CONCATENATE('БАЗА ЯНД'!I814," г")</f>
        <v>180 г</v>
      </c>
      <c r="E816" t="str">
        <f>CONCATENATE(ROUND('БАЗА ЯНД'!J814,0)," кк")</f>
        <v>282 кк</v>
      </c>
      <c r="F816" t="str">
        <f>CONCATENATE("Б ",ROUND('БАЗА ЯНД'!K814,0))</f>
        <v>Б 14</v>
      </c>
      <c r="G816" t="str">
        <f>CONCATENATE("Ж ",ROUND('БАЗА ЯНД'!L814,0))</f>
        <v>Ж 13</v>
      </c>
      <c r="H816" t="str">
        <f>CONCATENATE("У ",ROUND('БАЗА ЯНД'!M814,0))</f>
        <v>У 27</v>
      </c>
      <c r="I816">
        <f>'БАЗА ЯНД'!N814</f>
        <v>0</v>
      </c>
      <c r="J816">
        <f>'БАЗА ЯНД'!O814</f>
        <v>1</v>
      </c>
      <c r="K816">
        <f>'БАЗА ЯНД'!P814</f>
        <v>1</v>
      </c>
      <c r="L816">
        <f>'БАЗА ЯНД'!Q814</f>
        <v>0</v>
      </c>
      <c r="M816" t="str">
        <f>'БАЗА ЯНД'!R814</f>
        <v>тесто (мука пшеничная, сливочное масло, соль, яйцо куриное, молоко), индейка (апельсины, соль, специи, соус ворчестер (специи, уксус), паприка сухая, куркума), брокколи, лук, томаты, сыр пармезан, яйцо, сливки 22%</v>
      </c>
    </row>
    <row r="817" spans="1:13" ht="15" hidden="1" customHeight="1" x14ac:dyDescent="0.25">
      <c r="A817">
        <f>'БАЗА ЯНД'!B815</f>
        <v>34</v>
      </c>
      <c r="B817" t="str">
        <f>'БАЗА ЯНД'!E815</f>
        <v>Картофель фри</v>
      </c>
      <c r="C817" t="str">
        <f>CONCATENATE('БАЗА ЯНД'!F815,".-")</f>
        <v>100.-</v>
      </c>
      <c r="D817" t="str">
        <f>CONCATENATE('БАЗА ЯНД'!I815," г")</f>
        <v>140 г</v>
      </c>
      <c r="E817" t="str">
        <f>CONCATENATE(ROUND('БАЗА ЯНД'!J815,0)," кк")</f>
        <v>376 кк</v>
      </c>
      <c r="F817" t="str">
        <f>CONCATENATE("Б ",ROUND('БАЗА ЯНД'!K815,0))</f>
        <v>Б 3</v>
      </c>
      <c r="G817" t="str">
        <f>CONCATENATE("Ж ",ROUND('БАЗА ЯНД'!L815,0))</f>
        <v>Ж 29</v>
      </c>
      <c r="H817" t="str">
        <f>CONCATENATE("У ",ROUND('БАЗА ЯНД'!M815,0))</f>
        <v>У 26</v>
      </c>
      <c r="I817">
        <f>'БАЗА ЯНД'!N815</f>
        <v>1</v>
      </c>
      <c r="J817">
        <f>'БАЗА ЯНД'!O815</f>
        <v>0</v>
      </c>
      <c r="K817">
        <f>'БАЗА ЯНД'!P815</f>
        <v>0</v>
      </c>
      <c r="L817">
        <f>'БАЗА ЯНД'!Q815</f>
        <v>0</v>
      </c>
      <c r="M817" t="str">
        <f>'БАЗА ЯНД'!R815</f>
        <v>картофель фри, соль, специи</v>
      </c>
    </row>
    <row r="818" spans="1:13" ht="15" hidden="1" customHeight="1" x14ac:dyDescent="0.25">
      <c r="A818">
        <f>'БАЗА ЯНД'!B816</f>
        <v>22</v>
      </c>
      <c r="B818" t="str">
        <f>'БАЗА ЯНД'!E816</f>
        <v>Овощной карри-суп</v>
      </c>
      <c r="C818" t="str">
        <f>CONCATENATE('БАЗА ЯНД'!F816,".-")</f>
        <v>120.-</v>
      </c>
      <c r="D818" t="str">
        <f>CONCATENATE('БАЗА ЯНД'!I816," г")</f>
        <v>250 г</v>
      </c>
      <c r="E818" t="str">
        <f>CONCATENATE(ROUND('БАЗА ЯНД'!J816,0)," кк")</f>
        <v>88 кк</v>
      </c>
      <c r="F818" t="str">
        <f>CONCATENATE("Б ",ROUND('БАЗА ЯНД'!K816,0))</f>
        <v>Б 2</v>
      </c>
      <c r="G818" t="str">
        <f>CONCATENATE("Ж ",ROUND('БАЗА ЯНД'!L816,0))</f>
        <v>Ж 6</v>
      </c>
      <c r="H818" t="str">
        <f>CONCATENATE("У ",ROUND('БАЗА ЯНД'!M816,0))</f>
        <v>У 6</v>
      </c>
      <c r="I818">
        <f>'БАЗА ЯНД'!N816</f>
        <v>1</v>
      </c>
      <c r="J818">
        <f>'БАЗА ЯНД'!O816</f>
        <v>0</v>
      </c>
      <c r="K818">
        <f>'БАЗА ЯНД'!P816</f>
        <v>1</v>
      </c>
      <c r="L818">
        <f>'БАЗА ЯНД'!Q816</f>
        <v>0</v>
      </c>
      <c r="M818" t="str">
        <f>'БАЗА ЯНД'!R816</f>
        <v>перец, имбирь, чеснок, сливки, морковь, цукини, шампиньоны, паприка, лук, петрушка, укроп, сельдерей, кинза, соль, специи</v>
      </c>
    </row>
    <row r="819" spans="1:13" ht="15" hidden="1" customHeight="1" x14ac:dyDescent="0.25">
      <c r="A819">
        <f>'БАЗА ЯНД'!B817</f>
        <v>0</v>
      </c>
      <c r="B819" t="str">
        <f>'БАЗА ЯНД'!E817</f>
        <v>Равиоли с копчёной горбушей</v>
      </c>
      <c r="C819" t="str">
        <f>CONCATENATE('БАЗА ЯНД'!F817,".-")</f>
        <v>230.-</v>
      </c>
      <c r="D819" t="str">
        <f>CONCATENATE('БАЗА ЯНД'!I817," г")</f>
        <v>150 г</v>
      </c>
      <c r="E819" t="str">
        <f>CONCATENATE(ROUND('БАЗА ЯНД'!J817,0)," кк")</f>
        <v>352 кк</v>
      </c>
      <c r="F819" t="str">
        <f>CONCATENATE("Б ",ROUND('БАЗА ЯНД'!K817,0))</f>
        <v>Б 22</v>
      </c>
      <c r="G819" t="str">
        <f>CONCATENATE("Ж ",ROUND('БАЗА ЯНД'!L817,0))</f>
        <v>Ж 19</v>
      </c>
      <c r="H819" t="str">
        <f>CONCATENATE("У ",ROUND('БАЗА ЯНД'!M817,0))</f>
        <v>У 24</v>
      </c>
      <c r="I819">
        <f>'БАЗА ЯНД'!N817</f>
        <v>0</v>
      </c>
      <c r="J819">
        <f>'БАЗА ЯНД'!O817</f>
        <v>1</v>
      </c>
      <c r="K819">
        <f>'БАЗА ЯНД'!P817</f>
        <v>0</v>
      </c>
      <c r="L819">
        <f>'БАЗА ЯНД'!Q817</f>
        <v>0</v>
      </c>
      <c r="M819" t="str">
        <f>'БАЗА ЯНД'!R817</f>
        <v xml:space="preserve">филе горбуши копченое, мука пшеничная, яйцо куриное, сыр творожный, соль, свекла, сливки 22%, оливковое масло, Соус "Песто" (базилик, петрушка, оливковое масло, соль, чеснок) </v>
      </c>
    </row>
    <row r="820" spans="1:13" ht="15" hidden="1" customHeight="1" x14ac:dyDescent="0.25">
      <c r="A820">
        <f>'БАЗА ЯНД'!B818</f>
        <v>24</v>
      </c>
      <c r="B820" t="str">
        <f>'БАЗА ЯНД'!E818</f>
        <v>Энчиладас с индейкой</v>
      </c>
      <c r="C820" t="str">
        <f>CONCATENATE('БАЗА ЯНД'!F818,".-")</f>
        <v>220.-</v>
      </c>
      <c r="D820" t="str">
        <f>CONCATENATE('БАЗА ЯНД'!I818," г")</f>
        <v>200 г</v>
      </c>
      <c r="E820" t="str">
        <f>CONCATENATE(ROUND('БАЗА ЯНД'!J818,0)," кк")</f>
        <v>307 кк</v>
      </c>
      <c r="F820" t="str">
        <f>CONCATENATE("Б ",ROUND('БАЗА ЯНД'!K818,0))</f>
        <v>Б 16</v>
      </c>
      <c r="G820" t="str">
        <f>CONCATENATE("Ж ",ROUND('БАЗА ЯНД'!L818,0))</f>
        <v>Ж 13</v>
      </c>
      <c r="H820" t="str">
        <f>CONCATENATE("У ",ROUND('БАЗА ЯНД'!M818,0))</f>
        <v>У 31</v>
      </c>
      <c r="I820">
        <f>'БАЗА ЯНД'!N818</f>
        <v>0</v>
      </c>
      <c r="J820">
        <f>'БАЗА ЯНД'!O818</f>
        <v>1</v>
      </c>
      <c r="K820">
        <f>'БАЗА ЯНД'!P818</f>
        <v>1</v>
      </c>
      <c r="L820">
        <f>'БАЗА ЯНД'!Q818</f>
        <v>1</v>
      </c>
      <c r="M820" t="str">
        <f>'БАЗА ЯНД'!R818</f>
        <v>тортилья, перец болгарский, лук, индейка, тимьян, розмарин, сыр, сливки, томаты, халапеньо, чеснок, сахар, перец чили, капуста пекинская, кукуруза, фасоль, рис, кинза, соль, специи</v>
      </c>
    </row>
    <row r="821" spans="1:13" ht="15" hidden="1" customHeight="1" x14ac:dyDescent="0.25">
      <c r="A821">
        <f>'БАЗА ЯНД'!B819</f>
        <v>18</v>
      </c>
      <c r="B821" t="str">
        <f>'БАЗА ЯНД'!E819</f>
        <v>Мисо суп с курицей и грибами</v>
      </c>
      <c r="C821" t="str">
        <f>CONCATENATE('БАЗА ЯНД'!F819,".-")</f>
        <v>150.-</v>
      </c>
      <c r="D821" t="str">
        <f>CONCATENATE('БАЗА ЯНД'!I819," г")</f>
        <v>250 г</v>
      </c>
      <c r="E821" t="str">
        <f>CONCATENATE(ROUND('БАЗА ЯНД'!J819,0)," кк")</f>
        <v>124 кк</v>
      </c>
      <c r="F821" t="str">
        <f>CONCATENATE("Б ",ROUND('БАЗА ЯНД'!K819,0))</f>
        <v>Б 11</v>
      </c>
      <c r="G821" t="str">
        <f>CONCATENATE("Ж ",ROUND('БАЗА ЯНД'!L819,0))</f>
        <v>Ж 8</v>
      </c>
      <c r="H821" t="str">
        <f>CONCATENATE("У ",ROUND('БАЗА ЯНД'!M819,0))</f>
        <v>У 3</v>
      </c>
      <c r="I821">
        <f>'БАЗА ЯНД'!N819</f>
        <v>0</v>
      </c>
      <c r="J821">
        <f>'БАЗА ЯНД'!O819</f>
        <v>1</v>
      </c>
      <c r="K821">
        <f>'БАЗА ЯНД'!P819</f>
        <v>0</v>
      </c>
      <c r="L821">
        <f>'БАЗА ЯНД'!Q819</f>
        <v>1</v>
      </c>
      <c r="M821" t="str">
        <f>'БАЗА ЯНД'!R819</f>
        <v>мисо паста, цыплёнок, лук, морковь, соус соевый, перец чили, шампиньоны, сыр тофу, нори, яйцо куриное, лук зеленый, кинза, соль, специи</v>
      </c>
    </row>
    <row r="822" spans="1:13" ht="15" hidden="1" customHeight="1" x14ac:dyDescent="0.25">
      <c r="A822">
        <f>'БАЗА ЯНД'!B820</f>
        <v>47</v>
      </c>
      <c r="B822" t="str">
        <f>'БАЗА ЯНД'!E820</f>
        <v>Кукурузный суп с беконом</v>
      </c>
      <c r="C822" t="str">
        <f>CONCATENATE('БАЗА ЯНД'!F820,".-")</f>
        <v>150.-</v>
      </c>
      <c r="D822" t="str">
        <f>CONCATENATE('БАЗА ЯНД'!I820," г")</f>
        <v>250 г</v>
      </c>
      <c r="E822" t="str">
        <f>CONCATENATE(ROUND('БАЗА ЯНД'!J820,0)," кк")</f>
        <v>243 кк</v>
      </c>
      <c r="F822" t="str">
        <f>CONCATENATE("Б ",ROUND('БАЗА ЯНД'!K820,0))</f>
        <v>Б 7</v>
      </c>
      <c r="G822" t="str">
        <f>CONCATENATE("Ж ",ROUND('БАЗА ЯНД'!L820,0))</f>
        <v>Ж 20</v>
      </c>
      <c r="H822" t="str">
        <f>CONCATENATE("У ",ROUND('БАЗА ЯНД'!M820,0))</f>
        <v>У 10</v>
      </c>
      <c r="I822">
        <f>'БАЗА ЯНД'!N820</f>
        <v>0</v>
      </c>
      <c r="J822">
        <f>'БАЗА ЯНД'!O820</f>
        <v>0</v>
      </c>
      <c r="K822">
        <f>'БАЗА ЯНД'!P820</f>
        <v>1</v>
      </c>
      <c r="L822">
        <f>'БАЗА ЯНД'!Q820</f>
        <v>0</v>
      </c>
      <c r="M822" t="str">
        <f>'БАЗА ЯНД'!R820</f>
        <v>кукуруза, лук репчатый, чеснок, сливки, бекон, масло подсолнечное, сливочное масло, соль, специи</v>
      </c>
    </row>
    <row r="823" spans="1:13" ht="15" hidden="1" customHeight="1" x14ac:dyDescent="0.25">
      <c r="A823">
        <f>'БАЗА ЯНД'!B821</f>
        <v>21</v>
      </c>
      <c r="B823" t="str">
        <f>'БАЗА ЯНД'!E821</f>
        <v>Овощной перекус</v>
      </c>
      <c r="C823" t="str">
        <f>CONCATENATE('БАЗА ЯНД'!F821,".-")</f>
        <v>140.-</v>
      </c>
      <c r="D823" t="str">
        <f>CONCATENATE('БАЗА ЯНД'!I821," г")</f>
        <v>200 г</v>
      </c>
      <c r="E823" t="str">
        <f>CONCATENATE(ROUND('БАЗА ЯНД'!J821,0)," кк")</f>
        <v>50 кк</v>
      </c>
      <c r="F823" t="str">
        <f>CONCATENATE("Б ",ROUND('БАЗА ЯНД'!K821,0))</f>
        <v>Б 2</v>
      </c>
      <c r="G823" t="str">
        <f>CONCATENATE("Ж ",ROUND('БАЗА ЯНД'!L821,0))</f>
        <v>Ж 0</v>
      </c>
      <c r="H823" t="str">
        <f>CONCATENATE("У ",ROUND('БАЗА ЯНД'!M821,0))</f>
        <v>У 10</v>
      </c>
      <c r="I823">
        <f>'БАЗА ЯНД'!N821</f>
        <v>1</v>
      </c>
      <c r="J823">
        <f>'БАЗА ЯНД'!O821</f>
        <v>0</v>
      </c>
      <c r="K823">
        <f>'БАЗА ЯНД'!P821</f>
        <v>0</v>
      </c>
      <c r="L823">
        <f>'БАЗА ЯНД'!Q821</f>
        <v>0</v>
      </c>
      <c r="M823" t="str">
        <f>'БАЗА ЯНД'!R821</f>
        <v>огурцы, сельдерей, морковь, редис, перец болгарский, капуста красная, томаты черри</v>
      </c>
    </row>
    <row r="824" spans="1:13" ht="15" hidden="1" customHeight="1" x14ac:dyDescent="0.25">
      <c r="A824">
        <f>'БАЗА ЯНД'!B822</f>
        <v>0</v>
      </c>
      <c r="B824" t="str">
        <f>'БАЗА ЯНД'!E822</f>
        <v>Рататуй из копченых овощей блю чиз</v>
      </c>
      <c r="C824" t="str">
        <f>CONCATENATE('БАЗА ЯНД'!F822,".-")</f>
        <v>200.-</v>
      </c>
      <c r="D824" t="str">
        <f>CONCATENATE('БАЗА ЯНД'!I822," г")</f>
        <v>200 г</v>
      </c>
      <c r="E824" t="str">
        <f>CONCATENATE(ROUND('БАЗА ЯНД'!J822,0)," кк")</f>
        <v>250 кк</v>
      </c>
      <c r="F824" t="str">
        <f>CONCATENATE("Б ",ROUND('БАЗА ЯНД'!K822,0))</f>
        <v>Б 5</v>
      </c>
      <c r="G824" t="str">
        <f>CONCATENATE("Ж ",ROUND('БАЗА ЯНД'!L822,0))</f>
        <v>Ж 21</v>
      </c>
      <c r="H824" t="str">
        <f>CONCATENATE("У ",ROUND('БАЗА ЯНД'!M822,0))</f>
        <v>У 8</v>
      </c>
      <c r="I824">
        <f>'БАЗА ЯНД'!N822</f>
        <v>1</v>
      </c>
      <c r="J824">
        <f>'БАЗА ЯНД'!O822</f>
        <v>0</v>
      </c>
      <c r="K824">
        <f>'БАЗА ЯНД'!P822</f>
        <v>0</v>
      </c>
      <c r="L824">
        <f>'БАЗА ЯНД'!Q822</f>
        <v>0</v>
      </c>
      <c r="M824" t="str">
        <f>'БАЗА ЯНД'!R822</f>
        <v>кабачки, паприка, баклажаны, тимьян, розмарин, крем бальзамический, рукола, пармезан, сыр творожный сливочный, соль, специи</v>
      </c>
    </row>
    <row r="825" spans="1:13" ht="15" customHeight="1" x14ac:dyDescent="0.25">
      <c r="A825">
        <f>'БАЗА ЯНД'!B823</f>
        <v>22</v>
      </c>
      <c r="B825" t="str">
        <f>'БАЗА ЯНД'!E823</f>
        <v>Онигири с чукой</v>
      </c>
      <c r="C825" t="str">
        <f>CONCATENATE('БАЗА ЯНД'!F823,".-")</f>
        <v>100.-</v>
      </c>
      <c r="D825" t="str">
        <f>CONCATENATE('БАЗА ЯНД'!I823," г")</f>
        <v>100 г</v>
      </c>
      <c r="E825" t="str">
        <f>CONCATENATE(ROUND('БАЗА ЯНД'!J823,0)," кк")</f>
        <v>148 кк</v>
      </c>
      <c r="F825" t="str">
        <f>CONCATENATE("Б ",ROUND('БАЗА ЯНД'!K823,0))</f>
        <v>Б 3</v>
      </c>
      <c r="G825" t="str">
        <f>CONCATENATE("Ж ",ROUND('БАЗА ЯНД'!L823,0))</f>
        <v>Ж 5</v>
      </c>
      <c r="H825" t="str">
        <f>CONCATENATE("У ",ROUND('БАЗА ЯНД'!M823,0))</f>
        <v>У 24</v>
      </c>
      <c r="I825">
        <f>'БАЗА ЯНД'!N823</f>
        <v>1</v>
      </c>
      <c r="J825">
        <f>'БАЗА ЯНД'!O823</f>
        <v>1</v>
      </c>
      <c r="K825">
        <f>'БАЗА ЯНД'!P823</f>
        <v>1</v>
      </c>
      <c r="L825">
        <f>'БАЗА ЯНД'!Q823</f>
        <v>0</v>
      </c>
      <c r="M825" t="str">
        <f>'БАЗА ЯНД'!R823</f>
        <v>рис, уксус рисовый, мирин, сахар, водоросли чука, перец болгарский, огурцы, нори, кунжут, соевый соус, имбирь, сыр творожный, кунжутное масло, кинза, соль, специи</v>
      </c>
    </row>
    <row r="826" spans="1:13" ht="15" hidden="1" customHeight="1" x14ac:dyDescent="0.25">
      <c r="A826">
        <f>'БАЗА ЯНД'!B824</f>
        <v>20</v>
      </c>
      <c r="B826" t="str">
        <f>'БАЗА ЯНД'!E824</f>
        <v>Солянка из трех видов мяса</v>
      </c>
      <c r="C826" t="str">
        <f>CONCATENATE('БАЗА ЯНД'!F824,".-")</f>
        <v>150.-</v>
      </c>
      <c r="D826" t="str">
        <f>CONCATENATE('БАЗА ЯНД'!I824," г")</f>
        <v>250 г</v>
      </c>
      <c r="E826" t="str">
        <f>CONCATENATE(ROUND('БАЗА ЯНД'!J824,0)," кк")</f>
        <v>174 кк</v>
      </c>
      <c r="F826" t="str">
        <f>CONCATENATE("Б ",ROUND('БАЗА ЯНД'!K824,0))</f>
        <v>Б 7</v>
      </c>
      <c r="G826" t="str">
        <f>CONCATENATE("Ж ",ROUND('БАЗА ЯНД'!L824,0))</f>
        <v>Ж 9</v>
      </c>
      <c r="H826" t="str">
        <f>CONCATENATE("У ",ROUND('БАЗА ЯНД'!M824,0))</f>
        <v>У 16</v>
      </c>
      <c r="I826">
        <f>'БАЗА ЯНД'!N824</f>
        <v>0</v>
      </c>
      <c r="J826">
        <f>'БАЗА ЯНД'!O824</f>
        <v>0</v>
      </c>
      <c r="K826">
        <f>'БАЗА ЯНД'!P824</f>
        <v>0</v>
      </c>
      <c r="L826">
        <f>'БАЗА ЯНД'!Q824</f>
        <v>0</v>
      </c>
      <c r="M826" t="str">
        <f>'БАЗА ЯНД'!R824</f>
        <v>говяжий бульон, курица, свинина, томатная паста, морковь, лук, картофель, лимон, оливки, подсолнечное масло, соль, специи</v>
      </c>
    </row>
    <row r="827" spans="1:13" ht="15" customHeight="1" x14ac:dyDescent="0.25">
      <c r="A827">
        <f>'БАЗА ЯНД'!B825</f>
        <v>23</v>
      </c>
      <c r="B827" t="str">
        <f>'БАЗА ЯНД'!E825</f>
        <v xml:space="preserve">Сосиска в тесте </v>
      </c>
      <c r="C827" t="str">
        <f>CONCATENATE('БАЗА ЯНД'!F825,".-")</f>
        <v>120.-</v>
      </c>
      <c r="D827" t="str">
        <f>CONCATENATE('БАЗА ЯНД'!I825," г")</f>
        <v>130 г</v>
      </c>
      <c r="E827" t="str">
        <f>CONCATENATE(ROUND('БАЗА ЯНД'!J825,0)," кк")</f>
        <v>323 кк</v>
      </c>
      <c r="F827" t="str">
        <f>CONCATENATE("Б ",ROUND('БАЗА ЯНД'!K825,0))</f>
        <v>Б 16</v>
      </c>
      <c r="G827" t="str">
        <f>CONCATENATE("Ж ",ROUND('БАЗА ЯНД'!L825,0))</f>
        <v>Ж 6</v>
      </c>
      <c r="H827" t="str">
        <f>CONCATENATE("У ",ROUND('БАЗА ЯНД'!M825,0))</f>
        <v>У 51</v>
      </c>
      <c r="I827">
        <f>'БАЗА ЯНД'!N825</f>
        <v>0</v>
      </c>
      <c r="J827">
        <f>'БАЗА ЯНД'!O825</f>
        <v>1</v>
      </c>
      <c r="K827">
        <f>'БАЗА ЯНД'!P825</f>
        <v>1</v>
      </c>
      <c r="L827">
        <f>'БАЗА ЯНД'!Q825</f>
        <v>0</v>
      </c>
      <c r="M827" t="str">
        <f>'БАЗА ЯНД'!R825</f>
        <v>сосиска, пшеничная мука, молоко, яйцо куриное, сливочное масло, подсолнечное масло, сахар, дрожжи, орегано, шалфей, соль, специи</v>
      </c>
    </row>
    <row r="828" spans="1:13" ht="15" hidden="1" customHeight="1" x14ac:dyDescent="0.25">
      <c r="A828">
        <f>'БАЗА ЯНД'!B826</f>
        <v>20</v>
      </c>
      <c r="B828" t="str">
        <f>'БАЗА ЯНД'!E826</f>
        <v>Азиатская лапша с курицей, имбирем и грибами</v>
      </c>
      <c r="C828" t="str">
        <f>CONCATENATE('БАЗА ЯНД'!F826,".-")</f>
        <v>220.-</v>
      </c>
      <c r="D828" t="str">
        <f>CONCATENATE('БАЗА ЯНД'!I826," г")</f>
        <v>250 г</v>
      </c>
      <c r="E828" t="str">
        <f>CONCATENATE(ROUND('БАЗА ЯНД'!J826,0)," кк")</f>
        <v>525 кк</v>
      </c>
      <c r="F828" t="str">
        <f>CONCATENATE("Б ",ROUND('БАЗА ЯНД'!K826,0))</f>
        <v>Б 20</v>
      </c>
      <c r="G828" t="str">
        <f>CONCATENATE("Ж ",ROUND('БАЗА ЯНД'!L826,0))</f>
        <v>Ж 11</v>
      </c>
      <c r="H828" t="str">
        <f>CONCATENATE("У ",ROUND('БАЗА ЯНД'!M826,0))</f>
        <v>У 87</v>
      </c>
      <c r="I828">
        <f>'БАЗА ЯНД'!N826</f>
        <v>0</v>
      </c>
      <c r="J828">
        <f>'БАЗА ЯНД'!O826</f>
        <v>1</v>
      </c>
      <c r="K828">
        <f>'БАЗА ЯНД'!P826</f>
        <v>0</v>
      </c>
      <c r="L828">
        <f>'БАЗА ЯНД'!Q826</f>
        <v>1</v>
      </c>
      <c r="M828" t="str">
        <f>'БАЗА ЯНД'!R826</f>
        <v>лапша удон, цыплёнок, капуста китайская, имбирь, грибы шиитаке, древесный гриб, лук зеленый, уксус рисовый, соевый соус, крахмал, чили, кунжутное масло, подсолнечное масло, перец болгарский, лук репчатый, фасоль стручковая, ростки сои, вакаме, соус терияки</v>
      </c>
    </row>
    <row r="829" spans="1:13" ht="15" customHeight="1" x14ac:dyDescent="0.25">
      <c r="A829">
        <f>'БАЗА ЯНД'!B827</f>
        <v>21</v>
      </c>
      <c r="B829" t="str">
        <f>'БАЗА ЯНД'!E827</f>
        <v>Отварной картофель</v>
      </c>
      <c r="C829" t="str">
        <f>CONCATENATE('БАЗА ЯНД'!F827,".-")</f>
        <v>70.-</v>
      </c>
      <c r="D829" t="str">
        <f>CONCATENATE('БАЗА ЯНД'!I827," г")</f>
        <v>160 г</v>
      </c>
      <c r="E829" t="str">
        <f>CONCATENATE(ROUND('БАЗА ЯНД'!J827,0)," кк")</f>
        <v>136 кк</v>
      </c>
      <c r="F829" t="str">
        <f>CONCATENATE("Б ",ROUND('БАЗА ЯНД'!K827,0))</f>
        <v>Б 3</v>
      </c>
      <c r="G829" t="str">
        <f>CONCATENATE("Ж ",ROUND('БАЗА ЯНД'!L827,0))</f>
        <v>Ж 1</v>
      </c>
      <c r="H829" t="str">
        <f>CONCATENATE("У ",ROUND('БАЗА ЯНД'!M827,0))</f>
        <v>У 29</v>
      </c>
      <c r="I829">
        <f>'БАЗА ЯНД'!N827</f>
        <v>1</v>
      </c>
      <c r="J829">
        <f>'БАЗА ЯНД'!O827</f>
        <v>0</v>
      </c>
      <c r="K829">
        <f>'БАЗА ЯНД'!P827</f>
        <v>0</v>
      </c>
      <c r="L829">
        <f>'БАЗА ЯНД'!Q827</f>
        <v>0</v>
      </c>
      <c r="M829" t="str">
        <f>'БАЗА ЯНД'!R827</f>
        <v>картофель, подсолнечное масло, соль</v>
      </c>
    </row>
    <row r="830" spans="1:13" ht="15" hidden="1" customHeight="1" x14ac:dyDescent="0.25">
      <c r="A830">
        <f>'БАЗА ЯНД'!B828</f>
        <v>10</v>
      </c>
      <c r="B830" t="str">
        <f>'БАЗА ЯНД'!E828</f>
        <v>Соба с цыплёнком терияки</v>
      </c>
      <c r="C830" t="str">
        <f>CONCATENATE('БАЗА ЯНД'!F828,".-")</f>
        <v>220.-</v>
      </c>
      <c r="D830" t="str">
        <f>CONCATENATE('БАЗА ЯНД'!I828," г")</f>
        <v>250 г</v>
      </c>
      <c r="E830" t="str">
        <f>CONCATENATE(ROUND('БАЗА ЯНД'!J828,0)," кк")</f>
        <v>486 кк</v>
      </c>
      <c r="F830" t="str">
        <f>CONCATENATE("Б ",ROUND('БАЗА ЯНД'!K828,0))</f>
        <v>Б 21</v>
      </c>
      <c r="G830" t="str">
        <f>CONCATENATE("Ж ",ROUND('БАЗА ЯНД'!L828,0))</f>
        <v>Ж 8</v>
      </c>
      <c r="H830" t="str">
        <f>CONCATENATE("У ",ROUND('БАЗА ЯНД'!M828,0))</f>
        <v>У 82</v>
      </c>
      <c r="I830">
        <f>'БАЗА ЯНД'!N828</f>
        <v>0</v>
      </c>
      <c r="J830">
        <f>'БАЗА ЯНД'!O828</f>
        <v>1</v>
      </c>
      <c r="K830">
        <f>'БАЗА ЯНД'!P828</f>
        <v>0</v>
      </c>
      <c r="L830">
        <f>'БАЗА ЯНД'!Q828</f>
        <v>1</v>
      </c>
      <c r="M830" t="str">
        <f>'БАЗА ЯНД'!R828</f>
        <v>цыплёнок, фасоль, лук, перец болгарский, шампиньоны, морковь, цукини, подсолнечное масло, кунжут, кинза, лапша, соевый соус, имбирь, чеснок, сахар, лимоны, апельсины, белое вино, картофельный крахмал, соль, специи</v>
      </c>
    </row>
    <row r="831" spans="1:13" ht="15" hidden="1" customHeight="1" x14ac:dyDescent="0.25">
      <c r="A831">
        <f>'БАЗА ЯНД'!B829</f>
        <v>5</v>
      </c>
      <c r="B831" t="str">
        <f>'БАЗА ЯНД'!E829</f>
        <v>Паста с цыплёнком в сливочном соусе</v>
      </c>
      <c r="C831" t="str">
        <f>CONCATENATE('БАЗА ЯНД'!F829,".-")</f>
        <v>220.-</v>
      </c>
      <c r="D831" t="str">
        <f>CONCATENATE('БАЗА ЯНД'!I829," г")</f>
        <v>250 г</v>
      </c>
      <c r="E831" t="str">
        <f>CONCATENATE(ROUND('БАЗА ЯНД'!J829,0)," кк")</f>
        <v>370 кк</v>
      </c>
      <c r="F831" t="str">
        <f>CONCATENATE("Б ",ROUND('БАЗА ЯНД'!K829,0))</f>
        <v>Б 24</v>
      </c>
      <c r="G831" t="str">
        <f>CONCATENATE("Ж ",ROUND('БАЗА ЯНД'!L829,0))</f>
        <v>Ж 17</v>
      </c>
      <c r="H831" t="str">
        <f>CONCATENATE("У ",ROUND('БАЗА ЯНД'!M829,0))</f>
        <v>У 31</v>
      </c>
      <c r="I831">
        <f>'БАЗА ЯНД'!N829</f>
        <v>0</v>
      </c>
      <c r="J831">
        <f>'БАЗА ЯНД'!O829</f>
        <v>1</v>
      </c>
      <c r="K831">
        <f>'БАЗА ЯНД'!P829</f>
        <v>1</v>
      </c>
      <c r="L831">
        <f>'БАЗА ЯНД'!Q829</f>
        <v>0</v>
      </c>
      <c r="M831" t="str">
        <f>'БАЗА ЯНД'!R829</f>
        <v>филе цыплёнка, паста, сливки, кабачки, лук репчатый, сыр пармезан, сыр гауда, базилик</v>
      </c>
    </row>
    <row r="832" spans="1:13" ht="15" hidden="1" customHeight="1" x14ac:dyDescent="0.25">
      <c r="A832">
        <f>'БАЗА ЯНД'!B830</f>
        <v>18</v>
      </c>
      <c r="B832" t="str">
        <f>'БАЗА ЯНД'!E830</f>
        <v>Творожная запеканка с клубникой</v>
      </c>
      <c r="C832" t="str">
        <f>CONCATENATE('БАЗА ЯНД'!F830,".-")</f>
        <v>140.-</v>
      </c>
      <c r="D832" t="str">
        <f>CONCATENATE('БАЗА ЯНД'!I830," г")</f>
        <v>160 г</v>
      </c>
      <c r="E832" t="str">
        <f>CONCATENATE(ROUND('БАЗА ЯНД'!J830,0)," кк")</f>
        <v>324 кк</v>
      </c>
      <c r="F832" t="str">
        <f>CONCATENATE("Б ",ROUND('БАЗА ЯНД'!K830,0))</f>
        <v>Б 19</v>
      </c>
      <c r="G832" t="str">
        <f>CONCATENATE("Ж ",ROUND('БАЗА ЯНД'!L830,0))</f>
        <v>Ж 12</v>
      </c>
      <c r="H832" t="str">
        <f>CONCATENATE("У ",ROUND('БАЗА ЯНД'!M830,0))</f>
        <v>У 36</v>
      </c>
      <c r="I832">
        <f>'БАЗА ЯНД'!N830</f>
        <v>1</v>
      </c>
      <c r="J832">
        <f>'БАЗА ЯНД'!O830</f>
        <v>1</v>
      </c>
      <c r="K832">
        <f>'БАЗА ЯНД'!P830</f>
        <v>1</v>
      </c>
      <c r="L832">
        <f>'БАЗА ЯНД'!Q830</f>
        <v>0</v>
      </c>
      <c r="M832" t="str">
        <f>'БАЗА ЯНД'!R830</f>
        <v>творог, сыр творожный, сахар, манная крупа, яйцо куриное, ваниль, сливки, клубника</v>
      </c>
    </row>
    <row r="833" spans="1:13" ht="15" hidden="1" customHeight="1" x14ac:dyDescent="0.25">
      <c r="A833">
        <f>'БАЗА ЯНД'!B831</f>
        <v>0</v>
      </c>
      <c r="B833" t="str">
        <f>'БАЗА ЯНД'!E831</f>
        <v>Спагетти с красной рыбой и сливками</v>
      </c>
      <c r="C833" t="str">
        <f>CONCATENATE('БАЗА ЯНД'!F831,".-")</f>
        <v>200.-</v>
      </c>
      <c r="D833" t="str">
        <f>CONCATENATE('БАЗА ЯНД'!I831," г")</f>
        <v>250 г</v>
      </c>
      <c r="E833" t="str">
        <f>CONCATENATE(ROUND('БАЗА ЯНД'!J831,0)," кк")</f>
        <v>477 кк</v>
      </c>
      <c r="F833" t="str">
        <f>CONCATENATE("Б ",ROUND('БАЗА ЯНД'!K831,0))</f>
        <v>Б 23</v>
      </c>
      <c r="G833" t="str">
        <f>CONCATENATE("Ж ",ROUND('БАЗА ЯНД'!L831,0))</f>
        <v>Ж 20</v>
      </c>
      <c r="H833" t="str">
        <f>CONCATENATE("У ",ROUND('БАЗА ЯНД'!M831,0))</f>
        <v>У 52</v>
      </c>
      <c r="I833">
        <f>'БАЗА ЯНД'!N831</f>
        <v>0</v>
      </c>
      <c r="J833">
        <f>'БАЗА ЯНД'!O831</f>
        <v>1</v>
      </c>
      <c r="K833">
        <f>'БАЗА ЯНД'!P831</f>
        <v>1</v>
      </c>
      <c r="L833">
        <f>'БАЗА ЯНД'!Q831</f>
        <v>0</v>
      </c>
      <c r="M833" t="str">
        <f>'БАЗА ЯНД'!R831</f>
        <v>паста, томаты, сливки, кета, сыр, рукола, оливковое масло, базилик, цукини, соль, специи</v>
      </c>
    </row>
    <row r="834" spans="1:13" ht="15" hidden="1" customHeight="1" x14ac:dyDescent="0.25">
      <c r="A834">
        <f>'БАЗА ЯНД'!B832</f>
        <v>23</v>
      </c>
      <c r="B834" t="str">
        <f>'БАЗА ЯНД'!E832</f>
        <v>Панини с овощами на гриле и хумусом</v>
      </c>
      <c r="C834" t="str">
        <f>CONCATENATE('БАЗА ЯНД'!F832,".-")</f>
        <v>190.-</v>
      </c>
      <c r="D834" t="str">
        <f>CONCATENATE('БАЗА ЯНД'!I832," г")</f>
        <v>200 г</v>
      </c>
      <c r="E834" t="str">
        <f>CONCATENATE(ROUND('БАЗА ЯНД'!J832,0)," кк")</f>
        <v>342 кк</v>
      </c>
      <c r="F834" t="str">
        <f>CONCATENATE("Б ",ROUND('БАЗА ЯНД'!K832,0))</f>
        <v>Б 8</v>
      </c>
      <c r="G834" t="str">
        <f>CONCATENATE("Ж ",ROUND('БАЗА ЯНД'!L832,0))</f>
        <v>Ж 15</v>
      </c>
      <c r="H834" t="str">
        <f>CONCATENATE("У ",ROUND('БАЗА ЯНД'!M832,0))</f>
        <v>У 45</v>
      </c>
      <c r="I834">
        <f>'БАЗА ЯНД'!N832</f>
        <v>1</v>
      </c>
      <c r="J834">
        <f>'БАЗА ЯНД'!O832</f>
        <v>1</v>
      </c>
      <c r="K834">
        <f>'БАЗА ЯНД'!P832</f>
        <v>0</v>
      </c>
      <c r="L834">
        <f>'БАЗА ЯНД'!Q832</f>
        <v>0</v>
      </c>
      <c r="M834" t="str">
        <f>'БАЗА ЯНД'!R832</f>
        <v>чиабатта, листья салата, томаты, баклажаны, шампиньоны, подсолнечное масло, соус сальса (томаты, кинза, чеснок, лук, перец халапеньо, соль, сахар)</v>
      </c>
    </row>
    <row r="835" spans="1:13" ht="15" hidden="1" customHeight="1" x14ac:dyDescent="0.25">
      <c r="A835">
        <f>'БАЗА ЯНД'!B833</f>
        <v>24</v>
      </c>
      <c r="B835" t="str">
        <f>'БАЗА ЯНД'!E833</f>
        <v>Куриный окорок</v>
      </c>
      <c r="C835" t="str">
        <f>CONCATENATE('БАЗА ЯНД'!F833,".-")</f>
        <v>220.-</v>
      </c>
      <c r="D835" t="str">
        <f>CONCATENATE('БАЗА ЯНД'!I833," г")</f>
        <v>250 г</v>
      </c>
      <c r="E835" t="str">
        <f>CONCATENATE(ROUND('БАЗА ЯНД'!J833,0)," кк")</f>
        <v>654 кк</v>
      </c>
      <c r="F835" t="str">
        <f>CONCATENATE("Б ",ROUND('БАЗА ЯНД'!K833,0))</f>
        <v>Б 44</v>
      </c>
      <c r="G835" t="str">
        <f>CONCATENATE("Ж ",ROUND('БАЗА ЯНД'!L833,0))</f>
        <v>Ж 52</v>
      </c>
      <c r="H835" t="str">
        <f>CONCATENATE("У ",ROUND('БАЗА ЯНД'!M833,0))</f>
        <v>У 2</v>
      </c>
      <c r="I835">
        <f>'БАЗА ЯНД'!N833</f>
        <v>0</v>
      </c>
      <c r="J835">
        <f>'БАЗА ЯНД'!O833</f>
        <v>1</v>
      </c>
      <c r="K835">
        <f>'БАЗА ЯНД'!P833</f>
        <v>0</v>
      </c>
      <c r="L835">
        <f>'БАЗА ЯНД'!Q833</f>
        <v>0</v>
      </c>
      <c r="M835" t="str">
        <f>'БАЗА ЯНД'!R833</f>
        <v>цыплёнок, соус соевый, кинза, соль, специи</v>
      </c>
    </row>
    <row r="836" spans="1:13" ht="15" hidden="1" customHeight="1" x14ac:dyDescent="0.25">
      <c r="A836">
        <f>'БАЗА ЯНД'!B834</f>
        <v>14</v>
      </c>
      <c r="B836" t="str">
        <f>'БАЗА ЯНД'!E834</f>
        <v>Чиа пудинг с бузиной и смородиной</v>
      </c>
      <c r="C836" t="str">
        <f>CONCATENATE('БАЗА ЯНД'!F834,".-")</f>
        <v>150.-</v>
      </c>
      <c r="D836" t="str">
        <f>CONCATENATE('БАЗА ЯНД'!I834," г")</f>
        <v>180 г</v>
      </c>
      <c r="E836" t="str">
        <f>CONCATENATE(ROUND('БАЗА ЯНД'!J834,0)," кк")</f>
        <v>143 кк</v>
      </c>
      <c r="F836" t="str">
        <f>CONCATENATE("Б ",ROUND('БАЗА ЯНД'!K834,0))</f>
        <v>Б 6</v>
      </c>
      <c r="G836" t="str">
        <f>CONCATENATE("Ж ",ROUND('БАЗА ЯНД'!L834,0))</f>
        <v>Ж 9</v>
      </c>
      <c r="H836" t="str">
        <f>CONCATENATE("У ",ROUND('БАЗА ЯНД'!M834,0))</f>
        <v>У 10</v>
      </c>
      <c r="I836">
        <f>'БАЗА ЯНД'!N834</f>
        <v>1</v>
      </c>
      <c r="J836">
        <f>'БАЗА ЯНД'!O834</f>
        <v>0</v>
      </c>
      <c r="K836">
        <f>'БАЗА ЯНД'!P834</f>
        <v>1</v>
      </c>
      <c r="L836">
        <f>'БАЗА ЯНД'!Q834</f>
        <v>0</v>
      </c>
      <c r="M836" t="str">
        <f>'БАЗА ЯНД'!R834</f>
        <v>сливки 10%, семена чиа, молоко, смородина черная, экстракт бузины, пектин</v>
      </c>
    </row>
    <row r="837" spans="1:13" ht="15" hidden="1" customHeight="1" x14ac:dyDescent="0.25">
      <c r="A837">
        <f>'БАЗА ЯНД'!B835</f>
        <v>18</v>
      </c>
      <c r="B837" t="str">
        <f>'БАЗА ЯНД'!E835</f>
        <v>Картофельные дольки</v>
      </c>
      <c r="C837" t="str">
        <f>CONCATENATE('БАЗА ЯНД'!F835,".-")</f>
        <v>100.-</v>
      </c>
      <c r="D837" t="str">
        <f>CONCATENATE('БАЗА ЯНД'!I835," г")</f>
        <v>180 г</v>
      </c>
      <c r="E837" t="str">
        <f>CONCATENATE(ROUND('БАЗА ЯНД'!J835,0)," кк")</f>
        <v>231 кк</v>
      </c>
      <c r="F837" t="str">
        <f>CONCATENATE("Б ",ROUND('БАЗА ЯНД'!K835,0))</f>
        <v>Б 18</v>
      </c>
      <c r="G837" t="str">
        <f>CONCATENATE("Ж ",ROUND('БАЗА ЯНД'!L835,0))</f>
        <v>Ж 7</v>
      </c>
      <c r="H837" t="str">
        <f>CONCATENATE("У ",ROUND('БАЗА ЯНД'!M835,0))</f>
        <v>У 24</v>
      </c>
      <c r="I837">
        <f>'БАЗА ЯНД'!N835</f>
        <v>1</v>
      </c>
      <c r="J837">
        <f>'БАЗА ЯНД'!O835</f>
        <v>0</v>
      </c>
      <c r="K837">
        <f>'БАЗА ЯНД'!P835</f>
        <v>0</v>
      </c>
      <c r="L837">
        <f>'БАЗА ЯНД'!Q835</f>
        <v>0</v>
      </c>
      <c r="M837" t="str">
        <f>'БАЗА ЯНД'!R835</f>
        <v>картофель, розмарин, тимьян, соль</v>
      </c>
    </row>
    <row r="838" spans="1:13" ht="15" hidden="1" customHeight="1" x14ac:dyDescent="0.25">
      <c r="A838">
        <f>'БАЗА ЯНД'!B836</f>
        <v>52</v>
      </c>
      <c r="B838" t="str">
        <f>'БАЗА ЯНД'!E836</f>
        <v>Рулетик с авокадо и лососем</v>
      </c>
      <c r="C838" t="str">
        <f>CONCATENATE('БАЗА ЯНД'!F836,".-")</f>
        <v>120.-</v>
      </c>
      <c r="D838" t="str">
        <f>CONCATENATE('БАЗА ЯНД'!I836," г")</f>
        <v>60 г</v>
      </c>
      <c r="E838" t="str">
        <f>CONCATENATE(ROUND('БАЗА ЯНД'!J836,0)," кк")</f>
        <v>0 кк</v>
      </c>
      <c r="F838" t="str">
        <f>CONCATENATE("Б ",ROUND('БАЗА ЯНД'!K836,0))</f>
        <v>Б 0</v>
      </c>
      <c r="G838" t="str">
        <f>CONCATENATE("Ж ",ROUND('БАЗА ЯНД'!L836,0))</f>
        <v>Ж 0</v>
      </c>
      <c r="H838" t="str">
        <f>CONCATENATE("У ",ROUND('БАЗА ЯНД'!M836,0))</f>
        <v>У 0</v>
      </c>
      <c r="I838">
        <f>'БАЗА ЯНД'!N836</f>
        <v>0</v>
      </c>
      <c r="J838">
        <f>'БАЗА ЯНД'!O836</f>
        <v>0</v>
      </c>
      <c r="K838">
        <f>'БАЗА ЯНД'!P836</f>
        <v>0</v>
      </c>
      <c r="L838">
        <f>'БАЗА ЯНД'!Q836</f>
        <v>0</v>
      </c>
      <c r="M838">
        <f>'БАЗА ЯНД'!R836</f>
        <v>0</v>
      </c>
    </row>
    <row r="839" spans="1:13" ht="15" hidden="1" customHeight="1" x14ac:dyDescent="0.25">
      <c r="A839">
        <f>'БАЗА ЯНД'!B837</f>
        <v>23</v>
      </c>
      <c r="B839" t="str">
        <f>'БАЗА ЯНД'!E837</f>
        <v>Панини цезарь</v>
      </c>
      <c r="C839" t="str">
        <f>CONCATENATE('БАЗА ЯНД'!F837,".-")</f>
        <v>180.-</v>
      </c>
      <c r="D839" t="str">
        <f>CONCATENATE('БАЗА ЯНД'!I837," г")</f>
        <v>200 г</v>
      </c>
      <c r="E839" t="str">
        <f>CONCATENATE(ROUND('БАЗА ЯНД'!J837,0)," кк")</f>
        <v>438 кк</v>
      </c>
      <c r="F839" t="str">
        <f>CONCATENATE("Б ",ROUND('БАЗА ЯНД'!K837,0))</f>
        <v>Б 11</v>
      </c>
      <c r="G839" t="str">
        <f>CONCATENATE("Ж ",ROUND('БАЗА ЯНД'!L837,0))</f>
        <v>Ж 17</v>
      </c>
      <c r="H839" t="str">
        <f>CONCATENATE("У ",ROUND('БАЗА ЯНД'!M837,0))</f>
        <v>У 61</v>
      </c>
      <c r="I839">
        <f>'БАЗА ЯНД'!N837</f>
        <v>0</v>
      </c>
      <c r="J839">
        <f>'БАЗА ЯНД'!O837</f>
        <v>1</v>
      </c>
      <c r="K839">
        <f>'БАЗА ЯНД'!P837</f>
        <v>1</v>
      </c>
      <c r="L839">
        <f>'БАЗА ЯНД'!Q837</f>
        <v>0</v>
      </c>
      <c r="M839" t="str">
        <f>'БАЗА ЯНД'!R837</f>
        <v>хлеб чиабатта, салат айсберг, томаты, филе цыпленка, сухари панировочные, яйцо куриное, картофельный крахмал, пшеничная мука, сливки, специи, подсолнечное масло, майонез, лайм, сыр, соевый соус</v>
      </c>
    </row>
    <row r="840" spans="1:13" ht="15" customHeight="1" x14ac:dyDescent="0.25">
      <c r="A840">
        <f>'БАЗА ЯНД'!B838</f>
        <v>23</v>
      </c>
      <c r="B840" t="str">
        <f>'БАЗА ЯНД'!E838</f>
        <v xml:space="preserve">Пармезан </v>
      </c>
      <c r="C840" t="str">
        <f>CONCATENATE('БАЗА ЯНД'!F838,".-")</f>
        <v>60.-</v>
      </c>
      <c r="D840" t="str">
        <f>CONCATENATE('БАЗА ЯНД'!I838," г")</f>
        <v>20 г</v>
      </c>
      <c r="E840" t="str">
        <f>CONCATENATE(ROUND('БАЗА ЯНД'!J838,0)," кк")</f>
        <v>76 кк</v>
      </c>
      <c r="F840" t="str">
        <f>CONCATENATE("Б ",ROUND('БАЗА ЯНД'!K838,0))</f>
        <v>Б 6</v>
      </c>
      <c r="G840" t="str">
        <f>CONCATENATE("Ж ",ROUND('БАЗА ЯНД'!L838,0))</f>
        <v>Ж 6</v>
      </c>
      <c r="H840" t="str">
        <f>CONCATENATE("У ",ROUND('БАЗА ЯНД'!M838,0))</f>
        <v>У 0</v>
      </c>
      <c r="I840">
        <f>'БАЗА ЯНД'!N838</f>
        <v>1</v>
      </c>
      <c r="J840">
        <f>'БАЗА ЯНД'!O838</f>
        <v>0</v>
      </c>
      <c r="K840">
        <f>'БАЗА ЯНД'!P838</f>
        <v>0</v>
      </c>
      <c r="L840">
        <f>'БАЗА ЯНД'!Q838</f>
        <v>0</v>
      </c>
      <c r="M840" t="str">
        <f>'БАЗА ЯНД'!R838</f>
        <v>пармезан</v>
      </c>
    </row>
    <row r="841" spans="1:13" ht="15" customHeight="1" x14ac:dyDescent="0.25">
      <c r="A841">
        <f>'БАЗА ЯНД'!B839</f>
        <v>20</v>
      </c>
      <c r="B841" t="str">
        <f>'БАЗА ЯНД'!E839</f>
        <v>Паста Болоньезе</v>
      </c>
      <c r="C841" t="str">
        <f>CONCATENATE('БАЗА ЯНД'!F839,".-")</f>
        <v>260.-</v>
      </c>
      <c r="D841" t="str">
        <f>CONCATENATE('БАЗА ЯНД'!I839," г")</f>
        <v>250 г</v>
      </c>
      <c r="E841" t="str">
        <f>CONCATENATE(ROUND('БАЗА ЯНД'!J839,0)," кк")</f>
        <v>300 кк</v>
      </c>
      <c r="F841" t="str">
        <f>CONCATENATE("Б ",ROUND('БАЗА ЯНД'!K839,0))</f>
        <v>Б 15</v>
      </c>
      <c r="G841" t="str">
        <f>CONCATENATE("Ж ",ROUND('БАЗА ЯНД'!L839,0))</f>
        <v>Ж 14</v>
      </c>
      <c r="H841" t="str">
        <f>CONCATENATE("У ",ROUND('БАЗА ЯНД'!M839,0))</f>
        <v>У 28</v>
      </c>
      <c r="I841">
        <f>'БАЗА ЯНД'!N839</f>
        <v>0</v>
      </c>
      <c r="J841">
        <f>'БАЗА ЯНД'!O839</f>
        <v>1</v>
      </c>
      <c r="K841">
        <f>'БАЗА ЯНД'!P839</f>
        <v>1</v>
      </c>
      <c r="L841">
        <f>'БАЗА ЯНД'!Q839</f>
        <v>0</v>
      </c>
      <c r="M841" t="str">
        <f>'БАЗА ЯНД'!R839</f>
        <v>паста, говядина, помидоры, базилик, морковь, лук, сыр, чеснок, соль, специи, подсолнечное масло</v>
      </c>
    </row>
    <row r="842" spans="1:13" ht="15" hidden="1" customHeight="1" x14ac:dyDescent="0.25">
      <c r="A842">
        <f>'БАЗА ЯНД'!B840</f>
        <v>24</v>
      </c>
      <c r="B842" t="str">
        <f>'БАЗА ЯНД'!E840</f>
        <v xml:space="preserve">Творожная запеканка с вишней </v>
      </c>
      <c r="C842" t="str">
        <f>CONCATENATE('БАЗА ЯНД'!F840,".-")</f>
        <v>140.-</v>
      </c>
      <c r="D842" t="str">
        <f>CONCATENATE('БАЗА ЯНД'!I840," г")</f>
        <v>160 г</v>
      </c>
      <c r="E842" t="str">
        <f>CONCATENATE(ROUND('БАЗА ЯНД'!J840,0)," кк")</f>
        <v>292 кк</v>
      </c>
      <c r="F842" t="str">
        <f>CONCATENATE("Б ",ROUND('БАЗА ЯНД'!K840,0))</f>
        <v>Б 20</v>
      </c>
      <c r="G842" t="str">
        <f>CONCATENATE("Ж ",ROUND('БАЗА ЯНД'!L840,0))</f>
        <v>Ж 13</v>
      </c>
      <c r="H842" t="str">
        <f>CONCATENATE("У ",ROUND('БАЗА ЯНД'!M840,0))</f>
        <v>У 25</v>
      </c>
      <c r="I842">
        <f>'БАЗА ЯНД'!N840</f>
        <v>1</v>
      </c>
      <c r="J842">
        <f>'БАЗА ЯНД'!O840</f>
        <v>1</v>
      </c>
      <c r="K842">
        <f>'БАЗА ЯНД'!P840</f>
        <v>1</v>
      </c>
      <c r="L842">
        <f>'БАЗА ЯНД'!Q840</f>
        <v>0</v>
      </c>
      <c r="M842" t="str">
        <f>'БАЗА ЯНД'!R840</f>
        <v>творог, сыр творожный, сахар, манная крупа, яйцо куриное, ваниль, сливки, вишня, апельсин, картофельный крахмал</v>
      </c>
    </row>
    <row r="843" spans="1:13" ht="15" customHeight="1" x14ac:dyDescent="0.25">
      <c r="A843">
        <f>'БАЗА ЯНД'!B841</f>
        <v>20</v>
      </c>
      <c r="B843" t="str">
        <f>'БАЗА ЯНД'!E841</f>
        <v>Паста с индейкой и соусом наполи</v>
      </c>
      <c r="C843" t="str">
        <f>CONCATENATE('БАЗА ЯНД'!F841,".-")</f>
        <v>250.-</v>
      </c>
      <c r="D843" t="str">
        <f>CONCATENATE('БАЗА ЯНД'!I841," г")</f>
        <v>250 г</v>
      </c>
      <c r="E843" t="str">
        <f>CONCATENATE(ROUND('БАЗА ЯНД'!J841,0)," кк")</f>
        <v>278 кк</v>
      </c>
      <c r="F843" t="str">
        <f>CONCATENATE("Б ",ROUND('БАЗА ЯНД'!K841,0))</f>
        <v>Б 20</v>
      </c>
      <c r="G843" t="str">
        <f>CONCATENATE("Ж ",ROUND('БАЗА ЯНД'!L841,0))</f>
        <v>Ж 10</v>
      </c>
      <c r="H843" t="str">
        <f>CONCATENATE("У ",ROUND('БАЗА ЯНД'!M841,0))</f>
        <v>У 28</v>
      </c>
      <c r="I843">
        <f>'БАЗА ЯНД'!N841</f>
        <v>0</v>
      </c>
      <c r="J843">
        <f>'БАЗА ЯНД'!O841</f>
        <v>1</v>
      </c>
      <c r="K843">
        <f>'БАЗА ЯНД'!P841</f>
        <v>1</v>
      </c>
      <c r="L843">
        <f>'БАЗА ЯНД'!Q841</f>
        <v>0</v>
      </c>
      <c r="M843" t="str">
        <f>'БАЗА ЯНД'!R841</f>
        <v>паста, индейка, баклажаны, маслины, морковь, сахар, орегано, базилик, сыр, пармезан, томаты, лук, чеснок, специи, соль</v>
      </c>
    </row>
    <row r="844" spans="1:13" ht="15" hidden="1" customHeight="1" x14ac:dyDescent="0.25">
      <c r="A844">
        <f>'БАЗА ЯНД'!B842</f>
        <v>16</v>
      </c>
      <c r="B844" t="str">
        <f>'БАЗА ЯНД'!E842</f>
        <v>Смузи клубника-яблоко</v>
      </c>
      <c r="C844" t="str">
        <f>CONCATENATE('БАЗА ЯНД'!F842,".-")</f>
        <v>140.-</v>
      </c>
      <c r="D844" t="str">
        <f>CONCATENATE('БАЗА ЯНД'!I842," г")</f>
        <v>270 г</v>
      </c>
      <c r="E844" t="str">
        <f>CONCATENATE(ROUND('БАЗА ЯНД'!J842,0)," кк")</f>
        <v>71 кк</v>
      </c>
      <c r="F844" t="str">
        <f>CONCATENATE("Б ",ROUND('БАЗА ЯНД'!K842,0))</f>
        <v>Б 1</v>
      </c>
      <c r="G844" t="str">
        <f>CONCATENATE("Ж ",ROUND('БАЗА ЯНД'!L842,0))</f>
        <v>Ж 1</v>
      </c>
      <c r="H844" t="str">
        <f>CONCATENATE("У ",ROUND('БАЗА ЯНД'!M842,0))</f>
        <v>У 16</v>
      </c>
      <c r="I844">
        <f>'БАЗА ЯНД'!N842</f>
        <v>1</v>
      </c>
      <c r="J844">
        <f>'БАЗА ЯНД'!O842</f>
        <v>0</v>
      </c>
      <c r="K844">
        <f>'БАЗА ЯНД'!P842</f>
        <v>0</v>
      </c>
      <c r="L844">
        <f>'БАЗА ЯНД'!Q842</f>
        <v>0</v>
      </c>
      <c r="M844" t="str">
        <f>'БАЗА ЯНД'!R842</f>
        <v>клубника, яблоки, лимон, мята, вода</v>
      </c>
    </row>
    <row r="845" spans="1:13" ht="15" customHeight="1" x14ac:dyDescent="0.25">
      <c r="A845">
        <f>'БАЗА ЯНД'!B843</f>
        <v>23</v>
      </c>
      <c r="B845" t="str">
        <f>'БАЗА ЯНД'!E843</f>
        <v>Паста чикен пармезан</v>
      </c>
      <c r="C845" t="str">
        <f>CONCATENATE('БАЗА ЯНД'!F843,".-")</f>
        <v>240.-</v>
      </c>
      <c r="D845" t="str">
        <f>CONCATENATE('БАЗА ЯНД'!I843," г")</f>
        <v>250 г</v>
      </c>
      <c r="E845" t="str">
        <f>CONCATENATE(ROUND('БАЗА ЯНД'!J843,0)," кк")</f>
        <v>348 кк</v>
      </c>
      <c r="F845" t="str">
        <f>CONCATENATE("Б ",ROUND('БАЗА ЯНД'!K843,0))</f>
        <v>Б 20</v>
      </c>
      <c r="G845" t="str">
        <f>CONCATENATE("Ж ",ROUND('БАЗА ЯНД'!L843,0))</f>
        <v>Ж 12</v>
      </c>
      <c r="H845" t="str">
        <f>CONCATENATE("У ",ROUND('БАЗА ЯНД'!M843,0))</f>
        <v>У 39</v>
      </c>
      <c r="I845">
        <f>'БАЗА ЯНД'!N843</f>
        <v>0</v>
      </c>
      <c r="J845">
        <f>'БАЗА ЯНД'!O843</f>
        <v>1</v>
      </c>
      <c r="K845">
        <f>'БАЗА ЯНД'!P843</f>
        <v>1</v>
      </c>
      <c r="L845">
        <f>'БАЗА ЯНД'!Q843</f>
        <v>0</v>
      </c>
      <c r="M845" t="str">
        <f>'БАЗА ЯНД'!R843</f>
        <v>паста, куриное филе, соль, сухари панировочные, яйцо куриное, сливки, мука пшеничная, картофельный крахмал, сыр, томаты, лук, чеснок, базилик, уксус винный, сливочное масло, подсолнечное масло</v>
      </c>
    </row>
    <row r="846" spans="1:13" ht="15" hidden="1" customHeight="1" x14ac:dyDescent="0.25">
      <c r="A846">
        <f>'БАЗА ЯНД'!B844</f>
        <v>13</v>
      </c>
      <c r="B846" t="str">
        <f>'БАЗА ЯНД'!E844</f>
        <v>Овощи с ананасовым BBQ</v>
      </c>
      <c r="C846" t="str">
        <f>CONCATENATE('БАЗА ЯНД'!F844,".-")</f>
        <v>185.-</v>
      </c>
      <c r="D846" t="str">
        <f>CONCATENATE('БАЗА ЯНД'!I844," г")</f>
        <v>200 г</v>
      </c>
      <c r="E846" t="str">
        <f>CONCATENATE(ROUND('БАЗА ЯНД'!J844,0)," кк")</f>
        <v>130 кк</v>
      </c>
      <c r="F846" t="str">
        <f>CONCATENATE("Б ",ROUND('БАЗА ЯНД'!K844,0))</f>
        <v>Б 2</v>
      </c>
      <c r="G846" t="str">
        <f>CONCATENATE("Ж ",ROUND('БАЗА ЯНД'!L844,0))</f>
        <v>Ж 4</v>
      </c>
      <c r="H846" t="str">
        <f>CONCATENATE("У ",ROUND('БАЗА ЯНД'!M844,0))</f>
        <v>У 20</v>
      </c>
      <c r="I846">
        <f>'БАЗА ЯНД'!N844</f>
        <v>1</v>
      </c>
      <c r="J846">
        <f>'БАЗА ЯНД'!O844</f>
        <v>0</v>
      </c>
      <c r="K846">
        <f>'БАЗА ЯНД'!P844</f>
        <v>0</v>
      </c>
      <c r="L846">
        <f>'БАЗА ЯНД'!Q844</f>
        <v>0</v>
      </c>
      <c r="M846" t="str">
        <f>'БАЗА ЯНД'!R844</f>
        <v>баклажаны, кабачки, перец болгарский, томаты, кетчуп, лук, чеснок, ананас, уксус винный, сахар, петрушка, соль, специи</v>
      </c>
    </row>
    <row r="847" spans="1:13" ht="15" hidden="1" customHeight="1" x14ac:dyDescent="0.25">
      <c r="A847">
        <f>'БАЗА ЯНД'!B845</f>
        <v>21</v>
      </c>
      <c r="B847" t="str">
        <f>'БАЗА ЯНД'!E845</f>
        <v>Крем-суп из шпината и брокколи</v>
      </c>
      <c r="C847" t="str">
        <f>CONCATENATE('БАЗА ЯНД'!F845,".-")</f>
        <v>135.-</v>
      </c>
      <c r="D847" t="str">
        <f>CONCATENATE('БАЗА ЯНД'!I845," г")</f>
        <v>250 г</v>
      </c>
      <c r="E847" t="str">
        <f>CONCATENATE(ROUND('БАЗА ЯНД'!J845,0)," кк")</f>
        <v>121 кк</v>
      </c>
      <c r="F847" t="str">
        <f>CONCATENATE("Б ",ROUND('БАЗА ЯНД'!K845,0))</f>
        <v>Б 5</v>
      </c>
      <c r="G847" t="str">
        <f>CONCATENATE("Ж ",ROUND('БАЗА ЯНД'!L845,0))</f>
        <v>Ж 8</v>
      </c>
      <c r="H847" t="str">
        <f>CONCATENATE("У ",ROUND('БАЗА ЯНД'!M845,0))</f>
        <v>У 8</v>
      </c>
      <c r="I847">
        <f>'БАЗА ЯНД'!N845</f>
        <v>1</v>
      </c>
      <c r="J847">
        <f>'БАЗА ЯНД'!O845</f>
        <v>0</v>
      </c>
      <c r="K847">
        <f>'БАЗА ЯНД'!P845</f>
        <v>1</v>
      </c>
      <c r="L847">
        <f>'БАЗА ЯНД'!Q845</f>
        <v>0</v>
      </c>
      <c r="M847" t="str">
        <f>'БАЗА ЯНД'!R845</f>
        <v>шпинат, сыр, сливки, брокколи, морковь, лук репчатый, соль, специи</v>
      </c>
    </row>
    <row r="848" spans="1:13" ht="15" hidden="1" customHeight="1" x14ac:dyDescent="0.25">
      <c r="A848">
        <f>'БАЗА ЯНД'!B846</f>
        <v>16</v>
      </c>
      <c r="B848" t="str">
        <f>'БАЗА ЯНД'!E846</f>
        <v>Салат Нисуаз с тунцом</v>
      </c>
      <c r="C848" t="str">
        <f>CONCATENATE('БАЗА ЯНД'!F846,".-")</f>
        <v>240.-</v>
      </c>
      <c r="D848" t="str">
        <f>CONCATENATE('БАЗА ЯНД'!I846," г")</f>
        <v>250 г</v>
      </c>
      <c r="E848" t="str">
        <f>CONCATENATE(ROUND('БАЗА ЯНД'!J846,0)," кк")</f>
        <v>252 кк</v>
      </c>
      <c r="F848" t="str">
        <f>CONCATENATE("Б ",ROUND('БАЗА ЯНД'!K846,0))</f>
        <v>Б 12</v>
      </c>
      <c r="G848" t="str">
        <f>CONCATENATE("Ж ",ROUND('БАЗА ЯНД'!L846,0))</f>
        <v>Ж 15</v>
      </c>
      <c r="H848" t="str">
        <f>CONCATENATE("У ",ROUND('БАЗА ЯНД'!M846,0))</f>
        <v>У 17</v>
      </c>
      <c r="I848">
        <f>'БАЗА ЯНД'!N846</f>
        <v>0</v>
      </c>
      <c r="J848">
        <f>'БАЗА ЯНД'!O846</f>
        <v>1</v>
      </c>
      <c r="K848">
        <f>'БАЗА ЯНД'!P846</f>
        <v>0</v>
      </c>
      <c r="L848">
        <f>'БАЗА ЯНД'!Q846</f>
        <v>0</v>
      </c>
      <c r="M848" t="str">
        <f>'БАЗА ЯНД'!R846</f>
        <v>тунец, яйцо куриное, томаты, стручковая фасоль, салат айсберг, картофель, капуста краснокочанная, сок лайма, соевый соус, подсолнечное масло, мёд, тимьян, специи</v>
      </c>
    </row>
    <row r="849" spans="1:13" ht="15" hidden="1" customHeight="1" x14ac:dyDescent="0.25">
      <c r="A849">
        <f>'БАЗА ЯНД'!B847</f>
        <v>7</v>
      </c>
      <c r="B849" t="str">
        <f>'БАЗА ЯНД'!E847</f>
        <v>Бургер с куриным бифштексом</v>
      </c>
      <c r="C849" t="str">
        <f>CONCATENATE('БАЗА ЯНД'!F847,".-")</f>
        <v>190.-</v>
      </c>
      <c r="D849" t="str">
        <f>CONCATENATE('БАЗА ЯНД'!I847," г")</f>
        <v>200 г</v>
      </c>
      <c r="E849" t="str">
        <f>CONCATENATE(ROUND('БАЗА ЯНД'!J847,0)," кк")</f>
        <v>393 кк</v>
      </c>
      <c r="F849" t="str">
        <f>CONCATENATE("Б ",ROUND('БАЗА ЯНД'!K847,0))</f>
        <v>Б 17</v>
      </c>
      <c r="G849" t="str">
        <f>CONCATENATE("Ж ",ROUND('БАЗА ЯНД'!L847,0))</f>
        <v>Ж 21</v>
      </c>
      <c r="H849" t="str">
        <f>CONCATENATE("У ",ROUND('БАЗА ЯНД'!M847,0))</f>
        <v>У 33</v>
      </c>
      <c r="I849">
        <f>'БАЗА ЯНД'!N847</f>
        <v>0</v>
      </c>
      <c r="J849">
        <f>'БАЗА ЯНД'!O847</f>
        <v>1</v>
      </c>
      <c r="K849">
        <f>'БАЗА ЯНД'!P847</f>
        <v>1</v>
      </c>
      <c r="L849">
        <f>'БАЗА ЯНД'!Q847</f>
        <v>1</v>
      </c>
      <c r="M849" t="str">
        <f>'БАЗА ЯНД'!R847</f>
        <v>бифштекс (филе цыплёнка, яйцо куриное, сливочное масло, сухари панировочные, соль), булочка (мука пшеничная, дрожжи, молоко, соль, сахар, яйцо куриное, орегано, базилик), томаты, огурцы маринованные, салат айсберг, соус (сливочное масло, сыр творожный, сливки 22%, перец халапеньо)</v>
      </c>
    </row>
    <row r="850" spans="1:13" ht="15" hidden="1" customHeight="1" x14ac:dyDescent="0.25">
      <c r="A850">
        <f>'БАЗА ЯНД'!B848</f>
        <v>4</v>
      </c>
      <c r="B850" t="str">
        <f>'БАЗА ЯНД'!E848</f>
        <v>Чипсы из поленты с сырным соусом</v>
      </c>
      <c r="C850" t="str">
        <f>CONCATENATE('БАЗА ЯНД'!F848,".-")</f>
        <v>190.-</v>
      </c>
      <c r="D850" t="str">
        <f>CONCATENATE('БАЗА ЯНД'!I848," г")</f>
        <v>180 г</v>
      </c>
      <c r="E850" t="str">
        <f>CONCATENATE(ROUND('БАЗА ЯНД'!J848,0)," кк")</f>
        <v>370 кк</v>
      </c>
      <c r="F850" t="str">
        <f>CONCATENATE("Б ",ROUND('БАЗА ЯНД'!K848,0))</f>
        <v>Б 9</v>
      </c>
      <c r="G850" t="str">
        <f>CONCATENATE("Ж ",ROUND('БАЗА ЯНД'!L848,0))</f>
        <v>Ж 21</v>
      </c>
      <c r="H850" t="str">
        <f>CONCATENATE("У ",ROUND('БАЗА ЯНД'!M848,0))</f>
        <v>У 37</v>
      </c>
      <c r="I850">
        <f>'БАЗА ЯНД'!N848</f>
        <v>1</v>
      </c>
      <c r="J850">
        <f>'БАЗА ЯНД'!O848</f>
        <v>0</v>
      </c>
      <c r="K850">
        <f>'БАЗА ЯНД'!P848</f>
        <v>1</v>
      </c>
      <c r="L850">
        <f>'БАЗА ЯНД'!Q848</f>
        <v>0</v>
      </c>
      <c r="M850" t="str">
        <f>'БАЗА ЯНД'!R848</f>
        <v xml:space="preserve">кукурузная крупа, молоко, сливки 22%, соль, сливочное масло, сыр пармезан, базилик, сыр гауда, соус (сыр плавленый, сыр чеддер, сливки 10 %, сыр пармезан, куркума), кукуруза, чеснок 
</v>
      </c>
    </row>
    <row r="851" spans="1:13" ht="15" hidden="1" customHeight="1" x14ac:dyDescent="0.25">
      <c r="A851">
        <f>'БАЗА ЯНД'!B849</f>
        <v>49</v>
      </c>
      <c r="B851" t="str">
        <f>'БАЗА ЯНД'!E849</f>
        <v>Салат с цукини, артишоками и вялеными томатами</v>
      </c>
      <c r="C851" t="str">
        <f>CONCATENATE('БАЗА ЯНД'!F849,".-")</f>
        <v>240.-</v>
      </c>
      <c r="D851" t="str">
        <f>CONCATENATE('БАЗА ЯНД'!I849," г")</f>
        <v>260 г</v>
      </c>
      <c r="E851" t="str">
        <f>CONCATENATE(ROUND('БАЗА ЯНД'!J849,0)," кк")</f>
        <v>167 кк</v>
      </c>
      <c r="F851" t="str">
        <f>CONCATENATE("Б ",ROUND('БАЗА ЯНД'!K849,0))</f>
        <v>Б 3</v>
      </c>
      <c r="G851" t="str">
        <f>CONCATENATE("Ж ",ROUND('БАЗА ЯНД'!L849,0))</f>
        <v>Ж 12</v>
      </c>
      <c r="H851" t="str">
        <f>CONCATENATE("У ",ROUND('БАЗА ЯНД'!M849,0))</f>
        <v>У 13</v>
      </c>
      <c r="I851">
        <f>'БАЗА ЯНД'!N849</f>
        <v>1</v>
      </c>
      <c r="J851">
        <f>'БАЗА ЯНД'!O849</f>
        <v>0</v>
      </c>
      <c r="K851">
        <f>'БАЗА ЯНД'!P849</f>
        <v>0</v>
      </c>
      <c r="L851">
        <f>'БАЗА ЯНД'!Q849</f>
        <v>0</v>
      </c>
      <c r="M851" t="str">
        <f>'БАЗА ЯНД'!R849</f>
        <v xml:space="preserve">салат айсберг, салат ромейн, капуста красная, морковь, тыква, томаты, артишоки маринованные, томаты вяленые, огурцы, свекла, базилик, горчица, уксус винный </v>
      </c>
    </row>
    <row r="852" spans="1:13" ht="15" hidden="1" customHeight="1" x14ac:dyDescent="0.25">
      <c r="A852">
        <f>'БАЗА ЯНД'!B850</f>
        <v>20</v>
      </c>
      <c r="B852" t="str">
        <f>'БАЗА ЯНД'!E850</f>
        <v>Салат с копчёной горбушей</v>
      </c>
      <c r="C852" t="str">
        <f>CONCATENATE('БАЗА ЯНД'!F850,".-")</f>
        <v>250.-</v>
      </c>
      <c r="D852" t="str">
        <f>CONCATENATE('БАЗА ЯНД'!I850," г")</f>
        <v>180 г</v>
      </c>
      <c r="E852" t="str">
        <f>CONCATENATE(ROUND('БАЗА ЯНД'!J850,0)," кк")</f>
        <v>170 кк</v>
      </c>
      <c r="F852" t="str">
        <f>CONCATENATE("Б ",ROUND('БАЗА ЯНД'!K850,0))</f>
        <v>Б 10</v>
      </c>
      <c r="G852" t="str">
        <f>CONCATENATE("Ж ",ROUND('БАЗА ЯНД'!L850,0))</f>
        <v>Ж 8</v>
      </c>
      <c r="H852" t="str">
        <f>CONCATENATE("У ",ROUND('БАЗА ЯНД'!M850,0))</f>
        <v>У 15</v>
      </c>
      <c r="I852">
        <f>'БАЗА ЯНД'!N850</f>
        <v>0</v>
      </c>
      <c r="J852">
        <f>'БАЗА ЯНД'!O850</f>
        <v>0</v>
      </c>
      <c r="K852">
        <f>'БАЗА ЯНД'!P850</f>
        <v>1</v>
      </c>
      <c r="L852">
        <f>'БАЗА ЯНД'!Q850</f>
        <v>0</v>
      </c>
      <c r="M852" t="str">
        <f>'БАЗА ЯНД'!R850</f>
        <v xml:space="preserve">листья салата, картофель, томаты, соус (сметана, майонез, горчица зернистая, огурцы маринованные, сливки 22%), филе кеты, яйцо куриное, огурцы,  тимьян, сливочное масло, лимоны, чеснок, соус рыбный, соль, петрушка </v>
      </c>
    </row>
    <row r="853" spans="1:13" ht="15" hidden="1" customHeight="1" x14ac:dyDescent="0.25">
      <c r="A853">
        <f>'БАЗА ЯНД'!B851</f>
        <v>5</v>
      </c>
      <c r="B853" t="str">
        <f>'БАЗА ЯНД'!E851</f>
        <v>Творожная запеканка с грушей</v>
      </c>
      <c r="C853" t="str">
        <f>CONCATENATE('БАЗА ЯНД'!F851,".-")</f>
        <v>140.-</v>
      </c>
      <c r="D853" t="str">
        <f>CONCATENATE('БАЗА ЯНД'!I851," г")</f>
        <v>160 г</v>
      </c>
      <c r="E853" t="str">
        <f>CONCATENATE(ROUND('БАЗА ЯНД'!J851,0)," кк")</f>
        <v>277 кк</v>
      </c>
      <c r="F853" t="str">
        <f>CONCATENATE("Б ",ROUND('БАЗА ЯНД'!K851,0))</f>
        <v>Б 18</v>
      </c>
      <c r="G853" t="str">
        <f>CONCATENATE("Ж ",ROUND('БАЗА ЯНД'!L851,0))</f>
        <v>Ж 12</v>
      </c>
      <c r="H853" t="str">
        <f>CONCATENATE("У ",ROUND('БАЗА ЯНД'!M851,0))</f>
        <v>У 24</v>
      </c>
      <c r="I853">
        <f>'БАЗА ЯНД'!N851</f>
        <v>0</v>
      </c>
      <c r="J853">
        <f>'БАЗА ЯНД'!O851</f>
        <v>1</v>
      </c>
      <c r="K853">
        <f>'БАЗА ЯНД'!P851</f>
        <v>1</v>
      </c>
      <c r="L853">
        <f>'БАЗА ЯНД'!Q851</f>
        <v>0</v>
      </c>
      <c r="M853" t="str">
        <f>'БАЗА ЯНД'!R851</f>
        <v>творог, сыр творожный, сахар, манная крупа, яйцо куриное, ваниль, сливки, груша</v>
      </c>
    </row>
    <row r="854" spans="1:13" ht="15" hidden="1" customHeight="1" x14ac:dyDescent="0.25">
      <c r="A854">
        <f>'БАЗА ЯНД'!B852</f>
        <v>47</v>
      </c>
      <c r="B854" t="str">
        <f>'БАЗА ЯНД'!E852</f>
        <v>Томатный суп c копчёными помидорами</v>
      </c>
      <c r="C854" t="str">
        <f>CONCATENATE('БАЗА ЯНД'!F852,".-")</f>
        <v>150.-</v>
      </c>
      <c r="D854" t="str">
        <f>CONCATENATE('БАЗА ЯНД'!I852," г")</f>
        <v>250 г</v>
      </c>
      <c r="E854" t="str">
        <f>CONCATENATE(ROUND('БАЗА ЯНД'!J852,0)," кк")</f>
        <v>56 кк</v>
      </c>
      <c r="F854" t="str">
        <f>CONCATENATE("Б ",ROUND('БАЗА ЯНД'!K852,0))</f>
        <v>Б 2</v>
      </c>
      <c r="G854" t="str">
        <f>CONCATENATE("Ж ",ROUND('БАЗА ЯНД'!L852,0))</f>
        <v>Ж 2</v>
      </c>
      <c r="H854" t="str">
        <f>CONCATENATE("У ",ROUND('БАЗА ЯНД'!M852,0))</f>
        <v>У 7</v>
      </c>
      <c r="I854">
        <f>'БАЗА ЯНД'!N852</f>
        <v>1</v>
      </c>
      <c r="J854">
        <f>'БАЗА ЯНД'!O852</f>
        <v>0</v>
      </c>
      <c r="K854">
        <f>'БАЗА ЯНД'!P852</f>
        <v>0</v>
      </c>
      <c r="L854">
        <f>'БАЗА ЯНД'!Q852</f>
        <v>0</v>
      </c>
      <c r="M854" t="str">
        <f>'БАЗА ЯНД'!R852</f>
        <v>томаты, цукини, морковь, базилик, лук, оливковое масло, паприка, тимьян, розмарин, сахар, соль, специи</v>
      </c>
    </row>
    <row r="855" spans="1:13" ht="15" hidden="1" customHeight="1" x14ac:dyDescent="0.25">
      <c r="A855">
        <f>'БАЗА ЯНД'!B853</f>
        <v>23</v>
      </c>
      <c r="B855" t="str">
        <f>'БАЗА ЯНД'!E853</f>
        <v>Паштет из тофу с овощными палочками</v>
      </c>
      <c r="C855" t="str">
        <f>CONCATENATE('БАЗА ЯНД'!F853,".-")</f>
        <v>140.-</v>
      </c>
      <c r="D855" t="str">
        <f>CONCATENATE('БАЗА ЯНД'!I853," г")</f>
        <v>180 г</v>
      </c>
      <c r="E855" t="str">
        <f>CONCATENATE(ROUND('БАЗА ЯНД'!J853,0)," кк")</f>
        <v>265 кк</v>
      </c>
      <c r="F855" t="str">
        <f>CONCATENATE("Б ",ROUND('БАЗА ЯНД'!K853,0))</f>
        <v>Б 11</v>
      </c>
      <c r="G855" t="str">
        <f>CONCATENATE("Ж ",ROUND('БАЗА ЯНД'!L853,0))</f>
        <v>Ж 15</v>
      </c>
      <c r="H855" t="str">
        <f>CONCATENATE("У ",ROUND('БАЗА ЯНД'!M853,0))</f>
        <v>У 23</v>
      </c>
      <c r="I855">
        <f>'БАЗА ЯНД'!N853</f>
        <v>1</v>
      </c>
      <c r="J855">
        <f>'БАЗА ЯНД'!O853</f>
        <v>1</v>
      </c>
      <c r="K855">
        <f>'БАЗА ЯНД'!P853</f>
        <v>0</v>
      </c>
      <c r="L855">
        <f>'БАЗА ЯНД'!Q853</f>
        <v>0</v>
      </c>
      <c r="M855" t="str">
        <f>'БАЗА ЯНД'!R853</f>
        <v>хлеб, огурцы, морковь, тофу, вяленные томаты, шампиньоны, ворчестер, тыквенные семечки, соль, специи</v>
      </c>
    </row>
    <row r="856" spans="1:13" ht="15" hidden="1" customHeight="1" x14ac:dyDescent="0.25">
      <c r="A856">
        <f>'БАЗА ЯНД'!B854</f>
        <v>23</v>
      </c>
      <c r="B856" t="str">
        <f>'БАЗА ЯНД'!E854</f>
        <v xml:space="preserve">Паэлья с красной рыбой и кальмаром </v>
      </c>
      <c r="C856" t="str">
        <f>CONCATENATE('БАЗА ЯНД'!F854,".-")</f>
        <v>230.-</v>
      </c>
      <c r="D856" t="str">
        <f>CONCATENATE('БАЗА ЯНД'!I854," г")</f>
        <v>250 г</v>
      </c>
      <c r="E856" t="str">
        <f>CONCATENATE(ROUND('БАЗА ЯНД'!J854,0)," кк")</f>
        <v>131 кк</v>
      </c>
      <c r="F856" t="str">
        <f>CONCATENATE("Б ",ROUND('БАЗА ЯНД'!K854,0))</f>
        <v>Б 7</v>
      </c>
      <c r="G856" t="str">
        <f>CONCATENATE("Ж ",ROUND('БАЗА ЯНД'!L854,0))</f>
        <v>Ж 7</v>
      </c>
      <c r="H856" t="str">
        <f>CONCATENATE("У ",ROUND('БАЗА ЯНД'!M854,0))</f>
        <v>У 35</v>
      </c>
      <c r="I856">
        <f>'БАЗА ЯНД'!N854</f>
        <v>0</v>
      </c>
      <c r="J856">
        <f>'БАЗА ЯНД'!O854</f>
        <v>0</v>
      </c>
      <c r="K856">
        <f>'БАЗА ЯНД'!P854</f>
        <v>0</v>
      </c>
      <c r="L856">
        <f>'БАЗА ЯНД'!Q854</f>
        <v>0</v>
      </c>
      <c r="M856" t="str">
        <f>'БАЗА ЯНД'!R854</f>
        <v>кальмары, горбуша, паприка, рис, томаты, стручковая фасоль, маслины, соль, специи</v>
      </c>
    </row>
    <row r="857" spans="1:13" ht="15" hidden="1" customHeight="1" x14ac:dyDescent="0.25">
      <c r="A857">
        <f>'БАЗА ЯНД'!B855</f>
        <v>52</v>
      </c>
      <c r="B857" t="str">
        <f>'БАЗА ЯНД'!E855</f>
        <v>Салат Новогодняя Ёлочка</v>
      </c>
      <c r="C857" t="str">
        <f>CONCATENATE('БАЗА ЯНД'!F855,".-")</f>
        <v>90.-</v>
      </c>
      <c r="D857" t="str">
        <f>CONCATENATE('БАЗА ЯНД'!I855," г")</f>
        <v>100 г</v>
      </c>
      <c r="E857" t="str">
        <f>CONCATENATE(ROUND('БАЗА ЯНД'!J855,0)," кк")</f>
        <v>0 кк</v>
      </c>
      <c r="F857" t="str">
        <f>CONCATENATE("Б ",ROUND('БАЗА ЯНД'!K855,0))</f>
        <v>Б 0</v>
      </c>
      <c r="G857" t="str">
        <f>CONCATENATE("Ж ",ROUND('БАЗА ЯНД'!L855,0))</f>
        <v>Ж 0</v>
      </c>
      <c r="H857" t="str">
        <f>CONCATENATE("У ",ROUND('БАЗА ЯНД'!M855,0))</f>
        <v>У 0</v>
      </c>
      <c r="I857">
        <f>'БАЗА ЯНД'!N855</f>
        <v>0</v>
      </c>
      <c r="J857">
        <f>'БАЗА ЯНД'!O855</f>
        <v>0</v>
      </c>
      <c r="K857">
        <f>'БАЗА ЯНД'!P855</f>
        <v>0</v>
      </c>
      <c r="L857">
        <f>'БАЗА ЯНД'!Q855</f>
        <v>0</v>
      </c>
      <c r="M857">
        <f>'БАЗА ЯНД'!R855</f>
        <v>0</v>
      </c>
    </row>
    <row r="858" spans="1:13" ht="15" hidden="1" customHeight="1" x14ac:dyDescent="0.25">
      <c r="A858">
        <f>'БАЗА ЯНД'!B856</f>
        <v>21</v>
      </c>
      <c r="B858" t="str">
        <f>'БАЗА ЯНД'!E856</f>
        <v>Онигири с авокадо</v>
      </c>
      <c r="C858" t="str">
        <f>CONCATENATE('БАЗА ЯНД'!F856,".-")</f>
        <v>120.-</v>
      </c>
      <c r="D858" t="str">
        <f>CONCATENATE('БАЗА ЯНД'!I856," г")</f>
        <v>100 г</v>
      </c>
      <c r="E858" t="str">
        <f>CONCATENATE(ROUND('БАЗА ЯНД'!J856,0)," кк")</f>
        <v>134 кк</v>
      </c>
      <c r="F858" t="str">
        <f>CONCATENATE("Б ",ROUND('БАЗА ЯНД'!K856,0))</f>
        <v>Б 3</v>
      </c>
      <c r="G858" t="str">
        <f>CONCATENATE("Ж ",ROUND('БАЗА ЯНД'!L856,0))</f>
        <v>Ж 6</v>
      </c>
      <c r="H858" t="str">
        <f>CONCATENATE("У ",ROUND('БАЗА ЯНД'!M856,0))</f>
        <v>У 18</v>
      </c>
      <c r="I858">
        <f>'БАЗА ЯНД'!N856</f>
        <v>1</v>
      </c>
      <c r="J858">
        <f>'БАЗА ЯНД'!O856</f>
        <v>1</v>
      </c>
      <c r="K858">
        <f>'БАЗА ЯНД'!P856</f>
        <v>1</v>
      </c>
      <c r="L858">
        <f>'БАЗА ЯНД'!Q856</f>
        <v>0</v>
      </c>
      <c r="M858" t="str">
        <f>'БАЗА ЯНД'!R856</f>
        <v>нори, рис, сыр творожный, огурец, авокадо, салат чука, имбирь маринованный, соевый соус, васаби, кунжут, кинза, уксус рисовый, мирин, сахар, соль, специи</v>
      </c>
    </row>
    <row r="859" spans="1:13" ht="15" hidden="1" customHeight="1" x14ac:dyDescent="0.25">
      <c r="A859">
        <f>'БАЗА ЯНД'!B857</f>
        <v>52</v>
      </c>
      <c r="B859" t="str">
        <f>'БАЗА ЯНД'!E857</f>
        <v>Салат оливье голубой огонек</v>
      </c>
      <c r="C859" t="str">
        <f>CONCATENATE('БАЗА ЯНД'!F857,".-")</f>
        <v>90.-</v>
      </c>
      <c r="D859" t="str">
        <f>CONCATENATE('БАЗА ЯНД'!I857," г")</f>
        <v>100 г</v>
      </c>
      <c r="E859" t="str">
        <f>CONCATENATE(ROUND('БАЗА ЯНД'!J857,0)," кк")</f>
        <v>0 кк</v>
      </c>
      <c r="F859" t="str">
        <f>CONCATENATE("Б ",ROUND('БАЗА ЯНД'!K857,0))</f>
        <v>Б 0</v>
      </c>
      <c r="G859" t="str">
        <f>CONCATENATE("Ж ",ROUND('БАЗА ЯНД'!L857,0))</f>
        <v>Ж 0</v>
      </c>
      <c r="H859" t="str">
        <f>CONCATENATE("У ",ROUND('БАЗА ЯНД'!M857,0))</f>
        <v>У 0</v>
      </c>
      <c r="I859">
        <f>'БАЗА ЯНД'!N857</f>
        <v>0</v>
      </c>
      <c r="J859">
        <f>'БАЗА ЯНД'!O857</f>
        <v>0</v>
      </c>
      <c r="K859">
        <f>'БАЗА ЯНД'!P857</f>
        <v>0</v>
      </c>
      <c r="L859">
        <f>'БАЗА ЯНД'!Q857</f>
        <v>0</v>
      </c>
      <c r="M859">
        <f>'БАЗА ЯНД'!R857</f>
        <v>0</v>
      </c>
    </row>
    <row r="860" spans="1:13" ht="15" hidden="1" customHeight="1" x14ac:dyDescent="0.25">
      <c r="A860">
        <f>'БАЗА ЯНД'!B858</f>
        <v>52</v>
      </c>
      <c r="B860" t="str">
        <f>'БАЗА ЯНД'!E858</f>
        <v>Салат оливье с индейкой голубой огонек</v>
      </c>
      <c r="C860" t="str">
        <f>CONCATENATE('БАЗА ЯНД'!F858,".-")</f>
        <v>90.-</v>
      </c>
      <c r="D860" t="str">
        <f>CONCATENATE('БАЗА ЯНД'!I858," г")</f>
        <v>100 г</v>
      </c>
      <c r="E860" t="str">
        <f>CONCATENATE(ROUND('БАЗА ЯНД'!J858,0)," кк")</f>
        <v>0 кк</v>
      </c>
      <c r="F860" t="str">
        <f>CONCATENATE("Б ",ROUND('БАЗА ЯНД'!K858,0))</f>
        <v>Б 0</v>
      </c>
      <c r="G860" t="str">
        <f>CONCATENATE("Ж ",ROUND('БАЗА ЯНД'!L858,0))</f>
        <v>Ж 0</v>
      </c>
      <c r="H860" t="str">
        <f>CONCATENATE("У ",ROUND('БАЗА ЯНД'!M858,0))</f>
        <v>У 0</v>
      </c>
      <c r="I860">
        <f>'БАЗА ЯНД'!N858</f>
        <v>0</v>
      </c>
      <c r="J860">
        <f>'БАЗА ЯНД'!O858</f>
        <v>0</v>
      </c>
      <c r="K860">
        <f>'БАЗА ЯНД'!P858</f>
        <v>0</v>
      </c>
      <c r="L860">
        <f>'БАЗА ЯНД'!Q858</f>
        <v>0</v>
      </c>
      <c r="M860">
        <f>'БАЗА ЯНД'!R858</f>
        <v>0</v>
      </c>
    </row>
    <row r="861" spans="1:13" ht="15" hidden="1" customHeight="1" x14ac:dyDescent="0.25">
      <c r="A861">
        <f>'БАЗА ЯНД'!B859</f>
        <v>52</v>
      </c>
      <c r="B861" t="str">
        <f>'БАЗА ЯНД'!E859</f>
        <v>Салат Рождественский Венок</v>
      </c>
      <c r="C861" t="str">
        <f>CONCATENATE('БАЗА ЯНД'!F859,".-")</f>
        <v>90.-</v>
      </c>
      <c r="D861" t="str">
        <f>CONCATENATE('БАЗА ЯНД'!I859," г")</f>
        <v>100 г</v>
      </c>
      <c r="E861" t="str">
        <f>CONCATENATE(ROUND('БАЗА ЯНД'!J859,0)," кк")</f>
        <v>0 кк</v>
      </c>
      <c r="F861" t="str">
        <f>CONCATENATE("Б ",ROUND('БАЗА ЯНД'!K859,0))</f>
        <v>Б 0</v>
      </c>
      <c r="G861" t="str">
        <f>CONCATENATE("Ж ",ROUND('БАЗА ЯНД'!L859,0))</f>
        <v>Ж 0</v>
      </c>
      <c r="H861" t="str">
        <f>CONCATENATE("У ",ROUND('БАЗА ЯНД'!M859,0))</f>
        <v>У 0</v>
      </c>
      <c r="I861">
        <f>'БАЗА ЯНД'!N859</f>
        <v>0</v>
      </c>
      <c r="J861">
        <f>'БАЗА ЯНД'!O859</f>
        <v>0</v>
      </c>
      <c r="K861">
        <f>'БАЗА ЯНД'!P859</f>
        <v>0</v>
      </c>
      <c r="L861">
        <f>'БАЗА ЯНД'!Q859</f>
        <v>0</v>
      </c>
      <c r="M861">
        <f>'БАЗА ЯНД'!R859</f>
        <v>0</v>
      </c>
    </row>
    <row r="862" spans="1:13" ht="15" hidden="1" customHeight="1" x14ac:dyDescent="0.25">
      <c r="A862">
        <f>'БАЗА ЯНД'!B860</f>
        <v>5</v>
      </c>
      <c r="B862" t="str">
        <f>'БАЗА ЯНД'!E860</f>
        <v>Салат с тыквой, зирой и говядиной</v>
      </c>
      <c r="C862" t="str">
        <f>CONCATENATE('БАЗА ЯНД'!F860,".-")</f>
        <v>250.-</v>
      </c>
      <c r="D862" t="str">
        <f>CONCATENATE('БАЗА ЯНД'!I860," г")</f>
        <v>200 г</v>
      </c>
      <c r="E862" t="str">
        <f>CONCATENATE(ROUND('БАЗА ЯНД'!J860,0)," кк")</f>
        <v>232 кк</v>
      </c>
      <c r="F862" t="str">
        <f>CONCATENATE("Б ",ROUND('БАЗА ЯНД'!K860,0))</f>
        <v>Б 12</v>
      </c>
      <c r="G862" t="str">
        <f>CONCATENATE("Ж ",ROUND('БАЗА ЯНД'!L860,0))</f>
        <v>Ж 14</v>
      </c>
      <c r="H862" t="str">
        <f>CONCATENATE("У ",ROUND('БАЗА ЯНД'!M860,0))</f>
        <v>У 14</v>
      </c>
      <c r="I862">
        <f>'БАЗА ЯНД'!N860</f>
        <v>0</v>
      </c>
      <c r="J862">
        <f>'БАЗА ЯНД'!O860</f>
        <v>0</v>
      </c>
      <c r="K862">
        <f>'БАЗА ЯНД'!P860</f>
        <v>1</v>
      </c>
      <c r="L862">
        <f>'БАЗА ЯНД'!Q860</f>
        <v>0</v>
      </c>
      <c r="M862" t="str">
        <f>'БАЗА ЯНД'!R860</f>
        <v>говядина, тыква, томаты, сыр кавказский, лук красный, подсолнечное масло, уксус винный, соус ворчестер, сахар, кинза, петрушка, шпинат, тыквенные семечки, тимьян, розмарин, соль, специи</v>
      </c>
    </row>
    <row r="863" spans="1:13" ht="15" hidden="1" customHeight="1" x14ac:dyDescent="0.25">
      <c r="A863">
        <f>'БАЗА ЯНД'!B861</f>
        <v>48</v>
      </c>
      <c r="B863" t="str">
        <f>'БАЗА ЯНД'!E861</f>
        <v>Пшеничный ролл с овощами на гриле</v>
      </c>
      <c r="C863" t="str">
        <f>CONCATENATE('БАЗА ЯНД'!F861,".-")</f>
        <v>210.-</v>
      </c>
      <c r="D863" t="str">
        <f>CONCATENATE('БАЗА ЯНД'!I861," г")</f>
        <v>200 г</v>
      </c>
      <c r="E863" t="str">
        <f>CONCATENATE(ROUND('БАЗА ЯНД'!J861,0)," кк")</f>
        <v>268 кк</v>
      </c>
      <c r="F863" t="str">
        <f>CONCATENATE("Б ",ROUND('БАЗА ЯНД'!K861,0))</f>
        <v>Б 9</v>
      </c>
      <c r="G863" t="str">
        <f>CONCATENATE("Ж ",ROUND('БАЗА ЯНД'!L861,0))</f>
        <v>Ж 11</v>
      </c>
      <c r="H863" t="str">
        <f>CONCATENATE("У ",ROUND('БАЗА ЯНД'!M861,0))</f>
        <v>У 34</v>
      </c>
      <c r="I863">
        <f>'БАЗА ЯНД'!N861</f>
        <v>1</v>
      </c>
      <c r="J863">
        <f>'БАЗА ЯНД'!O861</f>
        <v>1</v>
      </c>
      <c r="K863">
        <f>'БАЗА ЯНД'!P861</f>
        <v>1</v>
      </c>
      <c r="L863">
        <f>'БАЗА ЯНД'!Q861</f>
        <v>0</v>
      </c>
      <c r="M863" t="str">
        <f>'БАЗА ЯНД'!R861</f>
        <v>тортилья пшеничная, огурцы, шампиньоны, сыр, салат айсберг, петрушка, чеснок, масло растительное, кабачки, перец болгарский тимьян, томаты</v>
      </c>
    </row>
    <row r="864" spans="1:13" ht="15" hidden="1" customHeight="1" x14ac:dyDescent="0.25">
      <c r="A864">
        <f>'БАЗА ЯНД'!B862</f>
        <v>7</v>
      </c>
      <c r="B864" t="str">
        <f>'БАЗА ЯНД'!E862</f>
        <v>Салат с домашним сыром и песто</v>
      </c>
      <c r="C864" t="str">
        <f>CONCATENATE('БАЗА ЯНД'!F862,".-")</f>
        <v>250.-</v>
      </c>
      <c r="D864" t="str">
        <f>CONCATENATE('БАЗА ЯНД'!I862," г")</f>
        <v>220 г</v>
      </c>
      <c r="E864" t="str">
        <f>CONCATENATE(ROUND('БАЗА ЯНД'!J862,0)," кк")</f>
        <v>225 кк</v>
      </c>
      <c r="F864" t="str">
        <f>CONCATENATE("Б ",ROUND('БАЗА ЯНД'!K862,0))</f>
        <v>Б 11</v>
      </c>
      <c r="G864" t="str">
        <f>CONCATENATE("Ж ",ROUND('БАЗА ЯНД'!L862,0))</f>
        <v>Ж 15</v>
      </c>
      <c r="H864" t="str">
        <f>CONCATENATE("У ",ROUND('БАЗА ЯНД'!M862,0))</f>
        <v>У 5</v>
      </c>
      <c r="I864">
        <f>'БАЗА ЯНД'!N862</f>
        <v>1</v>
      </c>
      <c r="J864">
        <f>'БАЗА ЯНД'!O862</f>
        <v>0</v>
      </c>
      <c r="K864">
        <f>'БАЗА ЯНД'!P862</f>
        <v>1</v>
      </c>
      <c r="L864">
        <f>'БАЗА ЯНД'!Q862</f>
        <v>0</v>
      </c>
      <c r="M864" t="str">
        <f>'БАЗА ЯНД'!R862</f>
        <v>адыгейский сыр, томаты, огурцы, айсберг, вяленые помидоры, сметана, соль, специи, тыквенные семечки, базилик, растительное масло, специи, зелень, соль</v>
      </c>
    </row>
    <row r="865" spans="1:13" ht="15" hidden="1" customHeight="1" x14ac:dyDescent="0.25">
      <c r="A865">
        <f>'БАЗА ЯНД'!B863</f>
        <v>11</v>
      </c>
      <c r="B865" t="str">
        <f>'БАЗА ЯНД'!E863</f>
        <v xml:space="preserve">Сосиска в тесте </v>
      </c>
      <c r="C865" t="str">
        <f>CONCATENATE('БАЗА ЯНД'!F863,".-")</f>
        <v>120.-</v>
      </c>
      <c r="D865" t="str">
        <f>CONCATENATE('БАЗА ЯНД'!I863," г")</f>
        <v>130 г</v>
      </c>
      <c r="E865" t="str">
        <f>CONCATENATE(ROUND('БАЗА ЯНД'!J863,0)," кк")</f>
        <v>323 кк</v>
      </c>
      <c r="F865" t="str">
        <f>CONCATENATE("Б ",ROUND('БАЗА ЯНД'!K863,0))</f>
        <v>Б 15</v>
      </c>
      <c r="G865" t="str">
        <f>CONCATENATE("Ж ",ROUND('БАЗА ЯНД'!L863,0))</f>
        <v>Ж 6</v>
      </c>
      <c r="H865" t="str">
        <f>CONCATENATE("У ",ROUND('БАЗА ЯНД'!M863,0))</f>
        <v>У 51</v>
      </c>
      <c r="I865">
        <f>'БАЗА ЯНД'!N863</f>
        <v>0</v>
      </c>
      <c r="J865">
        <f>'БАЗА ЯНД'!O863</f>
        <v>1</v>
      </c>
      <c r="K865">
        <f>'БАЗА ЯНД'!P863</f>
        <v>1</v>
      </c>
      <c r="L865">
        <f>'БАЗА ЯНД'!Q863</f>
        <v>0</v>
      </c>
      <c r="M865" t="str">
        <f>'БАЗА ЯНД'!R863</f>
        <v>сосиска, пшеничная мука, молоко, яйцо куриное, сливочное масло, подсолнечное масло, сахар, дрожжи, орегано, шалфей, соль, специи</v>
      </c>
    </row>
    <row r="866" spans="1:13" ht="15" hidden="1" customHeight="1" x14ac:dyDescent="0.25">
      <c r="A866">
        <f>'БАЗА ЯНД'!B864</f>
        <v>24</v>
      </c>
      <c r="B866" t="str">
        <f>'БАЗА ЯНД'!E864</f>
        <v>Боул с ростбифом и соусом Тоннато</v>
      </c>
      <c r="C866" t="str">
        <f>CONCATENATE('БАЗА ЯНД'!F864,".-")</f>
        <v>250.-</v>
      </c>
      <c r="D866" t="str">
        <f>CONCATENATE('БАЗА ЯНД'!I864," г")</f>
        <v>230 г</v>
      </c>
      <c r="E866" t="str">
        <f>CONCATENATE(ROUND('БАЗА ЯНД'!J864,0)," кк")</f>
        <v>275 кк</v>
      </c>
      <c r="F866" t="str">
        <f>CONCATENATE("Б ",ROUND('БАЗА ЯНД'!K864,0))</f>
        <v>Б 23</v>
      </c>
      <c r="G866" t="str">
        <f>CONCATENATE("Ж ",ROUND('БАЗА ЯНД'!L864,0))</f>
        <v>Ж 16</v>
      </c>
      <c r="H866" t="str">
        <f>CONCATENATE("У ",ROUND('БАЗА ЯНД'!M864,0))</f>
        <v>У 11</v>
      </c>
      <c r="I866">
        <f>'БАЗА ЯНД'!N864</f>
        <v>0</v>
      </c>
      <c r="J866">
        <f>'БАЗА ЯНД'!O864</f>
        <v>0</v>
      </c>
      <c r="K866">
        <f>'БАЗА ЯНД'!P864</f>
        <v>0</v>
      </c>
      <c r="L866">
        <f>'БАЗА ЯНД'!Q864</f>
        <v>0</v>
      </c>
      <c r="M866" t="str">
        <f>'БАЗА ЯНД'!R864</f>
        <v>говядина,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v>
      </c>
    </row>
    <row r="867" spans="1:13" ht="15" customHeight="1" x14ac:dyDescent="0.25">
      <c r="A867">
        <f>'БАЗА ЯНД'!B865</f>
        <v>23</v>
      </c>
      <c r="B867" t="str">
        <f>'БАЗА ЯНД'!E865</f>
        <v>Пеперони</v>
      </c>
      <c r="C867" t="str">
        <f>CONCATENATE('БАЗА ЯНД'!F865,".-")</f>
        <v>55.-</v>
      </c>
      <c r="D867" t="str">
        <f>CONCATENATE('БАЗА ЯНД'!I865," г")</f>
        <v>20 г</v>
      </c>
      <c r="E867" t="str">
        <f>CONCATENATE(ROUND('БАЗА ЯНД'!J865,0)," кк")</f>
        <v>127 кк</v>
      </c>
      <c r="F867" t="str">
        <f>CONCATENATE("Б ",ROUND('БАЗА ЯНД'!K865,0))</f>
        <v>Б 5</v>
      </c>
      <c r="G867" t="str">
        <f>CONCATENATE("Ж ",ROUND('БАЗА ЯНД'!L865,0))</f>
        <v>Ж 12</v>
      </c>
      <c r="H867" t="str">
        <f>CONCATENATE("У ",ROUND('БАЗА ЯНД'!M865,0))</f>
        <v>У 0</v>
      </c>
      <c r="I867">
        <f>'БАЗА ЯНД'!N865</f>
        <v>0</v>
      </c>
      <c r="J867">
        <f>'БАЗА ЯНД'!O865</f>
        <v>0</v>
      </c>
      <c r="K867">
        <f>'БАЗА ЯНД'!P865</f>
        <v>0</v>
      </c>
      <c r="L867">
        <f>'БАЗА ЯНД'!Q865</f>
        <v>0</v>
      </c>
      <c r="M867" t="str">
        <f>'БАЗА ЯНД'!R865</f>
        <v>пепперони</v>
      </c>
    </row>
    <row r="868" spans="1:13" ht="15" hidden="1" customHeight="1" x14ac:dyDescent="0.25">
      <c r="A868">
        <f>'БАЗА ЯНД'!B866</f>
        <v>6</v>
      </c>
      <c r="B868" t="str">
        <f>'БАЗА ЯНД'!E866</f>
        <v>Фалафель из баклажанов</v>
      </c>
      <c r="C868" t="str">
        <f>CONCATENATE('БАЗА ЯНД'!F866,".-")</f>
        <v>190.-</v>
      </c>
      <c r="D868" t="str">
        <f>CONCATENATE('БАЗА ЯНД'!I866," г")</f>
        <v>200 г</v>
      </c>
      <c r="E868" t="str">
        <f>CONCATENATE(ROUND('БАЗА ЯНД'!J866,0)," кк")</f>
        <v>174 кк</v>
      </c>
      <c r="F868" t="str">
        <f>CONCATENATE("Б ",ROUND('БАЗА ЯНД'!K866,0))</f>
        <v>Б 5</v>
      </c>
      <c r="G868" t="str">
        <f>CONCATENATE("Ж ",ROUND('БАЗА ЯНД'!L866,0))</f>
        <v>Ж 1</v>
      </c>
      <c r="H868" t="str">
        <f>CONCATENATE("У ",ROUND('БАЗА ЯНД'!M866,0))</f>
        <v>У 37</v>
      </c>
      <c r="I868">
        <f>'БАЗА ЯНД'!N866</f>
        <v>1</v>
      </c>
      <c r="J868">
        <f>'БАЗА ЯНД'!O866</f>
        <v>1</v>
      </c>
      <c r="K868">
        <f>'БАЗА ЯНД'!P866</f>
        <v>0</v>
      </c>
      <c r="L868">
        <f>'БАЗА ЯНД'!Q866</f>
        <v>1</v>
      </c>
      <c r="M868" t="str">
        <f>'БАЗА ЯНД'!R866</f>
        <v xml:space="preserve">баклажаны, морковь, лук репчатый, кинза, петрушка, мята, перец чили, сельдерей, пшеничная мука, соль, кумин, мускатный орех, кориандр, перец сладкий, кабачки, листья сельдерея, салатный лист, соус (лайм, сахар, соль, сметана, мята, базилик)
</v>
      </c>
    </row>
    <row r="869" spans="1:13" ht="15" hidden="1" customHeight="1" x14ac:dyDescent="0.25">
      <c r="A869">
        <f>'БАЗА ЯНД'!B867</f>
        <v>15</v>
      </c>
      <c r="B869" t="str">
        <f>'БАЗА ЯНД'!E867</f>
        <v>Салат с ростбифом</v>
      </c>
      <c r="C869" t="str">
        <f>CONCATENATE('БАЗА ЯНД'!F867,".-")</f>
        <v>250.-</v>
      </c>
      <c r="D869" t="str">
        <f>CONCATENATE('БАЗА ЯНД'!I867," г")</f>
        <v>240 г</v>
      </c>
      <c r="E869" t="str">
        <f>CONCATENATE(ROUND('БАЗА ЯНД'!J867,0)," кк")</f>
        <v>230 кк</v>
      </c>
      <c r="F869" t="str">
        <f>CONCATENATE("Б ",ROUND('БАЗА ЯНД'!K867,0))</f>
        <v>Б 9</v>
      </c>
      <c r="G869" t="str">
        <f>CONCATENATE("Ж ",ROUND('БАЗА ЯНД'!L867,0))</f>
        <v>Ж 16</v>
      </c>
      <c r="H869" t="str">
        <f>CONCATENATE("У ",ROUND('БАЗА ЯНД'!M867,0))</f>
        <v>У 13</v>
      </c>
      <c r="I869">
        <f>'БАЗА ЯНД'!N867</f>
        <v>0</v>
      </c>
      <c r="J869">
        <f>'БАЗА ЯНД'!O867</f>
        <v>0</v>
      </c>
      <c r="K869">
        <f>'БАЗА ЯНД'!P867</f>
        <v>0</v>
      </c>
      <c r="L869">
        <f>'БАЗА ЯНД'!Q867</f>
        <v>0</v>
      </c>
      <c r="M869" t="str">
        <f>'БАЗА ЯНД'!R867</f>
        <v>салат айсберг, листья салата, говядина, розмарин, тимьян, картофель, огурцы, томаты, морковь, шампиньоны, подсолнечное масло, уксус винный</v>
      </c>
    </row>
    <row r="870" spans="1:13" ht="15" hidden="1" customHeight="1" x14ac:dyDescent="0.25">
      <c r="A870">
        <f>'БАЗА ЯНД'!B868</f>
        <v>24</v>
      </c>
      <c r="B870" t="str">
        <f>'БАЗА ЯНД'!E868</f>
        <v>Пирожное Картошка</v>
      </c>
      <c r="C870" t="str">
        <f>CONCATENATE('БАЗА ЯНД'!F868,".-")</f>
        <v>90.-</v>
      </c>
      <c r="D870" t="str">
        <f>CONCATENATE('БАЗА ЯНД'!I868," г")</f>
        <v>60 г</v>
      </c>
      <c r="E870" t="str">
        <f>CONCATENATE(ROUND('БАЗА ЯНД'!J868,0)," кк")</f>
        <v>273 кк</v>
      </c>
      <c r="F870" t="str">
        <f>CONCATENATE("Б ",ROUND('БАЗА ЯНД'!K868,0))</f>
        <v>Б 5</v>
      </c>
      <c r="G870" t="str">
        <f>CONCATENATE("Ж ",ROUND('БАЗА ЯНД'!L868,0))</f>
        <v>Ж 18</v>
      </c>
      <c r="H870" t="str">
        <f>CONCATENATE("У ",ROUND('БАЗА ЯНД'!M868,0))</f>
        <v>У 23</v>
      </c>
      <c r="I870">
        <f>'БАЗА ЯНД'!N868</f>
        <v>1</v>
      </c>
      <c r="J870">
        <f>'БАЗА ЯНД'!O868</f>
        <v>1</v>
      </c>
      <c r="K870">
        <f>'БАЗА ЯНД'!P868</f>
        <v>1</v>
      </c>
      <c r="L870">
        <f>'БАЗА ЯНД'!Q868</f>
        <v>0</v>
      </c>
      <c r="M870" t="str">
        <f>'БАЗА ЯНД'!R868</f>
        <v xml:space="preserve">пшеничная мука, яйцо куриное, молоко, сливки 22%, грецкий орех, арахис, фундук, кокосовая стружка, сироп ром, сахар, имбирь порошок, морковь, апельсины, сода пищевая, подсолнечное масло, горький шоколад, какао, маргарин, корица, разрыхлитель, </v>
      </c>
    </row>
    <row r="871" spans="1:13" ht="15" hidden="1" customHeight="1" x14ac:dyDescent="0.25">
      <c r="A871">
        <f>'БАЗА ЯНД'!B869</f>
        <v>22</v>
      </c>
      <c r="B871" t="str">
        <f>'БАЗА ЯНД'!E869</f>
        <v>Отбивная из индейки с яблочным соусом, 1 шт</v>
      </c>
      <c r="C871" t="str">
        <f>CONCATENATE('БАЗА ЯНД'!F869,".-")</f>
        <v>190.-</v>
      </c>
      <c r="D871" t="str">
        <f>CONCATENATE('БАЗА ЯНД'!I869," г")</f>
        <v>110 г</v>
      </c>
      <c r="E871" t="str">
        <f>CONCATENATE(ROUND('БАЗА ЯНД'!J869,0)," кк")</f>
        <v>105 кк</v>
      </c>
      <c r="F871" t="str">
        <f>CONCATENATE("Б ",ROUND('БАЗА ЯНД'!K869,0))</f>
        <v>Б 17</v>
      </c>
      <c r="G871" t="str">
        <f>CONCATENATE("Ж ",ROUND('БАЗА ЯНД'!L869,0))</f>
        <v>Ж 1</v>
      </c>
      <c r="H871" t="str">
        <f>CONCATENATE("У ",ROUND('БАЗА ЯНД'!M869,0))</f>
        <v>У 7</v>
      </c>
      <c r="I871">
        <f>'БАЗА ЯНД'!N869</f>
        <v>0</v>
      </c>
      <c r="J871">
        <f>'БАЗА ЯНД'!O869</f>
        <v>0</v>
      </c>
      <c r="K871">
        <f>'БАЗА ЯНД'!P869</f>
        <v>1</v>
      </c>
      <c r="L871">
        <f>'БАЗА ЯНД'!Q869</f>
        <v>0</v>
      </c>
      <c r="M871" t="str">
        <f>'БАЗА ЯНД'!R869</f>
        <v>филе индейки, молоко, соль, розмарин, соус яблочный (яблоки, сельдерей, горчица зернистая)</v>
      </c>
    </row>
    <row r="872" spans="1:13" ht="15" hidden="1" customHeight="1" x14ac:dyDescent="0.25">
      <c r="A872">
        <f>'БАЗА ЯНД'!B870</f>
        <v>14</v>
      </c>
      <c r="B872" t="str">
        <f>'БАЗА ЯНД'!E870</f>
        <v>Сэндвич с ветчиной и омлетом</v>
      </c>
      <c r="C872" t="str">
        <f>CONCATENATE('БАЗА ЯНД'!F870,".-")</f>
        <v>140.-</v>
      </c>
      <c r="D872" t="str">
        <f>CONCATENATE('БАЗА ЯНД'!I870," г")</f>
        <v>130 г</v>
      </c>
      <c r="E872" t="str">
        <f>CONCATENATE(ROUND('БАЗА ЯНД'!J870,0)," кк")</f>
        <v>251 кк</v>
      </c>
      <c r="F872" t="str">
        <f>CONCATENATE("Б ",ROUND('БАЗА ЯНД'!K870,0))</f>
        <v>Б 11</v>
      </c>
      <c r="G872" t="str">
        <f>CONCATENATE("Ж ",ROUND('БАЗА ЯНД'!L870,0))</f>
        <v>Ж 15</v>
      </c>
      <c r="H872" t="str">
        <f>CONCATENATE("У ",ROUND('БАЗА ЯНД'!M870,0))</f>
        <v>У 19</v>
      </c>
      <c r="I872">
        <f>'БАЗА ЯНД'!N870</f>
        <v>0</v>
      </c>
      <c r="J872">
        <f>'БАЗА ЯНД'!O870</f>
        <v>1</v>
      </c>
      <c r="K872">
        <f>'БАЗА ЯНД'!P870</f>
        <v>1</v>
      </c>
      <c r="L872">
        <f>'БАЗА ЯНД'!Q870</f>
        <v>0</v>
      </c>
      <c r="M872" t="str">
        <f>'БАЗА ЯНД'!R870</f>
        <v>хлеб тостовый, салат айсберг, корейка, томаты, яйцо, сыр, горчица, огурцы маринованные, сливочное масло, сыр творожный, петрушка, халапеньо</v>
      </c>
    </row>
    <row r="873" spans="1:13" ht="15" hidden="1" customHeight="1" x14ac:dyDescent="0.25">
      <c r="A873">
        <f>'БАЗА ЯНД'!B871</f>
        <v>19</v>
      </c>
      <c r="B873" t="str">
        <f>'БАЗА ЯНД'!E871</f>
        <v>Боул с индейкой и соусом Тоннато</v>
      </c>
      <c r="C873" t="str">
        <f>CONCATENATE('БАЗА ЯНД'!F871,".-")</f>
        <v>250.-</v>
      </c>
      <c r="D873" t="str">
        <f>CONCATENATE('БАЗА ЯНД'!I871," г")</f>
        <v>250 г</v>
      </c>
      <c r="E873" t="str">
        <f>CONCATENATE(ROUND('БАЗА ЯНД'!J871,0)," кк")</f>
        <v>262 кк</v>
      </c>
      <c r="F873" t="str">
        <f>CONCATENATE("Б ",ROUND('БАЗА ЯНД'!K871,0))</f>
        <v>Б 25</v>
      </c>
      <c r="G873" t="str">
        <f>CONCATENATE("Ж ",ROUND('БАЗА ЯНД'!L871,0))</f>
        <v>Ж 14</v>
      </c>
      <c r="H873" t="str">
        <f>CONCATENATE("У ",ROUND('БАЗА ЯНД'!M871,0))</f>
        <v>У 11</v>
      </c>
      <c r="I873">
        <f>'БАЗА ЯНД'!N871</f>
        <v>0</v>
      </c>
      <c r="J873">
        <f>'БАЗА ЯНД'!O871</f>
        <v>0</v>
      </c>
      <c r="K873">
        <f>'БАЗА ЯНД'!P871</f>
        <v>0</v>
      </c>
      <c r="L873">
        <f>'БАЗА ЯНД'!Q871</f>
        <v>0</v>
      </c>
      <c r="M873" t="str">
        <f>'БАЗА ЯНД'!R871</f>
        <v>индейка,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v>
      </c>
    </row>
    <row r="874" spans="1:13" ht="15" customHeight="1" x14ac:dyDescent="0.25">
      <c r="A874">
        <f>'БАЗА ЯНД'!B872</f>
        <v>22</v>
      </c>
      <c r="B874" t="str">
        <f>'БАЗА ЯНД'!E872</f>
        <v>Пирожок со шпинатом и рикоттой</v>
      </c>
      <c r="C874" t="str">
        <f>CONCATENATE('БАЗА ЯНД'!F872,".-")</f>
        <v>75.-</v>
      </c>
      <c r="D874" t="str">
        <f>CONCATENATE('БАЗА ЯНД'!I872," г")</f>
        <v>60 г</v>
      </c>
      <c r="E874" t="str">
        <f>CONCATENATE(ROUND('БАЗА ЯНД'!J872,0)," кк")</f>
        <v>165 кк</v>
      </c>
      <c r="F874" t="str">
        <f>CONCATENATE("Б ",ROUND('БАЗА ЯНД'!K872,0))</f>
        <v>Б 5</v>
      </c>
      <c r="G874" t="str">
        <f>CONCATENATE("Ж ",ROUND('БАЗА ЯНД'!L872,0))</f>
        <v>Ж 9</v>
      </c>
      <c r="H874" t="str">
        <f>CONCATENATE("У ",ROUND('БАЗА ЯНД'!M872,0))</f>
        <v>У 16</v>
      </c>
      <c r="I874">
        <f>'БАЗА ЯНД'!N872</f>
        <v>1</v>
      </c>
      <c r="J874">
        <f>'БАЗА ЯНД'!O872</f>
        <v>1</v>
      </c>
      <c r="K874">
        <f>'БАЗА ЯНД'!P872</f>
        <v>1</v>
      </c>
      <c r="L874">
        <f>'БАЗА ЯНД'!Q872</f>
        <v>0</v>
      </c>
      <c r="M874" t="str">
        <f>'БАЗА ЯНД'!R872</f>
        <v xml:space="preserve">молоко, пшеничная мука, яйцо куриное, сливочное масло, сахар, соль, дрожжи, лук репчатый, шпинат, сыр рикотта, сыр гауда, петрушка, орехи
</v>
      </c>
    </row>
    <row r="875" spans="1:13" ht="15" hidden="1" customHeight="1" x14ac:dyDescent="0.25">
      <c r="A875">
        <f>'БАЗА ЯНД'!B873</f>
        <v>38</v>
      </c>
      <c r="B875" t="str">
        <f>'БАЗА ЯНД'!E873</f>
        <v>Карри суп с белой рыбой</v>
      </c>
      <c r="C875" t="str">
        <f>CONCATENATE('БАЗА ЯНД'!F873,".-")</f>
        <v>160.-</v>
      </c>
      <c r="D875" t="str">
        <f>CONCATENATE('БАЗА ЯНД'!I873," г")</f>
        <v>250 г</v>
      </c>
      <c r="E875" t="str">
        <f>CONCATENATE(ROUND('БАЗА ЯНД'!J873,0)," кк")</f>
        <v>140 кк</v>
      </c>
      <c r="F875" t="str">
        <f>CONCATENATE("Б ",ROUND('БАЗА ЯНД'!K873,0))</f>
        <v>Б 12</v>
      </c>
      <c r="G875" t="str">
        <f>CONCATENATE("Ж ",ROUND('БАЗА ЯНД'!L873,0))</f>
        <v>Ж 5</v>
      </c>
      <c r="H875" t="str">
        <f>CONCATENATE("У ",ROUND('БАЗА ЯНД'!M873,0))</f>
        <v>У 12</v>
      </c>
      <c r="I875">
        <f>'БАЗА ЯНД'!N873</f>
        <v>0</v>
      </c>
      <c r="J875">
        <f>'БАЗА ЯНД'!O873</f>
        <v>1</v>
      </c>
      <c r="K875">
        <f>'БАЗА ЯНД'!P873</f>
        <v>0</v>
      </c>
      <c r="L875">
        <f>'БАЗА ЯНД'!Q873</f>
        <v>1</v>
      </c>
      <c r="M875" t="str">
        <f>'БАЗА ЯНД'!R873</f>
        <v>треска, лапша пшеничная, рыбный бульон, перец чили, имбирь, чеснок, морковь, цукини, грибы шиитаке, тыква, кокосовое молоко, кинза, ростки сои, соль, специи</v>
      </c>
    </row>
    <row r="876" spans="1:13" ht="15" hidden="1" customHeight="1" x14ac:dyDescent="0.25">
      <c r="A876">
        <f>'БАЗА ЯНД'!B874</f>
        <v>23</v>
      </c>
      <c r="B876" t="str">
        <f>'БАЗА ЯНД'!E874</f>
        <v>Пита с пармой и овощами на гриле</v>
      </c>
      <c r="C876" t="str">
        <f>CONCATENATE('БАЗА ЯНД'!F874,".-")</f>
        <v>220.-</v>
      </c>
      <c r="D876" t="str">
        <f>CONCATENATE('БАЗА ЯНД'!I874," г")</f>
        <v>200 г</v>
      </c>
      <c r="E876" t="str">
        <f>CONCATENATE(ROUND('БАЗА ЯНД'!J874,0)," кк")</f>
        <v>405 кк</v>
      </c>
      <c r="F876" t="str">
        <f>CONCATENATE("Б ",ROUND('БАЗА ЯНД'!K874,0))</f>
        <v>Б 15</v>
      </c>
      <c r="G876" t="str">
        <f>CONCATENATE("Ж ",ROUND('БАЗА ЯНД'!L874,0))</f>
        <v>Ж 23</v>
      </c>
      <c r="H876" t="str">
        <f>CONCATENATE("У ",ROUND('БАЗА ЯНД'!M874,0))</f>
        <v>У 36</v>
      </c>
      <c r="I876">
        <f>'БАЗА ЯНД'!N874</f>
        <v>0</v>
      </c>
      <c r="J876">
        <f>'БАЗА ЯНД'!O874</f>
        <v>1</v>
      </c>
      <c r="K876">
        <f>'БАЗА ЯНД'!P874</f>
        <v>0</v>
      </c>
      <c r="L876">
        <f>'БАЗА ЯНД'!Q874</f>
        <v>0</v>
      </c>
      <c r="M876" t="str">
        <f>'БАЗА ЯНД'!R874</f>
        <v>пита, листья салата, огурец, томаты, парма, цукини, перец болгарский, подсолнечное масло, соус ранч (майонез, лук зеленый, петрушка, лимоны, базилик)</v>
      </c>
    </row>
    <row r="877" spans="1:13" ht="15" customHeight="1" x14ac:dyDescent="0.25">
      <c r="A877">
        <f>'БАЗА ЯНД'!B875</f>
        <v>19</v>
      </c>
      <c r="B877" t="str">
        <f>'БАЗА ЯНД'!E875</f>
        <v>Пита с сулугуни</v>
      </c>
      <c r="C877" t="str">
        <f>CONCATENATE('БАЗА ЯНД'!F875,".-")</f>
        <v>190.-</v>
      </c>
      <c r="D877" t="str">
        <f>CONCATENATE('БАЗА ЯНД'!I875," г")</f>
        <v>150 г</v>
      </c>
      <c r="E877" t="str">
        <f>CONCATENATE(ROUND('БАЗА ЯНД'!J875,0)," кк")</f>
        <v>354 кк</v>
      </c>
      <c r="F877" t="str">
        <f>CONCATENATE("Б ",ROUND('БАЗА ЯНД'!K875,0))</f>
        <v>Б 17</v>
      </c>
      <c r="G877" t="str">
        <f>CONCATENATE("Ж ",ROUND('БАЗА ЯНД'!L875,0))</f>
        <v>Ж 18</v>
      </c>
      <c r="H877" t="str">
        <f>CONCATENATE("У ",ROUND('БАЗА ЯНД'!M875,0))</f>
        <v>У 32</v>
      </c>
      <c r="I877">
        <f>'БАЗА ЯНД'!N875</f>
        <v>1</v>
      </c>
      <c r="J877">
        <f>'БАЗА ЯНД'!O875</f>
        <v>1</v>
      </c>
      <c r="K877">
        <f>'БАЗА ЯНД'!P875</f>
        <v>1</v>
      </c>
      <c r="L877">
        <f>'БАЗА ЯНД'!Q875</f>
        <v>0</v>
      </c>
      <c r="M877" t="str">
        <f>'БАЗА ЯНД'!R875</f>
        <v>пита, сулугуни, сливочное масло, соль, специи</v>
      </c>
    </row>
    <row r="878" spans="1:13" ht="15" hidden="1" customHeight="1" x14ac:dyDescent="0.25">
      <c r="A878">
        <f>'БАЗА ЯНД'!B876</f>
        <v>11</v>
      </c>
      <c r="B878" t="str">
        <f>'БАЗА ЯНД'!E876</f>
        <v>Wok с рисом, морепродуктами и рыбой</v>
      </c>
      <c r="C878" t="str">
        <f>CONCATENATE('БАЗА ЯНД'!F876,".-")</f>
        <v>240.-</v>
      </c>
      <c r="D878" t="str">
        <f>CONCATENATE('БАЗА ЯНД'!I876," г")</f>
        <v>250 г</v>
      </c>
      <c r="E878" t="str">
        <f>CONCATENATE(ROUND('БАЗА ЯНД'!J876,0)," кк")</f>
        <v>243 кк</v>
      </c>
      <c r="F878" t="str">
        <f>CONCATENATE("Б ",ROUND('БАЗА ЯНД'!K876,0))</f>
        <v>Б 14</v>
      </c>
      <c r="G878" t="str">
        <f>CONCATENATE("Ж ",ROUND('БАЗА ЯНД'!L876,0))</f>
        <v>Ж 5</v>
      </c>
      <c r="H878" t="str">
        <f>CONCATENATE("У ",ROUND('БАЗА ЯНД'!M876,0))</f>
        <v>У 36</v>
      </c>
      <c r="I878">
        <f>'БАЗА ЯНД'!N876</f>
        <v>0</v>
      </c>
      <c r="J878">
        <f>'БАЗА ЯНД'!O876</f>
        <v>0</v>
      </c>
      <c r="K878">
        <f>'БАЗА ЯНД'!P876</f>
        <v>0</v>
      </c>
      <c r="L878">
        <f>'БАЗА ЯНД'!Q876</f>
        <v>0</v>
      </c>
      <c r="M878" t="str">
        <f>'БАЗА ЯНД'!R876</f>
        <v>рис, кальмар, мидии, креветки, треска, паприка, брокколи, лук, морковь, шампиньоны, горошек, кинза, чеснок, кунжутное масло, оливковое масло, специи, соль</v>
      </c>
    </row>
    <row r="879" spans="1:13" ht="15" hidden="1" customHeight="1" x14ac:dyDescent="0.25">
      <c r="A879">
        <f>'БАЗА ЯНД'!B877</f>
        <v>22</v>
      </c>
      <c r="B879" t="str">
        <f>'БАЗА ЯНД'!E877</f>
        <v>Паста с фрикадельками</v>
      </c>
      <c r="C879" t="str">
        <f>CONCATENATE('БАЗА ЯНД'!F877,".-")</f>
        <v>230.-</v>
      </c>
      <c r="D879" t="str">
        <f>CONCATENATE('БАЗА ЯНД'!I877," г")</f>
        <v>250 г</v>
      </c>
      <c r="E879" t="str">
        <f>CONCATENATE(ROUND('БАЗА ЯНД'!J877,0)," кк")</f>
        <v>412 кк</v>
      </c>
      <c r="F879" t="str">
        <f>CONCATENATE("Б ",ROUND('БАЗА ЯНД'!K877,0))</f>
        <v>Б 14</v>
      </c>
      <c r="G879" t="str">
        <f>CONCATENATE("Ж ",ROUND('БАЗА ЯНД'!L877,0))</f>
        <v>Ж 31</v>
      </c>
      <c r="H879" t="str">
        <f>CONCATENATE("У ",ROUND('БАЗА ЯНД'!M877,0))</f>
        <v>У 20</v>
      </c>
      <c r="I879">
        <f>'БАЗА ЯНД'!N877</f>
        <v>0</v>
      </c>
      <c r="J879">
        <f>'БАЗА ЯНД'!O877</f>
        <v>1</v>
      </c>
      <c r="K879">
        <f>'БАЗА ЯНД'!P877</f>
        <v>1</v>
      </c>
      <c r="L879">
        <f>'БАЗА ЯНД'!Q877</f>
        <v>0</v>
      </c>
      <c r="M879" t="str">
        <f>'БАЗА ЯНД'!R877</f>
        <v>паста, говядина, свинина, томаты, морковь, сельдерей, лук, яйцо куриное, сыр, соль, специи</v>
      </c>
    </row>
    <row r="880" spans="1:13" ht="15" hidden="1" customHeight="1" x14ac:dyDescent="0.25">
      <c r="A880">
        <f>'БАЗА ЯНД'!B878</f>
        <v>0</v>
      </c>
      <c r="B880" t="str">
        <f>'БАЗА ЯНД'!E878</f>
        <v>Салат с морскими водорослями</v>
      </c>
      <c r="C880" t="str">
        <f>CONCATENATE('БАЗА ЯНД'!F878,".-")</f>
        <v>120.-</v>
      </c>
      <c r="D880" t="str">
        <f>CONCATENATE('БАЗА ЯНД'!I878," г")</f>
        <v>160 г</v>
      </c>
      <c r="E880" t="str">
        <f>CONCATENATE(ROUND('БАЗА ЯНД'!J878,0)," кк")</f>
        <v>193 кк</v>
      </c>
      <c r="F880" t="str">
        <f>CONCATENATE("Б ",ROUND('БАЗА ЯНД'!K878,0))</f>
        <v>Б 4</v>
      </c>
      <c r="G880" t="str">
        <f>CONCATENATE("Ж ",ROUND('БАЗА ЯНД'!L878,0))</f>
        <v>Ж 9</v>
      </c>
      <c r="H880" t="str">
        <f>CONCATENATE("У ",ROUND('БАЗА ЯНД'!M878,0))</f>
        <v>У 24</v>
      </c>
      <c r="I880">
        <f>'БАЗА ЯНД'!N878</f>
        <v>1</v>
      </c>
      <c r="J880">
        <f>'БАЗА ЯНД'!O878</f>
        <v>0</v>
      </c>
      <c r="K880">
        <f>'БАЗА ЯНД'!P878</f>
        <v>0</v>
      </c>
      <c r="L880">
        <f>'БАЗА ЯНД'!Q878</f>
        <v>1</v>
      </c>
      <c r="M880" t="str">
        <f>'БАЗА ЯНД'!R878</f>
        <v>салат чукка, огурцы, рис, мирин, соус кунжутный, кинза, имбирь, кунжутное масло, капуста китайская, специи, соль</v>
      </c>
    </row>
    <row r="881" spans="1:13" ht="15" hidden="1" customHeight="1" x14ac:dyDescent="0.25">
      <c r="A881">
        <f>'БАЗА ЯНД'!B879</f>
        <v>33</v>
      </c>
      <c r="B881" t="str">
        <f>'БАЗА ЯНД'!E879</f>
        <v>Смузи дыня-манго-ананас</v>
      </c>
      <c r="C881" t="str">
        <f>CONCATENATE('БАЗА ЯНД'!F879,".-")</f>
        <v>140.-</v>
      </c>
      <c r="D881" t="str">
        <f>CONCATENATE('БАЗА ЯНД'!I879," г")</f>
        <v>280 г</v>
      </c>
      <c r="E881" t="str">
        <f>CONCATENATE(ROUND('БАЗА ЯНД'!J879,0)," кк")</f>
        <v>68 кк</v>
      </c>
      <c r="F881" t="str">
        <f>CONCATENATE("Б ",ROUND('БАЗА ЯНД'!K879,0))</f>
        <v>Б 1</v>
      </c>
      <c r="G881" t="str">
        <f>CONCATENATE("Ж ",ROUND('БАЗА ЯНД'!L879,0))</f>
        <v>Ж 1</v>
      </c>
      <c r="H881" t="str">
        <f>CONCATENATE("У ",ROUND('БАЗА ЯНД'!M879,0))</f>
        <v>У 15</v>
      </c>
      <c r="I881">
        <f>'БАЗА ЯНД'!N879</f>
        <v>1</v>
      </c>
      <c r="J881">
        <f>'БАЗА ЯНД'!O879</f>
        <v>0</v>
      </c>
      <c r="K881">
        <f>'БАЗА ЯНД'!P879</f>
        <v>0</v>
      </c>
      <c r="L881">
        <f>'БАЗА ЯНД'!Q879</f>
        <v>0</v>
      </c>
      <c r="M881" t="str">
        <f>'БАЗА ЯНД'!R879</f>
        <v>дыня, манго, ананас</v>
      </c>
    </row>
    <row r="882" spans="1:13" ht="15" hidden="1" customHeight="1" x14ac:dyDescent="0.25">
      <c r="A882">
        <f>'БАЗА ЯНД'!B880</f>
        <v>24</v>
      </c>
      <c r="B882" t="str">
        <f>'БАЗА ЯНД'!E880</f>
        <v>Салат с ветчиной и грибами</v>
      </c>
      <c r="C882" t="str">
        <f>CONCATENATE('БАЗА ЯНД'!F880,".-")</f>
        <v>180.-</v>
      </c>
      <c r="D882" t="str">
        <f>CONCATENATE('БАЗА ЯНД'!I880," г")</f>
        <v>220 г</v>
      </c>
      <c r="E882" t="str">
        <f>CONCATENATE(ROUND('БАЗА ЯНД'!J880,0)," кк")</f>
        <v>277 кк</v>
      </c>
      <c r="F882" t="str">
        <f>CONCATENATE("Б ",ROUND('БАЗА ЯНД'!K880,0))</f>
        <v>Б 9</v>
      </c>
      <c r="G882" t="str">
        <f>CONCATENATE("Ж ",ROUND('БАЗА ЯНД'!L880,0))</f>
        <v>Ж 24</v>
      </c>
      <c r="H882" t="str">
        <f>CONCATENATE("У ",ROUND('БАЗА ЯНД'!M880,0))</f>
        <v>У 6</v>
      </c>
      <c r="I882">
        <f>'БАЗА ЯНД'!N880</f>
        <v>0</v>
      </c>
      <c r="J882">
        <f>'БАЗА ЯНД'!O880</f>
        <v>0</v>
      </c>
      <c r="K882">
        <f>'БАЗА ЯНД'!P880</f>
        <v>0</v>
      </c>
      <c r="L882">
        <f>'БАЗА ЯНД'!Q880</f>
        <v>0</v>
      </c>
      <c r="M882" t="str">
        <f>'БАЗА ЯНД'!R880</f>
        <v>ветчина, тыква, морковь, капуста, оливки, редис, паприка, айсберг, огурцы, ветчина, шампиньоны, томаты черри, оливковое масло, горчица, винный уксус</v>
      </c>
    </row>
    <row r="883" spans="1:13" ht="15" hidden="1" customHeight="1" x14ac:dyDescent="0.25">
      <c r="A883">
        <f>'БАЗА ЯНД'!B881</f>
        <v>30</v>
      </c>
      <c r="B883" t="str">
        <f>'БАЗА ЯНД'!E881</f>
        <v>Боул с авокадо и лисичками</v>
      </c>
      <c r="C883" t="str">
        <f>CONCATENATE('БАЗА ЯНД'!F881,".-")</f>
        <v>250.-</v>
      </c>
      <c r="D883" t="str">
        <f>CONCATENATE('БАЗА ЯНД'!I881," г")</f>
        <v>250 г</v>
      </c>
      <c r="E883" t="str">
        <f>CONCATENATE(ROUND('БАЗА ЯНД'!J881,0)," кк")</f>
        <v>210 кк</v>
      </c>
      <c r="F883" t="str">
        <f>CONCATENATE("Б ",ROUND('БАЗА ЯНД'!K881,0))</f>
        <v>Б 8</v>
      </c>
      <c r="G883" t="str">
        <f>CONCATENATE("Ж ",ROUND('БАЗА ЯНД'!L881,0))</f>
        <v>Ж 10</v>
      </c>
      <c r="H883" t="str">
        <f>CONCATENATE("У ",ROUND('БАЗА ЯНД'!M881,0))</f>
        <v>У 22</v>
      </c>
      <c r="I883">
        <f>'БАЗА ЯНД'!N881</f>
        <v>1</v>
      </c>
      <c r="J883">
        <f>'БАЗА ЯНД'!O881</f>
        <v>0</v>
      </c>
      <c r="K883">
        <f>'БАЗА ЯНД'!P881</f>
        <v>1</v>
      </c>
      <c r="L883">
        <f>'БАЗА ЯНД'!Q881</f>
        <v>0</v>
      </c>
      <c r="M883" t="str">
        <f>'БАЗА ЯНД'!R881</f>
        <v>брокколи, батат, лисички, полба, фасоль красная, шпинат, авокадо, томаты, капуста краснокочанная, капуста китайская, салат айсберг, гуакамоле, сыр пармезан, соус песто (базилик, петрушка, оливковое масло, чеснок, лимон, сахар, соль)</v>
      </c>
    </row>
    <row r="884" spans="1:13" ht="15" hidden="1" customHeight="1" x14ac:dyDescent="0.25">
      <c r="A884">
        <f>'БАЗА ЯНД'!B882</f>
        <v>0</v>
      </c>
      <c r="B884" t="str">
        <f>'БАЗА ЯНД'!E882</f>
        <v>Сосиска в слойке</v>
      </c>
      <c r="C884" t="str">
        <f>CONCATENATE('БАЗА ЯНД'!F882,".-")</f>
        <v>125.-</v>
      </c>
      <c r="D884" t="str">
        <f>CONCATENATE('БАЗА ЯНД'!I882," г")</f>
        <v>130 г</v>
      </c>
      <c r="E884" t="str">
        <f>CONCATENATE(ROUND('БАЗА ЯНД'!J882,0)," кк")</f>
        <v>0 кк</v>
      </c>
      <c r="F884" t="str">
        <f>CONCATENATE("Б ",ROUND('БАЗА ЯНД'!K882,0))</f>
        <v>Б 0</v>
      </c>
      <c r="G884" t="str">
        <f>CONCATENATE("Ж ",ROUND('БАЗА ЯНД'!L882,0))</f>
        <v>Ж 0</v>
      </c>
      <c r="H884" t="str">
        <f>CONCATENATE("У ",ROUND('БАЗА ЯНД'!M882,0))</f>
        <v>У 0</v>
      </c>
      <c r="I884">
        <f>'БАЗА ЯНД'!N882</f>
        <v>0</v>
      </c>
      <c r="J884">
        <f>'БАЗА ЯНД'!O882</f>
        <v>1</v>
      </c>
      <c r="K884">
        <f>'БАЗА ЯНД'!P882</f>
        <v>1</v>
      </c>
      <c r="L884">
        <f>'БАЗА ЯНД'!Q882</f>
        <v>0</v>
      </c>
      <c r="M884">
        <f>'БАЗА ЯНД'!R882</f>
        <v>0</v>
      </c>
    </row>
    <row r="885" spans="1:13" ht="15" hidden="1" customHeight="1" x14ac:dyDescent="0.25">
      <c r="A885">
        <f>'БАЗА ЯНД'!B883</f>
        <v>21</v>
      </c>
      <c r="B885" t="str">
        <f>'БАЗА ЯНД'!E883</f>
        <v>Белая рыба с овощами в кисло-сладком соусе</v>
      </c>
      <c r="C885" t="str">
        <f>CONCATENATE('БАЗА ЯНД'!F883,".-")</f>
        <v>260.-</v>
      </c>
      <c r="D885" t="str">
        <f>CONCATENATE('БАЗА ЯНД'!I883," г")</f>
        <v>180 г</v>
      </c>
      <c r="E885" t="str">
        <f>CONCATENATE(ROUND('БАЗА ЯНД'!J883,0)," кк")</f>
        <v>102 кк</v>
      </c>
      <c r="F885" t="str">
        <f>CONCATENATE("Б ",ROUND('БАЗА ЯНД'!K883,0))</f>
        <v>Б 16</v>
      </c>
      <c r="G885" t="str">
        <f>CONCATENATE("Ж ",ROUND('БАЗА ЯНД'!L883,0))</f>
        <v>Ж 1</v>
      </c>
      <c r="H885" t="str">
        <f>CONCATENATE("У ",ROUND('БАЗА ЯНД'!M883,0))</f>
        <v>У 7</v>
      </c>
      <c r="I885">
        <f>'БАЗА ЯНД'!N883</f>
        <v>0</v>
      </c>
      <c r="J885">
        <f>'БАЗА ЯНД'!O883</f>
        <v>0</v>
      </c>
      <c r="K885">
        <f>'БАЗА ЯНД'!P883</f>
        <v>0</v>
      </c>
      <c r="L885">
        <f>'БАЗА ЯНД'!Q883</f>
        <v>0</v>
      </c>
      <c r="M885" t="str">
        <f>'БАЗА ЯНД'!R883</f>
        <v>белая рыба, паприка, ананас, кисло-сладкий соус, кунжут, лук, лаймы, морковь, соль, специи</v>
      </c>
    </row>
    <row r="886" spans="1:13" ht="15" hidden="1" customHeight="1" x14ac:dyDescent="0.25">
      <c r="A886">
        <f>'БАЗА ЯНД'!B884</f>
        <v>24</v>
      </c>
      <c r="B886" t="str">
        <f>'БАЗА ЯНД'!E884</f>
        <v>Поке с белой рыбой</v>
      </c>
      <c r="C886" t="str">
        <f>CONCATENATE('БАЗА ЯНД'!F884,".-")</f>
        <v>250.-</v>
      </c>
      <c r="D886" t="str">
        <f>CONCATENATE('БАЗА ЯНД'!I884," г")</f>
        <v>250 г</v>
      </c>
      <c r="E886" t="str">
        <f>CONCATENATE(ROUND('БАЗА ЯНД'!J884,0)," кк")</f>
        <v>232 кк</v>
      </c>
      <c r="F886" t="str">
        <f>CONCATENATE("Б ",ROUND('БАЗА ЯНД'!K884,0))</f>
        <v>Б 10</v>
      </c>
      <c r="G886" t="str">
        <f>CONCATENATE("Ж ",ROUND('БАЗА ЯНД'!L884,0))</f>
        <v>Ж 10</v>
      </c>
      <c r="H886" t="str">
        <f>CONCATENATE("У ",ROUND('БАЗА ЯНД'!M884,0))</f>
        <v>У 27</v>
      </c>
      <c r="I886">
        <f>'БАЗА ЯНД'!N884</f>
        <v>0</v>
      </c>
      <c r="J886">
        <f>'БАЗА ЯНД'!O884</f>
        <v>0</v>
      </c>
      <c r="K886">
        <f>'БАЗА ЯНД'!P884</f>
        <v>0</v>
      </c>
      <c r="L886">
        <f>'БАЗА ЯНД'!Q884</f>
        <v>0</v>
      </c>
      <c r="M886" t="str">
        <f>'БАЗА ЯНД'!R884</f>
        <v xml:space="preserve">филе сайды, рис для суши (рис, уксус рисовый, мирин, сахар, соль), огурцы, имбирь, черри, салат чука, салат фриллис, кукуруза, манго, нори, кунжут, соус (майонез, базилик, петрушка, чеснок, лаймы) </v>
      </c>
    </row>
    <row r="887" spans="1:13" ht="15" hidden="1" customHeight="1" x14ac:dyDescent="0.25">
      <c r="A887">
        <f>'БАЗА ЯНД'!B885</f>
        <v>21</v>
      </c>
      <c r="B887" t="str">
        <f>'БАЗА ЯНД'!E885</f>
        <v>Белая рыба с кокосовым соусом</v>
      </c>
      <c r="C887" t="str">
        <f>CONCATENATE('БАЗА ЯНД'!F885,".-")</f>
        <v>260.-</v>
      </c>
      <c r="D887" t="str">
        <f>CONCATENATE('БАЗА ЯНД'!I885," г")</f>
        <v>180 г</v>
      </c>
      <c r="E887" t="str">
        <f>CONCATENATE(ROUND('БАЗА ЯНД'!J885,0)," кк")</f>
        <v>195 кк</v>
      </c>
      <c r="F887" t="str">
        <f>CONCATENATE("Б ",ROUND('БАЗА ЯНД'!K885,0))</f>
        <v>Б 16</v>
      </c>
      <c r="G887" t="str">
        <f>CONCATENATE("Ж ",ROUND('БАЗА ЯНД'!L885,0))</f>
        <v>Ж 11</v>
      </c>
      <c r="H887" t="str">
        <f>CONCATENATE("У ",ROUND('БАЗА ЯНД'!M885,0))</f>
        <v>У 9</v>
      </c>
      <c r="I887">
        <f>'БАЗА ЯНД'!N885</f>
        <v>0</v>
      </c>
      <c r="J887">
        <f>'БАЗА ЯНД'!O885</f>
        <v>0</v>
      </c>
      <c r="K887">
        <f>'БАЗА ЯНД'!P885</f>
        <v>1</v>
      </c>
      <c r="L887">
        <f>'БАЗА ЯНД'!Q885</f>
        <v>0</v>
      </c>
      <c r="M887" t="str">
        <f>'БАЗА ЯНД'!R885</f>
        <v>белая рыба, сливки, сельдерей, кокосовое молоко, морковь, лук порей, специи, соль</v>
      </c>
    </row>
    <row r="888" spans="1:13" ht="15" hidden="1" customHeight="1" x14ac:dyDescent="0.25">
      <c r="A888">
        <f>'БАЗА ЯНД'!B886</f>
        <v>22</v>
      </c>
      <c r="B888" t="str">
        <f>'БАЗА ЯНД'!E886</f>
        <v>Пельмени домашние из говядины</v>
      </c>
      <c r="C888" t="str">
        <f>CONCATENATE('БАЗА ЯНД'!F886,".-")</f>
        <v>210.-</v>
      </c>
      <c r="D888" t="str">
        <f>CONCATENATE('БАЗА ЯНД'!I886," г")</f>
        <v>200 г</v>
      </c>
      <c r="E888" t="str">
        <f>CONCATENATE(ROUND('БАЗА ЯНД'!J886,0)," кк")</f>
        <v>451 кк</v>
      </c>
      <c r="F888" t="str">
        <f>CONCATENATE("Б ",ROUND('БАЗА ЯНД'!K886,0))</f>
        <v>Б 17</v>
      </c>
      <c r="G888" t="str">
        <f>CONCATENATE("Ж ",ROUND('БАЗА ЯНД'!L886,0))</f>
        <v>Ж 21</v>
      </c>
      <c r="H888" t="str">
        <f>CONCATENATE("У ",ROUND('БАЗА ЯНД'!M886,0))</f>
        <v>У 49</v>
      </c>
      <c r="I888">
        <f>'БАЗА ЯНД'!N886</f>
        <v>0</v>
      </c>
      <c r="J888">
        <f>'БАЗА ЯНД'!O886</f>
        <v>1</v>
      </c>
      <c r="K888">
        <f>'БАЗА ЯНД'!P886</f>
        <v>1</v>
      </c>
      <c r="L888">
        <f>'БАЗА ЯНД'!Q886</f>
        <v>0</v>
      </c>
      <c r="M888" t="str">
        <f>'БАЗА ЯНД'!R886</f>
        <v>мука пшеничная, говядина, лук, яйцо куриное, перец, сливочное масло, чеснок, соль, специи, подсолнечное масло</v>
      </c>
    </row>
    <row r="889" spans="1:13" ht="15" hidden="1" customHeight="1" x14ac:dyDescent="0.25">
      <c r="A889">
        <f>'БАЗА ЯНД'!B887</f>
        <v>9</v>
      </c>
      <c r="B889" t="str">
        <f>'БАЗА ЯНД'!E887</f>
        <v>Помидоры со сметаной и песто</v>
      </c>
      <c r="C889" t="str">
        <f>CONCATENATE('БАЗА ЯНД'!F887,".-")</f>
        <v>115.-</v>
      </c>
      <c r="D889" t="str">
        <f>CONCATENATE('БАЗА ЯНД'!I887," г")</f>
        <v>150 г</v>
      </c>
      <c r="E889" t="str">
        <f>CONCATENATE(ROUND('БАЗА ЯНД'!J887,0)," кк")</f>
        <v>92 кк</v>
      </c>
      <c r="F889" t="str">
        <f>CONCATENATE("Б ",ROUND('БАЗА ЯНД'!K887,0))</f>
        <v>Б 1</v>
      </c>
      <c r="G889" t="str">
        <f>CONCATENATE("Ж ",ROUND('БАЗА ЯНД'!L887,0))</f>
        <v>Ж 7</v>
      </c>
      <c r="H889" t="str">
        <f>CONCATENATE("У ",ROUND('БАЗА ЯНД'!M887,0))</f>
        <v>У 6</v>
      </c>
      <c r="I889">
        <f>'БАЗА ЯНД'!N887</f>
        <v>1</v>
      </c>
      <c r="J889">
        <f>'БАЗА ЯНД'!O887</f>
        <v>0</v>
      </c>
      <c r="K889">
        <f>'БАЗА ЯНД'!P887</f>
        <v>1</v>
      </c>
      <c r="L889">
        <f>'БАЗА ЯНД'!Q887</f>
        <v>0</v>
      </c>
      <c r="M889" t="str">
        <f>'БАЗА ЯНД'!R887</f>
        <v xml:space="preserve">томаты, сметана, базилик, петрушка, подсолнечное масло, соль, чеснок </v>
      </c>
    </row>
    <row r="890" spans="1:13" ht="15" hidden="1" customHeight="1" x14ac:dyDescent="0.25">
      <c r="A890">
        <f>'БАЗА ЯНД'!B888</f>
        <v>50</v>
      </c>
      <c r="B890" t="str">
        <f>'БАЗА ЯНД'!E888</f>
        <v>Wok с морепродуктами и рыбой</v>
      </c>
      <c r="C890" t="str">
        <f>CONCATENATE('БАЗА ЯНД'!F888,".-")</f>
        <v>250.-</v>
      </c>
      <c r="D890" t="str">
        <f>CONCATENATE('БАЗА ЯНД'!I888," г")</f>
        <v>250 г</v>
      </c>
      <c r="E890" t="str">
        <f>CONCATENATE(ROUND('БАЗА ЯНД'!J888,0)," кк")</f>
        <v>280 кк</v>
      </c>
      <c r="F890" t="str">
        <f>CONCATENATE("Б ",ROUND('БАЗА ЯНД'!K888,0))</f>
        <v>Б 21</v>
      </c>
      <c r="G890" t="str">
        <f>CONCATENATE("Ж ",ROUND('БАЗА ЯНД'!L888,0))</f>
        <v>Ж 7</v>
      </c>
      <c r="H890" t="str">
        <f>CONCATENATE("У ",ROUND('БАЗА ЯНД'!M888,0))</f>
        <v>У 34</v>
      </c>
      <c r="I890">
        <f>'БАЗА ЯНД'!N888</f>
        <v>0</v>
      </c>
      <c r="J890">
        <f>'БАЗА ЯНД'!O888</f>
        <v>1</v>
      </c>
      <c r="K890">
        <f>'БАЗА ЯНД'!P888</f>
        <v>0</v>
      </c>
      <c r="L890">
        <f>'БАЗА ЯНД'!Q888</f>
        <v>0</v>
      </c>
      <c r="M890" t="str">
        <f>'БАЗА ЯНД'!R888</f>
        <v>лапша, кальмар, мидии, креветки, треска, паприка, брокколи, лук, морковь, шампиньоны, горошек, кинза, чеснок, кунжутное масло, подсолнечное масло, специи, соль</v>
      </c>
    </row>
    <row r="891" spans="1:13" ht="15" hidden="1" customHeight="1" x14ac:dyDescent="0.25">
      <c r="A891">
        <f>'БАЗА ЯНД'!B889</f>
        <v>51</v>
      </c>
      <c r="B891" t="str">
        <f>'БАЗА ЯНД'!E889</f>
        <v>Хумус с печёными перцами</v>
      </c>
      <c r="C891" t="str">
        <f>CONCATENATE('БАЗА ЯНД'!F889,".-")</f>
        <v>150.-</v>
      </c>
      <c r="D891" t="str">
        <f>CONCATENATE('БАЗА ЯНД'!I889," г")</f>
        <v>200 г</v>
      </c>
      <c r="E891" t="str">
        <f>CONCATENATE(ROUND('БАЗА ЯНД'!J889,0)," кк")</f>
        <v>238 кк</v>
      </c>
      <c r="F891" t="str">
        <f>CONCATENATE("Б ",ROUND('БАЗА ЯНД'!K889,0))</f>
        <v>Б 8</v>
      </c>
      <c r="G891" t="str">
        <f>CONCATENATE("Ж ",ROUND('БАЗА ЯНД'!L889,0))</f>
        <v>Ж 14</v>
      </c>
      <c r="H891" t="str">
        <f>CONCATENATE("У ",ROUND('БАЗА ЯНД'!M889,0))</f>
        <v>У 21</v>
      </c>
      <c r="I891">
        <f>'БАЗА ЯНД'!N889</f>
        <v>1</v>
      </c>
      <c r="J891">
        <f>'БАЗА ЯНД'!O889</f>
        <v>1</v>
      </c>
      <c r="K891">
        <f>'БАЗА ЯНД'!P889</f>
        <v>1</v>
      </c>
      <c r="L891">
        <f>'БАЗА ЯНД'!Q889</f>
        <v>0</v>
      </c>
      <c r="M891" t="str">
        <f>'БАЗА ЯНД'!R889</f>
        <v>нут, лимоны, подсолнечное масло, кунжутное масло, чеснок, соль, кумин, перец белый, паприка, сыр сливочный, томаты, лук репчатый, кабачки, перец ласточка, тортилья (мука пшеничная, вода, подсолнечное масло, сахар, разрыхлитель, соль) сыр пармезан, кинза</v>
      </c>
    </row>
    <row r="892" spans="1:13" ht="15" hidden="1" customHeight="1" x14ac:dyDescent="0.25">
      <c r="A892">
        <f>'БАЗА ЯНД'!B890</f>
        <v>33</v>
      </c>
      <c r="B892" t="str">
        <f>'БАЗА ЯНД'!E890</f>
        <v>Салат с руколой, грушей и говядиной</v>
      </c>
      <c r="C892" t="str">
        <f>CONCATENATE('БАЗА ЯНД'!F890,".-")</f>
        <v>250.-</v>
      </c>
      <c r="D892" t="str">
        <f>CONCATENATE('БАЗА ЯНД'!I890," г")</f>
        <v>250 г</v>
      </c>
      <c r="E892" t="str">
        <f>CONCATENATE(ROUND('БАЗА ЯНД'!J890,0)," кк")</f>
        <v>217 кк</v>
      </c>
      <c r="F892" t="str">
        <f>CONCATENATE("Б ",ROUND('БАЗА ЯНД'!K890,0))</f>
        <v>Б 2</v>
      </c>
      <c r="G892" t="str">
        <f>CONCATENATE("Ж ",ROUND('БАЗА ЯНД'!L890,0))</f>
        <v>Ж 16</v>
      </c>
      <c r="H892" t="str">
        <f>CONCATENATE("У ",ROUND('БАЗА ЯНД'!M890,0))</f>
        <v>У 16</v>
      </c>
      <c r="I892">
        <f>'БАЗА ЯНД'!N890</f>
        <v>0</v>
      </c>
      <c r="J892">
        <f>'БАЗА ЯНД'!O890</f>
        <v>0</v>
      </c>
      <c r="K892">
        <f>'БАЗА ЯНД'!P890</f>
        <v>0</v>
      </c>
      <c r="L892">
        <f>'БАЗА ЯНД'!Q890</f>
        <v>0</v>
      </c>
      <c r="M892" t="str">
        <f>'БАЗА ЯНД'!R890</f>
        <v>ростбиф (говядина), горчица, листья салата, морковь, капуста красная, огурцы, томаты, груши, картофель, соль, специи, уксус, лимонный сок</v>
      </c>
    </row>
    <row r="893" spans="1:13" ht="15" hidden="1" customHeight="1" x14ac:dyDescent="0.25">
      <c r="A893">
        <f>'БАЗА ЯНД'!B891</f>
        <v>18</v>
      </c>
      <c r="B893" t="str">
        <f>'БАЗА ЯНД'!E891</f>
        <v>Бозбаш с нутом и говядиной</v>
      </c>
      <c r="C893" t="str">
        <f>CONCATENATE('БАЗА ЯНД'!F891,".-")</f>
        <v>160.-</v>
      </c>
      <c r="D893" t="str">
        <f>CONCATENATE('БАЗА ЯНД'!I891," г")</f>
        <v>250 г</v>
      </c>
      <c r="E893" t="str">
        <f>CONCATENATE(ROUND('БАЗА ЯНД'!J891,0)," кк")</f>
        <v>154 кк</v>
      </c>
      <c r="F893" t="str">
        <f>CONCATENATE("Б ",ROUND('БАЗА ЯНД'!K891,0))</f>
        <v>Б 9</v>
      </c>
      <c r="G893" t="str">
        <f>CONCATENATE("Ж ",ROUND('БАЗА ЯНД'!L891,0))</f>
        <v>Ж 6</v>
      </c>
      <c r="H893" t="str">
        <f>CONCATENATE("У ",ROUND('БАЗА ЯНД'!M891,0))</f>
        <v>У 16</v>
      </c>
      <c r="I893">
        <f>'БАЗА ЯНД'!N891</f>
        <v>0</v>
      </c>
      <c r="J893">
        <f>'БАЗА ЯНД'!O891</f>
        <v>0</v>
      </c>
      <c r="K893">
        <f>'БАЗА ЯНД'!P891</f>
        <v>0</v>
      </c>
      <c r="L893">
        <f>'БАЗА ЯНД'!Q891</f>
        <v>0</v>
      </c>
      <c r="M893" t="str">
        <f>'БАЗА ЯНД'!R891</f>
        <v>говядина, лук, нут, томаты, картофель, зелень, соль, специи</v>
      </c>
    </row>
    <row r="894" spans="1:13" ht="15" hidden="1" customHeight="1" x14ac:dyDescent="0.25">
      <c r="A894">
        <f>'БАЗА ЯНД'!B892</f>
        <v>21</v>
      </c>
      <c r="B894" t="str">
        <f>'БАЗА ЯНД'!E892</f>
        <v>Сырный крем-суп с курицей</v>
      </c>
      <c r="C894" t="str">
        <f>CONCATENATE('БАЗА ЯНД'!F892,".-")</f>
        <v>140.-</v>
      </c>
      <c r="D894" t="str">
        <f>CONCATENATE('БАЗА ЯНД'!I892," г")</f>
        <v>250 г</v>
      </c>
      <c r="E894" t="str">
        <f>CONCATENATE(ROUND('БАЗА ЯНД'!J892,0)," кк")</f>
        <v>211 кк</v>
      </c>
      <c r="F894" t="str">
        <f>CONCATENATE("Б ",ROUND('БАЗА ЯНД'!K892,0))</f>
        <v>Б 11</v>
      </c>
      <c r="G894" t="str">
        <f>CONCATENATE("Ж ",ROUND('БАЗА ЯНД'!L892,0))</f>
        <v>Ж 10</v>
      </c>
      <c r="H894" t="str">
        <f>CONCATENATE("У ",ROUND('БАЗА ЯНД'!M892,0))</f>
        <v>У 20</v>
      </c>
      <c r="I894">
        <f>'БАЗА ЯНД'!N892</f>
        <v>0</v>
      </c>
      <c r="J894">
        <f>'БАЗА ЯНД'!O892</f>
        <v>0</v>
      </c>
      <c r="K894">
        <f>'БАЗА ЯНД'!P892</f>
        <v>1</v>
      </c>
      <c r="L894">
        <f>'БАЗА ЯНД'!Q892</f>
        <v>0</v>
      </c>
      <c r="M894" t="str">
        <f>'БАЗА ЯНД'!R892</f>
        <v>цыплёнок, морковь, лук репчатый, петрушка, сыр плавленый, картофель, горошек, соль, специи</v>
      </c>
    </row>
    <row r="895" spans="1:13" ht="15" hidden="1" customHeight="1" x14ac:dyDescent="0.25">
      <c r="A895">
        <f>'БАЗА ЯНД'!B893</f>
        <v>20</v>
      </c>
      <c r="B895" t="str">
        <f>'БАЗА ЯНД'!E893</f>
        <v>WOK с белой рыбой</v>
      </c>
      <c r="C895" t="str">
        <f>CONCATENATE('БАЗА ЯНД'!F893,".-")</f>
        <v>250.-</v>
      </c>
      <c r="D895" t="str">
        <f>CONCATENATE('БАЗА ЯНД'!I893," г")</f>
        <v>250 г</v>
      </c>
      <c r="E895" t="str">
        <f>CONCATENATE(ROUND('БАЗА ЯНД'!J893,0)," кк")</f>
        <v>338 кк</v>
      </c>
      <c r="F895" t="str">
        <f>CONCATENATE("Б ",ROUND('БАЗА ЯНД'!K893,0))</f>
        <v>Б 21</v>
      </c>
      <c r="G895" t="str">
        <f>CONCATENATE("Ж ",ROUND('БАЗА ЯНД'!L893,0))</f>
        <v>Ж 7</v>
      </c>
      <c r="H895" t="str">
        <f>CONCATENATE("У ",ROUND('БАЗА ЯНД'!M893,0))</f>
        <v>У 49</v>
      </c>
      <c r="I895">
        <f>'БАЗА ЯНД'!N893</f>
        <v>0</v>
      </c>
      <c r="J895">
        <f>'БАЗА ЯНД'!O893</f>
        <v>1</v>
      </c>
      <c r="K895">
        <f>'БАЗА ЯНД'!P893</f>
        <v>0</v>
      </c>
      <c r="L895">
        <f>'БАЗА ЯНД'!Q893</f>
        <v>1</v>
      </c>
      <c r="M895" t="str">
        <f>'БАЗА ЯНД'!R893</f>
        <v>белая рыба, лапша пшеничная, стручковая фасоль, лук репчатый, перец болгарский, шампиньоны, морковь, цукини, кунжут, кинза, брокколи, соевый соус, чеснок, сахар, крахмал, соль, специи</v>
      </c>
    </row>
    <row r="896" spans="1:13" ht="15" hidden="1" customHeight="1" x14ac:dyDescent="0.25">
      <c r="A896">
        <f>'БАЗА ЯНД'!B894</f>
        <v>23</v>
      </c>
      <c r="B896" t="str">
        <f>'БАЗА ЯНД'!E894</f>
        <v>Плов с говядиной</v>
      </c>
      <c r="C896" t="str">
        <f>CONCATENATE('БАЗА ЯНД'!F894,".-")</f>
        <v>250.-</v>
      </c>
      <c r="D896" t="str">
        <f>CONCATENATE('БАЗА ЯНД'!I894," г")</f>
        <v>250 г</v>
      </c>
      <c r="E896" t="str">
        <f>CONCATENATE(ROUND('БАЗА ЯНД'!J894,0)," кк")</f>
        <v>493 кк</v>
      </c>
      <c r="F896" t="str">
        <f>CONCATENATE("Б ",ROUND('БАЗА ЯНД'!K894,0))</f>
        <v>Б 13</v>
      </c>
      <c r="G896" t="str">
        <f>CONCATENATE("Ж ",ROUND('БАЗА ЯНД'!L894,0))</f>
        <v>Ж 31</v>
      </c>
      <c r="H896" t="str">
        <f>CONCATENATE("У ",ROUND('БАЗА ЯНД'!M894,0))</f>
        <v>У 40</v>
      </c>
      <c r="I896">
        <f>'БАЗА ЯНД'!N894</f>
        <v>0</v>
      </c>
      <c r="J896">
        <f>'БАЗА ЯНД'!O894</f>
        <v>0</v>
      </c>
      <c r="K896">
        <f>'БАЗА ЯНД'!P894</f>
        <v>0</v>
      </c>
      <c r="L896">
        <f>'БАЗА ЯНД'!Q894</f>
        <v>1</v>
      </c>
      <c r="M896" t="str">
        <f>'БАЗА ЯНД'!R894</f>
        <v>говядина, рис, томаты, морковь, лук, кинза, чеснок, барбарис, перец чили, соль, специи</v>
      </c>
    </row>
    <row r="897" spans="1:13" ht="15" hidden="1" customHeight="1" x14ac:dyDescent="0.25">
      <c r="A897">
        <f>'БАЗА ЯНД'!B895</f>
        <v>12</v>
      </c>
      <c r="B897" t="str">
        <f>'БАЗА ЯНД'!E895</f>
        <v>Лимонад из маракуйи</v>
      </c>
      <c r="C897" t="str">
        <f>CONCATENATE('БАЗА ЯНД'!F895,".-")</f>
        <v>140.-</v>
      </c>
      <c r="D897" t="str">
        <f>CONCATENATE('БАЗА ЯНД'!I895," г")</f>
        <v>280 г</v>
      </c>
      <c r="E897" t="str">
        <f>CONCATENATE(ROUND('БАЗА ЯНД'!J895,0)," кк")</f>
        <v>89 кк</v>
      </c>
      <c r="F897" t="str">
        <f>CONCATENATE("Б ",ROUND('БАЗА ЯНД'!K895,0))</f>
        <v>Б 1</v>
      </c>
      <c r="G897" t="str">
        <f>CONCATENATE("Ж ",ROUND('БАЗА ЯНД'!L895,0))</f>
        <v>Ж 1</v>
      </c>
      <c r="H897" t="str">
        <f>CONCATENATE("У ",ROUND('БАЗА ЯНД'!M895,0))</f>
        <v>У 21</v>
      </c>
      <c r="I897">
        <f>'БАЗА ЯНД'!N895</f>
        <v>1</v>
      </c>
      <c r="J897">
        <f>'БАЗА ЯНД'!O895</f>
        <v>0</v>
      </c>
      <c r="K897">
        <f>'БАЗА ЯНД'!P895</f>
        <v>0</v>
      </c>
      <c r="L897">
        <f>'БАЗА ЯНД'!Q895</f>
        <v>0</v>
      </c>
      <c r="M897" t="str">
        <f>'БАЗА ЯНД'!R895</f>
        <v>маракуйя, лимон, сахар, мята, лимонная кислота</v>
      </c>
    </row>
    <row r="898" spans="1:13" ht="15" hidden="1" customHeight="1" x14ac:dyDescent="0.25">
      <c r="A898">
        <f>'БАЗА ЯНД'!B896</f>
        <v>15</v>
      </c>
      <c r="B898" t="str">
        <f>'БАЗА ЯНД'!E896</f>
        <v>Ананасовый ласси</v>
      </c>
      <c r="C898" t="str">
        <f>CONCATENATE('БАЗА ЯНД'!F896,".-")</f>
        <v>150.-</v>
      </c>
      <c r="D898" t="str">
        <f>CONCATENATE('БАЗА ЯНД'!I896," г")</f>
        <v>270 г</v>
      </c>
      <c r="E898" t="str">
        <f>CONCATENATE(ROUND('БАЗА ЯНД'!J896,0)," кк")</f>
        <v>133 кк</v>
      </c>
      <c r="F898" t="str">
        <f>CONCATENATE("Б ",ROUND('БАЗА ЯНД'!K896,0))</f>
        <v>Б 5</v>
      </c>
      <c r="G898" t="str">
        <f>CONCATENATE("Ж ",ROUND('БАЗА ЯНД'!L896,0))</f>
        <v>Ж 4</v>
      </c>
      <c r="H898" t="str">
        <f>CONCATENATE("У ",ROUND('БАЗА ЯНД'!M896,0))</f>
        <v>У 20</v>
      </c>
      <c r="I898">
        <f>'БАЗА ЯНД'!N896</f>
        <v>0</v>
      </c>
      <c r="J898">
        <f>'БАЗА ЯНД'!O896</f>
        <v>0</v>
      </c>
      <c r="K898">
        <f>'БАЗА ЯНД'!P896</f>
        <v>1</v>
      </c>
      <c r="L898">
        <f>'БАЗА ЯНД'!Q896</f>
        <v>0</v>
      </c>
      <c r="M898" t="str">
        <f>'БАЗА ЯНД'!R896</f>
        <v>кефир, ананас</v>
      </c>
    </row>
    <row r="899" spans="1:13" ht="15" hidden="1" customHeight="1" x14ac:dyDescent="0.25">
      <c r="A899">
        <f>'БАЗА ЯНД'!B897</f>
        <v>24</v>
      </c>
      <c r="B899" t="str">
        <f>'БАЗА ЯНД'!E897</f>
        <v>Манго ласси</v>
      </c>
      <c r="C899" t="str">
        <f>CONCATENATE('БАЗА ЯНД'!F897,".-")</f>
        <v>160.-</v>
      </c>
      <c r="D899" t="str">
        <f>CONCATENATE('БАЗА ЯНД'!I897," г")</f>
        <v>270 г</v>
      </c>
      <c r="E899" t="str">
        <f>CONCATENATE(ROUND('БАЗА ЯНД'!J897,0)," кк")</f>
        <v>134 кк</v>
      </c>
      <c r="F899" t="str">
        <f>CONCATENATE("Б ",ROUND('БАЗА ЯНД'!K897,0))</f>
        <v>Б 6</v>
      </c>
      <c r="G899" t="str">
        <f>CONCATENATE("Ж ",ROUND('БАЗА ЯНД'!L897,0))</f>
        <v>Ж 5</v>
      </c>
      <c r="H899" t="str">
        <f>CONCATENATE("У ",ROUND('БАЗА ЯНД'!M897,0))</f>
        <v>У 15</v>
      </c>
      <c r="I899">
        <f>'БАЗА ЯНД'!N897</f>
        <v>1</v>
      </c>
      <c r="J899">
        <f>'БАЗА ЯНД'!O897</f>
        <v>0</v>
      </c>
      <c r="K899">
        <f>'БАЗА ЯНД'!P897</f>
        <v>1</v>
      </c>
      <c r="L899">
        <f>'БАЗА ЯНД'!Q897</f>
        <v>0</v>
      </c>
      <c r="M899" t="str">
        <f>'БАЗА ЯНД'!R897</f>
        <v>кефир, манго</v>
      </c>
    </row>
    <row r="900" spans="1:13" ht="15" customHeight="1" x14ac:dyDescent="0.25">
      <c r="A900">
        <f>'БАЗА ЯНД'!B898</f>
        <v>23</v>
      </c>
      <c r="B900" t="str">
        <f>'БАЗА ЯНД'!E898</f>
        <v>Ризотто с тыквой и камамбером</v>
      </c>
      <c r="C900" t="str">
        <f>CONCATENATE('БАЗА ЯНД'!F898,".-")</f>
        <v>190.-</v>
      </c>
      <c r="D900" t="str">
        <f>CONCATENATE('БАЗА ЯНД'!I898," г")</f>
        <v>220 г</v>
      </c>
      <c r="E900" t="str">
        <f>CONCATENATE(ROUND('БАЗА ЯНД'!J898,0)," кк")</f>
        <v>360 кк</v>
      </c>
      <c r="F900" t="str">
        <f>CONCATENATE("Б ",ROUND('БАЗА ЯНД'!K898,0))</f>
        <v>Б 10</v>
      </c>
      <c r="G900" t="str">
        <f>CONCATENATE("Ж ",ROUND('БАЗА ЯНД'!L898,0))</f>
        <v>Ж 27</v>
      </c>
      <c r="H900" t="str">
        <f>CONCATENATE("У ",ROUND('БАЗА ЯНД'!M898,0))</f>
        <v>У 20</v>
      </c>
      <c r="I900">
        <f>'БАЗА ЯНД'!N898</f>
        <v>1</v>
      </c>
      <c r="J900">
        <f>'БАЗА ЯНД'!O898</f>
        <v>0</v>
      </c>
      <c r="K900">
        <f>'БАЗА ЯНД'!P898</f>
        <v>1</v>
      </c>
      <c r="L900">
        <f>'БАЗА ЯНД'!Q898</f>
        <v>0</v>
      </c>
      <c r="M900" t="str">
        <f>'БАЗА ЯНД'!R898</f>
        <v xml:space="preserve">рис, растительное масло, сыр пармезан, сливки 22%, сливочное масло, вино белое, лук репчатый, тыква, тимьян, чеснок, сыр камамбер 
</v>
      </c>
    </row>
    <row r="901" spans="1:13" ht="15" hidden="1" customHeight="1" x14ac:dyDescent="0.25">
      <c r="A901">
        <f>'БАЗА ЯНД'!B899</f>
        <v>21</v>
      </c>
      <c r="B901" t="str">
        <f>'БАЗА ЯНД'!E899</f>
        <v>Поке с лососем</v>
      </c>
      <c r="C901" t="str">
        <f>CONCATENATE('БАЗА ЯНД'!F899,".-")</f>
        <v>310.-</v>
      </c>
      <c r="D901" t="str">
        <f>CONCATENATE('БАЗА ЯНД'!I899," г")</f>
        <v>190 г</v>
      </c>
      <c r="E901" t="str">
        <f>CONCATENATE(ROUND('БАЗА ЯНД'!J899,0)," кк")</f>
        <v>322 кк</v>
      </c>
      <c r="F901" t="str">
        <f>CONCATENATE("Б ",ROUND('БАЗА ЯНД'!K899,0))</f>
        <v>Б 14</v>
      </c>
      <c r="G901" t="str">
        <f>CONCATENATE("Ж ",ROUND('БАЗА ЯНД'!L899,0))</f>
        <v>Ж 17</v>
      </c>
      <c r="H901" t="str">
        <f>CONCATENATE("У ",ROUND('БАЗА ЯНД'!M899,0))</f>
        <v>У 28</v>
      </c>
      <c r="I901">
        <f>'БАЗА ЯНД'!N899</f>
        <v>0</v>
      </c>
      <c r="J901">
        <f>'БАЗА ЯНД'!O899</f>
        <v>1</v>
      </c>
      <c r="K901">
        <f>'БАЗА ЯНД'!P899</f>
        <v>1</v>
      </c>
      <c r="L901">
        <f>'БАЗА ЯНД'!Q899</f>
        <v>0</v>
      </c>
      <c r="M901" t="str">
        <f>'БАЗА ЯНД'!R899</f>
        <v>лосось, капуста красная, морковь, редис, томаты, салат айсберг, кукуруза, имбирь маринованный, кунжутное семя, соус ореховый, сливки, кинза, специи, соус ким чи, масло подсолнечное</v>
      </c>
    </row>
    <row r="902" spans="1:13" ht="15" hidden="1" customHeight="1" x14ac:dyDescent="0.25">
      <c r="A902">
        <f>'БАЗА ЯНД'!B900</f>
        <v>23</v>
      </c>
      <c r="B902" t="str">
        <f>'БАЗА ЯНД'!E900</f>
        <v>Помидоры</v>
      </c>
      <c r="C902" t="str">
        <f>CONCATENATE('БАЗА ЯНД'!F900,".-")</f>
        <v>50.-</v>
      </c>
      <c r="D902" t="str">
        <f>CONCATENATE('БАЗА ЯНД'!I900," г")</f>
        <v>30 г</v>
      </c>
      <c r="E902" t="str">
        <f>CONCATENATE(ROUND('БАЗА ЯНД'!J900,0)," кк")</f>
        <v>7 кк</v>
      </c>
      <c r="F902" t="str">
        <f>CONCATENATE("Б ",ROUND('БАЗА ЯНД'!K900,0))</f>
        <v>Б 0</v>
      </c>
      <c r="G902" t="str">
        <f>CONCATENATE("Ж ",ROUND('БАЗА ЯНД'!L900,0))</f>
        <v>Ж 0</v>
      </c>
      <c r="H902" t="str">
        <f>CONCATENATE("У ",ROUND('БАЗА ЯНД'!M900,0))</f>
        <v>У 1</v>
      </c>
      <c r="I902">
        <f>'БАЗА ЯНД'!N900</f>
        <v>1</v>
      </c>
      <c r="J902">
        <f>'БАЗА ЯНД'!O900</f>
        <v>1</v>
      </c>
      <c r="K902">
        <f>'БАЗА ЯНД'!P900</f>
        <v>0</v>
      </c>
      <c r="L902">
        <f>'БАЗА ЯНД'!Q900</f>
        <v>0</v>
      </c>
      <c r="M902" t="str">
        <f>'БАЗА ЯНД'!R900</f>
        <v>помидоры</v>
      </c>
    </row>
    <row r="903" spans="1:13" ht="15" hidden="1" customHeight="1" x14ac:dyDescent="0.25">
      <c r="A903">
        <f>'БАЗА ЯНД'!B901</f>
        <v>51</v>
      </c>
      <c r="B903" t="str">
        <f>'БАЗА ЯНД'!E901</f>
        <v>Йеменский суп из телячьих ног</v>
      </c>
      <c r="C903" t="str">
        <f>CONCATENATE('БАЗА ЯНД'!F901,".-")</f>
        <v>160.-</v>
      </c>
      <c r="D903" t="str">
        <f>CONCATENATE('БАЗА ЯНД'!I901," г")</f>
        <v>250 г</v>
      </c>
      <c r="E903" t="str">
        <f>CONCATENATE(ROUND('БАЗА ЯНД'!J901,0)," кк")</f>
        <v>204 кк</v>
      </c>
      <c r="F903" t="str">
        <f>CONCATENATE("Б ",ROUND('БАЗА ЯНД'!K901,0))</f>
        <v>Б 14</v>
      </c>
      <c r="G903" t="str">
        <f>CONCATENATE("Ж ",ROUND('БАЗА ЯНД'!L901,0))</f>
        <v>Ж 12</v>
      </c>
      <c r="H903" t="str">
        <f>CONCATENATE("У ",ROUND('БАЗА ЯНД'!M901,0))</f>
        <v>У 10</v>
      </c>
      <c r="I903">
        <f>'БАЗА ЯНД'!N901</f>
        <v>0</v>
      </c>
      <c r="J903">
        <f>'БАЗА ЯНД'!O901</f>
        <v>0</v>
      </c>
      <c r="K903">
        <f>'БАЗА ЯНД'!P901</f>
        <v>0</v>
      </c>
      <c r="L903">
        <f>'БАЗА ЯНД'!Q901</f>
        <v>1</v>
      </c>
      <c r="M903" t="str">
        <f>'БАЗА ЯНД'!R901</f>
        <v>говядина, морковь, картофель, сельдерей, томаты, лук репчатый, чеснок, перец чили, кинза, оливковое масло, вино красное, сахар, соль, специи</v>
      </c>
    </row>
    <row r="904" spans="1:13" ht="15" customHeight="1" x14ac:dyDescent="0.25">
      <c r="A904">
        <f>'БАЗА ЯНД'!B902</f>
        <v>22</v>
      </c>
      <c r="B904" t="str">
        <f>'БАЗА ЯНД'!E902</f>
        <v>Помидоры + огурцы</v>
      </c>
      <c r="C904" t="str">
        <f>CONCATENATE('БАЗА ЯНД'!F902,".-")</f>
        <v>70.-</v>
      </c>
      <c r="D904" t="str">
        <f>CONCATENATE('БАЗА ЯНД'!I902," г")</f>
        <v>100 г</v>
      </c>
      <c r="E904" t="str">
        <f>CONCATENATE(ROUND('БАЗА ЯНД'!J902,0)," кк")</f>
        <v>22 кк</v>
      </c>
      <c r="F904" t="str">
        <f>CONCATENATE("Б ",ROUND('БАЗА ЯНД'!K902,0))</f>
        <v>Б 1</v>
      </c>
      <c r="G904" t="str">
        <f>CONCATENATE("Ж ",ROUND('БАЗА ЯНД'!L902,0))</f>
        <v>Ж 0</v>
      </c>
      <c r="H904" t="str">
        <f>CONCATENATE("У ",ROUND('БАЗА ЯНД'!M902,0))</f>
        <v>У 4</v>
      </c>
      <c r="I904">
        <f>'БАЗА ЯНД'!N902</f>
        <v>1</v>
      </c>
      <c r="J904">
        <f>'БАЗА ЯНД'!O902</f>
        <v>0</v>
      </c>
      <c r="K904">
        <f>'БАЗА ЯНД'!P902</f>
        <v>0</v>
      </c>
      <c r="L904">
        <f>'БАЗА ЯНД'!Q902</f>
        <v>0</v>
      </c>
      <c r="M904" t="str">
        <f>'БАЗА ЯНД'!R902</f>
        <v>помидоры, огурцы, растительное масло, соль, специи</v>
      </c>
    </row>
    <row r="905" spans="1:13" ht="15" hidden="1" customHeight="1" x14ac:dyDescent="0.25">
      <c r="A905">
        <f>'БАЗА ЯНД'!B903</f>
        <v>19</v>
      </c>
      <c r="B905" t="str">
        <f>'БАЗА ЯНД'!E903</f>
        <v>Творожная запеканка с крыжовником</v>
      </c>
      <c r="C905" t="str">
        <f>CONCATENATE('БАЗА ЯНД'!F903,".-")</f>
        <v>140.-</v>
      </c>
      <c r="D905" t="str">
        <f>CONCATENATE('БАЗА ЯНД'!I903," г")</f>
        <v>160 г</v>
      </c>
      <c r="E905" t="str">
        <f>CONCATENATE(ROUND('БАЗА ЯНД'!J903,0)," кк")</f>
        <v>311 кк</v>
      </c>
      <c r="F905" t="str">
        <f>CONCATENATE("Б ",ROUND('БАЗА ЯНД'!K903,0))</f>
        <v>Б 20</v>
      </c>
      <c r="G905" t="str">
        <f>CONCATENATE("Ж ",ROUND('БАЗА ЯНД'!L903,0))</f>
        <v>Ж 13</v>
      </c>
      <c r="H905" t="str">
        <f>CONCATENATE("У ",ROUND('БАЗА ЯНД'!M903,0))</f>
        <v>У 30</v>
      </c>
      <c r="I905">
        <f>'БАЗА ЯНД'!N903</f>
        <v>1</v>
      </c>
      <c r="J905">
        <f>'БАЗА ЯНД'!O903</f>
        <v>1</v>
      </c>
      <c r="K905">
        <f>'БАЗА ЯНД'!P903</f>
        <v>1</v>
      </c>
      <c r="L905">
        <f>'БАЗА ЯНД'!Q903</f>
        <v>0</v>
      </c>
      <c r="M905" t="str">
        <f>'БАЗА ЯНД'!R903</f>
        <v>творог, сыр творожный, сахар, манная крупа, яйцо куриное, ванильный сахар, крыжовник, крахмал картофельный</v>
      </c>
    </row>
    <row r="906" spans="1:13" ht="15" hidden="1" customHeight="1" x14ac:dyDescent="0.25">
      <c r="A906">
        <f>'БАЗА ЯНД'!B904</f>
        <v>22</v>
      </c>
      <c r="B906" t="str">
        <f>'БАЗА ЯНД'!E904</f>
        <v>Пшеничный ролл с фалафелем</v>
      </c>
      <c r="C906" t="str">
        <f>CONCATENATE('БАЗА ЯНД'!F904,".-")</f>
        <v>180.-</v>
      </c>
      <c r="D906" t="str">
        <f>CONCATENATE('БАЗА ЯНД'!I904," г")</f>
        <v>240 г</v>
      </c>
      <c r="E906" t="str">
        <f>CONCATENATE(ROUND('БАЗА ЯНД'!J904,0)," кк")</f>
        <v>398 кк</v>
      </c>
      <c r="F906" t="str">
        <f>CONCATENATE("Б ",ROUND('БАЗА ЯНД'!K904,0))</f>
        <v>Б 9</v>
      </c>
      <c r="G906" t="str">
        <f>CONCATENATE("Ж ",ROUND('БАЗА ЯНД'!L904,0))</f>
        <v>Ж 21</v>
      </c>
      <c r="H906" t="str">
        <f>CONCATENATE("У ",ROUND('БАЗА ЯНД'!M904,0))</f>
        <v>У 45</v>
      </c>
      <c r="I906">
        <f>'БАЗА ЯНД'!N904</f>
        <v>1</v>
      </c>
      <c r="J906">
        <f>'БАЗА ЯНД'!O904</f>
        <v>1</v>
      </c>
      <c r="K906">
        <f>'БАЗА ЯНД'!P904</f>
        <v>1</v>
      </c>
      <c r="L906">
        <f>'БАЗА ЯНД'!Q904</f>
        <v>1</v>
      </c>
      <c r="M906" t="str">
        <f>'БАЗА ЯНД'!R904</f>
        <v>тортилья пшеничная, салат айсберг, томаты, огурцы, морковь, лук, кинза, петрушка, мята, чили, сельдерей, нут, соль, специи, майонез, сметана, чеснок</v>
      </c>
    </row>
    <row r="907" spans="1:13" ht="15" hidden="1" customHeight="1" x14ac:dyDescent="0.25">
      <c r="A907">
        <f>'БАЗА ЯНД'!B905</f>
        <v>14</v>
      </c>
      <c r="B907" t="str">
        <f>'БАЗА ЯНД'!E905</f>
        <v>Макароны с фрикадельками</v>
      </c>
      <c r="C907" t="str">
        <f>CONCATENATE('БАЗА ЯНД'!F905,".-")</f>
        <v>230.-</v>
      </c>
      <c r="D907" t="str">
        <f>CONCATENATE('БАЗА ЯНД'!I905," г")</f>
        <v>250 г</v>
      </c>
      <c r="E907" t="str">
        <f>CONCATENATE(ROUND('БАЗА ЯНД'!J905,0)," кк")</f>
        <v>411 кк</v>
      </c>
      <c r="F907" t="str">
        <f>CONCATENATE("Б ",ROUND('БАЗА ЯНД'!K905,0))</f>
        <v>Б 15</v>
      </c>
      <c r="G907" t="str">
        <f>CONCATENATE("Ж ",ROUND('БАЗА ЯНД'!L905,0))</f>
        <v>Ж 31</v>
      </c>
      <c r="H907" t="str">
        <f>CONCATENATE("У ",ROUND('БАЗА ЯНД'!M905,0))</f>
        <v>У 19</v>
      </c>
      <c r="I907">
        <f>'БАЗА ЯНД'!N905</f>
        <v>0</v>
      </c>
      <c r="J907">
        <f>'БАЗА ЯНД'!O905</f>
        <v>1</v>
      </c>
      <c r="K907">
        <f>'БАЗА ЯНД'!P905</f>
        <v>1</v>
      </c>
      <c r="L907">
        <f>'БАЗА ЯНД'!Q905</f>
        <v>0</v>
      </c>
      <c r="M907" t="str">
        <f>'БАЗА ЯНД'!R905</f>
        <v>паста, говядина, свинина, сухари панировочные, сливки, молоко, лук, яйцо куриное, сельдерей, соль, специи, томаты, базилик, сельдерей, уксус белый винный</v>
      </c>
    </row>
    <row r="908" spans="1:13" ht="15" hidden="1" customHeight="1" x14ac:dyDescent="0.25">
      <c r="A908">
        <f>'БАЗА ЯНД'!B906</f>
        <v>46</v>
      </c>
      <c r="B908" t="str">
        <f>'БАЗА ЯНД'!E906</f>
        <v>Баклажаны с соусом наполи и пармезаном</v>
      </c>
      <c r="C908" t="str">
        <f>CONCATENATE('БАЗА ЯНД'!F906,".-")</f>
        <v>190.-</v>
      </c>
      <c r="D908" t="str">
        <f>CONCATENATE('БАЗА ЯНД'!I906," г")</f>
        <v>230 г</v>
      </c>
      <c r="E908" t="str">
        <f>CONCATENATE(ROUND('БАЗА ЯНД'!J906,0)," кк")</f>
        <v>78 кк</v>
      </c>
      <c r="F908" t="str">
        <f>CONCATENATE("Б ",ROUND('БАЗА ЯНД'!K906,0))</f>
        <v>Б 4</v>
      </c>
      <c r="G908" t="str">
        <f>CONCATENATE("Ж ",ROUND('БАЗА ЯНД'!L906,0))</f>
        <v>Ж 3</v>
      </c>
      <c r="H908" t="str">
        <f>CONCATENATE("У ",ROUND('БАЗА ЯНД'!M906,0))</f>
        <v>У 10</v>
      </c>
      <c r="I908">
        <f>'БАЗА ЯНД'!N906</f>
        <v>1</v>
      </c>
      <c r="J908">
        <f>'БАЗА ЯНД'!O906</f>
        <v>0</v>
      </c>
      <c r="K908">
        <f>'БАЗА ЯНД'!P906</f>
        <v>1</v>
      </c>
      <c r="L908">
        <f>'БАЗА ЯНД'!Q906</f>
        <v>0</v>
      </c>
      <c r="M908" t="str">
        <f>'БАЗА ЯНД'!R906</f>
        <v>базилик, томаты, пармезан, баклажаны, лук, морковь, чеснок, соль, специи</v>
      </c>
    </row>
    <row r="909" spans="1:13" ht="15" hidden="1" customHeight="1" x14ac:dyDescent="0.25">
      <c r="A909">
        <f>'БАЗА ЯНД'!B907</f>
        <v>52</v>
      </c>
      <c r="B909" t="str">
        <f>'БАЗА ЯНД'!E907</f>
        <v>Селёдка Я</v>
      </c>
      <c r="C909" t="str">
        <f>CONCATENATE('БАЗА ЯНД'!F907,".-")</f>
        <v>90.-</v>
      </c>
      <c r="D909" t="str">
        <f>CONCATENATE('БАЗА ЯНД'!I907," г")</f>
        <v>100 г</v>
      </c>
      <c r="E909" t="str">
        <f>CONCATENATE(ROUND('БАЗА ЯНД'!J907,0)," кк")</f>
        <v>0 кк</v>
      </c>
      <c r="F909" t="str">
        <f>CONCATENATE("Б ",ROUND('БАЗА ЯНД'!K907,0))</f>
        <v>Б 0</v>
      </c>
      <c r="G909" t="str">
        <f>CONCATENATE("Ж ",ROUND('БАЗА ЯНД'!L907,0))</f>
        <v>Ж 0</v>
      </c>
      <c r="H909" t="str">
        <f>CONCATENATE("У ",ROUND('БАЗА ЯНД'!M907,0))</f>
        <v>У 0</v>
      </c>
      <c r="I909">
        <f>'БАЗА ЯНД'!N907</f>
        <v>0</v>
      </c>
      <c r="J909">
        <f>'БАЗА ЯНД'!O907</f>
        <v>0</v>
      </c>
      <c r="K909">
        <f>'БАЗА ЯНД'!P907</f>
        <v>0</v>
      </c>
      <c r="L909">
        <f>'БАЗА ЯНД'!Q907</f>
        <v>0</v>
      </c>
      <c r="M909">
        <f>'БАЗА ЯНД'!R907</f>
        <v>0</v>
      </c>
    </row>
    <row r="910" spans="1:13" ht="15" customHeight="1" x14ac:dyDescent="0.25">
      <c r="A910">
        <f>'БАЗА ЯНД'!B908</f>
        <v>23</v>
      </c>
      <c r="B910" t="str">
        <f>'БАЗА ЯНД'!E908</f>
        <v>Паста с помидорами и оливками</v>
      </c>
      <c r="C910" t="str">
        <f>CONCATENATE('БАЗА ЯНД'!F908,".-")</f>
        <v>190.-</v>
      </c>
      <c r="D910" t="str">
        <f>CONCATENATE('БАЗА ЯНД'!I908," г")</f>
        <v>250 г</v>
      </c>
      <c r="E910" t="str">
        <f>CONCATENATE(ROUND('БАЗА ЯНД'!J908,0)," кк")</f>
        <v>300 кк</v>
      </c>
      <c r="F910" t="str">
        <f>CONCATENATE("Б ",ROUND('БАЗА ЯНД'!K908,0))</f>
        <v>Б 6</v>
      </c>
      <c r="G910" t="str">
        <f>CONCATENATE("Ж ",ROUND('БАЗА ЯНД'!L908,0))</f>
        <v>Ж 13</v>
      </c>
      <c r="H910" t="str">
        <f>CONCATENATE("У ",ROUND('БАЗА ЯНД'!M908,0))</f>
        <v>У 35</v>
      </c>
      <c r="I910">
        <f>'БАЗА ЯНД'!N908</f>
        <v>1</v>
      </c>
      <c r="J910">
        <f>'БАЗА ЯНД'!O908</f>
        <v>1</v>
      </c>
      <c r="K910">
        <f>'БАЗА ЯНД'!P908</f>
        <v>1</v>
      </c>
      <c r="L910">
        <f>'БАЗА ЯНД'!Q908</f>
        <v>0</v>
      </c>
      <c r="M910" t="str">
        <f>'БАЗА ЯНД'!R908</f>
        <v>паста, оливки, базилик, петрушка, сыр, оливковое масло, мед, соль, специи, чеснок, рукола, томаты</v>
      </c>
    </row>
    <row r="911" spans="1:13" ht="15" hidden="1" customHeight="1" x14ac:dyDescent="0.25">
      <c r="A911">
        <f>'БАЗА ЯНД'!B909</f>
        <v>24</v>
      </c>
      <c r="B911" t="str">
        <f>'БАЗА ЯНД'!E909</f>
        <v>Салат с кальмаром, картофелем и петрушкой</v>
      </c>
      <c r="C911" t="str">
        <f>CONCATENATE('БАЗА ЯНД'!F909,".-")</f>
        <v>180.-</v>
      </c>
      <c r="D911" t="str">
        <f>CONCATENATE('БАЗА ЯНД'!I909," г")</f>
        <v>240 г</v>
      </c>
      <c r="E911" t="str">
        <f>CONCATENATE(ROUND('БАЗА ЯНД'!J909,0)," кк")</f>
        <v>91 кк</v>
      </c>
      <c r="F911" t="str">
        <f>CONCATENATE("Б ",ROUND('БАЗА ЯНД'!K909,0))</f>
        <v>Б 3</v>
      </c>
      <c r="G911" t="str">
        <f>CONCATENATE("Ж ",ROUND('БАЗА ЯНД'!L909,0))</f>
        <v>Ж 2</v>
      </c>
      <c r="H911" t="str">
        <f>CONCATENATE("У ",ROUND('БАЗА ЯНД'!M909,0))</f>
        <v>У 16</v>
      </c>
      <c r="I911">
        <f>'БАЗА ЯНД'!N909</f>
        <v>0</v>
      </c>
      <c r="J911">
        <f>'БАЗА ЯНД'!O909</f>
        <v>0</v>
      </c>
      <c r="K911">
        <f>'БАЗА ЯНД'!P909</f>
        <v>0</v>
      </c>
      <c r="L911">
        <f>'БАЗА ЯНД'!Q909</f>
        <v>0</v>
      </c>
      <c r="M911" t="str">
        <f>'БАЗА ЯНД'!R909</f>
        <v>кальмар, мидии, картофель, огурцы, лук, петрушка, сельдерей, маслины, огурец маринованный, базилик, подсолнечное масло, соль, специи</v>
      </c>
    </row>
    <row r="912" spans="1:13" ht="15" hidden="1" customHeight="1" x14ac:dyDescent="0.25">
      <c r="A912">
        <f>'БАЗА ЯНД'!B910</f>
        <v>0</v>
      </c>
      <c r="B912" t="str">
        <f>'БАЗА ЯНД'!E910</f>
        <v>Омлет с беконом и сыром</v>
      </c>
      <c r="C912" t="str">
        <f>CONCATENATE('БАЗА ЯНД'!F910,".-")</f>
        <v>140.-</v>
      </c>
      <c r="D912" t="str">
        <f>CONCATENATE('БАЗА ЯНД'!I910," г")</f>
        <v>180 г</v>
      </c>
      <c r="E912" t="str">
        <f>CONCATENATE(ROUND('БАЗА ЯНД'!J910,0)," кк")</f>
        <v>280 кк</v>
      </c>
      <c r="F912" t="str">
        <f>CONCATENATE("Б ",ROUND('БАЗА ЯНД'!K910,0))</f>
        <v>Б 17</v>
      </c>
      <c r="G912" t="str">
        <f>CONCATENATE("Ж ",ROUND('БАЗА ЯНД'!L910,0))</f>
        <v>Ж 18</v>
      </c>
      <c r="H912" t="str">
        <f>CONCATENATE("У ",ROUND('БАЗА ЯНД'!M910,0))</f>
        <v>У 11</v>
      </c>
      <c r="I912">
        <f>'БАЗА ЯНД'!N910</f>
        <v>0</v>
      </c>
      <c r="J912">
        <f>'БАЗА ЯНД'!O910</f>
        <v>1</v>
      </c>
      <c r="K912">
        <f>'БАЗА ЯНД'!P910</f>
        <v>1</v>
      </c>
      <c r="L912">
        <f>'БАЗА ЯНД'!Q910</f>
        <v>0</v>
      </c>
      <c r="M912" t="str">
        <f>'БАЗА ЯНД'!R910</f>
        <v>яйцо куриное, молоко, мука пшеничная, сыр гауда, томаты, бекон, петрушка, лук зеленый, соль, специи</v>
      </c>
    </row>
    <row r="913" spans="1:13" ht="15" hidden="1" customHeight="1" x14ac:dyDescent="0.25">
      <c r="A913">
        <f>'БАЗА ЯНД'!B911</f>
        <v>0</v>
      </c>
      <c r="B913" t="str">
        <f>'БАЗА ЯНД'!E911</f>
        <v>Омлет с красной рыбой и шпинатом</v>
      </c>
      <c r="C913" t="str">
        <f>CONCATENATE('БАЗА ЯНД'!F911,".-")</f>
        <v>140.-</v>
      </c>
      <c r="D913" t="str">
        <f>CONCATENATE('БАЗА ЯНД'!I911," г")</f>
        <v>180 г</v>
      </c>
      <c r="E913" t="str">
        <f>CONCATENATE(ROUND('БАЗА ЯНД'!J911,0)," кк")</f>
        <v>244 кк</v>
      </c>
      <c r="F913" t="str">
        <f>CONCATENATE("Б ",ROUND('БАЗА ЯНД'!K911,0))</f>
        <v>Б 17</v>
      </c>
      <c r="G913" t="str">
        <f>CONCATENATE("Ж ",ROUND('БАЗА ЯНД'!L911,0))</f>
        <v>Ж 17</v>
      </c>
      <c r="H913" t="str">
        <f>CONCATENATE("У ",ROUND('БАЗА ЯНД'!M911,0))</f>
        <v>У 4</v>
      </c>
      <c r="I913">
        <f>'БАЗА ЯНД'!N911</f>
        <v>0</v>
      </c>
      <c r="J913">
        <f>'БАЗА ЯНД'!O911</f>
        <v>0</v>
      </c>
      <c r="K913">
        <f>'БАЗА ЯНД'!P911</f>
        <v>1</v>
      </c>
      <c r="L913">
        <f>'БАЗА ЯНД'!Q911</f>
        <v>0</v>
      </c>
      <c r="M913" t="str">
        <f>'БАЗА ЯНД'!R911</f>
        <v>яйцо куриное, молоко, цукини, шпинат, кета, томаты, соль, специи</v>
      </c>
    </row>
    <row r="914" spans="1:13" ht="15" hidden="1" customHeight="1" x14ac:dyDescent="0.25">
      <c r="A914">
        <f>'БАЗА ЯНД'!B912</f>
        <v>0</v>
      </c>
      <c r="B914" t="str">
        <f>'БАЗА ЯНД'!E912</f>
        <v>Скрамбл с курицей и брокколи</v>
      </c>
      <c r="C914" t="str">
        <f>CONCATENATE('БАЗА ЯНД'!F912,".-")</f>
        <v>140.-</v>
      </c>
      <c r="D914" t="str">
        <f>CONCATENATE('БАЗА ЯНД'!I912," г")</f>
        <v>180 г</v>
      </c>
      <c r="E914" t="str">
        <f>CONCATENATE(ROUND('БАЗА ЯНД'!J912,0)," кк")</f>
        <v>280 кк</v>
      </c>
      <c r="F914" t="str">
        <f>CONCATENATE("Б ",ROUND('БАЗА ЯНД'!K912,0))</f>
        <v>Б 22</v>
      </c>
      <c r="G914" t="str">
        <f>CONCATENATE("Ж ",ROUND('БАЗА ЯНД'!L912,0))</f>
        <v>Ж 20</v>
      </c>
      <c r="H914" t="str">
        <f>CONCATENATE("У ",ROUND('БАЗА ЯНД'!M912,0))</f>
        <v>У 3</v>
      </c>
      <c r="I914">
        <f>'БАЗА ЯНД'!N912</f>
        <v>0</v>
      </c>
      <c r="J914">
        <f>'БАЗА ЯНД'!O912</f>
        <v>0</v>
      </c>
      <c r="K914">
        <f>'БАЗА ЯНД'!P912</f>
        <v>1</v>
      </c>
      <c r="L914">
        <f>'БАЗА ЯНД'!Q912</f>
        <v>0</v>
      </c>
      <c r="M914" t="str">
        <f>'БАЗА ЯНД'!R912</f>
        <v>яйцо куриное, цыплёнок, молоко, брокколи, сыр гауда, петрушка, соль, специи</v>
      </c>
    </row>
    <row r="915" spans="1:13" ht="15" hidden="1" customHeight="1" x14ac:dyDescent="0.25">
      <c r="A915">
        <f>'БАЗА ЯНД'!B913</f>
        <v>0</v>
      </c>
      <c r="B915" t="str">
        <f>'БАЗА ЯНД'!E913</f>
        <v>Омлет с цыплёнком и сыром</v>
      </c>
      <c r="C915" t="str">
        <f>CONCATENATE('БАЗА ЯНД'!F913,".-")</f>
        <v>140.-</v>
      </c>
      <c r="D915" t="str">
        <f>CONCATENATE('БАЗА ЯНД'!I913," г")</f>
        <v>200 г</v>
      </c>
      <c r="E915" t="str">
        <f>CONCATENATE(ROUND('БАЗА ЯНД'!J913,0)," кк")</f>
        <v>334 кк</v>
      </c>
      <c r="F915" t="str">
        <f>CONCATENATE("Б ",ROUND('БАЗА ЯНД'!K913,0))</f>
        <v>Б 23</v>
      </c>
      <c r="G915" t="str">
        <f>CONCATENATE("Ж ",ROUND('БАЗА ЯНД'!L913,0))</f>
        <v>Ж 20</v>
      </c>
      <c r="H915" t="str">
        <f>CONCATENATE("У ",ROUND('БАЗА ЯНД'!M913,0))</f>
        <v>У 11</v>
      </c>
      <c r="I915">
        <f>'БАЗА ЯНД'!N913</f>
        <v>0</v>
      </c>
      <c r="J915">
        <f>'БАЗА ЯНД'!O913</f>
        <v>1</v>
      </c>
      <c r="K915">
        <f>'БАЗА ЯНД'!P913</f>
        <v>1</v>
      </c>
      <c r="L915">
        <f>'БАЗА ЯНД'!Q913</f>
        <v>0</v>
      </c>
      <c r="M915" t="str">
        <f>'БАЗА ЯНД'!R913</f>
        <v>яйцо куриное, цыплёнок, молоко, цукини, сыр гауда, мука пшеничная, петрушка, укроп, масло растительное, специи, соль</v>
      </c>
    </row>
    <row r="916" spans="1:13" ht="15" hidden="1" customHeight="1" x14ac:dyDescent="0.25">
      <c r="A916">
        <f>'БАЗА ЯНД'!B914</f>
        <v>21</v>
      </c>
      <c r="B916" t="str">
        <f>'БАЗА ЯНД'!E914</f>
        <v>Судак по-польски с корочкой из пармезана и отварным картофелем</v>
      </c>
      <c r="C916" t="str">
        <f>CONCATENATE('БАЗА ЯНД'!F914,".-")</f>
        <v>280.-</v>
      </c>
      <c r="D916" t="str">
        <f>CONCATENATE('БАЗА ЯНД'!I914," г")</f>
        <v>200 г</v>
      </c>
      <c r="E916" t="str">
        <f>CONCATENATE(ROUND('БАЗА ЯНД'!J914,0)," кк")</f>
        <v>248 кк</v>
      </c>
      <c r="F916" t="str">
        <f>CONCATENATE("Б ",ROUND('БАЗА ЯНД'!K914,0))</f>
        <v>Б 19</v>
      </c>
      <c r="G916" t="str">
        <f>CONCATENATE("Ж ",ROUND('БАЗА ЯНД'!L914,0))</f>
        <v>Ж 11</v>
      </c>
      <c r="H916" t="str">
        <f>CONCATENATE("У ",ROUND('БАЗА ЯНД'!M914,0))</f>
        <v>У 19</v>
      </c>
      <c r="I916">
        <f>'БАЗА ЯНД'!N914</f>
        <v>0</v>
      </c>
      <c r="J916">
        <f>'БАЗА ЯНД'!O914</f>
        <v>0</v>
      </c>
      <c r="K916">
        <f>'БАЗА ЯНД'!P914</f>
        <v>1</v>
      </c>
      <c r="L916">
        <f>'БАЗА ЯНД'!Q914</f>
        <v>0</v>
      </c>
      <c r="M916" t="str">
        <f>'БАЗА ЯНД'!R914</f>
        <v>судак, тимьян, подсолнечное масло, чеснок, сыр, соус (сливочное масло, яйцо куриное, укроп, петрушка, лимон, петрушка, куркума), картофель, петрушка, соль, специи</v>
      </c>
    </row>
    <row r="917" spans="1:13" ht="15" hidden="1" customHeight="1" x14ac:dyDescent="0.25">
      <c r="A917">
        <f>'БАЗА ЯНД'!B915</f>
        <v>22</v>
      </c>
      <c r="B917" t="str">
        <f>'БАЗА ЯНД'!E915</f>
        <v>Поке с тунцом</v>
      </c>
      <c r="C917" t="str">
        <f>CONCATENATE('БАЗА ЯНД'!F915,".-")</f>
        <v>250.-</v>
      </c>
      <c r="D917" t="str">
        <f>CONCATENATE('БАЗА ЯНД'!I915," г")</f>
        <v>250 г</v>
      </c>
      <c r="E917" t="str">
        <f>CONCATENATE(ROUND('БАЗА ЯНД'!J915,0)," кк")</f>
        <v>294 кк</v>
      </c>
      <c r="F917" t="str">
        <f>CONCATENATE("Б ",ROUND('БАЗА ЯНД'!K915,0))</f>
        <v>Б 11</v>
      </c>
      <c r="G917" t="str">
        <f>CONCATENATE("Ж ",ROUND('БАЗА ЯНД'!L915,0))</f>
        <v>Ж 13</v>
      </c>
      <c r="H917" t="str">
        <f>CONCATENATE("У ",ROUND('БАЗА ЯНД'!M915,0))</f>
        <v>У 34</v>
      </c>
      <c r="I917">
        <f>'БАЗА ЯНД'!N915</f>
        <v>0</v>
      </c>
      <c r="J917">
        <f>'БАЗА ЯНД'!O915</f>
        <v>1</v>
      </c>
      <c r="K917">
        <f>'БАЗА ЯНД'!P915</f>
        <v>1</v>
      </c>
      <c r="L917">
        <f>'БАЗА ЯНД'!Q915</f>
        <v>0</v>
      </c>
      <c r="M917" t="str">
        <f>'БАЗА ЯНД'!R915</f>
        <v>рис, тунец,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v>
      </c>
    </row>
    <row r="918" spans="1:13" ht="15" hidden="1" customHeight="1" x14ac:dyDescent="0.25">
      <c r="A918">
        <f>'БАЗА ЯНД'!B916</f>
        <v>23</v>
      </c>
      <c r="B918" t="str">
        <f>'БАЗА ЯНД'!E916</f>
        <v>Рис Жасмин</v>
      </c>
      <c r="C918" t="str">
        <f>CONCATENATE('БАЗА ЯНД'!F916,".-")</f>
        <v>70.-</v>
      </c>
      <c r="D918" t="str">
        <f>CONCATENATE('БАЗА ЯНД'!I916," г")</f>
        <v>160 г</v>
      </c>
      <c r="E918" t="str">
        <f>CONCATENATE(ROUND('БАЗА ЯНД'!J916,0)," кк")</f>
        <v>174 кк</v>
      </c>
      <c r="F918" t="str">
        <f>CONCATENATE("Б ",ROUND('БАЗА ЯНД'!K916,0))</f>
        <v>Б 4</v>
      </c>
      <c r="G918" t="str">
        <f>CONCATENATE("Ж ",ROUND('БАЗА ЯНД'!L916,0))</f>
        <v>Ж 1</v>
      </c>
      <c r="H918" t="str">
        <f>CONCATENATE("У ",ROUND('БАЗА ЯНД'!M916,0))</f>
        <v>У 36</v>
      </c>
      <c r="I918">
        <f>'БАЗА ЯНД'!N916</f>
        <v>1</v>
      </c>
      <c r="J918">
        <f>'БАЗА ЯНД'!O916</f>
        <v>0</v>
      </c>
      <c r="K918">
        <f>'БАЗА ЯНД'!P916</f>
        <v>0</v>
      </c>
      <c r="L918">
        <f>'БАЗА ЯНД'!Q916</f>
        <v>0</v>
      </c>
      <c r="M918" t="str">
        <f>'БАЗА ЯНД'!R916</f>
        <v>рис жасмин, соль, подсолнечное масло</v>
      </c>
    </row>
    <row r="919" spans="1:13" ht="15" hidden="1" customHeight="1" x14ac:dyDescent="0.25">
      <c r="A919">
        <f>'БАЗА ЯНД'!B917</f>
        <v>21</v>
      </c>
      <c r="B919" t="str">
        <f>'БАЗА ЯНД'!E917</f>
        <v>Ролл с овощами и вялеными помидорами</v>
      </c>
      <c r="C919" t="str">
        <f>CONCATENATE('БАЗА ЯНД'!F917,".-")</f>
        <v>200.-</v>
      </c>
      <c r="D919" t="str">
        <f>CONCATENATE('БАЗА ЯНД'!I917," г")</f>
        <v>200 г</v>
      </c>
      <c r="E919" t="str">
        <f>CONCATENATE(ROUND('БАЗА ЯНД'!J917,0)," кк")</f>
        <v>325 кк</v>
      </c>
      <c r="F919" t="str">
        <f>CONCATENATE("Б ",ROUND('БАЗА ЯНД'!K917,0))</f>
        <v>Б 11</v>
      </c>
      <c r="G919" t="str">
        <f>CONCATENATE("Ж ",ROUND('БАЗА ЯНД'!L917,0))</f>
        <v>Ж 9</v>
      </c>
      <c r="H919" t="str">
        <f>CONCATENATE("У ",ROUND('БАЗА ЯНД'!M917,0))</f>
        <v>У 48</v>
      </c>
      <c r="I919">
        <f>'БАЗА ЯНД'!N917</f>
        <v>1</v>
      </c>
      <c r="J919">
        <f>'БАЗА ЯНД'!O917</f>
        <v>1</v>
      </c>
      <c r="K919">
        <f>'БАЗА ЯНД'!P917</f>
        <v>1</v>
      </c>
      <c r="L919">
        <f>'БАЗА ЯНД'!Q917</f>
        <v>0</v>
      </c>
      <c r="M919" t="str">
        <f>'БАЗА ЯНД'!R917</f>
        <v>тортилья, сыр, салат айсберг, томаты, огурцы, бальзамик, цукини, подсолнечное масло</v>
      </c>
    </row>
    <row r="920" spans="1:13" ht="15" hidden="1" customHeight="1" x14ac:dyDescent="0.25">
      <c r="A920">
        <f>'БАЗА ЯНД'!B918</f>
        <v>40</v>
      </c>
      <c r="B920" t="str">
        <f>'БАЗА ЯНД'!E918</f>
        <v>Шарлотка с грушей и горгонзолой</v>
      </c>
      <c r="C920" t="str">
        <f>CONCATENATE('БАЗА ЯНД'!F918,".-")</f>
        <v>150.-</v>
      </c>
      <c r="D920" t="str">
        <f>CONCATENATE('БАЗА ЯНД'!I918," г")</f>
        <v>180 г</v>
      </c>
      <c r="E920" t="str">
        <f>CONCATENATE(ROUND('БАЗА ЯНД'!J918,0)," кк")</f>
        <v>202 кк</v>
      </c>
      <c r="F920" t="str">
        <f>CONCATENATE("Б ",ROUND('БАЗА ЯНД'!K918,0))</f>
        <v>Б 5</v>
      </c>
      <c r="G920" t="str">
        <f>CONCATENATE("Ж ",ROUND('БАЗА ЯНД'!L918,0))</f>
        <v>Ж 3</v>
      </c>
      <c r="H920" t="str">
        <f>CONCATENATE("У ",ROUND('БАЗА ЯНД'!M918,0))</f>
        <v>У 38</v>
      </c>
      <c r="I920">
        <f>'БАЗА ЯНД'!N918</f>
        <v>0</v>
      </c>
      <c r="J920">
        <f>'БАЗА ЯНД'!O918</f>
        <v>1</v>
      </c>
      <c r="K920">
        <f>'БАЗА ЯНД'!P918</f>
        <v>1</v>
      </c>
      <c r="L920">
        <f>'БАЗА ЯНД'!Q918</f>
        <v>0</v>
      </c>
      <c r="M920" t="str">
        <f>'БАЗА ЯНД'!R918</f>
        <v>пшеничная мука, яйцо куриное, груши, разрыхлитель, экстракт груши, сода пищевая, сыр творожный, сыр горгонзола, сливки 10%, соль, сахар</v>
      </c>
    </row>
    <row r="921" spans="1:13" ht="15" hidden="1" customHeight="1" x14ac:dyDescent="0.25">
      <c r="A921">
        <f>'БАЗА ЯНД'!B919</f>
        <v>12</v>
      </c>
      <c r="B921" t="str">
        <f>'БАЗА ЯНД'!E919</f>
        <v>Морс из красной смородины и клубники</v>
      </c>
      <c r="C921" t="str">
        <f>CONCATENATE('БАЗА ЯНД'!F919,".-")</f>
        <v>45.-</v>
      </c>
      <c r="D921" t="str">
        <f>CONCATENATE('БАЗА ЯНД'!I919," г")</f>
        <v>250 г</v>
      </c>
      <c r="E921" t="str">
        <f>CONCATENATE(ROUND('БАЗА ЯНД'!J919,0)," кк")</f>
        <v>100 кк</v>
      </c>
      <c r="F921" t="str">
        <f>CONCATENATE("Б ",ROUND('БАЗА ЯНД'!K919,0))</f>
        <v>Б 0</v>
      </c>
      <c r="G921" t="str">
        <f>CONCATENATE("Ж ",ROUND('БАЗА ЯНД'!L919,0))</f>
        <v>Ж 0</v>
      </c>
      <c r="H921" t="str">
        <f>CONCATENATE("У ",ROUND('БАЗА ЯНД'!M919,0))</f>
        <v>У 23</v>
      </c>
      <c r="I921">
        <f>'БАЗА ЯНД'!N919</f>
        <v>1</v>
      </c>
      <c r="J921">
        <f>'БАЗА ЯНД'!O919</f>
        <v>0</v>
      </c>
      <c r="K921">
        <f>'БАЗА ЯНД'!P919</f>
        <v>0</v>
      </c>
      <c r="L921">
        <f>'БАЗА ЯНД'!Q919</f>
        <v>0</v>
      </c>
      <c r="M921" t="str">
        <f>'БАЗА ЯНД'!R919</f>
        <v>красная смородина, клубника, сахар</v>
      </c>
    </row>
    <row r="922" spans="1:13" ht="15" hidden="1" customHeight="1" x14ac:dyDescent="0.25">
      <c r="A922">
        <f>'БАЗА ЯНД'!B920</f>
        <v>52</v>
      </c>
      <c r="B922" t="str">
        <f>'БАЗА ЯНД'!E920</f>
        <v xml:space="preserve">Омлет с цыплёнком и грибами </v>
      </c>
      <c r="C922" t="str">
        <f>CONCATENATE('БАЗА ЯНД'!F920,".-")</f>
        <v>150.-</v>
      </c>
      <c r="D922" t="str">
        <f>CONCATENATE('БАЗА ЯНД'!I920," г")</f>
        <v>200 г</v>
      </c>
      <c r="E922" t="str">
        <f>CONCATENATE(ROUND('БАЗА ЯНД'!J920,0)," кк")</f>
        <v>380 кк</v>
      </c>
      <c r="F922" t="str">
        <f>CONCATENATE("Б ",ROUND('БАЗА ЯНД'!K920,0))</f>
        <v>Б 21</v>
      </c>
      <c r="G922" t="str">
        <f>CONCATENATE("Ж ",ROUND('БАЗА ЯНД'!L920,0))</f>
        <v>Ж 29</v>
      </c>
      <c r="H922" t="str">
        <f>CONCATENATE("У ",ROUND('БАЗА ЯНД'!M920,0))</f>
        <v>У 8</v>
      </c>
      <c r="I922">
        <f>'БАЗА ЯНД'!N920</f>
        <v>0</v>
      </c>
      <c r="J922">
        <f>'БАЗА ЯНД'!O920</f>
        <v>1</v>
      </c>
      <c r="K922">
        <f>'БАЗА ЯНД'!P920</f>
        <v>1</v>
      </c>
      <c r="L922">
        <f>'БАЗА ЯНД'!Q920</f>
        <v>0</v>
      </c>
      <c r="M922" t="str">
        <f>'БАЗА ЯНД'!R920</f>
        <v>яйцо куриное, цыплёнок, молоко, шампиньоны, цукини, сыр гауда, мука пшеничная, петрушка, укроп, масло растительное, специи, соль</v>
      </c>
    </row>
    <row r="923" spans="1:13" ht="15" hidden="1" customHeight="1" x14ac:dyDescent="0.25">
      <c r="A923">
        <f>'БАЗА ЯНД'!B921</f>
        <v>22</v>
      </c>
      <c r="B923" t="str">
        <f>'БАЗА ЯНД'!E921</f>
        <v>Поркетта с овощами и травами, 1 шт</v>
      </c>
      <c r="C923" t="str">
        <f>CONCATENATE('БАЗА ЯНД'!F921,".-")</f>
        <v>210.-</v>
      </c>
      <c r="D923" t="str">
        <f>CONCATENATE('БАЗА ЯНД'!I921," г")</f>
        <v>120 г</v>
      </c>
      <c r="E923" t="str">
        <f>CONCATENATE(ROUND('БАЗА ЯНД'!J921,0)," кк")</f>
        <v>297 кк</v>
      </c>
      <c r="F923" t="str">
        <f>CONCATENATE("Б ",ROUND('БАЗА ЯНД'!K921,0))</f>
        <v>Б 14</v>
      </c>
      <c r="G923" t="str">
        <f>CONCATENATE("Ж ",ROUND('БАЗА ЯНД'!L921,0))</f>
        <v>Ж 33</v>
      </c>
      <c r="H923" t="str">
        <f>CONCATENATE("У ",ROUND('БАЗА ЯНД'!M921,0))</f>
        <v>У 1</v>
      </c>
      <c r="I923">
        <f>'БАЗА ЯНД'!N921</f>
        <v>0</v>
      </c>
      <c r="J923">
        <f>'БАЗА ЯНД'!O921</f>
        <v>0</v>
      </c>
      <c r="K923">
        <f>'БАЗА ЯНД'!P921</f>
        <v>0</v>
      </c>
      <c r="L923">
        <f>'БАЗА ЯНД'!Q921</f>
        <v>0</v>
      </c>
      <c r="M923" t="str">
        <f>'БАЗА ЯНД'!R921</f>
        <v>свинина, тимьян розмарин, соль, специи, семена фенхеля, лук, бекон, лимон, петрушка, шпинат листовой</v>
      </c>
    </row>
    <row r="924" spans="1:13" ht="15" customHeight="1" x14ac:dyDescent="0.25">
      <c r="A924">
        <f>'БАЗА ЯНД'!B922</f>
        <v>22</v>
      </c>
      <c r="B924" t="str">
        <f>'БАЗА ЯНД'!E922</f>
        <v xml:space="preserve">Ролл с цыплёнком и гуакамоле </v>
      </c>
      <c r="C924" t="str">
        <f>CONCATENATE('БАЗА ЯНД'!F922,".-")</f>
        <v>210.-</v>
      </c>
      <c r="D924" t="str">
        <f>CONCATENATE('БАЗА ЯНД'!I922," г")</f>
        <v>200 г</v>
      </c>
      <c r="E924" t="str">
        <f>CONCATENATE(ROUND('БАЗА ЯНД'!J922,0)," кк")</f>
        <v>325 кк</v>
      </c>
      <c r="F924" t="str">
        <f>CONCATENATE("Б ",ROUND('БАЗА ЯНД'!K922,0))</f>
        <v>Б 19</v>
      </c>
      <c r="G924" t="str">
        <f>CONCATENATE("Ж ",ROUND('БАЗА ЯНД'!L922,0))</f>
        <v>Ж 9</v>
      </c>
      <c r="H924" t="str">
        <f>CONCATENATE("У ",ROUND('БАЗА ЯНД'!M922,0))</f>
        <v>У 42</v>
      </c>
      <c r="I924">
        <f>'БАЗА ЯНД'!N922</f>
        <v>0</v>
      </c>
      <c r="J924">
        <f>'БАЗА ЯНД'!O922</f>
        <v>1</v>
      </c>
      <c r="K924">
        <f>'БАЗА ЯНД'!P922</f>
        <v>1</v>
      </c>
      <c r="L924">
        <f>'БАЗА ЯНД'!Q922</f>
        <v>1</v>
      </c>
      <c r="M924" t="str">
        <f>'БАЗА ЯНД'!R922</f>
        <v>тортилья, цыплёнок, соевый соус, лимон, перец болгарский, капуста китайская, томаты, соус гуакамоле, сыр, маринованный лук, кинза, лук, халапеньо, чеснок, сахар, соль</v>
      </c>
    </row>
    <row r="925" spans="1:13" ht="15" customHeight="1" x14ac:dyDescent="0.25">
      <c r="A925">
        <f>'БАЗА ЯНД'!B923</f>
        <v>23</v>
      </c>
      <c r="B925" t="str">
        <f>'БАЗА ЯНД'!E923</f>
        <v>Русская уха</v>
      </c>
      <c r="C925" t="str">
        <f>CONCATENATE('БАЗА ЯНД'!F923,".-")</f>
        <v>170.-</v>
      </c>
      <c r="D925" t="str">
        <f>CONCATENATE('БАЗА ЯНД'!I923," г")</f>
        <v>250 г</v>
      </c>
      <c r="E925" t="str">
        <f>CONCATENATE(ROUND('БАЗА ЯНД'!J923,0)," кк")</f>
        <v>138 кк</v>
      </c>
      <c r="F925" t="str">
        <f>CONCATENATE("Б ",ROUND('БАЗА ЯНД'!K923,0))</f>
        <v>Б 8</v>
      </c>
      <c r="G925" t="str">
        <f>CONCATENATE("Ж ",ROUND('БАЗА ЯНД'!L923,0))</f>
        <v>Ж 3</v>
      </c>
      <c r="H925" t="str">
        <f>CONCATENATE("У ",ROUND('БАЗА ЯНД'!M923,0))</f>
        <v>У 20</v>
      </c>
      <c r="I925">
        <f>'БАЗА ЯНД'!N923</f>
        <v>0</v>
      </c>
      <c r="J925">
        <f>'БАЗА ЯНД'!O923</f>
        <v>0</v>
      </c>
      <c r="K925">
        <f>'БАЗА ЯНД'!P923</f>
        <v>0</v>
      </c>
      <c r="L925">
        <f>'БАЗА ЯНД'!Q923</f>
        <v>0</v>
      </c>
      <c r="M925" t="str">
        <f>'БАЗА ЯНД'!R923</f>
        <v>бульон рыбный, рыба, картофель, лук, тимьян, петрушка, укроп, подсолнечное масло, морковь, специи, соль</v>
      </c>
    </row>
    <row r="926" spans="1:13" ht="15" hidden="1" customHeight="1" x14ac:dyDescent="0.25">
      <c r="A926">
        <f>'БАЗА ЯНД'!B924</f>
        <v>0</v>
      </c>
      <c r="B926" t="str">
        <f>'БАЗА ЯНД'!E924</f>
        <v>Панини с домашним сыром и вялеными томатами</v>
      </c>
      <c r="C926" t="str">
        <f>CONCATENATE('БАЗА ЯНД'!F924,".-")</f>
        <v>210.-</v>
      </c>
      <c r="D926" t="str">
        <f>CONCATENATE('БАЗА ЯНД'!I924," г")</f>
        <v>200 г</v>
      </c>
      <c r="E926" t="str">
        <f>CONCATENATE(ROUND('БАЗА ЯНД'!J924,0)," кк")</f>
        <v>450 кк</v>
      </c>
      <c r="F926" t="str">
        <f>CONCATENATE("Б ",ROUND('БАЗА ЯНД'!K924,0))</f>
        <v>Б 16</v>
      </c>
      <c r="G926" t="str">
        <f>CONCATENATE("Ж ",ROUND('БАЗА ЯНД'!L924,0))</f>
        <v>Ж 20</v>
      </c>
      <c r="H926" t="str">
        <f>CONCATENATE("У ",ROUND('БАЗА ЯНД'!M924,0))</f>
        <v>У 50</v>
      </c>
      <c r="I926">
        <f>'БАЗА ЯНД'!N924</f>
        <v>0</v>
      </c>
      <c r="J926">
        <f>'БАЗА ЯНД'!O924</f>
        <v>1</v>
      </c>
      <c r="K926">
        <f>'БАЗА ЯНД'!P924</f>
        <v>1</v>
      </c>
      <c r="L926">
        <f>'БАЗА ЯНД'!Q924</f>
        <v>0</v>
      </c>
      <c r="M926" t="str">
        <f>'БАЗА ЯНД'!R924</f>
        <v>мука цельнозерновая, солод, мука пшеничная, подсолнечное масло, дрожжи, базилик, петрушка, чеснок, сыр кавказский, томаты, рукола, маслины, соль, специи</v>
      </c>
    </row>
    <row r="927" spans="1:13" ht="15" hidden="1" customHeight="1" x14ac:dyDescent="0.25">
      <c r="A927">
        <f>'БАЗА ЯНД'!B925</f>
        <v>12</v>
      </c>
      <c r="B927" t="str">
        <f>'БАЗА ЯНД'!E925</f>
        <v>Жареный рис Тэппаньяки с цыплёнком</v>
      </c>
      <c r="C927" t="str">
        <f>CONCATENATE('БАЗА ЯНД'!F925,".-")</f>
        <v>230.-</v>
      </c>
      <c r="D927" t="str">
        <f>CONCATENATE('БАЗА ЯНД'!I925," г")</f>
        <v>250 г</v>
      </c>
      <c r="E927" t="str">
        <f>CONCATENATE(ROUND('БАЗА ЯНД'!J925,0)," кк")</f>
        <v>229 кк</v>
      </c>
      <c r="F927" t="str">
        <f>CONCATENATE("Б ",ROUND('БАЗА ЯНД'!K925,0))</f>
        <v>Б 15</v>
      </c>
      <c r="G927" t="str">
        <f>CONCATENATE("Ж ",ROUND('БАЗА ЯНД'!L925,0))</f>
        <v>Ж 9</v>
      </c>
      <c r="H927" t="str">
        <f>CONCATENATE("У ",ROUND('БАЗА ЯНД'!M925,0))</f>
        <v>У 23</v>
      </c>
      <c r="I927">
        <f>'БАЗА ЯНД'!N925</f>
        <v>0</v>
      </c>
      <c r="J927">
        <f>'БАЗА ЯНД'!O925</f>
        <v>1</v>
      </c>
      <c r="K927">
        <f>'БАЗА ЯНД'!P925</f>
        <v>0</v>
      </c>
      <c r="L927">
        <f>'БАЗА ЯНД'!Q925</f>
        <v>1</v>
      </c>
      <c r="M927" t="str">
        <f>'БАЗА ЯНД'!R925</f>
        <v>рис, цыплёнок, стручковая фасоль, лук, морковь, паприка, имбирь, чеснок, чили, соевый соус, соль, специи</v>
      </c>
    </row>
    <row r="928" spans="1:13" ht="15" hidden="1" customHeight="1" x14ac:dyDescent="0.25">
      <c r="A928">
        <f>'БАЗА ЯНД'!B926</f>
        <v>0</v>
      </c>
      <c r="B928" t="str">
        <f>'БАЗА ЯНД'!E926</f>
        <v>Спагетти с красной рыбой, брокколи и шпинатом</v>
      </c>
      <c r="C928" t="str">
        <f>CONCATENATE('БАЗА ЯНД'!F926,".-")</f>
        <v>250.-</v>
      </c>
      <c r="D928" t="str">
        <f>CONCATENATE('БАЗА ЯНД'!I926," г")</f>
        <v>250 г</v>
      </c>
      <c r="E928" t="str">
        <f>CONCATENATE(ROUND('БАЗА ЯНД'!J926,0)," кк")</f>
        <v>530 кк</v>
      </c>
      <c r="F928" t="str">
        <f>CONCATENATE("Б ",ROUND('БАЗА ЯНД'!K926,0))</f>
        <v>Б 20</v>
      </c>
      <c r="G928" t="str">
        <f>CONCATENATE("Ж ",ROUND('БАЗА ЯНД'!L926,0))</f>
        <v>Ж 30</v>
      </c>
      <c r="H928" t="str">
        <f>CONCATENATE("У ",ROUND('БАЗА ЯНД'!M926,0))</f>
        <v>У 45</v>
      </c>
      <c r="I928">
        <f>'БАЗА ЯНД'!N926</f>
        <v>0</v>
      </c>
      <c r="J928">
        <f>'БАЗА ЯНД'!O926</f>
        <v>1</v>
      </c>
      <c r="K928">
        <f>'БАЗА ЯНД'!P926</f>
        <v>1</v>
      </c>
      <c r="L928">
        <f>'БАЗА ЯНД'!Q926</f>
        <v>0</v>
      </c>
      <c r="M928" t="str">
        <f>'БАЗА ЯНД'!R926</f>
        <v>паста, кета, сливки, пармезан, оливковое масло, сыр гауда, брокколи, зелень, специи, соль</v>
      </c>
    </row>
    <row r="929" spans="1:13" ht="15" hidden="1" customHeight="1" x14ac:dyDescent="0.25">
      <c r="A929">
        <f>'БАЗА ЯНД'!B927</f>
        <v>24</v>
      </c>
      <c r="B929" t="str">
        <f>'БАЗА ЯНД'!E927</f>
        <v>Морс из брусники и клюквы</v>
      </c>
      <c r="C929" t="str">
        <f>CONCATENATE('БАЗА ЯНД'!F927,".-")</f>
        <v>45.-</v>
      </c>
      <c r="D929" t="str">
        <f>CONCATENATE('БАЗА ЯНД'!I927," г")</f>
        <v>250 г</v>
      </c>
      <c r="E929" t="str">
        <f>CONCATENATE(ROUND('БАЗА ЯНД'!J927,0)," кк")</f>
        <v>82 кк</v>
      </c>
      <c r="F929" t="str">
        <f>CONCATENATE("Б ",ROUND('БАЗА ЯНД'!K927,0))</f>
        <v>Б 0</v>
      </c>
      <c r="G929" t="str">
        <f>CONCATENATE("Ж ",ROUND('БАЗА ЯНД'!L927,0))</f>
        <v>Ж 0</v>
      </c>
      <c r="H929" t="str">
        <f>CONCATENATE("У ",ROUND('БАЗА ЯНД'!M927,0))</f>
        <v>У 20</v>
      </c>
      <c r="I929">
        <f>'БАЗА ЯНД'!N927</f>
        <v>1</v>
      </c>
      <c r="J929">
        <f>'БАЗА ЯНД'!O927</f>
        <v>0</v>
      </c>
      <c r="K929">
        <f>'БАЗА ЯНД'!P927</f>
        <v>0</v>
      </c>
      <c r="L929">
        <f>'БАЗА ЯНД'!Q927</f>
        <v>0</v>
      </c>
      <c r="M929" t="str">
        <f>'БАЗА ЯНД'!R927</f>
        <v>брусника, клюква, сахар, лимонная кислота</v>
      </c>
    </row>
    <row r="930" spans="1:13" ht="15" hidden="1" customHeight="1" x14ac:dyDescent="0.25">
      <c r="A930">
        <f>'БАЗА ЯНД'!B928</f>
        <v>24</v>
      </c>
      <c r="B930" t="str">
        <f>'БАЗА ЯНД'!E928</f>
        <v>Морс из черной смородины, клубники и облепихи</v>
      </c>
      <c r="C930" t="str">
        <f>CONCATENATE('БАЗА ЯНД'!F928,".-")</f>
        <v>45.-</v>
      </c>
      <c r="D930" t="str">
        <f>CONCATENATE('БАЗА ЯНД'!I928," г")</f>
        <v>250 г</v>
      </c>
      <c r="E930" t="str">
        <f>CONCATENATE(ROUND('БАЗА ЯНД'!J928,0)," кк")</f>
        <v>107 кк</v>
      </c>
      <c r="F930" t="str">
        <f>CONCATENATE("Б ",ROUND('БАЗА ЯНД'!K928,0))</f>
        <v>Б 0</v>
      </c>
      <c r="G930" t="str">
        <f>CONCATENATE("Ж ",ROUND('БАЗА ЯНД'!L928,0))</f>
        <v>Ж 0</v>
      </c>
      <c r="H930" t="str">
        <f>CONCATENATE("У ",ROUND('БАЗА ЯНД'!M928,0))</f>
        <v>У 26</v>
      </c>
      <c r="I930">
        <f>'БАЗА ЯНД'!N928</f>
        <v>1</v>
      </c>
      <c r="J930">
        <f>'БАЗА ЯНД'!O928</f>
        <v>0</v>
      </c>
      <c r="K930">
        <f>'БАЗА ЯНД'!P928</f>
        <v>0</v>
      </c>
      <c r="L930">
        <f>'БАЗА ЯНД'!Q928</f>
        <v>0</v>
      </c>
      <c r="M930" t="str">
        <f>'БАЗА ЯНД'!R928</f>
        <v>черная смородина, клубника, облепиха, сахар, вода</v>
      </c>
    </row>
    <row r="931" spans="1:13" ht="15" hidden="1" customHeight="1" x14ac:dyDescent="0.25">
      <c r="A931">
        <f>'БАЗА ЯНД'!B929</f>
        <v>22</v>
      </c>
      <c r="B931" t="str">
        <f>'БАЗА ЯНД'!E929</f>
        <v>Постные щи с помидорами и зеленым горошком</v>
      </c>
      <c r="C931" t="str">
        <f>CONCATENATE('БАЗА ЯНД'!F929,".-")</f>
        <v>100.-</v>
      </c>
      <c r="D931" t="str">
        <f>CONCATENATE('БАЗА ЯНД'!I929," г")</f>
        <v>250 г</v>
      </c>
      <c r="E931" t="str">
        <f>CONCATENATE(ROUND('БАЗА ЯНД'!J929,0)," кк")</f>
        <v>71 кк</v>
      </c>
      <c r="F931" t="str">
        <f>CONCATENATE("Б ",ROUND('БАЗА ЯНД'!K929,0))</f>
        <v>Б 3</v>
      </c>
      <c r="G931" t="str">
        <f>CONCATENATE("Ж ",ROUND('БАЗА ЯНД'!L929,0))</f>
        <v>Ж 0</v>
      </c>
      <c r="H931" t="str">
        <f>CONCATENATE("У ",ROUND('БАЗА ЯНД'!M929,0))</f>
        <v>У 14</v>
      </c>
      <c r="I931">
        <f>'БАЗА ЯНД'!N929</f>
        <v>1</v>
      </c>
      <c r="J931">
        <f>'БАЗА ЯНД'!O929</f>
        <v>0</v>
      </c>
      <c r="K931">
        <f>'БАЗА ЯНД'!P929</f>
        <v>0</v>
      </c>
      <c r="L931">
        <f>'БАЗА ЯНД'!Q929</f>
        <v>0</v>
      </c>
      <c r="M931" t="str">
        <f>'БАЗА ЯНД'!R929</f>
        <v>капуста, картофель, лук, томаты, горошек, морковь, подсолнечное масло, специи, соль</v>
      </c>
    </row>
    <row r="932" spans="1:13" ht="15" hidden="1" customHeight="1" x14ac:dyDescent="0.25">
      <c r="A932">
        <f>'БАЗА ЯНД'!B930</f>
        <v>10</v>
      </c>
      <c r="B932" t="str">
        <f>'БАЗА ЯНД'!E930</f>
        <v>Тост с беконом и яйцом</v>
      </c>
      <c r="C932" t="str">
        <f>CONCATENATE('БАЗА ЯНД'!F930,".-")</f>
        <v>155.-</v>
      </c>
      <c r="D932" t="str">
        <f>CONCATENATE('БАЗА ЯНД'!I930," г")</f>
        <v>180 г</v>
      </c>
      <c r="E932" t="str">
        <f>CONCATENATE(ROUND('БАЗА ЯНД'!J930,0)," кк")</f>
        <v>267 кк</v>
      </c>
      <c r="F932" t="str">
        <f>CONCATENATE("Б ",ROUND('БАЗА ЯНД'!K930,0))</f>
        <v>Б 12</v>
      </c>
      <c r="G932" t="str">
        <f>CONCATENATE("Ж ",ROUND('БАЗА ЯНД'!L930,0))</f>
        <v>Ж 14</v>
      </c>
      <c r="H932" t="str">
        <f>CONCATENATE("У ",ROUND('БАЗА ЯНД'!M930,0))</f>
        <v>У 24</v>
      </c>
      <c r="I932">
        <f>'БАЗА ЯНД'!N930</f>
        <v>0</v>
      </c>
      <c r="J932">
        <f>'БАЗА ЯНД'!O930</f>
        <v>1</v>
      </c>
      <c r="K932">
        <f>'БАЗА ЯНД'!P930</f>
        <v>1</v>
      </c>
      <c r="L932">
        <f>'БАЗА ЯНД'!Q930</f>
        <v>0</v>
      </c>
      <c r="M932" t="str">
        <f>'БАЗА ЯНД'!R930</f>
        <v xml:space="preserve">Хлеб (вода, солод, мука пшеничная, мука цельнозерновая, соль, подсолнечное масло, дрожжи, тимьян), яйцо куриное, корейка домашняя, бекон, томаты, майонез, огурцы маринованные, горчица, сыр гауда </v>
      </c>
    </row>
    <row r="933" spans="1:13" ht="15" hidden="1" customHeight="1" x14ac:dyDescent="0.25">
      <c r="A933">
        <f>'БАЗА ЯНД'!B931</f>
        <v>6</v>
      </c>
      <c r="B933" t="str">
        <f>'БАЗА ЯНД'!E931</f>
        <v>Салат с паштетом из куриной печени</v>
      </c>
      <c r="C933" t="str">
        <f>CONCATENATE('БАЗА ЯНД'!F931,".-")</f>
        <v>180.-</v>
      </c>
      <c r="D933" t="str">
        <f>CONCATENATE('БАЗА ЯНД'!I931," г")</f>
        <v>240 г</v>
      </c>
      <c r="E933" t="str">
        <f>CONCATENATE(ROUND('БАЗА ЯНД'!J931,0)," кк")</f>
        <v>357 кк</v>
      </c>
      <c r="F933" t="str">
        <f>CONCATENATE("Б ",ROUND('БАЗА ЯНД'!K931,0))</f>
        <v>Б 8</v>
      </c>
      <c r="G933" t="str">
        <f>CONCATENATE("Ж ",ROUND('БАЗА ЯНД'!L931,0))</f>
        <v>Ж 25</v>
      </c>
      <c r="H933" t="str">
        <f>CONCATENATE("У ",ROUND('БАЗА ЯНД'!M931,0))</f>
        <v>У 25</v>
      </c>
      <c r="I933">
        <f>'БАЗА ЯНД'!N931</f>
        <v>0</v>
      </c>
      <c r="J933">
        <f>'БАЗА ЯНД'!O931</f>
        <v>1</v>
      </c>
      <c r="K933">
        <f>'БАЗА ЯНД'!P931</f>
        <v>0</v>
      </c>
      <c r="L933">
        <f>'БАЗА ЯНД'!Q931</f>
        <v>0</v>
      </c>
      <c r="M933" t="str">
        <f>'БАЗА ЯНД'!R931</f>
        <v>айсберг, томаты, огурцы, тыква, морковь, капуста, оливки, редис, паприка, виноград, хлеб, куриная печень, уксус, специи, оливковое масло, брусника, сахар</v>
      </c>
    </row>
    <row r="934" spans="1:13" ht="15" hidden="1" customHeight="1" x14ac:dyDescent="0.25">
      <c r="A934">
        <f>'БАЗА ЯНД'!B932</f>
        <v>16</v>
      </c>
      <c r="B934" t="str">
        <f>'БАЗА ЯНД'!E932</f>
        <v>Боул с индейкой</v>
      </c>
      <c r="C934" t="str">
        <f>CONCATENATE('БАЗА ЯНД'!F932,".-")</f>
        <v>250.-</v>
      </c>
      <c r="D934" t="str">
        <f>CONCATENATE('БАЗА ЯНД'!I932," г")</f>
        <v>250 г</v>
      </c>
      <c r="E934" t="str">
        <f>CONCATENATE(ROUND('БАЗА ЯНД'!J932,0)," кк")</f>
        <v>229 кк</v>
      </c>
      <c r="F934" t="str">
        <f>CONCATENATE("Б ",ROUND('БАЗА ЯНД'!K932,0))</f>
        <v>Б 13</v>
      </c>
      <c r="G934" t="str">
        <f>CONCATENATE("Ж ",ROUND('БАЗА ЯНД'!L932,0))</f>
        <v>Ж 13</v>
      </c>
      <c r="H934" t="str">
        <f>CONCATENATE("У ",ROUND('БАЗА ЯНД'!M932,0))</f>
        <v>У 14</v>
      </c>
      <c r="I934">
        <f>'БАЗА ЯНД'!N932</f>
        <v>0</v>
      </c>
      <c r="J934">
        <f>'БАЗА ЯНД'!O932</f>
        <v>1</v>
      </c>
      <c r="K934">
        <f>'БАЗА ЯНД'!P932</f>
        <v>1</v>
      </c>
      <c r="L934">
        <f>'БАЗА ЯНД'!Q932</f>
        <v>0</v>
      </c>
      <c r="M934" t="str">
        <f>'БАЗА ЯНД'!R932</f>
        <v>индейка, томаты, огурцы, айсберг, морковь, паприка, капуста красная, редис, майонез, лайм, пармезан, стручковая фасоль, брокколи, салат, водоросли чука, кускус</v>
      </c>
    </row>
    <row r="935" spans="1:13" ht="15" hidden="1" customHeight="1" x14ac:dyDescent="0.25">
      <c r="A935">
        <f>'БАЗА ЯНД'!B933</f>
        <v>0</v>
      </c>
      <c r="B935" t="str">
        <f>'БАЗА ЯНД'!E933</f>
        <v>Мусс из маракуйи</v>
      </c>
      <c r="C935" t="str">
        <f>CONCATENATE('БАЗА ЯНД'!F933,".-")</f>
        <v>160.-</v>
      </c>
      <c r="D935" t="str">
        <f>CONCATENATE('БАЗА ЯНД'!I933," г")</f>
        <v>120 г</v>
      </c>
      <c r="E935" t="str">
        <f>CONCATENATE(ROUND('БАЗА ЯНД'!J933,0)," кк")</f>
        <v>293 кк</v>
      </c>
      <c r="F935" t="str">
        <f>CONCATENATE("Б ",ROUND('БАЗА ЯНД'!K933,0))</f>
        <v>Б 3</v>
      </c>
      <c r="G935" t="str">
        <f>CONCATENATE("Ж ",ROUND('БАЗА ЯНД'!L933,0))</f>
        <v>Ж 23</v>
      </c>
      <c r="H935" t="str">
        <f>CONCATENATE("У ",ROUND('БАЗА ЯНД'!M933,0))</f>
        <v>У 17</v>
      </c>
      <c r="I935">
        <f>'БАЗА ЯНД'!N933</f>
        <v>1</v>
      </c>
      <c r="J935">
        <f>'БАЗА ЯНД'!O933</f>
        <v>0</v>
      </c>
      <c r="K935">
        <f>'БАЗА ЯНД'!P933</f>
        <v>1</v>
      </c>
      <c r="L935">
        <f>'БАЗА ЯНД'!Q933</f>
        <v>0</v>
      </c>
      <c r="M935" t="str">
        <f>'БАЗА ЯНД'!R933</f>
        <v>сгущенное молоко, пюре из маракуйи, сливки 35%</v>
      </c>
    </row>
    <row r="936" spans="1:13" ht="15" hidden="1" customHeight="1" x14ac:dyDescent="0.25">
      <c r="A936">
        <f>'БАЗА ЯНД'!B934</f>
        <v>8</v>
      </c>
      <c r="B936" t="str">
        <f>'БАЗА ЯНД'!E934</f>
        <v>Смузи с дыней, манго и ананасом</v>
      </c>
      <c r="C936" t="str">
        <f>CONCATENATE('БАЗА ЯНД'!F934,".-")</f>
        <v>160.-</v>
      </c>
      <c r="D936" t="str">
        <f>CONCATENATE('БАЗА ЯНД'!I934," г")</f>
        <v>280 г</v>
      </c>
      <c r="E936" t="str">
        <f>CONCATENATE(ROUND('БАЗА ЯНД'!J934,0)," кк")</f>
        <v>81 кк</v>
      </c>
      <c r="F936" t="str">
        <f>CONCATENATE("Б ",ROUND('БАЗА ЯНД'!K934,0))</f>
        <v>Б 1</v>
      </c>
      <c r="G936" t="str">
        <f>CONCATENATE("Ж ",ROUND('БАЗА ЯНД'!L934,0))</f>
        <v>Ж 1</v>
      </c>
      <c r="H936" t="str">
        <f>CONCATENATE("У ",ROUND('БАЗА ЯНД'!M934,0))</f>
        <v>У 18</v>
      </c>
      <c r="I936">
        <f>'БАЗА ЯНД'!N934</f>
        <v>1</v>
      </c>
      <c r="J936">
        <f>'БАЗА ЯНД'!O934</f>
        <v>0</v>
      </c>
      <c r="K936">
        <f>'БАЗА ЯНД'!P934</f>
        <v>0</v>
      </c>
      <c r="L936">
        <f>'БАЗА ЯНД'!Q934</f>
        <v>0</v>
      </c>
      <c r="M936" t="str">
        <f>'БАЗА ЯНД'!R934</f>
        <v>дыня, манго, ананас</v>
      </c>
    </row>
    <row r="937" spans="1:13" ht="15" hidden="1" customHeight="1" x14ac:dyDescent="0.25">
      <c r="A937">
        <f>'БАЗА ЯНД'!B935</f>
        <v>6</v>
      </c>
      <c r="B937" t="str">
        <f>'БАЗА ЯНД'!E935</f>
        <v>Крем-суп из спаржи</v>
      </c>
      <c r="C937" t="str">
        <f>CONCATENATE('БАЗА ЯНД'!F935,".-")</f>
        <v>160.-</v>
      </c>
      <c r="D937" t="str">
        <f>CONCATENATE('БАЗА ЯНД'!I935," г")</f>
        <v>250 г</v>
      </c>
      <c r="E937" t="str">
        <f>CONCATENATE(ROUND('БАЗА ЯНД'!J935,0)," кк")</f>
        <v>109 кк</v>
      </c>
      <c r="F937" t="str">
        <f>CONCATENATE("Б ",ROUND('БАЗА ЯНД'!K935,0))</f>
        <v>Б 3</v>
      </c>
      <c r="G937" t="str">
        <f>CONCATENATE("Ж ",ROUND('БАЗА ЯНД'!L935,0))</f>
        <v>Ж 7</v>
      </c>
      <c r="H937" t="str">
        <f>CONCATENATE("У ",ROUND('БАЗА ЯНД'!M935,0))</f>
        <v>У 8</v>
      </c>
      <c r="I937">
        <f>'БАЗА ЯНД'!N935</f>
        <v>1</v>
      </c>
      <c r="J937">
        <f>'БАЗА ЯНД'!O935</f>
        <v>0</v>
      </c>
      <c r="K937">
        <f>'БАЗА ЯНД'!P935</f>
        <v>1</v>
      </c>
      <c r="L937">
        <f>'БАЗА ЯНД'!Q935</f>
        <v>0</v>
      </c>
      <c r="M937" t="str">
        <f>'БАЗА ЯНД'!R935</f>
        <v>спаржа, лук, вино, фасоль, сливки, картофельные хлопья, петрушка, соль, специи</v>
      </c>
    </row>
    <row r="938" spans="1:13" ht="15" hidden="1" customHeight="1" x14ac:dyDescent="0.25">
      <c r="A938">
        <f>'БАЗА ЯНД'!B936</f>
        <v>0</v>
      </c>
      <c r="B938" t="str">
        <f>'БАЗА ЯНД'!E936</f>
        <v>Пюре из зеленого горошка</v>
      </c>
      <c r="C938" t="str">
        <f>CONCATENATE('БАЗА ЯНД'!F936,".-")</f>
        <v>105.-</v>
      </c>
      <c r="D938" t="str">
        <f>CONCATENATE('БАЗА ЯНД'!I936," г")</f>
        <v>180 г</v>
      </c>
      <c r="E938" t="str">
        <f>CONCATENATE(ROUND('БАЗА ЯНД'!J936,0)," кк")</f>
        <v>180 кк</v>
      </c>
      <c r="F938" t="str">
        <f>CONCATENATE("Б ",ROUND('БАЗА ЯНД'!K936,0))</f>
        <v>Б 6</v>
      </c>
      <c r="G938" t="str">
        <f>CONCATENATE("Ж ",ROUND('БАЗА ЯНД'!L936,0))</f>
        <v>Ж 2</v>
      </c>
      <c r="H938" t="str">
        <f>CONCATENATE("У ",ROUND('БАЗА ЯНД'!M936,0))</f>
        <v>У 33</v>
      </c>
      <c r="I938">
        <f>'БАЗА ЯНД'!N936</f>
        <v>0</v>
      </c>
      <c r="J938">
        <f>'БАЗА ЯНД'!O936</f>
        <v>0</v>
      </c>
      <c r="K938">
        <f>'БАЗА ЯНД'!P936</f>
        <v>1</v>
      </c>
      <c r="L938">
        <f>'БАЗА ЯНД'!Q936</f>
        <v>0</v>
      </c>
      <c r="M938" t="str">
        <f>'БАЗА ЯНД'!R936</f>
        <v>картофель, сливочное масло, зеленый горошек, специи, соль</v>
      </c>
    </row>
    <row r="939" spans="1:13" ht="15" hidden="1" customHeight="1" x14ac:dyDescent="0.25">
      <c r="A939">
        <f>'БАЗА ЯНД'!B937</f>
        <v>6</v>
      </c>
      <c r="B939" t="str">
        <f>'БАЗА ЯНД'!E937</f>
        <v>Сэндвич с ветчиной, брусникой и сыром</v>
      </c>
      <c r="C939" t="str">
        <f>CONCATENATE('БАЗА ЯНД'!F937,".-")</f>
        <v>140.-</v>
      </c>
      <c r="D939" t="str">
        <f>CONCATENATE('БАЗА ЯНД'!I937," г")</f>
        <v>140 г</v>
      </c>
      <c r="E939" t="str">
        <f>CONCATENATE(ROUND('БАЗА ЯНД'!J937,0)," кк")</f>
        <v>268 кк</v>
      </c>
      <c r="F939" t="str">
        <f>CONCATENATE("Б ",ROUND('БАЗА ЯНД'!K937,0))</f>
        <v>Б 21</v>
      </c>
      <c r="G939" t="str">
        <f>CONCATENATE("Ж ",ROUND('БАЗА ЯНД'!L937,0))</f>
        <v>Ж 15</v>
      </c>
      <c r="H939" t="str">
        <f>CONCATENATE("У ",ROUND('БАЗА ЯНД'!M937,0))</f>
        <v>У 21</v>
      </c>
      <c r="I939">
        <f>'БАЗА ЯНД'!N937</f>
        <v>0</v>
      </c>
      <c r="J939">
        <f>'БАЗА ЯНД'!O937</f>
        <v>1</v>
      </c>
      <c r="K939">
        <f>'БАЗА ЯНД'!P937</f>
        <v>1</v>
      </c>
      <c r="L939">
        <f>'БАЗА ЯНД'!Q937</f>
        <v>0</v>
      </c>
      <c r="M939" t="str">
        <f>'БАЗА ЯНД'!R937</f>
        <v>хлеб, ветчина, брусника, айсберг, маринованные огурцы, огурцы, сыр гауда, тимьян, розмарин, специи, майонез, лимоны</v>
      </c>
    </row>
    <row r="940" spans="1:13" ht="15" customHeight="1" x14ac:dyDescent="0.25">
      <c r="A940">
        <f>'БАЗА ЯНД'!B938</f>
        <v>23</v>
      </c>
      <c r="B940" t="str">
        <f>'БАЗА ЯНД'!E938</f>
        <v>Салат 1000 островов с морепродуктами</v>
      </c>
      <c r="C940" t="str">
        <f>CONCATENATE('БАЗА ЯНД'!F938,".-")</f>
        <v>290.-</v>
      </c>
      <c r="D940" t="str">
        <f>CONCATENATE('БАЗА ЯНД'!I938," г")</f>
        <v>220 г</v>
      </c>
      <c r="E940" t="str">
        <f>CONCATENATE(ROUND('БАЗА ЯНД'!J938,0)," кк")</f>
        <v>189 кк</v>
      </c>
      <c r="F940" t="str">
        <f>CONCATENATE("Б ",ROUND('БАЗА ЯНД'!K938,0))</f>
        <v>Б 14</v>
      </c>
      <c r="G940" t="str">
        <f>CONCATENATE("Ж ",ROUND('БАЗА ЯНД'!L938,0))</f>
        <v>Ж 12</v>
      </c>
      <c r="H940" t="str">
        <f>CONCATENATE("У ",ROUND('БАЗА ЯНД'!M938,0))</f>
        <v>У 6</v>
      </c>
      <c r="I940">
        <f>'БАЗА ЯНД'!N938</f>
        <v>0</v>
      </c>
      <c r="J940">
        <f>'БАЗА ЯНД'!O938</f>
        <v>0</v>
      </c>
      <c r="K940">
        <f>'БАЗА ЯНД'!P938</f>
        <v>0</v>
      </c>
      <c r="L940">
        <f>'БАЗА ЯНД'!Q938</f>
        <v>0</v>
      </c>
      <c r="M940" t="str">
        <f>'БАЗА ЯНД'!R938</f>
        <v>листья салата, огурец, томаты, яйцо куриное, креветки, мидии, кальмар, треска, майонез, кетчуп, огурец маринованный, лук, перец болгарский, оливки, специи</v>
      </c>
    </row>
    <row r="941" spans="1:13" ht="15" hidden="1" customHeight="1" x14ac:dyDescent="0.25">
      <c r="A941">
        <f>'БАЗА ЯНД'!B939</f>
        <v>51</v>
      </c>
      <c r="B941" t="str">
        <f>'БАЗА ЯНД'!E939</f>
        <v>Ананасовый смузи</v>
      </c>
      <c r="C941" t="str">
        <f>CONCATENATE('БАЗА ЯНД'!F939,".-")</f>
        <v>160.-</v>
      </c>
      <c r="D941" t="str">
        <f>CONCATENATE('БАЗА ЯНД'!I939," г")</f>
        <v>280 г</v>
      </c>
      <c r="E941" t="str">
        <f>CONCATENATE(ROUND('БАЗА ЯНД'!J939,0)," кк")</f>
        <v>151 кк</v>
      </c>
      <c r="F941" t="str">
        <f>CONCATENATE("Б ",ROUND('БАЗА ЯНД'!K939,0))</f>
        <v>Б 2</v>
      </c>
      <c r="G941" t="str">
        <f>CONCATENATE("Ж ",ROUND('БАЗА ЯНД'!L939,0))</f>
        <v>Ж 1</v>
      </c>
      <c r="H941" t="str">
        <f>CONCATENATE("У ",ROUND('БАЗА ЯНД'!M939,0))</f>
        <v>У 34</v>
      </c>
      <c r="I941">
        <f>'БАЗА ЯНД'!N939</f>
        <v>1</v>
      </c>
      <c r="J941">
        <f>'БАЗА ЯНД'!O939</f>
        <v>0</v>
      </c>
      <c r="K941">
        <f>'БАЗА ЯНД'!P939</f>
        <v>0</v>
      </c>
      <c r="L941">
        <f>'БАЗА ЯНД'!Q939</f>
        <v>0</v>
      </c>
      <c r="M941" t="str">
        <f>'БАЗА ЯНД'!R939</f>
        <v>ананас, банан, яблоко, лимонный сок</v>
      </c>
    </row>
    <row r="942" spans="1:13" ht="15" hidden="1" customHeight="1" x14ac:dyDescent="0.25">
      <c r="A942">
        <f>'БАЗА ЯНД'!B940</f>
        <v>0</v>
      </c>
      <c r="B942" t="str">
        <f>'БАЗА ЯНД'!E940</f>
        <v>Сосиска из индейки</v>
      </c>
      <c r="C942" t="str">
        <f>CONCATENATE('БАЗА ЯНД'!F940,".-")</f>
        <v>85.-</v>
      </c>
      <c r="D942" t="str">
        <f>CONCATENATE('БАЗА ЯНД'!I940," г")</f>
        <v xml:space="preserve"> г</v>
      </c>
      <c r="E942" t="str">
        <f>CONCATENATE(ROUND('БАЗА ЯНД'!J940,0)," кк")</f>
        <v>0 кк</v>
      </c>
      <c r="F942" t="str">
        <f>CONCATENATE("Б ",ROUND('БАЗА ЯНД'!K940,0))</f>
        <v>Б 0</v>
      </c>
      <c r="G942" t="str">
        <f>CONCATENATE("Ж ",ROUND('БАЗА ЯНД'!L940,0))</f>
        <v>Ж 0</v>
      </c>
      <c r="H942" t="str">
        <f>CONCATENATE("У ",ROUND('БАЗА ЯНД'!M940,0))</f>
        <v>У 0</v>
      </c>
      <c r="I942">
        <f>'БАЗА ЯНД'!N940</f>
        <v>0</v>
      </c>
      <c r="J942">
        <f>'БАЗА ЯНД'!O940</f>
        <v>0</v>
      </c>
      <c r="K942">
        <f>'БАЗА ЯНД'!P940</f>
        <v>0</v>
      </c>
      <c r="L942">
        <f>'БАЗА ЯНД'!Q940</f>
        <v>0</v>
      </c>
      <c r="M942">
        <f>'БАЗА ЯНД'!R940</f>
        <v>0</v>
      </c>
    </row>
    <row r="943" spans="1:13" ht="15" hidden="1" customHeight="1" x14ac:dyDescent="0.25">
      <c r="A943">
        <f>'БАЗА ЯНД'!B941</f>
        <v>3</v>
      </c>
      <c r="B943" t="str">
        <f>'БАЗА ЯНД'!E941</f>
        <v>Лапша долголетия с цыплёнком</v>
      </c>
      <c r="C943" t="str">
        <f>CONCATENATE('БАЗА ЯНД'!F941,".-")</f>
        <v>230.-</v>
      </c>
      <c r="D943" t="str">
        <f>CONCATENATE('БАЗА ЯНД'!I941," г")</f>
        <v>250 г</v>
      </c>
      <c r="E943" t="str">
        <f>CONCATENATE(ROUND('БАЗА ЯНД'!J941,0)," кк")</f>
        <v>348 кк</v>
      </c>
      <c r="F943" t="str">
        <f>CONCATENATE("Б ",ROUND('БАЗА ЯНД'!K941,0))</f>
        <v>Б 17</v>
      </c>
      <c r="G943" t="str">
        <f>CONCATENATE("Ж ",ROUND('БАЗА ЯНД'!L941,0))</f>
        <v>Ж 7</v>
      </c>
      <c r="H943" t="str">
        <f>CONCATENATE("У ",ROUND('БАЗА ЯНД'!M941,0))</f>
        <v>У 55</v>
      </c>
      <c r="I943">
        <f>'БАЗА ЯНД'!N941</f>
        <v>0</v>
      </c>
      <c r="J943">
        <f>'БАЗА ЯНД'!O941</f>
        <v>1</v>
      </c>
      <c r="K943">
        <f>'БАЗА ЯНД'!P941</f>
        <v>0</v>
      </c>
      <c r="L943">
        <f>'БАЗА ЯНД'!Q941</f>
        <v>1</v>
      </c>
      <c r="M943" t="str">
        <f>'БАЗА ЯНД'!R941</f>
        <v>лапша пшеничная, филе бедра курицы, соус ворчестер, соевый соус, кориандр, имбирь, китайская капуста, древесный гриб, зеленый лук, уксус рисовый, картофельный крахмал, чили, кунжутное масло, подсолнечное масло, перец болгарский, лук репчатый, фасоль стручковая, ростки сои, морские водоросли, соус терияки.</v>
      </c>
    </row>
    <row r="944" spans="1:13" ht="15" hidden="1" customHeight="1" x14ac:dyDescent="0.25">
      <c r="A944">
        <f>'БАЗА ЯНД'!B942</f>
        <v>6</v>
      </c>
      <c r="B944" t="str">
        <f>'БАЗА ЯНД'!E942</f>
        <v xml:space="preserve">Макароны по-флотски </v>
      </c>
      <c r="C944" t="str">
        <f>CONCATENATE('БАЗА ЯНД'!F942,".-")</f>
        <v>230.-</v>
      </c>
      <c r="D944" t="str">
        <f>CONCATENATE('БАЗА ЯНД'!I942," г")</f>
        <v>250 г</v>
      </c>
      <c r="E944" t="str">
        <f>CONCATENATE(ROUND('БАЗА ЯНД'!J942,0)," кк")</f>
        <v>309 кк</v>
      </c>
      <c r="F944" t="str">
        <f>CONCATENATE("Б ",ROUND('БАЗА ЯНД'!K942,0))</f>
        <v>Б 12</v>
      </c>
      <c r="G944" t="str">
        <f>CONCATENATE("Ж ",ROUND('БАЗА ЯНД'!L942,0))</f>
        <v>Ж 12</v>
      </c>
      <c r="H944" t="str">
        <f>CONCATENATE("У ",ROUND('БАЗА ЯНД'!M942,0))</f>
        <v>У 38</v>
      </c>
      <c r="I944">
        <f>'БАЗА ЯНД'!N942</f>
        <v>0</v>
      </c>
      <c r="J944">
        <f>'БАЗА ЯНД'!O942</f>
        <v>1</v>
      </c>
      <c r="K944">
        <f>'БАЗА ЯНД'!P942</f>
        <v>0</v>
      </c>
      <c r="L944">
        <f>'БАЗА ЯНД'!Q942</f>
        <v>0</v>
      </c>
      <c r="M944" t="str">
        <f>'БАЗА ЯНД'!R942</f>
        <v>макароны, говядина, лук, морковь, томаты, оливковое масло, специи, соль</v>
      </c>
    </row>
    <row r="945" spans="1:13" ht="15" hidden="1" customHeight="1" x14ac:dyDescent="0.25">
      <c r="A945">
        <f>'БАЗА ЯНД'!B943</f>
        <v>24</v>
      </c>
      <c r="B945" t="str">
        <f>'БАЗА ЯНД'!E943</f>
        <v>Палак Панир с кокосовым соусом и тофу</v>
      </c>
      <c r="C945" t="str">
        <f>CONCATENATE('БАЗА ЯНД'!F943,".-")</f>
        <v>190.-</v>
      </c>
      <c r="D945" t="str">
        <f>CONCATENATE('БАЗА ЯНД'!I943," г")</f>
        <v>250 г</v>
      </c>
      <c r="E945" t="str">
        <f>CONCATENATE(ROUND('БАЗА ЯНД'!J943,0)," кк")</f>
        <v>204 кк</v>
      </c>
      <c r="F945" t="str">
        <f>CONCATENATE("Б ",ROUND('БАЗА ЯНД'!K943,0))</f>
        <v>Б 7</v>
      </c>
      <c r="G945" t="str">
        <f>CONCATENATE("Ж ",ROUND('БАЗА ЯНД'!L943,0))</f>
        <v>Ж 11</v>
      </c>
      <c r="H945" t="str">
        <f>CONCATENATE("У ",ROUND('БАЗА ЯНД'!M943,0))</f>
        <v>У 18</v>
      </c>
      <c r="I945">
        <f>'БАЗА ЯНД'!N943</f>
        <v>1</v>
      </c>
      <c r="J945">
        <f>'БАЗА ЯНД'!O943</f>
        <v>1</v>
      </c>
      <c r="K945">
        <f>'БАЗА ЯНД'!P943</f>
        <v>0</v>
      </c>
      <c r="L945">
        <f>'БАЗА ЯНД'!Q943</f>
        <v>1</v>
      </c>
      <c r="M945" t="str">
        <f>'БАЗА ЯНД'!R943</f>
        <v>шпинат, перец чили, имбирь, соевый соус, чеснок, сыр тофу, кокосовое молоко, соль, специи</v>
      </c>
    </row>
    <row r="946" spans="1:13" ht="15" hidden="1" customHeight="1" x14ac:dyDescent="0.25">
      <c r="A946">
        <f>'БАЗА ЯНД'!B944</f>
        <v>21</v>
      </c>
      <c r="B946" t="str">
        <f>'БАЗА ЯНД'!E944</f>
        <v>Пшеничный ролл с бужениной</v>
      </c>
      <c r="C946" t="str">
        <f>CONCATENATE('БАЗА ЯНД'!F944,".-")</f>
        <v>200.-</v>
      </c>
      <c r="D946" t="str">
        <f>CONCATENATE('БАЗА ЯНД'!I944," г")</f>
        <v>200 г</v>
      </c>
      <c r="E946" t="str">
        <f>CONCATENATE(ROUND('БАЗА ЯНД'!J944,0)," кк")</f>
        <v>595 кк</v>
      </c>
      <c r="F946" t="str">
        <f>CONCATENATE("Б ",ROUND('БАЗА ЯНД'!K944,0))</f>
        <v>Б 13</v>
      </c>
      <c r="G946" t="str">
        <f>CONCATENATE("Ж ",ROUND('БАЗА ЯНД'!L944,0))</f>
        <v>Ж 46</v>
      </c>
      <c r="H946" t="str">
        <f>CONCATENATE("У ",ROUND('БАЗА ЯНД'!M944,0))</f>
        <v>У 33</v>
      </c>
      <c r="I946">
        <f>'БАЗА ЯНД'!N944</f>
        <v>0</v>
      </c>
      <c r="J946">
        <f>'БАЗА ЯНД'!O944</f>
        <v>1</v>
      </c>
      <c r="K946">
        <f>'БАЗА ЯНД'!P944</f>
        <v>0</v>
      </c>
      <c r="L946">
        <f>'БАЗА ЯНД'!Q944</f>
        <v>0</v>
      </c>
      <c r="M946" t="str">
        <f>'БАЗА ЯНД'!R944</f>
        <v>тортилья, огурцы, корейка, капуста, томаты, майонез, петрушка, лимоны, базилик, соль, специи</v>
      </c>
    </row>
    <row r="947" spans="1:13" ht="15" hidden="1" customHeight="1" x14ac:dyDescent="0.25">
      <c r="A947">
        <f>'БАЗА ЯНД'!B945</f>
        <v>21</v>
      </c>
      <c r="B947" t="str">
        <f>'БАЗА ЯНД'!E945</f>
        <v>Пшенная каша на миндальном молоке</v>
      </c>
      <c r="C947" t="str">
        <f>CONCATENATE('БАЗА ЯНД'!F945,".-")</f>
        <v>120.-</v>
      </c>
      <c r="D947" t="str">
        <f>CONCATENATE('БАЗА ЯНД'!I945," г")</f>
        <v>250 г</v>
      </c>
      <c r="E947" t="str">
        <f>CONCATENATE(ROUND('БАЗА ЯНД'!J945,0)," кк")</f>
        <v>143 кк</v>
      </c>
      <c r="F947" t="str">
        <f>CONCATENATE("Б ",ROUND('БАЗА ЯНД'!K945,0))</f>
        <v>Б 2</v>
      </c>
      <c r="G947" t="str">
        <f>CONCATENATE("Ж ",ROUND('БАЗА ЯНД'!L945,0))</f>
        <v>Ж 2</v>
      </c>
      <c r="H947" t="str">
        <f>CONCATENATE("У ",ROUND('БАЗА ЯНД'!M945,0))</f>
        <v>У 29</v>
      </c>
      <c r="I947">
        <f>'БАЗА ЯНД'!N945</f>
        <v>1</v>
      </c>
      <c r="J947">
        <f>'БАЗА ЯНД'!O945</f>
        <v>1</v>
      </c>
      <c r="K947">
        <f>'БАЗА ЯНД'!P945</f>
        <v>0</v>
      </c>
      <c r="L947">
        <f>'БАЗА ЯНД'!Q945</f>
        <v>0</v>
      </c>
      <c r="M947" t="str">
        <f>'БАЗА ЯНД'!R945</f>
        <v>пшено, миндальное молоко, сахар, соль</v>
      </c>
    </row>
    <row r="948" spans="1:13" ht="15" hidden="1" customHeight="1" x14ac:dyDescent="0.25">
      <c r="A948">
        <f>'БАЗА ЯНД'!B946</f>
        <v>24</v>
      </c>
      <c r="B948" t="str">
        <f>'БАЗА ЯНД'!E946</f>
        <v>Кобб салат с цыплёнком</v>
      </c>
      <c r="C948" t="str">
        <f>CONCATENATE('БАЗА ЯНД'!F946,".-")</f>
        <v>250.-</v>
      </c>
      <c r="D948" t="str">
        <f>CONCATENATE('БАЗА ЯНД'!I946," г")</f>
        <v>250 г</v>
      </c>
      <c r="E948" t="str">
        <f>CONCATENATE(ROUND('БАЗА ЯНД'!J946,0)," кк")</f>
        <v>316 кк</v>
      </c>
      <c r="F948" t="str">
        <f>CONCATENATE("Б ",ROUND('БАЗА ЯНД'!K946,0))</f>
        <v>Б 17</v>
      </c>
      <c r="G948" t="str">
        <f>CONCATENATE("Ж ",ROUND('БАЗА ЯНД'!L946,0))</f>
        <v>Ж 23</v>
      </c>
      <c r="H948" t="str">
        <f>CONCATENATE("У ",ROUND('БАЗА ЯНД'!M946,0))</f>
        <v>У 10</v>
      </c>
      <c r="I948">
        <f>'БАЗА ЯНД'!N946</f>
        <v>0</v>
      </c>
      <c r="J948">
        <f>'БАЗА ЯНД'!O946</f>
        <v>1</v>
      </c>
      <c r="K948">
        <f>'БАЗА ЯНД'!P946</f>
        <v>1</v>
      </c>
      <c r="L948">
        <f>'БАЗА ЯНД'!Q946</f>
        <v>0</v>
      </c>
      <c r="M948" t="str">
        <f>'БАЗА ЯНД'!R946</f>
        <v>шпинат свежий, морковь, салат айсберг, капуста красная, томаты, огурцы, цыплёнок, бекон, яйцо куриное, кукуруза, сыр горгонзола, соус кобб (майонез, лайм, пармезан, сливки, соевый соус)</v>
      </c>
    </row>
    <row r="949" spans="1:13" ht="15" hidden="1" customHeight="1" x14ac:dyDescent="0.25">
      <c r="A949">
        <f>'БАЗА ЯНД'!B947</f>
        <v>23</v>
      </c>
      <c r="B949" t="str">
        <f>'БАЗА ЯНД'!E947</f>
        <v>Салат боул с цыплёнком терияки</v>
      </c>
      <c r="C949" t="str">
        <f>CONCATENATE('БАЗА ЯНД'!F947,".-")</f>
        <v>220.-</v>
      </c>
      <c r="D949" t="str">
        <f>CONCATENATE('БАЗА ЯНД'!I947," г")</f>
        <v>280 г</v>
      </c>
      <c r="E949" t="str">
        <f>CONCATENATE(ROUND('БАЗА ЯНД'!J947,0)," кк")</f>
        <v>202 кк</v>
      </c>
      <c r="F949" t="str">
        <f>CONCATENATE("Б ",ROUND('БАЗА ЯНД'!K947,0))</f>
        <v>Б 11</v>
      </c>
      <c r="G949" t="str">
        <f>CONCATENATE("Ж ",ROUND('БАЗА ЯНД'!L947,0))</f>
        <v>Ж 11</v>
      </c>
      <c r="H949" t="str">
        <f>CONCATENATE("У ",ROUND('БАЗА ЯНД'!M947,0))</f>
        <v>У 15</v>
      </c>
      <c r="I949">
        <f>'БАЗА ЯНД'!N947</f>
        <v>0</v>
      </c>
      <c r="J949">
        <f>'БАЗА ЯНД'!O947</f>
        <v>1</v>
      </c>
      <c r="K949">
        <f>'БАЗА ЯНД'!P947</f>
        <v>0</v>
      </c>
      <c r="L949">
        <f>'БАЗА ЯНД'!Q947</f>
        <v>0</v>
      </c>
      <c r="M949" t="str">
        <f>'БАЗА ЯНД'!R947</f>
        <v>листья салата, капуста красная, морковь, томат, огурец, кукуруза консервированная, бобы эдамаме, филе цыплёнка, кунжут, соус терияки, кунжут, специи, имбирь маринованный</v>
      </c>
    </row>
    <row r="950" spans="1:13" ht="15" customHeight="1" x14ac:dyDescent="0.25">
      <c r="A950">
        <f>'БАЗА ЯНД'!B948</f>
        <v>21</v>
      </c>
      <c r="B950" t="str">
        <f>'БАЗА ЯНД'!E948</f>
        <v>Салат из красной капусты с огурцами и кукурузой</v>
      </c>
      <c r="C950" t="str">
        <f>CONCATENATE('БАЗА ЯНД'!F948,".-")</f>
        <v>80.-</v>
      </c>
      <c r="D950" t="str">
        <f>CONCATENATE('БАЗА ЯНД'!I948," г")</f>
        <v>150 г</v>
      </c>
      <c r="E950" t="str">
        <f>CONCATENATE(ROUND('БАЗА ЯНД'!J948,0)," кк")</f>
        <v>101 кк</v>
      </c>
      <c r="F950" t="str">
        <f>CONCATENATE("Б ",ROUND('БАЗА ЯНД'!K948,0))</f>
        <v>Б 2</v>
      </c>
      <c r="G950" t="str">
        <f>CONCATENATE("Ж ",ROUND('БАЗА ЯНД'!L948,0))</f>
        <v>Ж 5</v>
      </c>
      <c r="H950" t="str">
        <f>CONCATENATE("У ",ROUND('БАЗА ЯНД'!M948,0))</f>
        <v>У 12</v>
      </c>
      <c r="I950">
        <f>'БАЗА ЯНД'!N948</f>
        <v>1</v>
      </c>
      <c r="J950">
        <f>'БАЗА ЯНД'!O948</f>
        <v>0</v>
      </c>
      <c r="K950">
        <f>'БАЗА ЯНД'!P948</f>
        <v>0</v>
      </c>
      <c r="L950">
        <f>'БАЗА ЯНД'!Q948</f>
        <v>0</v>
      </c>
      <c r="M950" t="str">
        <f>'БАЗА ЯНД'!R948</f>
        <v>капуста краснокочанная, огурец, кукуруза, соль, уксус, сахар, подсолнечное масло</v>
      </c>
    </row>
    <row r="951" spans="1:13" ht="15" hidden="1" customHeight="1" x14ac:dyDescent="0.25">
      <c r="A951">
        <f>'БАЗА ЯНД'!B949</f>
        <v>24</v>
      </c>
      <c r="B951" t="str">
        <f>'БАЗА ЯНД'!E949</f>
        <v>Лагман с говядиной</v>
      </c>
      <c r="C951" t="str">
        <f>CONCATENATE('БАЗА ЯНД'!F949,".-")</f>
        <v>160.-</v>
      </c>
      <c r="D951" t="str">
        <f>CONCATENATE('БАЗА ЯНД'!I949," г")</f>
        <v>250 г</v>
      </c>
      <c r="E951" t="str">
        <f>CONCATENATE(ROUND('БАЗА ЯНД'!J949,0)," кк")</f>
        <v>212 кк</v>
      </c>
      <c r="F951" t="str">
        <f>CONCATENATE("Б ",ROUND('БАЗА ЯНД'!K949,0))</f>
        <v>Б 9</v>
      </c>
      <c r="G951" t="str">
        <f>CONCATENATE("Ж ",ROUND('БАЗА ЯНД'!L949,0))</f>
        <v>Ж 5</v>
      </c>
      <c r="H951" t="str">
        <f>CONCATENATE("У ",ROUND('БАЗА ЯНД'!M949,0))</f>
        <v>У 32</v>
      </c>
      <c r="I951">
        <f>'БАЗА ЯНД'!N949</f>
        <v>0</v>
      </c>
      <c r="J951">
        <f>'БАЗА ЯНД'!O949</f>
        <v>1</v>
      </c>
      <c r="K951">
        <f>'БАЗА ЯНД'!P949</f>
        <v>0</v>
      </c>
      <c r="L951">
        <f>'БАЗА ЯНД'!Q949</f>
        <v>1</v>
      </c>
      <c r="M951" t="str">
        <f>'БАЗА ЯНД'!R949</f>
        <v>говядина, пшеничная лапша, морковь, лук репчатый, паприка, томаты, томатная паста, чили перец, чеснок, кинза, специи, соль</v>
      </c>
    </row>
    <row r="952" spans="1:13" ht="15" customHeight="1" x14ac:dyDescent="0.25">
      <c r="A952">
        <f>'БАЗА ЯНД'!B950</f>
        <v>23</v>
      </c>
      <c r="B952" t="str">
        <f>'БАЗА ЯНД'!E950</f>
        <v>Салат из свежей тыквы с клюквенно‑апельсиновой заправкой и имбирём</v>
      </c>
      <c r="C952" t="str">
        <f>CONCATENATE('БАЗА ЯНД'!F950,".-")</f>
        <v>80.-</v>
      </c>
      <c r="D952" t="str">
        <f>CONCATENATE('БАЗА ЯНД'!I950," г")</f>
        <v>150 г</v>
      </c>
      <c r="E952" t="str">
        <f>CONCATENATE(ROUND('БАЗА ЯНД'!J950,0)," кк")</f>
        <v>33 кк</v>
      </c>
      <c r="F952" t="str">
        <f>CONCATENATE("Б ",ROUND('БАЗА ЯНД'!K950,0))</f>
        <v>Б 0</v>
      </c>
      <c r="G952" t="str">
        <f>CONCATENATE("Ж ",ROUND('БАЗА ЯНД'!L950,0))</f>
        <v>Ж 1</v>
      </c>
      <c r="H952" t="str">
        <f>CONCATENATE("У ",ROUND('БАЗА ЯНД'!M950,0))</f>
        <v>У 6</v>
      </c>
      <c r="I952">
        <f>'БАЗА ЯНД'!N950</f>
        <v>1</v>
      </c>
      <c r="J952">
        <f>'БАЗА ЯНД'!O950</f>
        <v>0</v>
      </c>
      <c r="K952">
        <f>'БАЗА ЯНД'!P950</f>
        <v>0</v>
      </c>
      <c r="L952">
        <f>'БАЗА ЯНД'!Q950</f>
        <v>0</v>
      </c>
      <c r="M952" t="str">
        <f>'БАЗА ЯНД'!R950</f>
        <v>тыква, клюква, апельсин, имбирь, соль, специи, пекинская капуста, морковь, огурец, редис, томаты, зелень</v>
      </c>
    </row>
    <row r="953" spans="1:13" ht="15" hidden="1" customHeight="1" x14ac:dyDescent="0.25">
      <c r="A953">
        <f>'БАЗА ЯНД'!B951</f>
        <v>0</v>
      </c>
      <c r="B953" t="str">
        <f>'БАЗА ЯНД'!E951</f>
        <v>Цветная капуста с соусом бешамель</v>
      </c>
      <c r="C953" t="str">
        <f>CONCATENATE('БАЗА ЯНД'!F951,".-")</f>
        <v>110.-</v>
      </c>
      <c r="D953" t="str">
        <f>CONCATENATE('БАЗА ЯНД'!I951," г")</f>
        <v>180 г</v>
      </c>
      <c r="E953" t="str">
        <f>CONCATENATE(ROUND('БАЗА ЯНД'!J951,0)," кк")</f>
        <v>80 кк</v>
      </c>
      <c r="F953" t="str">
        <f>CONCATENATE("Б ",ROUND('БАЗА ЯНД'!K951,0))</f>
        <v>Б 3</v>
      </c>
      <c r="G953" t="str">
        <f>CONCATENATE("Ж ",ROUND('БАЗА ЯНД'!L951,0))</f>
        <v>Ж 4</v>
      </c>
      <c r="H953" t="str">
        <f>CONCATENATE("У ",ROUND('БАЗА ЯНД'!M951,0))</f>
        <v>У 7</v>
      </c>
      <c r="I953">
        <f>'БАЗА ЯНД'!N951</f>
        <v>1</v>
      </c>
      <c r="J953">
        <f>'БАЗА ЯНД'!O951</f>
        <v>1</v>
      </c>
      <c r="K953">
        <f>'БАЗА ЯНД'!P951</f>
        <v>0</v>
      </c>
      <c r="L953">
        <f>'БАЗА ЯНД'!Q951</f>
        <v>0</v>
      </c>
      <c r="M953" t="str">
        <f>'БАЗА ЯНД'!R951</f>
        <v>цветная капуста, соевое молоко, мука пшеничная, мускатный орех, соль, специи</v>
      </c>
    </row>
    <row r="954" spans="1:13" ht="15" hidden="1" customHeight="1" x14ac:dyDescent="0.25">
      <c r="A954">
        <f>'БАЗА ЯНД'!B952</f>
        <v>24</v>
      </c>
      <c r="B954" t="str">
        <f>'БАЗА ЯНД'!E952</f>
        <v>Макароны по-флотски</v>
      </c>
      <c r="C954" t="str">
        <f>CONCATENATE('БАЗА ЯНД'!F952,".-")</f>
        <v>230.-</v>
      </c>
      <c r="D954" t="str">
        <f>CONCATENATE('БАЗА ЯНД'!I952," г")</f>
        <v>250 г</v>
      </c>
      <c r="E954" t="str">
        <f>CONCATENATE(ROUND('БАЗА ЯНД'!J952,0)," кк")</f>
        <v>263 кк</v>
      </c>
      <c r="F954" t="str">
        <f>CONCATENATE("Б ",ROUND('БАЗА ЯНД'!K952,0))</f>
        <v>Б 12</v>
      </c>
      <c r="G954" t="str">
        <f>CONCATENATE("Ж ",ROUND('БАЗА ЯНД'!L952,0))</f>
        <v>Ж 10</v>
      </c>
      <c r="H954" t="str">
        <f>CONCATENATE("У ",ROUND('БАЗА ЯНД'!M952,0))</f>
        <v>У 32</v>
      </c>
      <c r="I954">
        <f>'БАЗА ЯНД'!N952</f>
        <v>0</v>
      </c>
      <c r="J954">
        <f>'БАЗА ЯНД'!O952</f>
        <v>1</v>
      </c>
      <c r="K954">
        <f>'БАЗА ЯНД'!P952</f>
        <v>0</v>
      </c>
      <c r="L954">
        <f>'БАЗА ЯНД'!Q952</f>
        <v>0</v>
      </c>
      <c r="M954" t="str">
        <f>'БАЗА ЯНД'!R952</f>
        <v>макароны, говядина, лук, морковь, томаты, подсолнечное масло, специи, соль</v>
      </c>
    </row>
    <row r="955" spans="1:13" ht="15" hidden="1" customHeight="1" x14ac:dyDescent="0.25">
      <c r="A955">
        <f>'БАЗА ЯНД'!B953</f>
        <v>15</v>
      </c>
      <c r="B955" t="str">
        <f>'БАЗА ЯНД'!E953</f>
        <v>Тост в котором много сыра</v>
      </c>
      <c r="C955" t="str">
        <f>CONCATENATE('БАЗА ЯНД'!F953,".-")</f>
        <v>220.-</v>
      </c>
      <c r="D955" t="str">
        <f>CONCATENATE('БАЗА ЯНД'!I953," г")</f>
        <v>220 г</v>
      </c>
      <c r="E955" t="str">
        <f>CONCATENATE(ROUND('БАЗА ЯНД'!J953,0)," кк")</f>
        <v>600 кк</v>
      </c>
      <c r="F955" t="str">
        <f>CONCATENATE("Б ",ROUND('БАЗА ЯНД'!K953,0))</f>
        <v>Б 20</v>
      </c>
      <c r="G955" t="str">
        <f>CONCATENATE("Ж ",ROUND('БАЗА ЯНД'!L953,0))</f>
        <v>Ж 29</v>
      </c>
      <c r="H955" t="str">
        <f>CONCATENATE("У ",ROUND('БАЗА ЯНД'!M953,0))</f>
        <v>У 64</v>
      </c>
      <c r="I955">
        <f>'БАЗА ЯНД'!N953</f>
        <v>1</v>
      </c>
      <c r="J955">
        <f>'БАЗА ЯНД'!O953</f>
        <v>1</v>
      </c>
      <c r="K955">
        <f>'БАЗА ЯНД'!P953</f>
        <v>1</v>
      </c>
      <c r="L955">
        <f>'БАЗА ЯНД'!Q953</f>
        <v>0</v>
      </c>
      <c r="M955" t="str">
        <f>'БАЗА ЯНД'!R953</f>
        <v>тост (мука пшеничная, молоко, подсолнечное масло, дрожжи, соль, сахар), сыр гауда, подсолнечное масло</v>
      </c>
    </row>
    <row r="956" spans="1:13" ht="15" hidden="1" customHeight="1" x14ac:dyDescent="0.25">
      <c r="A956">
        <f>'БАЗА ЯНД'!B954</f>
        <v>13</v>
      </c>
      <c r="B956" t="str">
        <f>'БАЗА ЯНД'!E954</f>
        <v>Поке с цыплёнком</v>
      </c>
      <c r="C956" t="str">
        <f>CONCATENATE('БАЗА ЯНД'!F954,".-")</f>
        <v>250.-</v>
      </c>
      <c r="D956" t="str">
        <f>CONCATENATE('БАЗА ЯНД'!I954," г")</f>
        <v>250 г</v>
      </c>
      <c r="E956" t="str">
        <f>CONCATENATE(ROUND('БАЗА ЯНД'!J954,0)," кк")</f>
        <v>309 кк</v>
      </c>
      <c r="F956" t="str">
        <f>CONCATENATE("Б ",ROUND('БАЗА ЯНД'!K954,0))</f>
        <v>Б 11</v>
      </c>
      <c r="G956" t="str">
        <f>CONCATENATE("Ж ",ROUND('БАЗА ЯНД'!L954,0))</f>
        <v>Ж 18</v>
      </c>
      <c r="H956" t="str">
        <f>CONCATENATE("У ",ROUND('БАЗА ЯНД'!M954,0))</f>
        <v>У 26</v>
      </c>
      <c r="I956">
        <f>'БАЗА ЯНД'!N954</f>
        <v>0</v>
      </c>
      <c r="J956">
        <f>'БАЗА ЯНД'!O954</f>
        <v>1</v>
      </c>
      <c r="K956">
        <f>'БАЗА ЯНД'!P954</f>
        <v>1</v>
      </c>
      <c r="L956">
        <f>'БАЗА ЯНД'!Q954</f>
        <v>0</v>
      </c>
      <c r="M956" t="str">
        <f>'БАЗА ЯНД'!R954</f>
        <v>рис, филе бедра курицы,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v>
      </c>
    </row>
    <row r="957" spans="1:13" ht="15" hidden="1" customHeight="1" x14ac:dyDescent="0.25">
      <c r="A957">
        <f>'БАЗА ЯНД'!B955</f>
        <v>35</v>
      </c>
      <c r="B957" t="str">
        <f>'БАЗА ЯНД'!E955</f>
        <v>Свекольный салат с кунжутным соусом и тофу</v>
      </c>
      <c r="C957" t="str">
        <f>CONCATENATE('БАЗА ЯНД'!F955,".-")</f>
        <v>120.-</v>
      </c>
      <c r="D957" t="str">
        <f>CONCATENATE('БАЗА ЯНД'!I955," г")</f>
        <v>200 г</v>
      </c>
      <c r="E957" t="str">
        <f>CONCATENATE(ROUND('БАЗА ЯНД'!J955,0)," кк")</f>
        <v>53 кк</v>
      </c>
      <c r="F957" t="str">
        <f>CONCATENATE("Б ",ROUND('БАЗА ЯНД'!K955,0))</f>
        <v>Б 2</v>
      </c>
      <c r="G957" t="str">
        <f>CONCATENATE("Ж ",ROUND('БАЗА ЯНД'!L955,0))</f>
        <v>Ж 2</v>
      </c>
      <c r="H957" t="str">
        <f>CONCATENATE("У ",ROUND('БАЗА ЯНД'!M955,0))</f>
        <v>У 7</v>
      </c>
      <c r="I957">
        <f>'БАЗА ЯНД'!N955</f>
        <v>1</v>
      </c>
      <c r="J957">
        <f>'БАЗА ЯНД'!O955</f>
        <v>0</v>
      </c>
      <c r="K957">
        <f>'БАЗА ЯНД'!P955</f>
        <v>0</v>
      </c>
      <c r="L957">
        <f>'БАЗА ЯНД'!Q955</f>
        <v>0</v>
      </c>
      <c r="M957" t="str">
        <f>'БАЗА ЯНД'!R955</f>
        <v>свёкла, стручковая фасоль, сыр тофу, кунжутное масло, кунжут, соус соевый, соль, специи</v>
      </c>
    </row>
    <row r="958" spans="1:13" ht="15" customHeight="1" x14ac:dyDescent="0.25">
      <c r="A958">
        <f>'БАЗА ЯНД'!B956</f>
        <v>23</v>
      </c>
      <c r="B958" t="str">
        <f>'БАЗА ЯНД'!E956</f>
        <v>Салат Мимоза</v>
      </c>
      <c r="C958" t="str">
        <f>CONCATENATE('БАЗА ЯНД'!F956,".-")</f>
        <v>180.-</v>
      </c>
      <c r="D958" t="str">
        <f>CONCATENATE('БАЗА ЯНД'!I956," г")</f>
        <v>180 г</v>
      </c>
      <c r="E958" t="str">
        <f>CONCATENATE(ROUND('БАЗА ЯНД'!J956,0)," кк")</f>
        <v>251 кк</v>
      </c>
      <c r="F958" t="str">
        <f>CONCATENATE("Б ",ROUND('БАЗА ЯНД'!K956,0))</f>
        <v>Б 12</v>
      </c>
      <c r="G958" t="str">
        <f>CONCATENATE("Ж ",ROUND('БАЗА ЯНД'!L956,0))</f>
        <v>Ж 15</v>
      </c>
      <c r="H958" t="str">
        <f>CONCATENATE("У ",ROUND('БАЗА ЯНД'!M956,0))</f>
        <v>У 17</v>
      </c>
      <c r="I958">
        <f>'БАЗА ЯНД'!N956</f>
        <v>0</v>
      </c>
      <c r="J958">
        <f>'БАЗА ЯНД'!O956</f>
        <v>0</v>
      </c>
      <c r="K958">
        <f>'БАЗА ЯНД'!P956</f>
        <v>1</v>
      </c>
      <c r="L958">
        <f>'БАЗА ЯНД'!Q956</f>
        <v>0</v>
      </c>
      <c r="M958" t="str">
        <f>'БАЗА ЯНД'!R956</f>
        <v>картофель, морковь, кета, яйцо куриное, майонез, сыр, петрушка, соль, специи</v>
      </c>
    </row>
    <row r="959" spans="1:13" ht="15" hidden="1" customHeight="1" x14ac:dyDescent="0.25">
      <c r="A959">
        <f>'БАЗА ЯНД'!B957</f>
        <v>22</v>
      </c>
      <c r="B959" t="str">
        <f>'БАЗА ЯНД'!E957</f>
        <v>Рыбные котлеты со шпинатным соусом, 1 шт</v>
      </c>
      <c r="C959" t="str">
        <f>CONCATENATE('БАЗА ЯНД'!F957,".-")</f>
        <v>190.-</v>
      </c>
      <c r="D959" t="str">
        <f>CONCATENATE('БАЗА ЯНД'!I957," г")</f>
        <v>100 г</v>
      </c>
      <c r="E959" t="str">
        <f>CONCATENATE(ROUND('БАЗА ЯНД'!J957,0)," кк")</f>
        <v>127 кк</v>
      </c>
      <c r="F959" t="str">
        <f>CONCATENATE("Б ",ROUND('БАЗА ЯНД'!K957,0))</f>
        <v>Б 12</v>
      </c>
      <c r="G959" t="str">
        <f>CONCATENATE("Ж ",ROUND('БАЗА ЯНД'!L957,0))</f>
        <v>Ж 7</v>
      </c>
      <c r="H959" t="str">
        <f>CONCATENATE("У ",ROUND('БАЗА ЯНД'!M957,0))</f>
        <v>У 5</v>
      </c>
      <c r="I959">
        <f>'БАЗА ЯНД'!N957</f>
        <v>0</v>
      </c>
      <c r="J959">
        <f>'БАЗА ЯНД'!O957</f>
        <v>1</v>
      </c>
      <c r="K959">
        <f>'БАЗА ЯНД'!P957</f>
        <v>1</v>
      </c>
      <c r="L959">
        <f>'БАЗА ЯНД'!Q957</f>
        <v>0</v>
      </c>
      <c r="M959" t="str">
        <f>'БАЗА ЯНД'!R957</f>
        <v>белая рыба, красная рыба, яйцо куриное, петрушка, лук, сливочное масло, сухари панировочные, уксус винный, белое вино, шпинат, сливки, соль, специи</v>
      </c>
    </row>
    <row r="960" spans="1:13" ht="15" customHeight="1" x14ac:dyDescent="0.25">
      <c r="A960">
        <f>'БАЗА ЯНД'!B958</f>
        <v>23</v>
      </c>
      <c r="B960" t="str">
        <f>'БАЗА ЯНД'!E958</f>
        <v>Салат Нисуаз с белой рыбой</v>
      </c>
      <c r="C960" t="str">
        <f>CONCATENATE('БАЗА ЯНД'!F958,".-")</f>
        <v>240.-</v>
      </c>
      <c r="D960" t="str">
        <f>CONCATENATE('БАЗА ЯНД'!I958," г")</f>
        <v>250 г</v>
      </c>
      <c r="E960" t="str">
        <f>CONCATENATE(ROUND('БАЗА ЯНД'!J958,0)," кк")</f>
        <v>236 кк</v>
      </c>
      <c r="F960" t="str">
        <f>CONCATENATE("Б ",ROUND('БАЗА ЯНД'!K958,0))</f>
        <v>Б 12</v>
      </c>
      <c r="G960" t="str">
        <f>CONCATENATE("Ж ",ROUND('БАЗА ЯНД'!L958,0))</f>
        <v>Ж 16</v>
      </c>
      <c r="H960" t="str">
        <f>CONCATENATE("У ",ROUND('БАЗА ЯНД'!M958,0))</f>
        <v>У 11</v>
      </c>
      <c r="I960">
        <f>'БАЗА ЯНД'!N958</f>
        <v>0</v>
      </c>
      <c r="J960">
        <f>'БАЗА ЯНД'!O958</f>
        <v>0</v>
      </c>
      <c r="K960">
        <f>'БАЗА ЯНД'!P958</f>
        <v>0</v>
      </c>
      <c r="L960">
        <f>'БАЗА ЯНД'!Q958</f>
        <v>0</v>
      </c>
      <c r="M960" t="str">
        <f>'БАЗА ЯНД'!R958</f>
        <v>треска, зеленый лук, петрушка, лимонный сок, стручковая фасоль, тыква, морковь, капуста, оливки, редис, паприка, яйцо куриное, картофель, подсолнечное масло, кунжутное масло, помидоры, айсберг, соль, специи</v>
      </c>
    </row>
    <row r="961" spans="1:13" ht="15" hidden="1" customHeight="1" x14ac:dyDescent="0.25">
      <c r="A961">
        <f>'БАЗА ЯНД'!B959</f>
        <v>0</v>
      </c>
      <c r="B961" t="str">
        <f>'БАЗА ЯНД'!E959</f>
        <v>Цветная капуста с сырным соусом</v>
      </c>
      <c r="C961" t="str">
        <f>CONCATENATE('БАЗА ЯНД'!F959,".-")</f>
        <v>110.-</v>
      </c>
      <c r="D961" t="str">
        <f>CONCATENATE('БАЗА ЯНД'!I959," г")</f>
        <v>180 г</v>
      </c>
      <c r="E961" t="str">
        <f>CONCATENATE(ROUND('БАЗА ЯНД'!J959,0)," кк")</f>
        <v>100 кк</v>
      </c>
      <c r="F961" t="str">
        <f>CONCATENATE("Б ",ROUND('БАЗА ЯНД'!K959,0))</f>
        <v>Б 5</v>
      </c>
      <c r="G961" t="str">
        <f>CONCATENATE("Ж ",ROUND('БАЗА ЯНД'!L959,0))</f>
        <v>Ж 7</v>
      </c>
      <c r="H961" t="str">
        <f>CONCATENATE("У ",ROUND('БАЗА ЯНД'!M959,0))</f>
        <v>У 5</v>
      </c>
      <c r="I961">
        <f>'БАЗА ЯНД'!N959</f>
        <v>1</v>
      </c>
      <c r="J961">
        <f>'БАЗА ЯНД'!O959</f>
        <v>0</v>
      </c>
      <c r="K961">
        <f>'БАЗА ЯНД'!P959</f>
        <v>1</v>
      </c>
      <c r="L961">
        <f>'БАЗА ЯНД'!Q959</f>
        <v>0</v>
      </c>
      <c r="M961" t="str">
        <f>'БАЗА ЯНД'!R959</f>
        <v>цветная капуста, сахар, сыр плавленый, пармезан, сливки, соль, специи</v>
      </c>
    </row>
    <row r="962" spans="1:13" ht="15" hidden="1" customHeight="1" x14ac:dyDescent="0.25">
      <c r="A962">
        <f>'БАЗА ЯНД'!B960</f>
        <v>21</v>
      </c>
      <c r="B962" t="str">
        <f>'БАЗА ЯНД'!E960</f>
        <v>Салат из свёклы с бальзамиком</v>
      </c>
      <c r="C962" t="str">
        <f>CONCATENATE('БАЗА ЯНД'!F960,".-")</f>
        <v>90.-</v>
      </c>
      <c r="D962" t="str">
        <f>CONCATENATE('БАЗА ЯНД'!I960," г")</f>
        <v>180 г</v>
      </c>
      <c r="E962" t="str">
        <f>CONCATENATE(ROUND('БАЗА ЯНД'!J960,0)," кк")</f>
        <v>174 кк</v>
      </c>
      <c r="F962" t="str">
        <f>CONCATENATE("Б ",ROUND('БАЗА ЯНД'!K960,0))</f>
        <v>Б 3</v>
      </c>
      <c r="G962" t="str">
        <f>CONCATENATE("Ж ",ROUND('БАЗА ЯНД'!L960,0))</f>
        <v>Ж 8</v>
      </c>
      <c r="H962" t="str">
        <f>CONCATENATE("У ",ROUND('БАЗА ЯНД'!M960,0))</f>
        <v>У 22</v>
      </c>
      <c r="I962">
        <f>'БАЗА ЯНД'!N960</f>
        <v>1</v>
      </c>
      <c r="J962">
        <f>'БАЗА ЯНД'!O960</f>
        <v>0</v>
      </c>
      <c r="K962">
        <f>'БАЗА ЯНД'!P960</f>
        <v>0</v>
      </c>
      <c r="L962">
        <f>'БАЗА ЯНД'!Q960</f>
        <v>0</v>
      </c>
      <c r="M962" t="str">
        <f>'БАЗА ЯНД'!R960</f>
        <v xml:space="preserve">свекла, подсолнечное масло, чеснок, уксус бальзамический, тимьян, малина, сахар, грецкий орех </v>
      </c>
    </row>
    <row r="963" spans="1:13" ht="15" hidden="1" customHeight="1" x14ac:dyDescent="0.25">
      <c r="A963">
        <f>'БАЗА ЯНД'!B961</f>
        <v>17</v>
      </c>
      <c r="B963" t="str">
        <f>'БАЗА ЯНД'!E961</f>
        <v>Итальянский омлет со шпинатом и колбасками</v>
      </c>
      <c r="C963" t="str">
        <f>CONCATENATE('БАЗА ЯНД'!F961,".-")</f>
        <v>160.-</v>
      </c>
      <c r="D963" t="str">
        <f>CONCATENATE('БАЗА ЯНД'!I961," г")</f>
        <v>160 г</v>
      </c>
      <c r="E963" t="str">
        <f>CONCATENATE(ROUND('БАЗА ЯНД'!J961,0)," кк")</f>
        <v>262 кк</v>
      </c>
      <c r="F963" t="str">
        <f>CONCATENATE("Б ",ROUND('БАЗА ЯНД'!K961,0))</f>
        <v>Б 17</v>
      </c>
      <c r="G963" t="str">
        <f>CONCATENATE("Ж ",ROUND('БАЗА ЯНД'!L961,0))</f>
        <v>Ж 17</v>
      </c>
      <c r="H963" t="str">
        <f>CONCATENATE("У ",ROUND('БАЗА ЯНД'!M961,0))</f>
        <v>У 10</v>
      </c>
      <c r="I963">
        <f>'БАЗА ЯНД'!N961</f>
        <v>0</v>
      </c>
      <c r="J963">
        <f>'БАЗА ЯНД'!O961</f>
        <v>1</v>
      </c>
      <c r="K963">
        <f>'БАЗА ЯНД'!P961</f>
        <v>1</v>
      </c>
      <c r="L963">
        <f>'БАЗА ЯНД'!Q961</f>
        <v>0</v>
      </c>
      <c r="M963" t="str">
        <f>'БАЗА ЯНД'!R961</f>
        <v>яйцо куриное, молоко, мука пшеничная, сыр, подсолнечное масло, колбаски, шпинат, лук репчатый, томаты, петрушка, сахар, соль, специи</v>
      </c>
    </row>
    <row r="964" spans="1:13" ht="15" hidden="1" customHeight="1" x14ac:dyDescent="0.25">
      <c r="A964">
        <f>'БАЗА ЯНД'!B962</f>
        <v>23</v>
      </c>
      <c r="B964" t="str">
        <f>'БАЗА ЯНД'!E962</f>
        <v>Салат с индейкой и киноа</v>
      </c>
      <c r="C964" t="str">
        <f>CONCATENATE('БАЗА ЯНД'!F962,".-")</f>
        <v>230.-</v>
      </c>
      <c r="D964" t="str">
        <f>CONCATENATE('БАЗА ЯНД'!I962," г")</f>
        <v>250 г</v>
      </c>
      <c r="E964" t="str">
        <f>CONCATENATE(ROUND('БАЗА ЯНД'!J962,0)," кк")</f>
        <v>225 кк</v>
      </c>
      <c r="F964" t="str">
        <f>CONCATENATE("Б ",ROUND('БАЗА ЯНД'!K962,0))</f>
        <v>Б 9</v>
      </c>
      <c r="G964" t="str">
        <f>CONCATENATE("Ж ",ROUND('БАЗА ЯНД'!L962,0))</f>
        <v>Ж 11</v>
      </c>
      <c r="H964" t="str">
        <f>CONCATENATE("У ",ROUND('БАЗА ЯНД'!M962,0))</f>
        <v>У 24</v>
      </c>
      <c r="I964">
        <f>'БАЗА ЯНД'!N962</f>
        <v>0</v>
      </c>
      <c r="J964">
        <f>'БАЗА ЯНД'!O962</f>
        <v>0</v>
      </c>
      <c r="K964">
        <f>'БАЗА ЯНД'!P962</f>
        <v>0</v>
      </c>
      <c r="L964">
        <f>'БАЗА ЯНД'!Q962</f>
        <v>0</v>
      </c>
      <c r="M964" t="str">
        <f>'БАЗА ЯНД'!R962</f>
        <v>киноа, индейка копченая, томаты, огурцы, редис, морковь, капуста краснокочанная, подсолнечное масло, соус наршараб, салат айсберг, шпинат, гранат, соль</v>
      </c>
    </row>
    <row r="965" spans="1:13" ht="15" hidden="1" customHeight="1" x14ac:dyDescent="0.25">
      <c r="A965">
        <f>'БАЗА ЯНД'!B963</f>
        <v>21</v>
      </c>
      <c r="B965" t="str">
        <f>'БАЗА ЯНД'!E963</f>
        <v>Салат ким чи</v>
      </c>
      <c r="C965" t="str">
        <f>CONCATENATE('БАЗА ЯНД'!F963,".-")</f>
        <v>120.-</v>
      </c>
      <c r="D965" t="str">
        <f>CONCATENATE('БАЗА ЯНД'!I963," г")</f>
        <v>180 г</v>
      </c>
      <c r="E965" t="str">
        <f>CONCATENATE(ROUND('БАЗА ЯНД'!J963,0)," кк")</f>
        <v>152 кк</v>
      </c>
      <c r="F965" t="str">
        <f>CONCATENATE("Б ",ROUND('БАЗА ЯНД'!K963,0))</f>
        <v>Б 2</v>
      </c>
      <c r="G965" t="str">
        <f>CONCATENATE("Ж ",ROUND('БАЗА ЯНД'!L963,0))</f>
        <v>Ж 11</v>
      </c>
      <c r="H965" t="str">
        <f>CONCATENATE("У ",ROUND('БАЗА ЯНД'!M963,0))</f>
        <v>У 11</v>
      </c>
      <c r="I965">
        <f>'БАЗА ЯНД'!N963</f>
        <v>1</v>
      </c>
      <c r="J965">
        <f>'БАЗА ЯНД'!O963</f>
        <v>0</v>
      </c>
      <c r="K965">
        <f>'БАЗА ЯНД'!P963</f>
        <v>0</v>
      </c>
      <c r="L965">
        <f>'БАЗА ЯНД'!Q963</f>
        <v>1</v>
      </c>
      <c r="M965" t="str">
        <f>'БАЗА ЯНД'!R963</f>
        <v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подсолнечное масло, соус соевый) </v>
      </c>
    </row>
    <row r="966" spans="1:13" ht="15" hidden="1" customHeight="1" x14ac:dyDescent="0.25">
      <c r="A966">
        <f>'БАЗА ЯНД'!B964</f>
        <v>22</v>
      </c>
      <c r="B966" t="str">
        <f>'БАЗА ЯНД'!E964</f>
        <v>Салат с бататом и горгонзолой</v>
      </c>
      <c r="C966" t="str">
        <f>CONCATENATE('БАЗА ЯНД'!F964,".-")</f>
        <v>220.-</v>
      </c>
      <c r="D966" t="str">
        <f>CONCATENATE('БАЗА ЯНД'!I964," г")</f>
        <v>200 г</v>
      </c>
      <c r="E966" t="str">
        <f>CONCATENATE(ROUND('БАЗА ЯНД'!J964,0)," кк")</f>
        <v>269 кк</v>
      </c>
      <c r="F966" t="str">
        <f>CONCATENATE("Б ",ROUND('БАЗА ЯНД'!K964,0))</f>
        <v>Б 7</v>
      </c>
      <c r="G966" t="str">
        <f>CONCATENATE("Ж ",ROUND('БАЗА ЯНД'!L964,0))</f>
        <v>Ж 18</v>
      </c>
      <c r="H966" t="str">
        <f>CONCATENATE("У ",ROUND('БАЗА ЯНД'!M964,0))</f>
        <v>У 20</v>
      </c>
      <c r="I966">
        <f>'БАЗА ЯНД'!N964</f>
        <v>1</v>
      </c>
      <c r="J966">
        <f>'БАЗА ЯНД'!O964</f>
        <v>1</v>
      </c>
      <c r="K966">
        <f>'БАЗА ЯНД'!P964</f>
        <v>1</v>
      </c>
      <c r="L966">
        <f>'БАЗА ЯНД'!Q964</f>
        <v>0</v>
      </c>
      <c r="M966" t="str">
        <f>'БАЗА ЯНД'!R964</f>
        <v>картофель батат, салат айсберг, сыр горгонзола, сыр творожный, чечевица, огурцы, томаты, рукола, грецкий орех, соевый соус, мед, оливковое масло, соль, специи</v>
      </c>
    </row>
    <row r="967" spans="1:13" ht="15" customHeight="1" x14ac:dyDescent="0.25">
      <c r="A967">
        <f>'БАЗА ЯНД'!B965</f>
        <v>21</v>
      </c>
      <c r="B967" t="str">
        <f>'БАЗА ЯНД'!E965</f>
        <v>Салат с курицей и опятами</v>
      </c>
      <c r="C967" t="str">
        <f>CONCATENATE('БАЗА ЯНД'!F965,".-")</f>
        <v>170.-</v>
      </c>
      <c r="D967" t="str">
        <f>CONCATENATE('БАЗА ЯНД'!I965," г")</f>
        <v>180 г</v>
      </c>
      <c r="E967" t="str">
        <f>CONCATENATE(ROUND('БАЗА ЯНД'!J965,0)," кк")</f>
        <v>255 кк</v>
      </c>
      <c r="F967" t="str">
        <f>CONCATENATE("Б ",ROUND('БАЗА ЯНД'!K965,0))</f>
        <v>Б 12</v>
      </c>
      <c r="G967" t="str">
        <f>CONCATENATE("Ж ",ROUND('БАЗА ЯНД'!L965,0))</f>
        <v>Ж 19</v>
      </c>
      <c r="H967" t="str">
        <f>CONCATENATE("У ",ROUND('БАЗА ЯНД'!M965,0))</f>
        <v>У 10</v>
      </c>
      <c r="I967">
        <f>'БАЗА ЯНД'!N965</f>
        <v>0</v>
      </c>
      <c r="J967">
        <f>'БАЗА ЯНД'!O965</f>
        <v>1</v>
      </c>
      <c r="K967">
        <f>'БАЗА ЯНД'!P965</f>
        <v>1</v>
      </c>
      <c r="L967">
        <f>'БАЗА ЯНД'!Q965</f>
        <v>0</v>
      </c>
      <c r="M967" t="str">
        <f>'БАЗА ЯНД'!R965</f>
        <v>филе цыплёнка (чеснок, соус соевый, мед, тимьян, розмарин, соль, специи, подсолнечное масло), грибы опята, картофель, огурцы, огурцы маринованные, яйцо куриное, соус (майонез, сметана, хрен столовый)</v>
      </c>
    </row>
    <row r="968" spans="1:13" ht="15" hidden="1" customHeight="1" x14ac:dyDescent="0.25">
      <c r="A968">
        <f>'БАЗА ЯНД'!B966</f>
        <v>0</v>
      </c>
      <c r="B968" t="str">
        <f>'БАЗА ЯНД'!E966</f>
        <v>Творог с фруктами</v>
      </c>
      <c r="C968" t="str">
        <f>CONCATENATE('БАЗА ЯНД'!F966,".-")</f>
        <v>160.-</v>
      </c>
      <c r="D968" t="str">
        <f>CONCATENATE('БАЗА ЯНД'!I966," г")</f>
        <v>180 г</v>
      </c>
      <c r="E968" t="str">
        <f>CONCATENATE(ROUND('БАЗА ЯНД'!J966,0)," кк")</f>
        <v>36 кк</v>
      </c>
      <c r="F968" t="str">
        <f>CONCATENATE("Б ",ROUND('БАЗА ЯНД'!K966,0))</f>
        <v>Б 0</v>
      </c>
      <c r="G968" t="str">
        <f>CONCATENATE("Ж ",ROUND('БАЗА ЯНД'!L966,0))</f>
        <v>Ж 0</v>
      </c>
      <c r="H968" t="str">
        <f>CONCATENATE("У ",ROUND('БАЗА ЯНД'!M966,0))</f>
        <v>У 8</v>
      </c>
      <c r="I968">
        <f>'БАЗА ЯНД'!N966</f>
        <v>1</v>
      </c>
      <c r="J968">
        <f>'БАЗА ЯНД'!O966</f>
        <v>0</v>
      </c>
      <c r="K968">
        <f>'БАЗА ЯНД'!P966</f>
        <v>1</v>
      </c>
      <c r="L968">
        <f>'БАЗА ЯНД'!Q966</f>
        <v>0</v>
      </c>
      <c r="M968" t="str">
        <f>'БАЗА ЯНД'!R966</f>
        <v>творог, сливки, бананы, груши, киви, нектарин, гранат</v>
      </c>
    </row>
    <row r="969" spans="1:13" ht="15" hidden="1" customHeight="1" x14ac:dyDescent="0.25">
      <c r="A969">
        <f>'БАЗА ЯНД'!B967</f>
        <v>15</v>
      </c>
      <c r="B969" t="str">
        <f>'БАЗА ЯНД'!E967</f>
        <v>Сэндвич со шницелем из окорока</v>
      </c>
      <c r="C969" t="str">
        <f>CONCATENATE('БАЗА ЯНД'!F967,".-")</f>
        <v>150.-</v>
      </c>
      <c r="D969" t="str">
        <f>CONCATENATE('БАЗА ЯНД'!I967," г")</f>
        <v>100 г</v>
      </c>
      <c r="E969" t="str">
        <f>CONCATENATE(ROUND('БАЗА ЯНД'!J967,0)," кк")</f>
        <v>221 кк</v>
      </c>
      <c r="F969" t="str">
        <f>CONCATENATE("Б ",ROUND('БАЗА ЯНД'!K967,0))</f>
        <v>Б 11</v>
      </c>
      <c r="G969" t="str">
        <f>CONCATENATE("Ж ",ROUND('БАЗА ЯНД'!L967,0))</f>
        <v>Ж 12</v>
      </c>
      <c r="H969" t="str">
        <f>CONCATENATE("У ",ROUND('БАЗА ЯНД'!M967,0))</f>
        <v>У 17</v>
      </c>
      <c r="I969">
        <f>'БАЗА ЯНД'!N967</f>
        <v>0</v>
      </c>
      <c r="J969">
        <f>'БАЗА ЯНД'!O967</f>
        <v>1</v>
      </c>
      <c r="K969">
        <f>'БАЗА ЯНД'!P967</f>
        <v>1</v>
      </c>
      <c r="L969">
        <f>'БАЗА ЯНД'!Q967</f>
        <v>0</v>
      </c>
      <c r="M969" t="str">
        <f>'БАЗА ЯНД'!R967</f>
        <v>тостовый хлеб (мука пшеничная, яйцо куриное, молоко сухое, дрожжи, подсолнечное масло, лимонная кислота, сахар, соль), салат айсберг, огурцы, соус (сыр творожный, сливочное масло, перец халапеньо, петрушка), огурцы маринованные, подсолнечное масло, свинина, сухари панировочные, яйцо куриное</v>
      </c>
    </row>
    <row r="970" spans="1:13" ht="15" hidden="1" customHeight="1" x14ac:dyDescent="0.25">
      <c r="A970">
        <f>'БАЗА ЯНД'!B968</f>
        <v>21</v>
      </c>
      <c r="B970" t="str">
        <f>'БАЗА ЯНД'!E968</f>
        <v>Салат с кальмаром и фунчозой</v>
      </c>
      <c r="C970" t="str">
        <f>CONCATENATE('БАЗА ЯНД'!F968,".-")</f>
        <v>230.-</v>
      </c>
      <c r="D970" t="str">
        <f>CONCATENATE('БАЗА ЯНД'!I968," г")</f>
        <v>230 г</v>
      </c>
      <c r="E970" t="str">
        <f>CONCATENATE(ROUND('БАЗА ЯНД'!J968,0)," кк")</f>
        <v>279 кк</v>
      </c>
      <c r="F970" t="str">
        <f>CONCATENATE("Б ",ROUND('БАЗА ЯНД'!K968,0))</f>
        <v>Б 9</v>
      </c>
      <c r="G970" t="str">
        <f>CONCATENATE("Ж ",ROUND('БАЗА ЯНД'!L968,0))</f>
        <v>Ж 7</v>
      </c>
      <c r="H970" t="str">
        <f>CONCATENATE("У ",ROUND('БАЗА ЯНД'!M968,0))</f>
        <v>У 45</v>
      </c>
      <c r="I970">
        <f>'БАЗА ЯНД'!N968</f>
        <v>0</v>
      </c>
      <c r="J970">
        <f>'БАЗА ЯНД'!O968</f>
        <v>1</v>
      </c>
      <c r="K970">
        <f>'БАЗА ЯНД'!P968</f>
        <v>0</v>
      </c>
      <c r="L970">
        <f>'БАЗА ЯНД'!Q968</f>
        <v>1</v>
      </c>
      <c r="M970" t="str">
        <f>'БАЗА ЯНД'!R968</f>
        <v>кунжут, кинза, фунчоза, лук зеленый, морковь, огурцы, перец болгарский, редис, сельдерей, кальмар, имбирь, соус соевый, соус унаги, фасоль, листья салата, шпинат</v>
      </c>
    </row>
    <row r="971" spans="1:13" ht="15" hidden="1" customHeight="1" x14ac:dyDescent="0.25">
      <c r="A971">
        <f>'БАЗА ЯНД'!B969</f>
        <v>18</v>
      </c>
      <c r="B971" t="str">
        <f>'БАЗА ЯНД'!E969</f>
        <v>Сэндвич с оливками и брынзой</v>
      </c>
      <c r="C971" t="str">
        <f>CONCATENATE('БАЗА ЯНД'!F969,".-")</f>
        <v>150.-</v>
      </c>
      <c r="D971" t="str">
        <f>CONCATENATE('БАЗА ЯНД'!I969," г")</f>
        <v>110 г</v>
      </c>
      <c r="E971" t="str">
        <f>CONCATENATE(ROUND('БАЗА ЯНД'!J969,0)," кк")</f>
        <v>161 кк</v>
      </c>
      <c r="F971" t="str">
        <f>CONCATENATE("Б ",ROUND('БАЗА ЯНД'!K969,0))</f>
        <v>Б 6</v>
      </c>
      <c r="G971" t="str">
        <f>CONCATENATE("Ж ",ROUND('БАЗА ЯНД'!L969,0))</f>
        <v>Ж 7</v>
      </c>
      <c r="H971" t="str">
        <f>CONCATENATE("У ",ROUND('БАЗА ЯНД'!M969,0))</f>
        <v>У 18</v>
      </c>
      <c r="I971">
        <f>'БАЗА ЯНД'!N969</f>
        <v>1</v>
      </c>
      <c r="J971">
        <f>'БАЗА ЯНД'!O969</f>
        <v>1</v>
      </c>
      <c r="K971">
        <f>'БАЗА ЯНД'!P969</f>
        <v>1</v>
      </c>
      <c r="L971">
        <f>'БАЗА ЯНД'!Q969</f>
        <v>0</v>
      </c>
      <c r="M971" t="str">
        <f>'БАЗА ЯНД'!R969</f>
        <v>хлеб, сливки, листья салата, сыр брынза, томаты, лук, уксус, сахар, подсолнечное масло, маслины, соль, специи</v>
      </c>
    </row>
    <row r="972" spans="1:13" ht="15" hidden="1" customHeight="1" x14ac:dyDescent="0.25">
      <c r="A972">
        <f>'БАЗА ЯНД'!B970</f>
        <v>18</v>
      </c>
      <c r="B972" t="str">
        <f>'БАЗА ЯНД'!E970</f>
        <v>Сэндвич с индейкой и яйцом</v>
      </c>
      <c r="C972" t="str">
        <f>CONCATENATE('БАЗА ЯНД'!F970,".-")</f>
        <v>150.-</v>
      </c>
      <c r="D972" t="str">
        <f>CONCATENATE('БАЗА ЯНД'!I970," г")</f>
        <v>130 г</v>
      </c>
      <c r="E972" t="str">
        <f>CONCATENATE(ROUND('БАЗА ЯНД'!J970,0)," кк")</f>
        <v>214 кк</v>
      </c>
      <c r="F972" t="str">
        <f>CONCATENATE("Б ",ROUND('БАЗА ЯНД'!K970,0))</f>
        <v>Б 14</v>
      </c>
      <c r="G972" t="str">
        <f>CONCATENATE("Ж ",ROUND('БАЗА ЯНД'!L970,0))</f>
        <v>Ж 10</v>
      </c>
      <c r="H972" t="str">
        <f>CONCATENATE("У ",ROUND('БАЗА ЯНД'!M970,0))</f>
        <v>У 18</v>
      </c>
      <c r="I972">
        <f>'БАЗА ЯНД'!N970</f>
        <v>0</v>
      </c>
      <c r="J972">
        <f>'БАЗА ЯНД'!O970</f>
        <v>1</v>
      </c>
      <c r="K972">
        <f>'БАЗА ЯНД'!P970</f>
        <v>0</v>
      </c>
      <c r="L972">
        <f>'БАЗА ЯНД'!Q970</f>
        <v>0</v>
      </c>
      <c r="M972" t="str">
        <f>'БАЗА ЯНД'!R970</f>
        <v>хлеб, индейка, айсберг, маринованные огурцы, томаты, дижонская горчица, мед, подсолнечное масло</v>
      </c>
    </row>
    <row r="973" spans="1:13" ht="15" hidden="1" customHeight="1" x14ac:dyDescent="0.25">
      <c r="A973">
        <f>'БАЗА ЯНД'!B971</f>
        <v>0</v>
      </c>
      <c r="B973" t="str">
        <f>'БАЗА ЯНД'!E971</f>
        <v>Омлет с индейкой и пармезаном</v>
      </c>
      <c r="C973" t="str">
        <f>CONCATENATE('БАЗА ЯНД'!F971,".-")</f>
        <v>160.-</v>
      </c>
      <c r="D973" t="str">
        <f>CONCATENATE('БАЗА ЯНД'!I971," г")</f>
        <v>180 г</v>
      </c>
      <c r="E973" t="str">
        <f>CONCATENATE(ROUND('БАЗА ЯНД'!J971,0)," кк")</f>
        <v>226 кк</v>
      </c>
      <c r="F973" t="str">
        <f>CONCATENATE("Б ",ROUND('БАЗА ЯНД'!K971,0))</f>
        <v>Б 18</v>
      </c>
      <c r="G973" t="str">
        <f>CONCATENATE("Ж ",ROUND('БАЗА ЯНД'!L971,0))</f>
        <v>Ж 12</v>
      </c>
      <c r="H973" t="str">
        <f>CONCATENATE("У ",ROUND('БАЗА ЯНД'!M971,0))</f>
        <v>У 10</v>
      </c>
      <c r="I973">
        <f>'БАЗА ЯНД'!N971</f>
        <v>0</v>
      </c>
      <c r="J973">
        <f>'БАЗА ЯНД'!O971</f>
        <v>1</v>
      </c>
      <c r="K973">
        <f>'БАЗА ЯНД'!P971</f>
        <v>1</v>
      </c>
      <c r="L973">
        <f>'БАЗА ЯНД'!Q971</f>
        <v>0</v>
      </c>
      <c r="M973" t="str">
        <f>'БАЗА ЯНД'!R971</f>
        <v>яйцо куриное, сливки, копченая индейка, петрушка, лук, цукини, мука пшеничная, соль, специи</v>
      </c>
    </row>
    <row r="974" spans="1:13" ht="15" hidden="1" customHeight="1" x14ac:dyDescent="0.25">
      <c r="A974">
        <f>'БАЗА ЯНД'!B972</f>
        <v>15</v>
      </c>
      <c r="B974" t="str">
        <f>'БАЗА ЯНД'!E972</f>
        <v>Сэндвич с цыплёнком и беконом</v>
      </c>
      <c r="C974" t="str">
        <f>CONCATENATE('БАЗА ЯНД'!F972,".-")</f>
        <v>160.-</v>
      </c>
      <c r="D974" t="str">
        <f>CONCATENATE('БАЗА ЯНД'!I972," г")</f>
        <v>100 г</v>
      </c>
      <c r="E974" t="str">
        <f>CONCATENATE(ROUND('БАЗА ЯНД'!J972,0)," кк")</f>
        <v>249 кк</v>
      </c>
      <c r="F974" t="str">
        <f>CONCATENATE("Б ",ROUND('БАЗА ЯНД'!K972,0))</f>
        <v>Б 13</v>
      </c>
      <c r="G974" t="str">
        <f>CONCATENATE("Ж ",ROUND('БАЗА ЯНД'!L972,0))</f>
        <v>Ж 14</v>
      </c>
      <c r="H974" t="str">
        <f>CONCATENATE("У ",ROUND('БАЗА ЯНД'!M972,0))</f>
        <v>У 19</v>
      </c>
      <c r="I974">
        <f>'БАЗА ЯНД'!N972</f>
        <v>0</v>
      </c>
      <c r="J974">
        <f>'БАЗА ЯНД'!O972</f>
        <v>1</v>
      </c>
      <c r="K974">
        <f>'БАЗА ЯНД'!P972</f>
        <v>1</v>
      </c>
      <c r="L974">
        <f>'БАЗА ЯНД'!Q972</f>
        <v>0</v>
      </c>
      <c r="M974" t="str">
        <f>'БАЗА ЯНД'!R972</f>
        <v>хлеб, майонез, лайм, пармезан, листья салат, цыплёнок, бекон, огурцы, соль, специи</v>
      </c>
    </row>
    <row r="975" spans="1:13" ht="15" hidden="1" customHeight="1" x14ac:dyDescent="0.25">
      <c r="A975">
        <f>'БАЗА ЯНД'!B973</f>
        <v>12</v>
      </c>
      <c r="B975" t="str">
        <f>'БАЗА ЯНД'!E973</f>
        <v>Сэндвич с говядиной</v>
      </c>
      <c r="C975" t="str">
        <f>CONCATENATE('БАЗА ЯНД'!F973,".-")</f>
        <v>160.-</v>
      </c>
      <c r="D975" t="str">
        <f>CONCATENATE('БАЗА ЯНД'!I973," г")</f>
        <v>100 г</v>
      </c>
      <c r="E975" t="str">
        <f>CONCATENATE(ROUND('БАЗА ЯНД'!J973,0)," кк")</f>
        <v>249 кк</v>
      </c>
      <c r="F975" t="str">
        <f>CONCATENATE("Б ",ROUND('БАЗА ЯНД'!K973,0))</f>
        <v>Б 10</v>
      </c>
      <c r="G975" t="str">
        <f>CONCATENATE("Ж ",ROUND('БАЗА ЯНД'!L973,0))</f>
        <v>Ж 16</v>
      </c>
      <c r="H975" t="str">
        <f>CONCATENATE("У ",ROUND('БАЗА ЯНД'!M973,0))</f>
        <v>У 16</v>
      </c>
      <c r="I975">
        <f>'БАЗА ЯНД'!N973</f>
        <v>0</v>
      </c>
      <c r="J975">
        <f>'БАЗА ЯНД'!O973</f>
        <v>1</v>
      </c>
      <c r="K975">
        <f>'БАЗА ЯНД'!P973</f>
        <v>1</v>
      </c>
      <c r="L975">
        <f>'БАЗА ЯНД'!Q973</f>
        <v>0</v>
      </c>
      <c r="M975" t="str">
        <f>'БАЗА ЯНД'!R973</f>
        <v>хлеб, листья салата, говядина, горчица, вино, лук, морковь, сельдерей, мёд, розмарин, тимьян, чеснок, сливочное масло, петрушка, огурцы, сыр, соль, специи</v>
      </c>
    </row>
    <row r="976" spans="1:13" ht="15" hidden="1" customHeight="1" x14ac:dyDescent="0.25">
      <c r="A976">
        <f>'БАЗА ЯНД'!B974</f>
        <v>44</v>
      </c>
      <c r="B976" t="str">
        <f>'БАЗА ЯНД'!E974</f>
        <v>Ризотто из булгура со шпинатом и тыквой</v>
      </c>
      <c r="C976" t="str">
        <f>CONCATENATE('БАЗА ЯНД'!F974,".-")</f>
        <v>190.-</v>
      </c>
      <c r="D976" t="str">
        <f>CONCATENATE('БАЗА ЯНД'!I974," г")</f>
        <v>250 г</v>
      </c>
      <c r="E976" t="str">
        <f>CONCATENATE(ROUND('БАЗА ЯНД'!J974,0)," кк")</f>
        <v>300 кк</v>
      </c>
      <c r="F976" t="str">
        <f>CONCATENATE("Б ",ROUND('БАЗА ЯНД'!K974,0))</f>
        <v>Б 11</v>
      </c>
      <c r="G976" t="str">
        <f>CONCATENATE("Ж ",ROUND('БАЗА ЯНД'!L974,0))</f>
        <v>Ж 20</v>
      </c>
      <c r="H976" t="str">
        <f>CONCATENATE("У ",ROUND('БАЗА ЯНД'!M974,0))</f>
        <v>У 16</v>
      </c>
      <c r="I976">
        <f>'БАЗА ЯНД'!N974</f>
        <v>0</v>
      </c>
      <c r="J976">
        <f>'БАЗА ЯНД'!O974</f>
        <v>0</v>
      </c>
      <c r="K976">
        <f>'БАЗА ЯНД'!P974</f>
        <v>1</v>
      </c>
      <c r="L976">
        <f>'БАЗА ЯНД'!Q974</f>
        <v>0</v>
      </c>
      <c r="M976" t="str">
        <f>'БАЗА ЯНД'!R974</f>
        <v>булгур, томаты, цукини, тыква, белое вино, сливочное масло, пармезан, сливки, чеснок, тимьян, шпинат, соль, специи</v>
      </c>
    </row>
    <row r="977" spans="1:13" ht="15" hidden="1" customHeight="1" x14ac:dyDescent="0.25">
      <c r="A977">
        <f>'БАЗА ЯНД'!B975</f>
        <v>51</v>
      </c>
      <c r="B977" t="str">
        <f>'БАЗА ЯНД'!E975</f>
        <v>Рамен — суп с лапшой и яйцом</v>
      </c>
      <c r="C977" t="str">
        <f>CONCATENATE('БАЗА ЯНД'!F975,".-")</f>
        <v>160.-</v>
      </c>
      <c r="D977" t="str">
        <f>CONCATENATE('БАЗА ЯНД'!I975," г")</f>
        <v>250 г</v>
      </c>
      <c r="E977" t="str">
        <f>CONCATENATE(ROUND('БАЗА ЯНД'!J975,0)," кк")</f>
        <v>201 кк</v>
      </c>
      <c r="F977" t="str">
        <f>CONCATENATE("Б ",ROUND('БАЗА ЯНД'!K975,0))</f>
        <v>Б 11</v>
      </c>
      <c r="G977" t="str">
        <f>CONCATENATE("Ж ",ROUND('БАЗА ЯНД'!L975,0))</f>
        <v>Ж 11</v>
      </c>
      <c r="H977" t="str">
        <f>CONCATENATE("У ",ROUND('БАЗА ЯНД'!M975,0))</f>
        <v>У 15</v>
      </c>
      <c r="I977">
        <f>'БАЗА ЯНД'!N975</f>
        <v>0</v>
      </c>
      <c r="J977">
        <f>'БАЗА ЯНД'!O975</f>
        <v>1</v>
      </c>
      <c r="K977">
        <f>'БАЗА ЯНД'!P975</f>
        <v>0</v>
      </c>
      <c r="L977">
        <f>'БАЗА ЯНД'!Q975</f>
        <v>1</v>
      </c>
      <c r="M977" t="str">
        <f>'БАЗА ЯНД'!R975</f>
        <v>свинина, имбирь, сельдерей, лук, морковь, соус соевый, кунжутное масло, грибы шиитаке, соус рисовый, мисо паста, корейка, лапша, яйцо, перец чили, нори, спаржа, салат айсберг, кинза, соль, специи</v>
      </c>
    </row>
    <row r="978" spans="1:13" ht="15" hidden="1" customHeight="1" x14ac:dyDescent="0.25">
      <c r="A978">
        <f>'БАЗА ЯНД'!B976</f>
        <v>11</v>
      </c>
      <c r="B978" t="str">
        <f>'БАЗА ЯНД'!E976</f>
        <v>Сэндвич с ветчиной и сыром</v>
      </c>
      <c r="C978" t="str">
        <f>CONCATENATE('БАЗА ЯНД'!F976,".-")</f>
        <v>160.-</v>
      </c>
      <c r="D978" t="str">
        <f>CONCATENATE('БАЗА ЯНД'!I976," г")</f>
        <v>100 г</v>
      </c>
      <c r="E978" t="str">
        <f>CONCATENATE(ROUND('БАЗА ЯНД'!J976,0)," кк")</f>
        <v>211 кк</v>
      </c>
      <c r="F978" t="str">
        <f>CONCATENATE("Б ",ROUND('БАЗА ЯНД'!K976,0))</f>
        <v>Б 10</v>
      </c>
      <c r="G978" t="str">
        <f>CONCATENATE("Ж ",ROUND('БАЗА ЯНД'!L976,0))</f>
        <v>Ж 11</v>
      </c>
      <c r="H978" t="str">
        <f>CONCATENATE("У ",ROUND('БАЗА ЯНД'!M976,0))</f>
        <v>У 19</v>
      </c>
      <c r="I978">
        <f>'БАЗА ЯНД'!N976</f>
        <v>0</v>
      </c>
      <c r="J978">
        <f>'БАЗА ЯНД'!O976</f>
        <v>1</v>
      </c>
      <c r="K978">
        <f>'БАЗА ЯНД'!P976</f>
        <v>1</v>
      </c>
      <c r="L978">
        <f>'БАЗА ЯНД'!Q976</f>
        <v>1</v>
      </c>
      <c r="M978" t="str">
        <f>'БАЗА ЯНД'!R976</f>
        <v>хлеб тостовый (мука пшеничная, дрожжи, яйцо, растительное масло, соль), корейка домашняя (свинина), салат айсберг, огурцы маринованные, томаты, сыр гауда, соус (перец халапеньо, сливочное масло, петрушка, чеснок)</v>
      </c>
    </row>
    <row r="979" spans="1:13" ht="15" hidden="1" customHeight="1" x14ac:dyDescent="0.25">
      <c r="A979">
        <f>'БАЗА ЯНД'!B977</f>
        <v>14</v>
      </c>
      <c r="B979" t="str">
        <f>'БАЗА ЯНД'!E977</f>
        <v>Сэндвич с индейкой и горчицей</v>
      </c>
      <c r="C979" t="str">
        <f>CONCATENATE('БАЗА ЯНД'!F977,".-")</f>
        <v>160.-</v>
      </c>
      <c r="D979" t="str">
        <f>CONCATENATE('БАЗА ЯНД'!I977," г")</f>
        <v>120 г</v>
      </c>
      <c r="E979" t="str">
        <f>CONCATENATE(ROUND('БАЗА ЯНД'!J977,0)," кк")</f>
        <v>216 кк</v>
      </c>
      <c r="F979" t="str">
        <f>CONCATENATE("Б ",ROUND('БАЗА ЯНД'!K977,0))</f>
        <v>Б 13</v>
      </c>
      <c r="G979" t="str">
        <f>CONCATENATE("Ж ",ROUND('БАЗА ЯНД'!L977,0))</f>
        <v>Ж 8</v>
      </c>
      <c r="H979" t="str">
        <f>CONCATENATE("У ",ROUND('БАЗА ЯНД'!M977,0))</f>
        <v>У 23</v>
      </c>
      <c r="I979">
        <f>'БАЗА ЯНД'!N977</f>
        <v>0</v>
      </c>
      <c r="J979">
        <f>'БАЗА ЯНД'!O977</f>
        <v>1</v>
      </c>
      <c r="K979">
        <f>'БАЗА ЯНД'!P977</f>
        <v>0</v>
      </c>
      <c r="L979">
        <f>'БАЗА ЯНД'!Q977</f>
        <v>0</v>
      </c>
      <c r="M979" t="str">
        <f>'БАЗА ЯНД'!R977</f>
        <v>хлеб, индейка, айсберг, маринованные огурцы, томаты, дижонская горчица, мед, оливковое масло</v>
      </c>
    </row>
    <row r="980" spans="1:13" ht="15" hidden="1" customHeight="1" x14ac:dyDescent="0.25">
      <c r="A980">
        <f>'БАЗА ЯНД'!B978</f>
        <v>22</v>
      </c>
      <c r="B980" t="str">
        <f>'БАЗА ЯНД'!E978</f>
        <v>Салат с копчёной треской</v>
      </c>
      <c r="C980" t="str">
        <f>CONCATENATE('БАЗА ЯНД'!F978,".-")</f>
        <v>180.-</v>
      </c>
      <c r="D980" t="str">
        <f>CONCATENATE('БАЗА ЯНД'!I978," г")</f>
        <v>170 г</v>
      </c>
      <c r="E980" t="str">
        <f>CONCATENATE(ROUND('БАЗА ЯНД'!J978,0)," кк")</f>
        <v>216 кк</v>
      </c>
      <c r="F980" t="str">
        <f>CONCATENATE("Б ",ROUND('БАЗА ЯНД'!K978,0))</f>
        <v>Б 12</v>
      </c>
      <c r="G980" t="str">
        <f>CONCATENATE("Ж ",ROUND('БАЗА ЯНД'!L978,0))</f>
        <v>Ж 12</v>
      </c>
      <c r="H980" t="str">
        <f>CONCATENATE("У ",ROUND('БАЗА ЯНД'!M978,0))</f>
        <v>У 15</v>
      </c>
      <c r="I980">
        <f>'БАЗА ЯНД'!N978</f>
        <v>0</v>
      </c>
      <c r="J980">
        <f>'БАЗА ЯНД'!O978</f>
        <v>0</v>
      </c>
      <c r="K980">
        <f>'БАЗА ЯНД'!P978</f>
        <v>0</v>
      </c>
      <c r="L980">
        <f>'БАЗА ЯНД'!Q978</f>
        <v>0</v>
      </c>
      <c r="M980" t="str">
        <f>'БАЗА ЯНД'!R978</f>
        <v>листья салата, огурцы маринованные, картофель, маслины, томаты, горчица, треска, оливковое масло, тимьян, соль, специи</v>
      </c>
    </row>
    <row r="981" spans="1:13" ht="15" hidden="1" customHeight="1" x14ac:dyDescent="0.25">
      <c r="A981">
        <f>'БАЗА ЯНД'!B979</f>
        <v>4</v>
      </c>
      <c r="B981" t="str">
        <f>'БАЗА ЯНД'!E979</f>
        <v>Боул с бататом, тыквой и домашним сыром</v>
      </c>
      <c r="C981" t="str">
        <f>CONCATENATE('БАЗА ЯНД'!F979,".-")</f>
        <v>250.-</v>
      </c>
      <c r="D981" t="str">
        <f>CONCATENATE('БАЗА ЯНД'!I979," г")</f>
        <v>260 г</v>
      </c>
      <c r="E981" t="str">
        <f>CONCATENATE(ROUND('БАЗА ЯНД'!J979,0)," кк")</f>
        <v>292 кк</v>
      </c>
      <c r="F981" t="str">
        <f>CONCATENATE("Б ",ROUND('БАЗА ЯНД'!K979,0))</f>
        <v>Б 13</v>
      </c>
      <c r="G981" t="str">
        <f>CONCATENATE("Ж ",ROUND('БАЗА ЯНД'!L979,0))</f>
        <v>Ж 16</v>
      </c>
      <c r="H981" t="str">
        <f>CONCATENATE("У ",ROUND('БАЗА ЯНД'!M979,0))</f>
        <v>У 20</v>
      </c>
      <c r="I981">
        <f>'БАЗА ЯНД'!N979</f>
        <v>1</v>
      </c>
      <c r="J981">
        <f>'БАЗА ЯНД'!O979</f>
        <v>0</v>
      </c>
      <c r="K981">
        <f>'БАЗА ЯНД'!P979</f>
        <v>1</v>
      </c>
      <c r="L981">
        <f>'БАЗА ЯНД'!Q979</f>
        <v>0</v>
      </c>
      <c r="M981" t="str">
        <f>'БАЗА ЯНД'!R979</f>
        <v>салат айсберг, салат лола росса, капуста красная, тыква, батат, морковь, тимьян, розмарин, соль, кориандр, черри, огурцы, сыр домашний, петрушка, карри порошок, чечевица, кинза, мята, семена подсолнуха, льна, тыквенные, кунжут</v>
      </c>
    </row>
    <row r="982" spans="1:13" ht="15" hidden="1" customHeight="1" x14ac:dyDescent="0.25">
      <c r="A982">
        <f>'БАЗА ЯНД'!B980</f>
        <v>5</v>
      </c>
      <c r="B982" t="str">
        <f>'БАЗА ЯНД'!E980</f>
        <v>Немецкий картофельный салат с цыплёнком</v>
      </c>
      <c r="C982" t="str">
        <f>CONCATENATE('БАЗА ЯНД'!F980,".-")</f>
        <v>190.-</v>
      </c>
      <c r="D982" t="str">
        <f>CONCATENATE('БАЗА ЯНД'!I980," г")</f>
        <v>180 г</v>
      </c>
      <c r="E982" t="str">
        <f>CONCATENATE(ROUND('БАЗА ЯНД'!J980,0)," кк")</f>
        <v>235 кк</v>
      </c>
      <c r="F982" t="str">
        <f>CONCATENATE("Б ",ROUND('БАЗА ЯНД'!K980,0))</f>
        <v>Б 11</v>
      </c>
      <c r="G982" t="str">
        <f>CONCATENATE("Ж ",ROUND('БАЗА ЯНД'!L980,0))</f>
        <v>Ж 11</v>
      </c>
      <c r="H982" t="str">
        <f>CONCATENATE("У ",ROUND('БАЗА ЯНД'!M980,0))</f>
        <v>У 24</v>
      </c>
      <c r="I982">
        <f>'БАЗА ЯНД'!N980</f>
        <v>0</v>
      </c>
      <c r="J982">
        <f>'БАЗА ЯНД'!O980</f>
        <v>1</v>
      </c>
      <c r="K982">
        <f>'БАЗА ЯНД'!P980</f>
        <v>1</v>
      </c>
      <c r="L982">
        <f>'БАЗА ЯНД'!Q980</f>
        <v>0</v>
      </c>
      <c r="M982" t="str">
        <f>'БАЗА ЯНД'!R980</f>
        <v>картофель, цыплёнок, лук маринованный, огурцы маринованные, зеленый горошек, оливковое масло, горчица, соль, сахар, специи</v>
      </c>
    </row>
    <row r="983" spans="1:13" ht="15" hidden="1" customHeight="1" x14ac:dyDescent="0.25">
      <c r="A983">
        <f>'БАЗА ЯНД'!B981</f>
        <v>7</v>
      </c>
      <c r="B983" t="str">
        <f>'БАЗА ЯНД'!E981</f>
        <v>Сливочная паста с песто и брокколи</v>
      </c>
      <c r="C983" t="str">
        <f>CONCATENATE('БАЗА ЯНД'!F981,".-")</f>
        <v>190.-</v>
      </c>
      <c r="D983" t="str">
        <f>CONCATENATE('БАЗА ЯНД'!I981," г")</f>
        <v>250 г</v>
      </c>
      <c r="E983" t="str">
        <f>CONCATENATE(ROUND('БАЗА ЯНД'!J981,0)," кк")</f>
        <v>335 кк</v>
      </c>
      <c r="F983" t="str">
        <f>CONCATENATE("Б ",ROUND('БАЗА ЯНД'!K981,0))</f>
        <v>Б 8</v>
      </c>
      <c r="G983" t="str">
        <f>CONCATENATE("Ж ",ROUND('БАЗА ЯНД'!L981,0))</f>
        <v>Ж 19</v>
      </c>
      <c r="H983" t="str">
        <f>CONCATENATE("У ",ROUND('БАЗА ЯНД'!M981,0))</f>
        <v>У 34</v>
      </c>
      <c r="I983">
        <f>'БАЗА ЯНД'!N981</f>
        <v>1</v>
      </c>
      <c r="J983">
        <f>'БАЗА ЯНД'!O981</f>
        <v>1</v>
      </c>
      <c r="K983">
        <f>'БАЗА ЯНД'!P981</f>
        <v>1</v>
      </c>
      <c r="L983">
        <f>'БАЗА ЯНД'!Q981</f>
        <v>0</v>
      </c>
      <c r="M983" t="str">
        <f>'БАЗА ЯНД'!R981</f>
        <v>паста, брокколи, тимьян, лук, шампиньоны, сливки, вино, пармезан, базилик, петрушка, чеснок, соль, специи</v>
      </c>
    </row>
    <row r="984" spans="1:13" ht="15" hidden="1" customHeight="1" x14ac:dyDescent="0.25">
      <c r="A984">
        <f>'БАЗА ЯНД'!B982</f>
        <v>15</v>
      </c>
      <c r="B984" t="str">
        <f>'БАЗА ЯНД'!E982</f>
        <v>Фритата со шпинатом, картошкой и пеперрони</v>
      </c>
      <c r="C984" t="str">
        <f>CONCATENATE('БАЗА ЯНД'!F982,".-")</f>
        <v>160.-</v>
      </c>
      <c r="D984" t="str">
        <f>CONCATENATE('БАЗА ЯНД'!I982," г")</f>
        <v>180 г</v>
      </c>
      <c r="E984" t="str">
        <f>CONCATENATE(ROUND('БАЗА ЯНД'!J982,0)," кк")</f>
        <v>327 кк</v>
      </c>
      <c r="F984" t="str">
        <f>CONCATENATE("Б ",ROUND('БАЗА ЯНД'!K982,0))</f>
        <v>Б 17</v>
      </c>
      <c r="G984" t="str">
        <f>CONCATENATE("Ж ",ROUND('БАЗА ЯНД'!L982,0))</f>
        <v>Ж 25</v>
      </c>
      <c r="H984" t="str">
        <f>CONCATENATE("У ",ROUND('БАЗА ЯНД'!M982,0))</f>
        <v>У 7</v>
      </c>
      <c r="I984">
        <f>'БАЗА ЯНД'!N982</f>
        <v>0</v>
      </c>
      <c r="J984">
        <f>'БАЗА ЯНД'!O982</f>
        <v>0</v>
      </c>
      <c r="K984">
        <f>'БАЗА ЯНД'!P982</f>
        <v>1</v>
      </c>
      <c r="L984">
        <f>'БАЗА ЯНД'!Q982</f>
        <v>0</v>
      </c>
      <c r="M984" t="str">
        <f>'БАЗА ЯНД'!R982</f>
        <v>яйцо куриное, сливки 22%, колбаса пепперони, картофель, сыр кавказский, томаты, шпинат, подсолнечное масло, соль</v>
      </c>
    </row>
    <row r="985" spans="1:13" ht="15" hidden="1" customHeight="1" x14ac:dyDescent="0.25">
      <c r="A985">
        <f>'БАЗА ЯНД'!B983</f>
        <v>24</v>
      </c>
      <c r="B985" t="str">
        <f>'БАЗА ЯНД'!E983</f>
        <v>Крем-суп из красной рыбы</v>
      </c>
      <c r="C985" t="str">
        <f>CONCATENATE('БАЗА ЯНД'!F983,".-")</f>
        <v>160.-</v>
      </c>
      <c r="D985" t="str">
        <f>CONCATENATE('БАЗА ЯНД'!I983," г")</f>
        <v>250 г</v>
      </c>
      <c r="E985" t="str">
        <f>CONCATENATE(ROUND('БАЗА ЯНД'!J983,0)," кк")</f>
        <v>142 кк</v>
      </c>
      <c r="F985" t="str">
        <f>CONCATENATE("Б ",ROUND('БАЗА ЯНД'!K983,0))</f>
        <v>Б 6</v>
      </c>
      <c r="G985" t="str">
        <f>CONCATENATE("Ж ",ROUND('БАЗА ЯНД'!L983,0))</f>
        <v>Ж 9</v>
      </c>
      <c r="H985" t="str">
        <f>CONCATENATE("У ",ROUND('БАЗА ЯНД'!M983,0))</f>
        <v>У 10</v>
      </c>
      <c r="I985">
        <f>'БАЗА ЯНД'!N983</f>
        <v>0</v>
      </c>
      <c r="J985">
        <f>'БАЗА ЯНД'!O983</f>
        <v>0</v>
      </c>
      <c r="K985">
        <f>'БАЗА ЯНД'!P983</f>
        <v>1</v>
      </c>
      <c r="L985">
        <f>'БАЗА ЯНД'!Q983</f>
        <v>0</v>
      </c>
      <c r="M985" t="str">
        <f>'БАЗА ЯНД'!R983</f>
        <v>горбуша, лук порей, лук репчатый, паприка, сливки, сливочное масло, картофель, белое вино, подсолнечное масло</v>
      </c>
    </row>
    <row r="986" spans="1:13" ht="15" hidden="1" customHeight="1" x14ac:dyDescent="0.25">
      <c r="A986">
        <f>'БАЗА ЯНД'!B984</f>
        <v>18</v>
      </c>
      <c r="B986" t="str">
        <f>'БАЗА ЯНД'!E984</f>
        <v>Скрамбл с беконом</v>
      </c>
      <c r="C986" t="str">
        <f>CONCATENATE('БАЗА ЯНД'!F984,".-")</f>
        <v>160.-</v>
      </c>
      <c r="D986" t="str">
        <f>CONCATENATE('БАЗА ЯНД'!I984," г")</f>
        <v>180 г</v>
      </c>
      <c r="E986" t="str">
        <f>CONCATENATE(ROUND('БАЗА ЯНД'!J984,0)," кк")</f>
        <v>364 кк</v>
      </c>
      <c r="F986" t="str">
        <f>CONCATENATE("Б ",ROUND('БАЗА ЯНД'!K984,0))</f>
        <v>Б 15</v>
      </c>
      <c r="G986" t="str">
        <f>CONCATENATE("Ж ",ROUND('БАЗА ЯНД'!L984,0))</f>
        <v>Ж 33</v>
      </c>
      <c r="H986" t="str">
        <f>CONCATENATE("У ",ROUND('БАЗА ЯНД'!M984,0))</f>
        <v>У 2</v>
      </c>
      <c r="I986">
        <f>'БАЗА ЯНД'!N984</f>
        <v>0</v>
      </c>
      <c r="J986">
        <f>'БАЗА ЯНД'!O984</f>
        <v>0</v>
      </c>
      <c r="K986">
        <f>'БАЗА ЯНД'!P984</f>
        <v>1</v>
      </c>
      <c r="L986">
        <f>'БАЗА ЯНД'!Q984</f>
        <v>0</v>
      </c>
      <c r="M986" t="str">
        <f>'БАЗА ЯНД'!R984</f>
        <v>яйцо куриное, молоко, бекон, соль, специи</v>
      </c>
    </row>
    <row r="987" spans="1:13" ht="15" hidden="1" customHeight="1" x14ac:dyDescent="0.25">
      <c r="A987">
        <f>'БАЗА ЯНД'!B985</f>
        <v>24</v>
      </c>
      <c r="B987" t="str">
        <f>'БАЗА ЯНД'!E985</f>
        <v>Рагу из окорока с белой фасолью и колбасками</v>
      </c>
      <c r="C987" t="str">
        <f>CONCATENATE('БАЗА ЯНД'!F985,".-")</f>
        <v>240.-</v>
      </c>
      <c r="D987" t="str">
        <f>CONCATENATE('БАЗА ЯНД'!I985," г")</f>
        <v>240 г</v>
      </c>
      <c r="E987" t="str">
        <f>CONCATENATE(ROUND('БАЗА ЯНД'!J985,0)," кк")</f>
        <v>377 кк</v>
      </c>
      <c r="F987" t="str">
        <f>CONCATENATE("Б ",ROUND('БАЗА ЯНД'!K985,0))</f>
        <v>Б 30</v>
      </c>
      <c r="G987" t="str">
        <f>CONCATENATE("Ж ",ROUND('БАЗА ЯНД'!L985,0))</f>
        <v>Ж 17</v>
      </c>
      <c r="H987" t="str">
        <f>CONCATENATE("У ",ROUND('БАЗА ЯНД'!M985,0))</f>
        <v>У 25</v>
      </c>
      <c r="I987">
        <f>'БАЗА ЯНД'!N985</f>
        <v>0</v>
      </c>
      <c r="J987">
        <f>'БАЗА ЯНД'!O985</f>
        <v>0</v>
      </c>
      <c r="K987">
        <f>'БАЗА ЯНД'!P985</f>
        <v>0</v>
      </c>
      <c r="L987">
        <f>'БАЗА ЯНД'!Q985</f>
        <v>0</v>
      </c>
      <c r="M987" t="str">
        <f>'БАЗА ЯНД'!R985</f>
        <v>свинина, фасоль, паприка, колбаски, демиглас, картофель, морковь, петрушка, лук, тыква, томаты, соль, специи</v>
      </c>
    </row>
    <row r="988" spans="1:13" ht="15" hidden="1" customHeight="1" x14ac:dyDescent="0.25">
      <c r="A988">
        <f>'БАЗА ЯНД'!B986</f>
        <v>0</v>
      </c>
      <c r="B988" t="str">
        <f>'БАЗА ЯНД'!E986</f>
        <v>Мексиканский салат с курицей</v>
      </c>
      <c r="C988" t="str">
        <f>CONCATENATE('БАЗА ЯНД'!F986,".-")</f>
        <v>190.-</v>
      </c>
      <c r="D988" t="str">
        <f>CONCATENATE('БАЗА ЯНД'!I986," г")</f>
        <v>200 г</v>
      </c>
      <c r="E988" t="str">
        <f>CONCATENATE(ROUND('БАЗА ЯНД'!J986,0)," кк")</f>
        <v>415 кк</v>
      </c>
      <c r="F988" t="str">
        <f>CONCATENATE("Б ",ROUND('БАЗА ЯНД'!K986,0))</f>
        <v>Б 12</v>
      </c>
      <c r="G988" t="str">
        <f>CONCATENATE("Ж ",ROUND('БАЗА ЯНД'!L986,0))</f>
        <v>Ж 34</v>
      </c>
      <c r="H988" t="str">
        <f>CONCATENATE("У ",ROUND('БАЗА ЯНД'!M986,0))</f>
        <v>У 16</v>
      </c>
      <c r="I988">
        <f>'БАЗА ЯНД'!N986</f>
        <v>0</v>
      </c>
      <c r="J988">
        <f>'БАЗА ЯНД'!O986</f>
        <v>0</v>
      </c>
      <c r="K988">
        <f>'БАЗА ЯНД'!P986</f>
        <v>1</v>
      </c>
      <c r="L988">
        <f>'БАЗА ЯНД'!Q986</f>
        <v>1</v>
      </c>
      <c r="M988" t="str">
        <f>'БАЗА ЯНД'!R986</f>
        <v>цыплёнок, фасоль красная, картофель, паприка, огурцы, свежие, огурцы маринованные, кукуруза, петрушка, подсолнечное масло, сыр пармезан, халапеньо</v>
      </c>
    </row>
    <row r="989" spans="1:13" ht="15" hidden="1" customHeight="1" x14ac:dyDescent="0.25">
      <c r="A989">
        <f>'БАЗА ЯНД'!B987</f>
        <v>0</v>
      </c>
      <c r="B989" t="str">
        <f>'БАЗА ЯНД'!E987</f>
        <v>Сэндвич с красной рыбой</v>
      </c>
      <c r="C989" t="str">
        <f>CONCATENATE('БАЗА ЯНД'!F987,".-")</f>
        <v>160.-</v>
      </c>
      <c r="D989" t="str">
        <f>CONCATENATE('БАЗА ЯНД'!I987," г")</f>
        <v>120 г</v>
      </c>
      <c r="E989" t="str">
        <f>CONCATENATE(ROUND('БАЗА ЯНД'!J987,0)," кк")</f>
        <v>211 кк</v>
      </c>
      <c r="F989" t="str">
        <f>CONCATENATE("Б ",ROUND('БАЗА ЯНД'!K987,0))</f>
        <v>Б 12</v>
      </c>
      <c r="G989" t="str">
        <f>CONCATENATE("Ж ",ROUND('БАЗА ЯНД'!L987,0))</f>
        <v>Ж 11</v>
      </c>
      <c r="H989" t="str">
        <f>CONCATENATE("У ",ROUND('БАЗА ЯНД'!M987,0))</f>
        <v>У 16</v>
      </c>
      <c r="I989">
        <f>'БАЗА ЯНД'!N987</f>
        <v>0</v>
      </c>
      <c r="J989">
        <f>'БАЗА ЯНД'!O987</f>
        <v>1</v>
      </c>
      <c r="K989">
        <f>'БАЗА ЯНД'!P987</f>
        <v>1</v>
      </c>
      <c r="L989">
        <f>'БАЗА ЯНД'!Q987</f>
        <v>0</v>
      </c>
      <c r="M989" t="str">
        <f>'БАЗА ЯНД'!R987</f>
        <v>тостовый хлеб (мука пшеничная, мука соевая, яйцо куриное, молоко сухое, дрожжи, масло растительное, лимонная кислота, сахар, соль), яйцо куриное, филе кеты, лимон, чеснок, огурцы, сыр творожный, салат айсберг, укроп, соль</v>
      </c>
    </row>
    <row r="990" spans="1:13" ht="15" hidden="1" customHeight="1" x14ac:dyDescent="0.25">
      <c r="A990">
        <f>'БАЗА ЯНД'!B988</f>
        <v>52</v>
      </c>
      <c r="B990" t="str">
        <f>'БАЗА ЯНД'!E988</f>
        <v>Клубнично-банановый ласси</v>
      </c>
      <c r="C990" t="str">
        <f>CONCATENATE('БАЗА ЯНД'!F988,".-")</f>
        <v>160.-</v>
      </c>
      <c r="D990" t="str">
        <f>CONCATENATE('БАЗА ЯНД'!I988," г")</f>
        <v>280 г</v>
      </c>
      <c r="E990" t="str">
        <f>CONCATENATE(ROUND('БАЗА ЯНД'!J988,0)," кк")</f>
        <v>161 кк</v>
      </c>
      <c r="F990" t="str">
        <f>CONCATENATE("Б ",ROUND('БАЗА ЯНД'!K988,0))</f>
        <v>Б 5</v>
      </c>
      <c r="G990" t="str">
        <f>CONCATENATE("Ж ",ROUND('БАЗА ЯНД'!L988,0))</f>
        <v>Ж 4</v>
      </c>
      <c r="H990" t="str">
        <f>CONCATENATE("У ",ROUND('БАЗА ЯНД'!M988,0))</f>
        <v>У 27</v>
      </c>
      <c r="I990">
        <f>'БАЗА ЯНД'!N988</f>
        <v>1</v>
      </c>
      <c r="J990">
        <f>'БАЗА ЯНД'!O988</f>
        <v>0</v>
      </c>
      <c r="K990">
        <f>'БАЗА ЯНД'!P988</f>
        <v>1</v>
      </c>
      <c r="L990">
        <f>'БАЗА ЯНД'!Q988</f>
        <v>0</v>
      </c>
      <c r="M990" t="str">
        <f>'БАЗА ЯНД'!R988</f>
        <v>клубника, кефир, банан</v>
      </c>
    </row>
    <row r="991" spans="1:13" ht="15" hidden="1" customHeight="1" x14ac:dyDescent="0.25">
      <c r="A991">
        <f>'БАЗА ЯНД'!B989</f>
        <v>22</v>
      </c>
      <c r="B991" t="str">
        <f>'БАЗА ЯНД'!E989</f>
        <v>Салат Харбинский</v>
      </c>
      <c r="C991" t="str">
        <f>CONCATENATE('БАЗА ЯНД'!F989,".-")</f>
        <v>140.-</v>
      </c>
      <c r="D991" t="str">
        <f>CONCATENATE('БАЗА ЯНД'!I989," г")</f>
        <v>180 г</v>
      </c>
      <c r="E991" t="str">
        <f>CONCATENATE(ROUND('БАЗА ЯНД'!J989,0)," кк")</f>
        <v>318 кк</v>
      </c>
      <c r="F991" t="str">
        <f>CONCATENATE("Б ",ROUND('БАЗА ЯНД'!K989,0))</f>
        <v>Б 5</v>
      </c>
      <c r="G991" t="str">
        <f>CONCATENATE("Ж ",ROUND('БАЗА ЯНД'!L989,0))</f>
        <v>Ж 11</v>
      </c>
      <c r="H991" t="str">
        <f>CONCATENATE("У ",ROUND('БАЗА ЯНД'!M989,0))</f>
        <v>У 50</v>
      </c>
      <c r="I991">
        <f>'БАЗА ЯНД'!N989</f>
        <v>1</v>
      </c>
      <c r="J991">
        <f>'БАЗА ЯНД'!O989</f>
        <v>1</v>
      </c>
      <c r="K991">
        <f>'БАЗА ЯНД'!P989</f>
        <v>0</v>
      </c>
      <c r="L991">
        <f>'БАЗА ЯНД'!Q989</f>
        <v>1</v>
      </c>
      <c r="M991" t="str">
        <f>'БАЗА ЯНД'!R989</f>
        <v>фунчоза, капуста китайская, морковь, огурцы, паприка свежая, арахис, кунжут, соевый соус, подсолнечное масло, петрушка, соус сладкий чили, апельсины, белое вино, картофельный крахмал, сахар, чеснок, уксус бальзамический, уксус рисовый, соль</v>
      </c>
    </row>
    <row r="992" spans="1:13" ht="15" hidden="1" customHeight="1" x14ac:dyDescent="0.25">
      <c r="A992">
        <f>'БАЗА ЯНД'!B990</f>
        <v>3</v>
      </c>
      <c r="B992" t="str">
        <f>'БАЗА ЯНД'!E990</f>
        <v>Скрамбл с копчёным цыплёнком и помидорами</v>
      </c>
      <c r="C992" t="str">
        <f>CONCATENATE('БАЗА ЯНД'!F990,".-")</f>
        <v>160.-</v>
      </c>
      <c r="D992" t="str">
        <f>CONCATENATE('БАЗА ЯНД'!I990," г")</f>
        <v>200 г</v>
      </c>
      <c r="E992" t="str">
        <f>CONCATENATE(ROUND('БАЗА ЯНД'!J990,0)," кк")</f>
        <v>255 кк</v>
      </c>
      <c r="F992" t="str">
        <f>CONCATENATE("Б ",ROUND('БАЗА ЯНД'!K990,0))</f>
        <v>Б 18</v>
      </c>
      <c r="G992" t="str">
        <f>CONCATENATE("Ж ",ROUND('БАЗА ЯНД'!L990,0))</f>
        <v>Ж 15</v>
      </c>
      <c r="H992" t="str">
        <f>CONCATENATE("У ",ROUND('БАЗА ЯНД'!M990,0))</f>
        <v>У 11</v>
      </c>
      <c r="I992">
        <f>'БАЗА ЯНД'!N990</f>
        <v>0</v>
      </c>
      <c r="J992">
        <f>'БАЗА ЯНД'!O990</f>
        <v>1</v>
      </c>
      <c r="K992">
        <f>'БАЗА ЯНД'!P990</f>
        <v>1</v>
      </c>
      <c r="L992">
        <f>'БАЗА ЯНД'!Q990</f>
        <v>0</v>
      </c>
      <c r="M992" t="str">
        <f>'БАЗА ЯНД'!R990</f>
        <v>яйцо куриное, мука пшеничная, подсолнечное масло, молоко, кабачки, цыплёнок, томаты, сыр гауда, соль, специи</v>
      </c>
    </row>
    <row r="993" spans="1:13" ht="15" hidden="1" customHeight="1" x14ac:dyDescent="0.25">
      <c r="A993">
        <f>'БАЗА ЯНД'!B991</f>
        <v>18</v>
      </c>
      <c r="B993" t="str">
        <f>'БАЗА ЯНД'!E991</f>
        <v>Скрамбл с беконом и сыром</v>
      </c>
      <c r="C993" t="str">
        <f>CONCATENATE('БАЗА ЯНД'!F991,".-")</f>
        <v>165.-</v>
      </c>
      <c r="D993" t="str">
        <f>CONCATENATE('БАЗА ЯНД'!I991," г")</f>
        <v>180 г</v>
      </c>
      <c r="E993" t="str">
        <f>CONCATENATE(ROUND('БАЗА ЯНД'!J991,0)," кк")</f>
        <v>282 кк</v>
      </c>
      <c r="F993" t="str">
        <f>CONCATENATE("Б ",ROUND('БАЗА ЯНД'!K991,0))</f>
        <v>Б 14</v>
      </c>
      <c r="G993" t="str">
        <f>CONCATENATE("Ж ",ROUND('БАЗА ЯНД'!L991,0))</f>
        <v>Ж 22</v>
      </c>
      <c r="H993" t="str">
        <f>CONCATENATE("У ",ROUND('БАЗА ЯНД'!M991,0))</f>
        <v>У 6</v>
      </c>
      <c r="I993">
        <f>'БАЗА ЯНД'!N991</f>
        <v>0</v>
      </c>
      <c r="J993">
        <f>'БАЗА ЯНД'!O991</f>
        <v>1</v>
      </c>
      <c r="K993">
        <f>'БАЗА ЯНД'!P991</f>
        <v>1</v>
      </c>
      <c r="L993">
        <f>'БАЗА ЯНД'!Q991</f>
        <v>0</v>
      </c>
      <c r="M993" t="str">
        <f>'БАЗА ЯНД'!R991</f>
        <v>яйцо, сливки 22%, сыр пармезан, подсолнечное масло, кабачки, томаты, перец ласточка, соль, куркума</v>
      </c>
    </row>
    <row r="994" spans="1:13" ht="15" hidden="1" customHeight="1" x14ac:dyDescent="0.25">
      <c r="A994">
        <f>'БАЗА ЯНД'!B992</f>
        <v>0</v>
      </c>
      <c r="B994" t="str">
        <f>'БАЗА ЯНД'!E992</f>
        <v>Тост с тунцом и сливочным сыром</v>
      </c>
      <c r="C994" t="str">
        <f>CONCATENATE('БАЗА ЯНД'!F992,".-")</f>
        <v>170.-</v>
      </c>
      <c r="D994" t="str">
        <f>CONCATENATE('БАЗА ЯНД'!I992," г")</f>
        <v>120 г</v>
      </c>
      <c r="E994" t="str">
        <f>CONCATENATE(ROUND('БАЗА ЯНД'!J992,0)," кк")</f>
        <v>214 кк</v>
      </c>
      <c r="F994" t="str">
        <f>CONCATENATE("Б ",ROUND('БАЗА ЯНД'!K992,0))</f>
        <v>Б 15</v>
      </c>
      <c r="G994" t="str">
        <f>CONCATENATE("Ж ",ROUND('БАЗА ЯНД'!L992,0))</f>
        <v>Ж 9</v>
      </c>
      <c r="H994" t="str">
        <f>CONCATENATE("У ",ROUND('БАЗА ЯНД'!M992,0))</f>
        <v>У 19</v>
      </c>
      <c r="I994">
        <f>'БАЗА ЯНД'!N992</f>
        <v>0</v>
      </c>
      <c r="J994">
        <f>'БАЗА ЯНД'!O992</f>
        <v>1</v>
      </c>
      <c r="K994">
        <f>'БАЗА ЯНД'!P992</f>
        <v>1</v>
      </c>
      <c r="L994">
        <f>'БАЗА ЯНД'!Q992</f>
        <v>0</v>
      </c>
      <c r="M994" t="str">
        <f>'БАЗА ЯНД'!R992</f>
        <v>тостовый хлеб, тунец, каффир-лайм, лемонграсс, лайм, апельсин, творожный сыр, томаты, укроп, тимьян, подсолнечное масло, соль, специи</v>
      </c>
    </row>
    <row r="995" spans="1:13" ht="15" hidden="1" customHeight="1" x14ac:dyDescent="0.25">
      <c r="A995">
        <f>'БАЗА ЯНД'!B993</f>
        <v>20</v>
      </c>
      <c r="B995" t="str">
        <f>'БАЗА ЯНД'!E993</f>
        <v>Сациви ролл с курицей</v>
      </c>
      <c r="C995" t="str">
        <f>CONCATENATE('БАЗА ЯНД'!F993,".-")</f>
        <v>185.-</v>
      </c>
      <c r="D995" t="str">
        <f>CONCATENATE('БАЗА ЯНД'!I993," г")</f>
        <v>200 г</v>
      </c>
      <c r="E995" t="str">
        <f>CONCATENATE(ROUND('БАЗА ЯНД'!J993,0)," кк")</f>
        <v>310 кк</v>
      </c>
      <c r="F995" t="str">
        <f>CONCATENATE("Б ",ROUND('БАЗА ЯНД'!K993,0))</f>
        <v>Б 12</v>
      </c>
      <c r="G995" t="str">
        <f>CONCATENATE("Ж ",ROUND('БАЗА ЯНД'!L993,0))</f>
        <v>Ж 11</v>
      </c>
      <c r="H995" t="str">
        <f>CONCATENATE("У ",ROUND('БАЗА ЯНД'!M993,0))</f>
        <v>У 41</v>
      </c>
      <c r="I995">
        <f>'БАЗА ЯНД'!N993</f>
        <v>0</v>
      </c>
      <c r="J995">
        <f>'БАЗА ЯНД'!O993</f>
        <v>1</v>
      </c>
      <c r="K995">
        <f>'БАЗА ЯНД'!P993</f>
        <v>1</v>
      </c>
      <c r="L995">
        <f>'БАЗА ЯНД'!Q993</f>
        <v>0</v>
      </c>
      <c r="M995" t="str">
        <f>'БАЗА ЯНД'!R993</f>
        <v xml:space="preserve">пшеничная тортилья, филе бедра курицы, огурцы, томаты, сыр творожный, сельдерей, капуста пекинская, соус (грецкий орех, сванская соль, уксус винный красный, чеснок, кинза, мука пшеничная, куркума) 
</v>
      </c>
    </row>
    <row r="996" spans="1:13" ht="15" hidden="1" customHeight="1" x14ac:dyDescent="0.25">
      <c r="A996">
        <f>'БАЗА ЯНД'!B994</f>
        <v>19</v>
      </c>
      <c r="B996" t="str">
        <f>'БАЗА ЯНД'!E994</f>
        <v>Маракуйя ласси</v>
      </c>
      <c r="C996" t="str">
        <f>CONCATENATE('БАЗА ЯНД'!F994,".-")</f>
        <v>170.-</v>
      </c>
      <c r="D996" t="str">
        <f>CONCATENATE('БАЗА ЯНД'!I994," г")</f>
        <v>270 г</v>
      </c>
      <c r="E996" t="str">
        <f>CONCATENATE(ROUND('БАЗА ЯНД'!J994,0)," кк")</f>
        <v>157 кк</v>
      </c>
      <c r="F996" t="str">
        <f>CONCATENATE("Б ",ROUND('БАЗА ЯНД'!K994,0))</f>
        <v>Б 5</v>
      </c>
      <c r="G996" t="str">
        <f>CONCATENATE("Ж ",ROUND('БАЗА ЯНД'!L994,0))</f>
        <v>Ж 4</v>
      </c>
      <c r="H996" t="str">
        <f>CONCATENATE("У ",ROUND('БАЗА ЯНД'!M994,0))</f>
        <v>У 24</v>
      </c>
      <c r="I996">
        <f>'БАЗА ЯНД'!N994</f>
        <v>1</v>
      </c>
      <c r="J996">
        <f>'БАЗА ЯНД'!O994</f>
        <v>0</v>
      </c>
      <c r="K996">
        <f>'БАЗА ЯНД'!P994</f>
        <v>1</v>
      </c>
      <c r="L996">
        <f>'БАЗА ЯНД'!Q994</f>
        <v>0</v>
      </c>
      <c r="M996" t="str">
        <f>'БАЗА ЯНД'!R994</f>
        <v>кефир, пюре из маракуйи, ананасовый сок, сахар</v>
      </c>
    </row>
    <row r="997" spans="1:13" ht="15" hidden="1" customHeight="1" x14ac:dyDescent="0.25">
      <c r="A997">
        <f>'БАЗА ЯНД'!B995</f>
        <v>52</v>
      </c>
      <c r="B997" t="str">
        <f>'БАЗА ЯНД'!E995</f>
        <v>Пейзанский омлет с курицей и грибами</v>
      </c>
      <c r="C997" t="str">
        <f>CONCATENATE('БАЗА ЯНД'!F995,".-")</f>
        <v>170.-</v>
      </c>
      <c r="D997" t="str">
        <f>CONCATENATE('БАЗА ЯНД'!I995," г")</f>
        <v>180 г</v>
      </c>
      <c r="E997" t="str">
        <f>CONCATENATE(ROUND('БАЗА ЯНД'!J995,0)," кк")</f>
        <v>386 кк</v>
      </c>
      <c r="F997" t="str">
        <f>CONCATENATE("Б ",ROUND('БАЗА ЯНД'!K995,0))</f>
        <v>Б 22</v>
      </c>
      <c r="G997" t="str">
        <f>CONCATENATE("Ж ",ROUND('БАЗА ЯНД'!L995,0))</f>
        <v>Ж 29</v>
      </c>
      <c r="H997" t="str">
        <f>CONCATENATE("У ",ROUND('БАЗА ЯНД'!M995,0))</f>
        <v>У 10</v>
      </c>
      <c r="I997">
        <f>'БАЗА ЯНД'!N995</f>
        <v>0</v>
      </c>
      <c r="J997">
        <f>'БАЗА ЯНД'!O995</f>
        <v>1</v>
      </c>
      <c r="K997">
        <f>'БАЗА ЯНД'!P995</f>
        <v>1</v>
      </c>
      <c r="L997">
        <f>'БАЗА ЯНД'!Q995</f>
        <v>0</v>
      </c>
      <c r="M997" t="str">
        <f>'БАЗА ЯНД'!R995</f>
        <v>яйцо куриное, сливки, шампиньоны, растительное масло, сыр гауда, цыплёнок, мука пшеничная, зелень, соль, специи</v>
      </c>
    </row>
    <row r="998" spans="1:13" ht="15" hidden="1" customHeight="1" x14ac:dyDescent="0.25">
      <c r="A998">
        <f>'БАЗА ЯНД'!B996</f>
        <v>21</v>
      </c>
      <c r="B998" t="str">
        <f>'БАЗА ЯНД'!E996</f>
        <v>Белорусское рагу— тушёный окорок с колбасками и капустой</v>
      </c>
      <c r="C998" t="str">
        <f>CONCATENATE('БАЗА ЯНД'!F996,".-")</f>
        <v>210.-</v>
      </c>
      <c r="D998" t="str">
        <f>CONCATENATE('БАЗА ЯНД'!I996," г")</f>
        <v>250 г</v>
      </c>
      <c r="E998" t="str">
        <f>CONCATENATE(ROUND('БАЗА ЯНД'!J996,0)," кк")</f>
        <v>308 кк</v>
      </c>
      <c r="F998" t="str">
        <f>CONCATENATE("Б ",ROUND('БАЗА ЯНД'!K996,0))</f>
        <v>Б 15</v>
      </c>
      <c r="G998" t="str">
        <f>CONCATENATE("Ж ",ROUND('БАЗА ЯНД'!L996,0))</f>
        <v>Ж 21</v>
      </c>
      <c r="H998" t="str">
        <f>CONCATENATE("У ",ROUND('БАЗА ЯНД'!M996,0))</f>
        <v>У 15</v>
      </c>
      <c r="I998">
        <f>'БАЗА ЯНД'!N996</f>
        <v>0</v>
      </c>
      <c r="J998">
        <f>'БАЗА ЯНД'!O996</f>
        <v>0</v>
      </c>
      <c r="K998">
        <f>'БАЗА ЯНД'!P996</f>
        <v>0</v>
      </c>
      <c r="L998">
        <f>'БАЗА ЯНД'!Q996</f>
        <v>0</v>
      </c>
      <c r="M998" t="str">
        <f>'БАЗА ЯНД'!R996</f>
        <v>свинина, колбаски охотничьи, капуста белокочанная, морковь, лук, яблоки, томатная паста, подсолнечное масло, специи, соль, петрушка</v>
      </c>
    </row>
    <row r="999" spans="1:13" ht="15" customHeight="1" x14ac:dyDescent="0.25">
      <c r="A999">
        <f>'БАЗА ЯНД'!B997</f>
        <v>23</v>
      </c>
      <c r="B999" t="str">
        <f>'БАЗА ЯНД'!E997</f>
        <v>Салат с курицей и фунчозой</v>
      </c>
      <c r="C999" t="str">
        <f>CONCATENATE('БАЗА ЯНД'!F997,".-")</f>
        <v>170.-</v>
      </c>
      <c r="D999" t="str">
        <f>CONCATENATE('БАЗА ЯНД'!I997," г")</f>
        <v>190 г</v>
      </c>
      <c r="E999" t="str">
        <f>CONCATENATE(ROUND('БАЗА ЯНД'!J997,0)," кк")</f>
        <v>313 кк</v>
      </c>
      <c r="F999" t="str">
        <f>CONCATENATE("Б ",ROUND('БАЗА ЯНД'!K997,0))</f>
        <v>Б 11</v>
      </c>
      <c r="G999" t="str">
        <f>CONCATENATE("Ж ",ROUND('БАЗА ЯНД'!L997,0))</f>
        <v>Ж 6</v>
      </c>
      <c r="H999" t="str">
        <f>CONCATENATE("У ",ROUND('БАЗА ЯНД'!M997,0))</f>
        <v>У 54</v>
      </c>
      <c r="I999">
        <f>'БАЗА ЯНД'!N997</f>
        <v>0</v>
      </c>
      <c r="J999">
        <f>'БАЗА ЯНД'!O997</f>
        <v>1</v>
      </c>
      <c r="K999">
        <f>'БАЗА ЯНД'!P997</f>
        <v>0</v>
      </c>
      <c r="L999">
        <f>'БАЗА ЯНД'!Q997</f>
        <v>1</v>
      </c>
      <c r="M999" t="str">
        <f>'БАЗА ЯНД'!R997</f>
        <v>сельдерей, лук, чеснок, чили, лемонграсс, имбирь, лаймы, белое вино, соевый соус, сахар, кинза, специи, лапша, огурцы, морковь, баклажаны, паприка, капуста, шампиньоны, тимьян, розмарин, соль, цыплёнок, кунжут, арахис</v>
      </c>
    </row>
    <row r="1000" spans="1:13" ht="15" hidden="1" customHeight="1" x14ac:dyDescent="0.25">
      <c r="A1000">
        <f>'БАЗА ЯНД'!B998</f>
        <v>42</v>
      </c>
      <c r="B1000" t="str">
        <f>'БАЗА ЯНД'!E998</f>
        <v>Крок Месье</v>
      </c>
      <c r="C1000" t="str">
        <f>CONCATENATE('БАЗА ЯНД'!F998,".-")</f>
        <v>170.-</v>
      </c>
      <c r="D1000" t="str">
        <f>CONCATENATE('БАЗА ЯНД'!I998," г")</f>
        <v>200 г</v>
      </c>
      <c r="E1000" t="str">
        <f>CONCATENATE(ROUND('БАЗА ЯНД'!J998,0)," кк")</f>
        <v>364 кк</v>
      </c>
      <c r="F1000" t="str">
        <f>CONCATENATE("Б ",ROUND('БАЗА ЯНД'!K998,0))</f>
        <v>Б 18</v>
      </c>
      <c r="G1000" t="str">
        <f>CONCATENATE("Ж ",ROUND('БАЗА ЯНД'!L998,0))</f>
        <v>Ж 14</v>
      </c>
      <c r="H1000" t="str">
        <f>CONCATENATE("У ",ROUND('БАЗА ЯНД'!M998,0))</f>
        <v>У 41</v>
      </c>
      <c r="I1000">
        <f>'БАЗА ЯНД'!N998</f>
        <v>0</v>
      </c>
      <c r="J1000">
        <f>'БАЗА ЯНД'!O998</f>
        <v>1</v>
      </c>
      <c r="K1000">
        <f>'БАЗА ЯНД'!P998</f>
        <v>1</v>
      </c>
      <c r="L1000">
        <f>'БАЗА ЯНД'!Q998</f>
        <v>0</v>
      </c>
      <c r="M1000" t="str">
        <f>'БАЗА ЯНД'!R998</f>
        <v>мука пшеничная, яйцо куриное, сливочное масло, молоко, лук репчатый, белое вино, пармезан, сыр гауда, ветчина, томаты, горчица зернистая, соль, специи</v>
      </c>
    </row>
    <row r="1001" spans="1:13" ht="15" hidden="1" customHeight="1" x14ac:dyDescent="0.25">
      <c r="A1001">
        <f>'БАЗА ЯНД'!B999</f>
        <v>0</v>
      </c>
      <c r="B1001" t="str">
        <f>'БАЗА ЯНД'!E999</f>
        <v>Паштет из куриной печени с уткой</v>
      </c>
      <c r="C1001" t="str">
        <f>CONCATENATE('БАЗА ЯНД'!F999,".-")</f>
        <v>160.-</v>
      </c>
      <c r="D1001" t="str">
        <f>CONCATENATE('БАЗА ЯНД'!I999," г")</f>
        <v>180 г</v>
      </c>
      <c r="E1001" t="str">
        <f>CONCATENATE(ROUND('БАЗА ЯНД'!J999,0)," кк")</f>
        <v>328 кк</v>
      </c>
      <c r="F1001" t="str">
        <f>CONCATENATE("Б ",ROUND('БАЗА ЯНД'!K999,0))</f>
        <v>Б 15</v>
      </c>
      <c r="G1001" t="str">
        <f>CONCATENATE("Ж ",ROUND('БАЗА ЯНД'!L999,0))</f>
        <v>Ж 18</v>
      </c>
      <c r="H1001" t="str">
        <f>CONCATENATE("У ",ROUND('БАЗА ЯНД'!M999,0))</f>
        <v>У 26</v>
      </c>
      <c r="I1001">
        <f>'БАЗА ЯНД'!N999</f>
        <v>0</v>
      </c>
      <c r="J1001">
        <f>'БАЗА ЯНД'!O999</f>
        <v>1</v>
      </c>
      <c r="K1001">
        <f>'БАЗА ЯНД'!P999</f>
        <v>1</v>
      </c>
      <c r="L1001">
        <f>'БАЗА ЯНД'!Q999</f>
        <v>0</v>
      </c>
      <c r="M1001" t="str">
        <f>'БАЗА ЯНД'!R999</f>
        <v>паштет (печень куриная, лук репчатый, тимьян, сливочное масло, соль, чеснок, сахар, яблоки, молоко, утка, мускатный орех, корица), тортилья (вода, мука пшеничная, соль, сахар), сыр пармезан, морковь, болгарский перец, цукини, соус (красная смородина, сахар, гвоздика, розмарин)</v>
      </c>
    </row>
    <row r="1002" spans="1:13" ht="15" hidden="1" customHeight="1" x14ac:dyDescent="0.25">
      <c r="A1002">
        <f>'БАЗА ЯНД'!B1000</f>
        <v>0</v>
      </c>
      <c r="B1002" t="str">
        <f>'БАЗА ЯНД'!E1000</f>
        <v>Киш с копчёным цыплёнком</v>
      </c>
      <c r="C1002" t="str">
        <f>CONCATENATE('БАЗА ЯНД'!F1000,".-")</f>
        <v>185.-</v>
      </c>
      <c r="D1002" t="str">
        <f>CONCATENATE('БАЗА ЯНД'!I1000," г")</f>
        <v>250 г</v>
      </c>
      <c r="E1002" t="str">
        <f>CONCATENATE(ROUND('БАЗА ЯНД'!J1000,0)," кк")</f>
        <v>29 кк</v>
      </c>
      <c r="F1002" t="str">
        <f>CONCATENATE("Б ",ROUND('БАЗА ЯНД'!K1000,0))</f>
        <v>Б 24</v>
      </c>
      <c r="G1002" t="str">
        <f>CONCATENATE("Ж ",ROUND('БАЗА ЯНД'!L1000,0))</f>
        <v>Ж 38</v>
      </c>
      <c r="H1002" t="str">
        <f>CONCATENATE("У ",ROUND('БАЗА ЯНД'!M1000,0))</f>
        <v>У 478</v>
      </c>
      <c r="I1002">
        <f>'БАЗА ЯНД'!N1000</f>
        <v>0</v>
      </c>
      <c r="J1002">
        <f>'БАЗА ЯНД'!O1000</f>
        <v>0</v>
      </c>
      <c r="K1002">
        <f>'БАЗА ЯНД'!P1000</f>
        <v>1</v>
      </c>
      <c r="L1002">
        <f>'БАЗА ЯНД'!Q1000</f>
        <v>0</v>
      </c>
      <c r="M1002" t="str">
        <f>'БАЗА ЯНД'!R1000</f>
        <v>сливочное масло, яйцо куриное, сметана, сахар, мука пшеничная, творог, сыр творожный, манная крупа, шпинат, лук, цыплёнок, чеснок, соус соевый, мёд, томаты, моцарелла, соль, специи</v>
      </c>
    </row>
    <row r="1003" spans="1:13" ht="15" hidden="1" customHeight="1" x14ac:dyDescent="0.25">
      <c r="A1003">
        <f>'БАЗА ЯНД'!B1001</f>
        <v>23</v>
      </c>
      <c r="B1003" t="str">
        <f>'БАЗА ЯНД'!E1001</f>
        <v>Салат с руколой, виноградом и говядиной</v>
      </c>
      <c r="C1003" t="str">
        <f>CONCATENATE('БАЗА ЯНД'!F1001,".-")</f>
        <v>250.-</v>
      </c>
      <c r="D1003" t="str">
        <f>CONCATENATE('БАЗА ЯНД'!I1001," г")</f>
        <v>200 г</v>
      </c>
      <c r="E1003" t="str">
        <f>CONCATENATE(ROUND('БАЗА ЯНД'!J1001,0)," кк")</f>
        <v>229 кк</v>
      </c>
      <c r="F1003" t="str">
        <f>CONCATENATE("Б ",ROUND('БАЗА ЯНД'!K1001,0))</f>
        <v>Б 8</v>
      </c>
      <c r="G1003" t="str">
        <f>CONCATENATE("Ж ",ROUND('БАЗА ЯНД'!L1001,0))</f>
        <v>Ж 16</v>
      </c>
      <c r="H1003" t="str">
        <f>CONCATENATE("У ",ROUND('БАЗА ЯНД'!M1001,0))</f>
        <v>У 14</v>
      </c>
      <c r="I1003">
        <f>'БАЗА ЯНД'!N1001</f>
        <v>0</v>
      </c>
      <c r="J1003">
        <f>'БАЗА ЯНД'!O1001</f>
        <v>0</v>
      </c>
      <c r="K1003">
        <f>'БАЗА ЯНД'!P1001</f>
        <v>0</v>
      </c>
      <c r="L1003">
        <f>'БАЗА ЯНД'!Q1001</f>
        <v>0</v>
      </c>
      <c r="M1003" t="str">
        <f>'БАЗА ЯНД'!R1001</f>
        <v>говядина, китайская капуста, рукола, морковь, капуста красная, огурцы, томаты, виноград, картофель, масло растительное, специи, горчица зернистая, апельсины, уксус белый винный</v>
      </c>
    </row>
    <row r="1004" spans="1:13" ht="15" hidden="1" customHeight="1" x14ac:dyDescent="0.25">
      <c r="A1004">
        <f>'БАЗА ЯНД'!B1002</f>
        <v>0</v>
      </c>
      <c r="B1004" t="str">
        <f>'БАЗА ЯНД'!E1002</f>
        <v>Баклажаны с соусом наполи и моцареллой</v>
      </c>
      <c r="C1004" t="str">
        <f>CONCATENATE('БАЗА ЯНД'!F1002,".-")</f>
        <v>195.-</v>
      </c>
      <c r="D1004" t="str">
        <f>CONCATENATE('БАЗА ЯНД'!I1002," г")</f>
        <v>230 г</v>
      </c>
      <c r="E1004" t="str">
        <f>CONCATENATE(ROUND('БАЗА ЯНД'!J1002,0)," кк")</f>
        <v>75 кк</v>
      </c>
      <c r="F1004" t="str">
        <f>CONCATENATE("Б ",ROUND('БАЗА ЯНД'!K1002,0))</f>
        <v>Б 4</v>
      </c>
      <c r="G1004" t="str">
        <f>CONCATENATE("Ж ",ROUND('БАЗА ЯНД'!L1002,0))</f>
        <v>Ж 2</v>
      </c>
      <c r="H1004" t="str">
        <f>CONCATENATE("У ",ROUND('БАЗА ЯНД'!M1002,0))</f>
        <v>У 10</v>
      </c>
      <c r="I1004">
        <f>'БАЗА ЯНД'!N1002</f>
        <v>1</v>
      </c>
      <c r="J1004">
        <f>'БАЗА ЯНД'!O1002</f>
        <v>0</v>
      </c>
      <c r="K1004">
        <f>'БАЗА ЯНД'!P1002</f>
        <v>1</v>
      </c>
      <c r="L1004">
        <f>'БАЗА ЯНД'!Q1002</f>
        <v>0</v>
      </c>
      <c r="M1004" t="str">
        <f>'БАЗА ЯНД'!R1002</f>
        <v>базилик, томаты, рукола, сыр, баклажаны, лук, морковь, чеснок, соль, специи</v>
      </c>
    </row>
    <row r="1005" spans="1:13" ht="15" hidden="1" customHeight="1" x14ac:dyDescent="0.25">
      <c r="A1005">
        <f>'БАЗА ЯНД'!B1003</f>
        <v>20</v>
      </c>
      <c r="B1005" t="str">
        <f>'БАЗА ЯНД'!E1003</f>
        <v>Хумус из зеленого горошка с мятой</v>
      </c>
      <c r="C1005" t="str">
        <f>CONCATENATE('БАЗА ЯНД'!F1003,".-")</f>
        <v>160.-</v>
      </c>
      <c r="D1005" t="str">
        <f>CONCATENATE('БАЗА ЯНД'!I1003," г")</f>
        <v>200 г</v>
      </c>
      <c r="E1005" t="str">
        <f>CONCATENATE(ROUND('БАЗА ЯНД'!J1003,0)," кк")</f>
        <v>329 кк</v>
      </c>
      <c r="F1005" t="str">
        <f>CONCATENATE("Б ",ROUND('БАЗА ЯНД'!K1003,0))</f>
        <v>Б 6</v>
      </c>
      <c r="G1005" t="str">
        <f>CONCATENATE("Ж ",ROUND('БАЗА ЯНД'!L1003,0))</f>
        <v>Ж 24</v>
      </c>
      <c r="H1005" t="str">
        <f>CONCATENATE("У ",ROUND('БАЗА ЯНД'!M1003,0))</f>
        <v>У 23</v>
      </c>
      <c r="I1005">
        <f>'БАЗА ЯНД'!N1003</f>
        <v>1</v>
      </c>
      <c r="J1005">
        <f>'БАЗА ЯНД'!O1003</f>
        <v>1</v>
      </c>
      <c r="K1005">
        <f>'БАЗА ЯНД'!P1003</f>
        <v>1</v>
      </c>
      <c r="L1005">
        <f>'БАЗА ЯНД'!Q1003</f>
        <v>0</v>
      </c>
      <c r="M1005" t="str">
        <f>'БАЗА ЯНД'!R1003</f>
        <v>зеленый горошек, морковь, кабачки, тыква, кинза, тортилья, сыр, тимьян, розмарин, специи, подсолнечное масло</v>
      </c>
    </row>
    <row r="1006" spans="1:13" ht="15" hidden="1" customHeight="1" x14ac:dyDescent="0.25">
      <c r="A1006">
        <f>'БАЗА ЯНД'!B1004</f>
        <v>0</v>
      </c>
      <c r="B1006" t="str">
        <f>'БАЗА ЯНД'!E1004</f>
        <v>Омлет с тунцом</v>
      </c>
      <c r="C1006" t="str">
        <f>CONCATENATE('БАЗА ЯНД'!F1004,".-")</f>
        <v>170.-</v>
      </c>
      <c r="D1006" t="str">
        <f>CONCATENATE('БАЗА ЯНД'!I1004," г")</f>
        <v>200 г</v>
      </c>
      <c r="E1006" t="str">
        <f>CONCATENATE(ROUND('БАЗА ЯНД'!J1004,0)," кк")</f>
        <v>365 кк</v>
      </c>
      <c r="F1006" t="str">
        <f>CONCATENATE("Б ",ROUND('БАЗА ЯНД'!K1004,0))</f>
        <v>Б 25</v>
      </c>
      <c r="G1006" t="str">
        <f>CONCATENATE("Ж ",ROUND('БАЗА ЯНД'!L1004,0))</f>
        <v>Ж 27</v>
      </c>
      <c r="H1006" t="str">
        <f>CONCATENATE("У ",ROUND('БАЗА ЯНД'!M1004,0))</f>
        <v>У 3</v>
      </c>
      <c r="I1006">
        <f>'БАЗА ЯНД'!N1004</f>
        <v>0</v>
      </c>
      <c r="J1006">
        <f>'БАЗА ЯНД'!O1004</f>
        <v>0</v>
      </c>
      <c r="K1006">
        <f>'БАЗА ЯНД'!P1004</f>
        <v>1</v>
      </c>
      <c r="L1006">
        <f>'БАЗА ЯНД'!Q1004</f>
        <v>0</v>
      </c>
      <c r="M1006" t="str">
        <f>'БАЗА ЯНД'!R1004</f>
        <v>яйцо куриное, сливки, тунец, томаты, соль, специи</v>
      </c>
    </row>
    <row r="1007" spans="1:13" ht="15" hidden="1" customHeight="1" x14ac:dyDescent="0.25">
      <c r="A1007">
        <f>'БАЗА ЯНД'!B1005</f>
        <v>21</v>
      </c>
      <c r="B1007" t="str">
        <f>'БАЗА ЯНД'!E1005</f>
        <v>Фишбургер</v>
      </c>
      <c r="C1007" t="str">
        <f>CONCATENATE('БАЗА ЯНД'!F1005,".-")</f>
        <v>260.-</v>
      </c>
      <c r="D1007" t="str">
        <f>CONCATENATE('БАЗА ЯНД'!I1005," г")</f>
        <v>240 г</v>
      </c>
      <c r="E1007" t="str">
        <f>CONCATENATE(ROUND('БАЗА ЯНД'!J1005,0)," кк")</f>
        <v>330 кк</v>
      </c>
      <c r="F1007" t="str">
        <f>CONCATENATE("Б ",ROUND('БАЗА ЯНД'!K1005,0))</f>
        <v>Б 19</v>
      </c>
      <c r="G1007" t="str">
        <f>CONCATENATE("Ж ",ROUND('БАЗА ЯНД'!L1005,0))</f>
        <v>Ж 10</v>
      </c>
      <c r="H1007" t="str">
        <f>CONCATENATE("У ",ROUND('БАЗА ЯНД'!M1005,0))</f>
        <v>У 41</v>
      </c>
      <c r="I1007">
        <f>'БАЗА ЯНД'!N1005</f>
        <v>0</v>
      </c>
      <c r="J1007">
        <f>'БАЗА ЯНД'!O1005</f>
        <v>1</v>
      </c>
      <c r="K1007">
        <f>'БАЗА ЯНД'!P1005</f>
        <v>1</v>
      </c>
      <c r="L1007">
        <f>'БАЗА ЯНД'!Q1005</f>
        <v>0</v>
      </c>
      <c r="M1007" t="str">
        <f>'БАЗА ЯНД'!R1005</f>
        <v>булочка для бургера, листья салата, майонез, огурцы, лук, укроп, горчица, лимоны, филе трески, сухари панировочные, сыр, томаты, чеснок, кинза, халапеньо, томатная паста, капуста, морковь, огурцы, уксус винный, кунжутное масло, соль, специи</v>
      </c>
    </row>
    <row r="1008" spans="1:13" ht="15" hidden="1" customHeight="1" x14ac:dyDescent="0.25">
      <c r="A1008">
        <f>'БАЗА ЯНД'!B1006</f>
        <v>17</v>
      </c>
      <c r="B1008" t="str">
        <f>'БАЗА ЯНД'!E1006</f>
        <v>Киш с ветчиной и шпинатом</v>
      </c>
      <c r="C1008" t="str">
        <f>CONCATENATE('БАЗА ЯНД'!F1006,".-")</f>
        <v>190.-</v>
      </c>
      <c r="D1008" t="str">
        <f>CONCATENATE('БАЗА ЯНД'!I1006," г")</f>
        <v>180 г</v>
      </c>
      <c r="E1008" t="str">
        <f>CONCATENATE(ROUND('БАЗА ЯНД'!J1006,0)," кк")</f>
        <v>341 кк</v>
      </c>
      <c r="F1008" t="str">
        <f>CONCATENATE("Б ",ROUND('БАЗА ЯНД'!K1006,0))</f>
        <v>Б 13</v>
      </c>
      <c r="G1008" t="str">
        <f>CONCATENATE("Ж ",ROUND('БАЗА ЯНД'!L1006,0))</f>
        <v>Ж 22</v>
      </c>
      <c r="H1008" t="str">
        <f>CONCATENATE("У ",ROUND('БАЗА ЯНД'!M1006,0))</f>
        <v>У 23</v>
      </c>
      <c r="I1008">
        <f>'БАЗА ЯНД'!N1006</f>
        <v>0</v>
      </c>
      <c r="J1008">
        <f>'БАЗА ЯНД'!O1006</f>
        <v>1</v>
      </c>
      <c r="K1008">
        <f>'БАЗА ЯНД'!P1006</f>
        <v>1</v>
      </c>
      <c r="L1008">
        <f>'БАЗА ЯНД'!Q1006</f>
        <v>0</v>
      </c>
      <c r="M1008" t="str">
        <f>'БАЗА ЯНД'!R1006</f>
        <v>мука пшеничная, сливочное масло, подсолнечное масло, сахар, соль, яйцо куриное, сыр гауда, томаты, сыр пармезан, корейка, шпинат, манная крупа, творог, сыр творожный</v>
      </c>
    </row>
    <row r="1009" spans="1:13" ht="15" hidden="1" customHeight="1" x14ac:dyDescent="0.25">
      <c r="A1009">
        <f>'БАЗА ЯНД'!B1007</f>
        <v>0</v>
      </c>
      <c r="B1009" t="str">
        <f>'БАЗА ЯНД'!E1007</f>
        <v>Киш лорен с беконом</v>
      </c>
      <c r="C1009" t="str">
        <f>CONCATENATE('БАЗА ЯНД'!F1007,".-")</f>
        <v>190.-</v>
      </c>
      <c r="D1009" t="str">
        <f>CONCATENATE('БАЗА ЯНД'!I1007," г")</f>
        <v>250 г</v>
      </c>
      <c r="E1009" t="str">
        <f>CONCATENATE(ROUND('БАЗА ЯНД'!J1007,0)," кк")</f>
        <v>590 кк</v>
      </c>
      <c r="F1009" t="str">
        <f>CONCATENATE("Б ",ROUND('БАЗА ЯНД'!K1007,0))</f>
        <v>Б 26</v>
      </c>
      <c r="G1009" t="str">
        <f>CONCATENATE("Ж ",ROUND('БАЗА ЯНД'!L1007,0))</f>
        <v>Ж 40</v>
      </c>
      <c r="H1009" t="str">
        <f>CONCATENATE("У ",ROUND('БАЗА ЯНД'!M1007,0))</f>
        <v>У 31</v>
      </c>
      <c r="I1009">
        <f>'БАЗА ЯНД'!N1007</f>
        <v>0</v>
      </c>
      <c r="J1009">
        <f>'БАЗА ЯНД'!O1007</f>
        <v>0</v>
      </c>
      <c r="K1009">
        <f>'БАЗА ЯНД'!P1007</f>
        <v>0</v>
      </c>
      <c r="L1009">
        <f>'БАЗА ЯНД'!Q1007</f>
        <v>0</v>
      </c>
      <c r="M1009" t="str">
        <f>'БАЗА ЯНД'!R1007</f>
        <v>мука пшеничная, бекон, масло сливочное, яйцо куриное, молоко, сыр гауда, брокколи, лук зеленый, петрушка, цукини, соль, специи</v>
      </c>
    </row>
    <row r="1010" spans="1:13" ht="15" hidden="1" customHeight="1" x14ac:dyDescent="0.25">
      <c r="A1010">
        <f>'БАЗА ЯНД'!B1008</f>
        <v>21</v>
      </c>
      <c r="B1010" t="str">
        <f>'БАЗА ЯНД'!E1008</f>
        <v>Свежие фрукты</v>
      </c>
      <c r="C1010" t="str">
        <f>CONCATENATE('БАЗА ЯНД'!F1008,".-")</f>
        <v>180.-</v>
      </c>
      <c r="D1010" t="str">
        <f>CONCATENATE('БАЗА ЯНД'!I1008," г")</f>
        <v>200 г</v>
      </c>
      <c r="E1010" t="str">
        <f>CONCATENATE(ROUND('БАЗА ЯНД'!J1008,0)," кк")</f>
        <v>108 кк</v>
      </c>
      <c r="F1010" t="str">
        <f>CONCATENATE("Б ",ROUND('БАЗА ЯНД'!K1008,0))</f>
        <v>Б 1</v>
      </c>
      <c r="G1010" t="str">
        <f>CONCATENATE("Ж ",ROUND('БАЗА ЯНД'!L1008,0))</f>
        <v>Ж 1</v>
      </c>
      <c r="H1010" t="str">
        <f>CONCATENATE("У ",ROUND('БАЗА ЯНД'!M1008,0))</f>
        <v>У 24</v>
      </c>
      <c r="I1010">
        <f>'БАЗА ЯНД'!N1008</f>
        <v>1</v>
      </c>
      <c r="J1010">
        <f>'БАЗА ЯНД'!O1008</f>
        <v>0</v>
      </c>
      <c r="K1010">
        <f>'БАЗА ЯНД'!P1008</f>
        <v>0</v>
      </c>
      <c r="L1010">
        <f>'БАЗА ЯНД'!Q1008</f>
        <v>0</v>
      </c>
      <c r="M1010" t="str">
        <f>'БАЗА ЯНД'!R1008</f>
        <v>киви, виноград, груша, апельсины, ананас, яблоки, мята</v>
      </c>
    </row>
    <row r="1011" spans="1:13" ht="15" hidden="1" customHeight="1" x14ac:dyDescent="0.25">
      <c r="A1011">
        <f>'БАЗА ЯНД'!B1009</f>
        <v>7</v>
      </c>
      <c r="B1011" t="str">
        <f>'БАЗА ЯНД'!E1009</f>
        <v>Красный бархат</v>
      </c>
      <c r="C1011" t="str">
        <f>CONCATENATE('БАЗА ЯНД'!F1009,".-")</f>
        <v>160.-</v>
      </c>
      <c r="D1011" t="str">
        <f>CONCATENATE('БАЗА ЯНД'!I1009," г")</f>
        <v>140 г</v>
      </c>
      <c r="E1011" t="str">
        <f>CONCATENATE(ROUND('БАЗА ЯНД'!J1009,0)," кк")</f>
        <v>406 кк</v>
      </c>
      <c r="F1011" t="str">
        <f>CONCATENATE("Б ",ROUND('БАЗА ЯНД'!K1009,0))</f>
        <v>Б 5</v>
      </c>
      <c r="G1011" t="str">
        <f>CONCATENATE("Ж ",ROUND('БАЗА ЯНД'!L1009,0))</f>
        <v>Ж 22</v>
      </c>
      <c r="H1011" t="str">
        <f>CONCATENATE("У ",ROUND('БАЗА ЯНД'!M1009,0))</f>
        <v>У 46</v>
      </c>
      <c r="I1011">
        <f>'БАЗА ЯНД'!N1009</f>
        <v>1</v>
      </c>
      <c r="J1011">
        <f>'БАЗА ЯНД'!O1009</f>
        <v>1</v>
      </c>
      <c r="K1011">
        <f>'БАЗА ЯНД'!P1009</f>
        <v>1</v>
      </c>
      <c r="L1011">
        <f>'БАЗА ЯНД'!Q1009</f>
        <v>0</v>
      </c>
      <c r="M1011" t="str">
        <f>'БАЗА ЯНД'!R1009</f>
        <v xml:space="preserve">яйцо куриное, сливочное масло, сахар, подсолнечное масло, ванильный экстракт, какао, разрыхлитель, соль, молоко, краситель, пшеничная мука, клубника, лимоны, сыр сливочный, сливки 33%, роза </v>
      </c>
    </row>
    <row r="1012" spans="1:13" ht="15" hidden="1" customHeight="1" x14ac:dyDescent="0.25">
      <c r="A1012">
        <f>'БАЗА ЯНД'!B1010</f>
        <v>24</v>
      </c>
      <c r="B1012" t="str">
        <f>'БАЗА ЯНД'!E1010</f>
        <v>Киш с грудинкой и шампиньонами</v>
      </c>
      <c r="C1012" t="str">
        <f>CONCATENATE('БАЗА ЯНД'!F1010,".-")</f>
        <v>200.-</v>
      </c>
      <c r="D1012" t="str">
        <f>CONCATENATE('БАЗА ЯНД'!I1010," г")</f>
        <v>180 г</v>
      </c>
      <c r="E1012" t="str">
        <f>CONCATENATE(ROUND('БАЗА ЯНД'!J1010,0)," кк")</f>
        <v>374 кк</v>
      </c>
      <c r="F1012" t="str">
        <f>CONCATENATE("Б ",ROUND('БАЗА ЯНД'!K1010,0))</f>
        <v>Б 13</v>
      </c>
      <c r="G1012" t="str">
        <f>CONCATENATE("Ж ",ROUND('БАЗА ЯНД'!L1010,0))</f>
        <v>Ж 25</v>
      </c>
      <c r="H1012" t="str">
        <f>CONCATENATE("У ",ROUND('БАЗА ЯНД'!M1010,0))</f>
        <v>У 26</v>
      </c>
      <c r="I1012">
        <f>'БАЗА ЯНД'!N1010</f>
        <v>0</v>
      </c>
      <c r="J1012">
        <f>'БАЗА ЯНД'!O1010</f>
        <v>1</v>
      </c>
      <c r="K1012">
        <f>'БАЗА ЯНД'!P1010</f>
        <v>1</v>
      </c>
      <c r="L1012">
        <f>'БАЗА ЯНД'!Q1010</f>
        <v>0</v>
      </c>
      <c r="M1012" t="str">
        <f>'БАЗА ЯНД'!R1010</f>
        <v>пшеничная мука, сливочное масло, яйцо куриное, молоко, томаты, сыр пармезан, ветчина, бекон, шампиньоны, рукола, оливковое масло, сахар, соль, специи</v>
      </c>
    </row>
    <row r="1013" spans="1:13" ht="15" hidden="1" customHeight="1" x14ac:dyDescent="0.25">
      <c r="A1013">
        <f>'БАЗА ЯНД'!B1011</f>
        <v>0</v>
      </c>
      <c r="B1013" t="str">
        <f>'БАЗА ЯНД'!E1011</f>
        <v>Жареные кабачки с мятой</v>
      </c>
      <c r="C1013" t="str">
        <f>CONCATENATE('БАЗА ЯНД'!F1011,".-")</f>
        <v>120.-</v>
      </c>
      <c r="D1013" t="str">
        <f>CONCATENATE('БАЗА ЯНД'!I1011," г")</f>
        <v>180 г</v>
      </c>
      <c r="E1013" t="str">
        <f>CONCATENATE(ROUND('БАЗА ЯНД'!J1011,0)," кк")</f>
        <v>51 кк</v>
      </c>
      <c r="F1013" t="str">
        <f>CONCATENATE("Б ",ROUND('БАЗА ЯНД'!K1011,0))</f>
        <v>Б 1</v>
      </c>
      <c r="G1013" t="str">
        <f>CONCATENATE("Ж ",ROUND('БАЗА ЯНД'!L1011,0))</f>
        <v>Ж 1</v>
      </c>
      <c r="H1013" t="str">
        <f>CONCATENATE("У ",ROUND('БАЗА ЯНД'!M1011,0))</f>
        <v>У 10</v>
      </c>
      <c r="I1013">
        <f>'БАЗА ЯНД'!N1011</f>
        <v>1</v>
      </c>
      <c r="J1013">
        <f>'БАЗА ЯНД'!O1011</f>
        <v>0</v>
      </c>
      <c r="K1013">
        <f>'БАЗА ЯНД'!P1011</f>
        <v>0</v>
      </c>
      <c r="L1013">
        <f>'БАЗА ЯНД'!Q1011</f>
        <v>0</v>
      </c>
      <c r="M1013" t="str">
        <f>'БАЗА ЯНД'!R1011</f>
        <v>кабачки, чеснок, подсолнечное масло, мята, соль, специи</v>
      </c>
    </row>
    <row r="1014" spans="1:13" ht="15" customHeight="1" x14ac:dyDescent="0.25">
      <c r="A1014">
        <f>'БАЗА ЯНД'!B1012</f>
        <v>21</v>
      </c>
      <c r="B1014" t="str">
        <f>'БАЗА ЯНД'!E1012</f>
        <v>Свежий салат</v>
      </c>
      <c r="C1014" t="str">
        <f>CONCATENATE('БАЗА ЯНД'!F1012,".-")</f>
        <v>90.-</v>
      </c>
      <c r="D1014" t="str">
        <f>CONCATENATE('БАЗА ЯНД'!I1012," г")</f>
        <v>150 г</v>
      </c>
      <c r="E1014" t="str">
        <f>CONCATENATE(ROUND('БАЗА ЯНД'!J1012,0)," кк")</f>
        <v>33 кк</v>
      </c>
      <c r="F1014" t="str">
        <f>CONCATENATE("Б ",ROUND('БАЗА ЯНД'!K1012,0))</f>
        <v>Б 2</v>
      </c>
      <c r="G1014" t="str">
        <f>CONCATENATE("Ж ",ROUND('БАЗА ЯНД'!L1012,0))</f>
        <v>Ж 0</v>
      </c>
      <c r="H1014" t="str">
        <f>CONCATENATE("У ",ROUND('БАЗА ЯНД'!M1012,0))</f>
        <v>У 6</v>
      </c>
      <c r="I1014">
        <f>'БАЗА ЯНД'!N1012</f>
        <v>1</v>
      </c>
      <c r="J1014">
        <f>'БАЗА ЯНД'!O1012</f>
        <v>0</v>
      </c>
      <c r="K1014">
        <f>'БАЗА ЯНД'!P1012</f>
        <v>0</v>
      </c>
      <c r="L1014">
        <f>'БАЗА ЯНД'!Q1012</f>
        <v>0</v>
      </c>
      <c r="M1014" t="str">
        <f>'БАЗА ЯНД'!R1012</f>
        <v>листья салата, морковь, капуста, редис, перец болгарский, огурцы, томаты, подсолнечное масло, соль, специи</v>
      </c>
    </row>
    <row r="1015" spans="1:13" ht="15" hidden="1" customHeight="1" x14ac:dyDescent="0.25">
      <c r="A1015">
        <f>'БАЗА ЯНД'!B1013</f>
        <v>0</v>
      </c>
      <c r="B1015" t="str">
        <f>'БАЗА ЯНД'!E1013</f>
        <v>Хумус с овощами на гриле</v>
      </c>
      <c r="C1015" t="str">
        <f>CONCATENATE('БАЗА ЯНД'!F1013,".-")</f>
        <v>160.-</v>
      </c>
      <c r="D1015" t="str">
        <f>CONCATENATE('БАЗА ЯНД'!I1013," г")</f>
        <v>250 г</v>
      </c>
      <c r="E1015" t="str">
        <f>CONCATENATE(ROUND('БАЗА ЯНД'!J1013,0)," кк")</f>
        <v>330 кк</v>
      </c>
      <c r="F1015" t="str">
        <f>CONCATENATE("Б ",ROUND('БАЗА ЯНД'!K1013,0))</f>
        <v>Б 9</v>
      </c>
      <c r="G1015" t="str">
        <f>CONCATENATE("Ж ",ROUND('БАЗА ЯНД'!L1013,0))</f>
        <v>Ж 11</v>
      </c>
      <c r="H1015" t="str">
        <f>CONCATENATE("У ",ROUND('БАЗА ЯНД'!M1013,0))</f>
        <v>У 48</v>
      </c>
      <c r="I1015">
        <f>'БАЗА ЯНД'!N1013</f>
        <v>1</v>
      </c>
      <c r="J1015">
        <f>'БАЗА ЯНД'!O1013</f>
        <v>0</v>
      </c>
      <c r="K1015">
        <f>'БАЗА ЯНД'!P1013</f>
        <v>1</v>
      </c>
      <c r="L1015">
        <f>'БАЗА ЯНД'!Q1013</f>
        <v>0</v>
      </c>
      <c r="M1015" t="str">
        <f>'БАЗА ЯНД'!R1013</f>
        <v>хумус (нут, подсолнечное масло, соль, розмарин, мята, петрушка, кунжутное масло, чеснок, специи, лимоны, специи), кабачки, перец свежий, кинза, тортилья (мука пшеничная, вода, подсолнечное масло, сахар, разрыхлитель, соль), кунжут</v>
      </c>
    </row>
    <row r="1016" spans="1:13" ht="15" hidden="1" customHeight="1" x14ac:dyDescent="0.25">
      <c r="A1016">
        <f>'БАЗА ЯНД'!B1014</f>
        <v>18</v>
      </c>
      <c r="B1016" t="str">
        <f>'БАЗА ЯНД'!E1014</f>
        <v>Сэндвич с тунцом</v>
      </c>
      <c r="C1016" t="str">
        <f>CONCATENATE('БАЗА ЯНД'!F1014,".-")</f>
        <v>160.-</v>
      </c>
      <c r="D1016" t="str">
        <f>CONCATENATE('БАЗА ЯНД'!I1014," г")</f>
        <v>120 г</v>
      </c>
      <c r="E1016" t="str">
        <f>CONCATENATE(ROUND('БАЗА ЯНД'!J1014,0)," кк")</f>
        <v>307 кк</v>
      </c>
      <c r="F1016" t="str">
        <f>CONCATENATE("Б ",ROUND('БАЗА ЯНД'!K1014,0))</f>
        <v>Б 28</v>
      </c>
      <c r="G1016" t="str">
        <f>CONCATENATE("Ж ",ROUND('БАЗА ЯНД'!L1014,0))</f>
        <v>Ж 13</v>
      </c>
      <c r="H1016" t="str">
        <f>CONCATENATE("У ",ROUND('БАЗА ЯНД'!M1014,0))</f>
        <v>У 19</v>
      </c>
      <c r="I1016">
        <f>'БАЗА ЯНД'!N1014</f>
        <v>0</v>
      </c>
      <c r="J1016">
        <f>'БАЗА ЯНД'!O1014</f>
        <v>1</v>
      </c>
      <c r="K1016">
        <f>'БАЗА ЯНД'!P1014</f>
        <v>1</v>
      </c>
      <c r="L1016">
        <f>'БАЗА ЯНД'!Q1014</f>
        <v>0</v>
      </c>
      <c r="M1016" t="str">
        <f>'БАЗА ЯНД'!R1014</f>
        <v>хлеб, яйцо, огурцы, огурец маринованный, тунец, майонез, сыр творожный сливочный, листья салата, соль, специи</v>
      </c>
    </row>
    <row r="1017" spans="1:13" ht="15" hidden="1" customHeight="1" x14ac:dyDescent="0.25">
      <c r="A1017">
        <f>'БАЗА ЯНД'!B1015</f>
        <v>23</v>
      </c>
      <c r="B1017" t="str">
        <f>'БАЗА ЯНД'!E1015</f>
        <v>Свёкла по-грузински с грецким орехом</v>
      </c>
      <c r="C1017" t="str">
        <f>CONCATENATE('БАЗА ЯНД'!F1015,".-")</f>
        <v>100.-</v>
      </c>
      <c r="D1017" t="str">
        <f>CONCATENATE('БАЗА ЯНД'!I1015," г")</f>
        <v>140 г</v>
      </c>
      <c r="E1017" t="str">
        <f>CONCATENATE(ROUND('БАЗА ЯНД'!J1015,0)," кк")</f>
        <v>172 кк</v>
      </c>
      <c r="F1017" t="str">
        <f>CONCATENATE("Б ",ROUND('БАЗА ЯНД'!K1015,0))</f>
        <v>Б 4</v>
      </c>
      <c r="G1017" t="str">
        <f>CONCATENATE("Ж ",ROUND('БАЗА ЯНД'!L1015,0))</f>
        <v>Ж 12</v>
      </c>
      <c r="H1017" t="str">
        <f>CONCATENATE("У ",ROUND('БАЗА ЯНД'!M1015,0))</f>
        <v>У 12</v>
      </c>
      <c r="I1017">
        <f>'БАЗА ЯНД'!N1015</f>
        <v>1</v>
      </c>
      <c r="J1017">
        <f>'БАЗА ЯНД'!O1015</f>
        <v>0</v>
      </c>
      <c r="K1017">
        <f>'БАЗА ЯНД'!P1015</f>
        <v>0</v>
      </c>
      <c r="L1017">
        <f>'БАЗА ЯНД'!Q1015</f>
        <v>0</v>
      </c>
      <c r="M1017" t="str">
        <f>'БАЗА ЯНД'!R1015</f>
        <v xml:space="preserve">свекла, грецкий орех, чеснок, соль, подсолнечное масло, кинза, петрушка, хмели-сунели, кориандр, уксус винный белый </v>
      </c>
    </row>
    <row r="1018" spans="1:13" ht="15" hidden="1" customHeight="1" x14ac:dyDescent="0.25">
      <c r="A1018">
        <f>'БАЗА ЯНД'!B1016</f>
        <v>16</v>
      </c>
      <c r="B1018" t="str">
        <f>'БАЗА ЯНД'!E1016</f>
        <v>Ватерзой — бельгийский рыбный суп</v>
      </c>
      <c r="C1018" t="str">
        <f>CONCATENATE('БАЗА ЯНД'!F1016,".-")</f>
        <v>170.-</v>
      </c>
      <c r="D1018" t="str">
        <f>CONCATENATE('БАЗА ЯНД'!I1016," г")</f>
        <v>250 г</v>
      </c>
      <c r="E1018" t="str">
        <f>CONCATENATE(ROUND('БАЗА ЯНД'!J1016,0)," кк")</f>
        <v>122 кк</v>
      </c>
      <c r="F1018" t="str">
        <f>CONCATENATE("Б ",ROUND('БАЗА ЯНД'!K1016,0))</f>
        <v>Б 9</v>
      </c>
      <c r="G1018" t="str">
        <f>CONCATENATE("Ж ",ROUND('БАЗА ЯНД'!L1016,0))</f>
        <v>Ж 7</v>
      </c>
      <c r="H1018" t="str">
        <f>CONCATENATE("У ",ROUND('БАЗА ЯНД'!M1016,0))</f>
        <v>У 6</v>
      </c>
      <c r="I1018">
        <f>'БАЗА ЯНД'!N1016</f>
        <v>0</v>
      </c>
      <c r="J1018">
        <f>'БАЗА ЯНД'!O1016</f>
        <v>0</v>
      </c>
      <c r="K1018">
        <f>'БАЗА ЯНД'!P1016</f>
        <v>1</v>
      </c>
      <c r="L1018">
        <f>'БАЗА ЯНД'!Q1016</f>
        <v>0</v>
      </c>
      <c r="M1018" t="str">
        <f>'БАЗА ЯНД'!R1016</f>
        <v>белая рыба, мидии, кальмар, шалфей, лук порей, морковь, корень сельдерея, белое вино, сливочное масло, яйцо куриное, сливки, специи, картофель, лимон</v>
      </c>
    </row>
    <row r="1019" spans="1:13" ht="15" hidden="1" customHeight="1" x14ac:dyDescent="0.25">
      <c r="A1019">
        <f>'БАЗА ЯНД'!B1017</f>
        <v>24</v>
      </c>
      <c r="B1019" t="str">
        <f>'БАЗА ЯНД'!E1017</f>
        <v>Овощной салат со свеклой и жареным арахисом</v>
      </c>
      <c r="C1019" t="str">
        <f>CONCATENATE('БАЗА ЯНД'!F1017,".-")</f>
        <v>130.-</v>
      </c>
      <c r="D1019" t="str">
        <f>CONCATENATE('БАЗА ЯНД'!I1017," г")</f>
        <v>180 г</v>
      </c>
      <c r="E1019" t="str">
        <f>CONCATENATE(ROUND('БАЗА ЯНД'!J1017,0)," кк")</f>
        <v>305 кк</v>
      </c>
      <c r="F1019" t="str">
        <f>CONCATENATE("Б ",ROUND('БАЗА ЯНД'!K1017,0))</f>
        <v>Б 4</v>
      </c>
      <c r="G1019" t="str">
        <f>CONCATENATE("Ж ",ROUND('БАЗА ЯНД'!L1017,0))</f>
        <v>Ж 28</v>
      </c>
      <c r="H1019" t="str">
        <f>CONCATENATE("У ",ROUND('БАЗА ЯНД'!M1017,0))</f>
        <v>У 10</v>
      </c>
      <c r="I1019">
        <f>'БАЗА ЯНД'!N1017</f>
        <v>1</v>
      </c>
      <c r="J1019">
        <f>'БАЗА ЯНД'!O1017</f>
        <v>1</v>
      </c>
      <c r="K1019">
        <f>'БАЗА ЯНД'!P1017</f>
        <v>0</v>
      </c>
      <c r="L1019">
        <f>'БАЗА ЯНД'!Q1017</f>
        <v>0</v>
      </c>
      <c r="M1019" t="str">
        <f>'БАЗА ЯНД'!R1017</f>
        <v>микс салат, томаты, масло растительное, свекла, лимон, арахис, соус соевый, кунжутное масло</v>
      </c>
    </row>
    <row r="1020" spans="1:13" ht="15" hidden="1" customHeight="1" x14ac:dyDescent="0.25">
      <c r="A1020">
        <f>'БАЗА ЯНД'!B1018</f>
        <v>21</v>
      </c>
      <c r="B1020" t="str">
        <f>'БАЗА ЯНД'!E1018</f>
        <v>Свёкла с бальзамиком и сливочным сыром</v>
      </c>
      <c r="C1020" t="str">
        <f>CONCATENATE('БАЗА ЯНД'!F1018,".-")</f>
        <v>140.-</v>
      </c>
      <c r="D1020" t="str">
        <f>CONCATENATE('БАЗА ЯНД'!I1018," г")</f>
        <v>150 г</v>
      </c>
      <c r="E1020" t="str">
        <f>CONCATENATE(ROUND('БАЗА ЯНД'!J1018,0)," кк")</f>
        <v>130 кк</v>
      </c>
      <c r="F1020" t="str">
        <f>CONCATENATE("Б ",ROUND('БАЗА ЯНД'!K1018,0))</f>
        <v>Б 3</v>
      </c>
      <c r="G1020" t="str">
        <f>CONCATENATE("Ж ",ROUND('БАЗА ЯНД'!L1018,0))</f>
        <v>Ж 5</v>
      </c>
      <c r="H1020" t="str">
        <f>CONCATENATE("У ",ROUND('БАЗА ЯНД'!M1018,0))</f>
        <v>У 19</v>
      </c>
      <c r="I1020">
        <f>'БАЗА ЯНД'!N1018</f>
        <v>1</v>
      </c>
      <c r="J1020">
        <f>'БАЗА ЯНД'!O1018</f>
        <v>0</v>
      </c>
      <c r="K1020">
        <f>'БАЗА ЯНД'!P1018</f>
        <v>1</v>
      </c>
      <c r="L1020">
        <f>'БАЗА ЯНД'!Q1018</f>
        <v>0</v>
      </c>
      <c r="M1020" t="str">
        <f>'БАЗА ЯНД'!R1018</f>
        <v>свекла, уксус бальзамический, сливочный сыр, листья сельдерея, шпинат, специи, мед, соль, специи</v>
      </c>
    </row>
    <row r="1021" spans="1:13" ht="15" hidden="1" customHeight="1" x14ac:dyDescent="0.25">
      <c r="A1021">
        <f>'БАЗА ЯНД'!B1019</f>
        <v>0</v>
      </c>
      <c r="B1021" t="str">
        <f>'БАЗА ЯНД'!E1019</f>
        <v>Томаты сезонные</v>
      </c>
      <c r="C1021" t="str">
        <f>CONCATENATE('БАЗА ЯНД'!F1019,".-")</f>
        <v>80.-</v>
      </c>
      <c r="D1021" t="str">
        <f>CONCATENATE('БАЗА ЯНД'!I1019," г")</f>
        <v>100 г</v>
      </c>
      <c r="E1021" t="str">
        <f>CONCATENATE(ROUND('БАЗА ЯНД'!J1019,0)," кк")</f>
        <v>19 кк</v>
      </c>
      <c r="F1021" t="str">
        <f>CONCATENATE("Б ",ROUND('БАЗА ЯНД'!K1019,0))</f>
        <v>Б 1</v>
      </c>
      <c r="G1021" t="str">
        <f>CONCATENATE("Ж ",ROUND('БАЗА ЯНД'!L1019,0))</f>
        <v>Ж 0</v>
      </c>
      <c r="H1021" t="str">
        <f>CONCATENATE("У ",ROUND('БАЗА ЯНД'!M1019,0))</f>
        <v>У 4</v>
      </c>
      <c r="I1021">
        <f>'БАЗА ЯНД'!N1019</f>
        <v>1</v>
      </c>
      <c r="J1021">
        <f>'БАЗА ЯНД'!O1019</f>
        <v>0</v>
      </c>
      <c r="K1021">
        <f>'БАЗА ЯНД'!P1019</f>
        <v>0</v>
      </c>
      <c r="L1021">
        <f>'БАЗА ЯНД'!Q1019</f>
        <v>0</v>
      </c>
      <c r="M1021" t="str">
        <f>'БАЗА ЯНД'!R1019</f>
        <v>томаты</v>
      </c>
    </row>
    <row r="1022" spans="1:13" ht="15" hidden="1" customHeight="1" x14ac:dyDescent="0.25">
      <c r="A1022">
        <f>'БАЗА ЯНД'!B1020</f>
        <v>24</v>
      </c>
      <c r="B1022" t="str">
        <f>'БАЗА ЯНД'!E1020</f>
        <v>Свёкла с руколой и фетой</v>
      </c>
      <c r="C1022" t="str">
        <f>CONCATENATE('БАЗА ЯНД'!F1020,".-")</f>
        <v>160.-</v>
      </c>
      <c r="D1022" t="str">
        <f>CONCATENATE('БАЗА ЯНД'!I1020," г")</f>
        <v>150 г</v>
      </c>
      <c r="E1022" t="str">
        <f>CONCATENATE(ROUND('БАЗА ЯНД'!J1020,0)," кк")</f>
        <v>135 кк</v>
      </c>
      <c r="F1022" t="str">
        <f>CONCATENATE("Б ",ROUND('БАЗА ЯНД'!K1020,0))</f>
        <v>Б 5</v>
      </c>
      <c r="G1022" t="str">
        <f>CONCATENATE("Ж ",ROUND('БАЗА ЯНД'!L1020,0))</f>
        <v>Ж 5</v>
      </c>
      <c r="H1022" t="str">
        <f>CONCATENATE("У ",ROUND('БАЗА ЯНД'!M1020,0))</f>
        <v>У 18</v>
      </c>
      <c r="I1022">
        <f>'БАЗА ЯНД'!N1020</f>
        <v>1</v>
      </c>
      <c r="J1022">
        <f>'БАЗА ЯНД'!O1020</f>
        <v>0</v>
      </c>
      <c r="K1022">
        <f>'БАЗА ЯНД'!P1020</f>
        <v>1</v>
      </c>
      <c r="L1022">
        <f>'БАЗА ЯНД'!Q1020</f>
        <v>0</v>
      </c>
      <c r="M1022" t="str">
        <f>'БАЗА ЯНД'!R1020</f>
        <v>свёкла, уксус, сыр фета, мёд, рукола, соль, специи</v>
      </c>
    </row>
    <row r="1023" spans="1:13" ht="15" hidden="1" customHeight="1" x14ac:dyDescent="0.25">
      <c r="A1023">
        <f>'БАЗА ЯНД'!B1021</f>
        <v>9</v>
      </c>
      <c r="B1023" t="str">
        <f>'БАЗА ЯНД'!E1021</f>
        <v>Панакота из ряженки с папайей</v>
      </c>
      <c r="C1023" t="str">
        <f>CONCATENATE('БАЗА ЯНД'!F1021,".-")</f>
        <v>160.-</v>
      </c>
      <c r="D1023" t="str">
        <f>CONCATENATE('БАЗА ЯНД'!I1021," г")</f>
        <v>150 г</v>
      </c>
      <c r="E1023" t="str">
        <f>CONCATENATE(ROUND('БАЗА ЯНД'!J1021,0)," кк")</f>
        <v>102 кк</v>
      </c>
      <c r="F1023" t="str">
        <f>CONCATENATE("Б ",ROUND('БАЗА ЯНД'!K1021,0))</f>
        <v>Б 6</v>
      </c>
      <c r="G1023" t="str">
        <f>CONCATENATE("Ж ",ROUND('БАЗА ЯНД'!L1021,0))</f>
        <v>Ж 4</v>
      </c>
      <c r="H1023" t="str">
        <f>CONCATENATE("У ",ROUND('БАЗА ЯНД'!M1021,0))</f>
        <v>У 12</v>
      </c>
      <c r="I1023">
        <f>'БАЗА ЯНД'!N1021</f>
        <v>1</v>
      </c>
      <c r="J1023">
        <f>'БАЗА ЯНД'!O1021</f>
        <v>0</v>
      </c>
      <c r="K1023">
        <f>'БАЗА ЯНД'!P1021</f>
        <v>1</v>
      </c>
      <c r="L1023">
        <f>'БАЗА ЯНД'!Q1021</f>
        <v>0</v>
      </c>
      <c r="M1023" t="str">
        <f>'БАЗА ЯНД'!R1021</f>
        <v>ряженка, экстракт лайма, папайя, бананы, пектин</v>
      </c>
    </row>
    <row r="1024" spans="1:13" ht="15" hidden="1" customHeight="1" x14ac:dyDescent="0.25">
      <c r="A1024">
        <f>'БАЗА ЯНД'!B1022</f>
        <v>22</v>
      </c>
      <c r="B1024" t="str">
        <f>'БАЗА ЯНД'!E1022</f>
        <v>Свёкла с сыром</v>
      </c>
      <c r="C1024" t="str">
        <f>CONCATENATE('БАЗА ЯНД'!F1022,".-")</f>
        <v>120.-</v>
      </c>
      <c r="D1024" t="str">
        <f>CONCATENATE('БАЗА ЯНД'!I1022," г")</f>
        <v>180 г</v>
      </c>
      <c r="E1024" t="str">
        <f>CONCATENATE(ROUND('БАЗА ЯНД'!J1022,0)," кк")</f>
        <v>229 кк</v>
      </c>
      <c r="F1024" t="str">
        <f>CONCATENATE("Б ",ROUND('БАЗА ЯНД'!K1022,0))</f>
        <v>Б 9</v>
      </c>
      <c r="G1024" t="str">
        <f>CONCATENATE("Ж ",ROUND('БАЗА ЯНД'!L1022,0))</f>
        <v>Ж 14</v>
      </c>
      <c r="H1024" t="str">
        <f>CONCATENATE("У ",ROUND('БАЗА ЯНД'!M1022,0))</f>
        <v>У 18</v>
      </c>
      <c r="I1024">
        <f>'БАЗА ЯНД'!N1022</f>
        <v>1</v>
      </c>
      <c r="J1024">
        <f>'БАЗА ЯНД'!O1022</f>
        <v>0</v>
      </c>
      <c r="K1024">
        <f>'БАЗА ЯНД'!P1022</f>
        <v>1</v>
      </c>
      <c r="L1024">
        <f>'БАЗА ЯНД'!Q1022</f>
        <v>0</v>
      </c>
      <c r="M1024" t="str">
        <f>'БАЗА ЯНД'!R1022</f>
        <v>свекла, сыр гауда, чеснок, майонез, укроп, петрушка, листья сельдерея, соль</v>
      </c>
    </row>
    <row r="1025" spans="1:13" ht="15" hidden="1" customHeight="1" x14ac:dyDescent="0.25">
      <c r="A1025">
        <f>'БАЗА ЯНД'!B1023</f>
        <v>11</v>
      </c>
      <c r="B1025" t="str">
        <f>'БАЗА ЯНД'!E1023</f>
        <v>Карбонара с цыплёнком</v>
      </c>
      <c r="C1025" t="str">
        <f>CONCATENATE('БАЗА ЯНД'!F1023,".-")</f>
        <v>240.-</v>
      </c>
      <c r="D1025" t="str">
        <f>CONCATENATE('БАЗА ЯНД'!I1023," г")</f>
        <v>250 г</v>
      </c>
      <c r="E1025" t="str">
        <f>CONCATENATE(ROUND('БАЗА ЯНД'!J1023,0)," кк")</f>
        <v>362 кк</v>
      </c>
      <c r="F1025" t="str">
        <f>CONCATENATE("Б ",ROUND('БАЗА ЯНД'!K1023,0))</f>
        <v>Б 21</v>
      </c>
      <c r="G1025" t="str">
        <f>CONCATENATE("Ж ",ROUND('БАЗА ЯНД'!L1023,0))</f>
        <v>Ж 18</v>
      </c>
      <c r="H1025" t="str">
        <f>CONCATENATE("У ",ROUND('БАЗА ЯНД'!M1023,0))</f>
        <v>У 28</v>
      </c>
      <c r="I1025">
        <f>'БАЗА ЯНД'!N1023</f>
        <v>0</v>
      </c>
      <c r="J1025">
        <f>'БАЗА ЯНД'!O1023</f>
        <v>1</v>
      </c>
      <c r="K1025">
        <f>'БАЗА ЯНД'!P1023</f>
        <v>1</v>
      </c>
      <c r="L1025">
        <f>'БАЗА ЯНД'!Q1023</f>
        <v>0</v>
      </c>
      <c r="M1025" t="str">
        <f>'БАЗА ЯНД'!R1023</f>
        <v>цыплёнок, спагетти, сливки, корейка, шампиньоны, пармезан, вино, сыр, соль, специи, лук</v>
      </c>
    </row>
    <row r="1026" spans="1:13" ht="15" hidden="1" customHeight="1" x14ac:dyDescent="0.25">
      <c r="A1026">
        <f>'БАЗА ЯНД'!B1024</f>
        <v>13</v>
      </c>
      <c r="B1026" t="str">
        <f>'БАЗА ЯНД'!E1024</f>
        <v>Рататуй с черносмородиновым бальзамиком</v>
      </c>
      <c r="C1026" t="str">
        <f>CONCATENATE('БАЗА ЯНД'!F1024,".-")</f>
        <v>200.-</v>
      </c>
      <c r="D1026" t="str">
        <f>CONCATENATE('БАЗА ЯНД'!I1024," г")</f>
        <v>180 г</v>
      </c>
      <c r="E1026" t="str">
        <f>CONCATENATE(ROUND('БАЗА ЯНД'!J1024,0)," кк")</f>
        <v>80 кк</v>
      </c>
      <c r="F1026" t="str">
        <f>CONCATENATE("Б ",ROUND('БАЗА ЯНД'!K1024,0))</f>
        <v>Б 3</v>
      </c>
      <c r="G1026" t="str">
        <f>CONCATENATE("Ж ",ROUND('БАЗА ЯНД'!L1024,0))</f>
        <v>Ж 1</v>
      </c>
      <c r="H1026" t="str">
        <f>CONCATENATE("У ",ROUND('БАЗА ЯНД'!M1024,0))</f>
        <v>У 14</v>
      </c>
      <c r="I1026">
        <f>'БАЗА ЯНД'!N1024</f>
        <v>1</v>
      </c>
      <c r="J1026">
        <f>'БАЗА ЯНД'!O1024</f>
        <v>0</v>
      </c>
      <c r="K1026">
        <f>'БАЗА ЯНД'!P1024</f>
        <v>0</v>
      </c>
      <c r="L1026">
        <f>'БАЗА ЯНД'!Q1024</f>
        <v>0</v>
      </c>
      <c r="M1026" t="str">
        <f>'БАЗА ЯНД'!R1024</f>
        <v>паприка свежая, цукини, томаты, морковь, баклажаны, лук красный, горошек зеленый, шампиньоны, черная смородина, крем бальзамический, соль, специи</v>
      </c>
    </row>
    <row r="1027" spans="1:13" ht="15" hidden="1" customHeight="1" x14ac:dyDescent="0.25">
      <c r="A1027">
        <f>'БАЗА ЯНД'!B1025</f>
        <v>0</v>
      </c>
      <c r="B1027" t="str">
        <f>'БАЗА ЯНД'!E1025</f>
        <v>Киш с лисичками и цыплёнком</v>
      </c>
      <c r="C1027" t="str">
        <f>CONCATENATE('БАЗА ЯНД'!F1025,".-")</f>
        <v>210.-</v>
      </c>
      <c r="D1027" t="str">
        <f>CONCATENATE('БАЗА ЯНД'!I1025," г")</f>
        <v>170 г</v>
      </c>
      <c r="E1027" t="str">
        <f>CONCATENATE(ROUND('БАЗА ЯНД'!J1025,0)," кк")</f>
        <v>391 кк</v>
      </c>
      <c r="F1027" t="str">
        <f>CONCATENATE("Б ",ROUND('БАЗА ЯНД'!K1025,0))</f>
        <v>Б 12</v>
      </c>
      <c r="G1027" t="str">
        <f>CONCATENATE("Ж ",ROUND('БАЗА ЯНД'!L1025,0))</f>
        <v>Ж 25</v>
      </c>
      <c r="H1027" t="str">
        <f>CONCATENATE("У ",ROUND('БАЗА ЯНД'!M1025,0))</f>
        <v>У 30</v>
      </c>
      <c r="I1027">
        <f>'БАЗА ЯНД'!N1025</f>
        <v>0</v>
      </c>
      <c r="J1027">
        <f>'БАЗА ЯНД'!O1025</f>
        <v>1</v>
      </c>
      <c r="K1027">
        <f>'БАЗА ЯНД'!P1025</f>
        <v>1</v>
      </c>
      <c r="L1027">
        <f>'БАЗА ЯНД'!Q1025</f>
        <v>0</v>
      </c>
      <c r="M1027" t="str">
        <f>'БАЗА ЯНД'!R1025</f>
        <v>цыплёнок, лисички, пшеничная мука, маргарин, сахар, яйцо куриное, молоко, сыр пармезан, томаты, чеснок, кинза, подсолнечное масло, сливки 22%, рукола, соль, специи</v>
      </c>
    </row>
    <row r="1028" spans="1:13" ht="15" hidden="1" customHeight="1" x14ac:dyDescent="0.25">
      <c r="A1028">
        <f>'БАЗА ЯНД'!B1026</f>
        <v>18</v>
      </c>
      <c r="B1028" t="str">
        <f>'БАЗА ЯНД'!E1026</f>
        <v>Киш с курицей и вялеными томатами</v>
      </c>
      <c r="C1028" t="str">
        <f>CONCATENATE('БАЗА ЯНД'!F1026,".-")</f>
        <v>210.-</v>
      </c>
      <c r="D1028" t="str">
        <f>CONCATENATE('БАЗА ЯНД'!I1026," г")</f>
        <v>180 г</v>
      </c>
      <c r="E1028" t="str">
        <f>CONCATENATE(ROUND('БАЗА ЯНД'!J1026,0)," кк")</f>
        <v>306 кк</v>
      </c>
      <c r="F1028" t="str">
        <f>CONCATENATE("Б ",ROUND('БАЗА ЯНД'!K1026,0))</f>
        <v>Б 18</v>
      </c>
      <c r="G1028" t="str">
        <f>CONCATENATE("Ж ",ROUND('БАЗА ЯНД'!L1026,0))</f>
        <v>Ж 13</v>
      </c>
      <c r="H1028" t="str">
        <f>CONCATENATE("У ",ROUND('БАЗА ЯНД'!M1026,0))</f>
        <v>У 29</v>
      </c>
      <c r="I1028">
        <f>'БАЗА ЯНД'!N1026</f>
        <v>0</v>
      </c>
      <c r="J1028">
        <f>'БАЗА ЯНД'!O1026</f>
        <v>1</v>
      </c>
      <c r="K1028">
        <f>'БАЗА ЯНД'!P1026</f>
        <v>1</v>
      </c>
      <c r="L1028">
        <f>'БАЗА ЯНД'!Q1026</f>
        <v>0</v>
      </c>
      <c r="M1028" t="str">
        <f>'БАЗА ЯНД'!R1026</f>
        <v>филе цыплёнка, яйцо куриное, молоко, сыр гауда, томаты, подсолнечное масло, чеснок, соус соевый, мед, яйцо куриное, сливки 22%, мука пшеничная, томаты вяленые, кабачки, маргарин, сахар, соль, рукола</v>
      </c>
    </row>
    <row r="1029" spans="1:13" ht="15" hidden="1" customHeight="1" x14ac:dyDescent="0.25">
      <c r="A1029">
        <f>'БАЗА ЯНД'!B1027</f>
        <v>19</v>
      </c>
      <c r="B1029" t="str">
        <f>'БАЗА ЯНД'!E1027</f>
        <v>Киш с цыплёнком и беконом</v>
      </c>
      <c r="C1029" t="str">
        <f>CONCATENATE('БАЗА ЯНД'!F1027,".-")</f>
        <v>220.-</v>
      </c>
      <c r="D1029" t="str">
        <f>CONCATENATE('БАЗА ЯНД'!I1027," г")</f>
        <v>180 г</v>
      </c>
      <c r="E1029" t="str">
        <f>CONCATENATE(ROUND('БАЗА ЯНД'!J1027,0)," кк")</f>
        <v>345 кк</v>
      </c>
      <c r="F1029" t="str">
        <f>CONCATENATE("Б ",ROUND('БАЗА ЯНД'!K1027,0))</f>
        <v>Б 18</v>
      </c>
      <c r="G1029" t="str">
        <f>CONCATENATE("Ж ",ROUND('БАЗА ЯНД'!L1027,0))</f>
        <v>Ж 21</v>
      </c>
      <c r="H1029" t="str">
        <f>CONCATENATE("У ",ROUND('БАЗА ЯНД'!M1027,0))</f>
        <v>У 22</v>
      </c>
      <c r="I1029">
        <f>'БАЗА ЯНД'!N1027</f>
        <v>0</v>
      </c>
      <c r="J1029">
        <f>'БАЗА ЯНД'!O1027</f>
        <v>1</v>
      </c>
      <c r="K1029">
        <f>'БАЗА ЯНД'!P1027</f>
        <v>1</v>
      </c>
      <c r="L1029">
        <f>'БАЗА ЯНД'!Q1027</f>
        <v>0</v>
      </c>
      <c r="M1029" t="str">
        <f>'БАЗА ЯНД'!R1027</f>
        <v>тесто песочное (мука пшеничная, сливочное масло, сахар, соль, яйцо куриное, молоко), сыр пармезан, томаты, филе грудки курицы, бекон (свинина), подсолнечное масло, лук, чеснок, цукини, сливки 22%, яйцо, базилик</v>
      </c>
    </row>
    <row r="1030" spans="1:13" ht="15" hidden="1" customHeight="1" x14ac:dyDescent="0.25">
      <c r="A1030">
        <f>'БАЗА ЯНД'!B1028</f>
        <v>51</v>
      </c>
      <c r="B1030" t="str">
        <f>'БАЗА ЯНД'!E1028</f>
        <v>Блин с риетом из копчёного лосося</v>
      </c>
      <c r="C1030" t="str">
        <f>CONCATENATE('БАЗА ЯНД'!F1028,".-")</f>
        <v>180.-</v>
      </c>
      <c r="D1030" t="str">
        <f>CONCATENATE('БАЗА ЯНД'!I1028," г")</f>
        <v>150 г</v>
      </c>
      <c r="E1030" t="str">
        <f>CONCATENATE(ROUND('БАЗА ЯНД'!J1028,0)," кк")</f>
        <v>207 кк</v>
      </c>
      <c r="F1030" t="str">
        <f>CONCATENATE("Б ",ROUND('БАЗА ЯНД'!K1028,0))</f>
        <v>Б 11</v>
      </c>
      <c r="G1030" t="str">
        <f>CONCATENATE("Ж ",ROUND('БАЗА ЯНД'!L1028,0))</f>
        <v>Ж 9</v>
      </c>
      <c r="H1030" t="str">
        <f>CONCATENATE("У ",ROUND('БАЗА ЯНД'!M1028,0))</f>
        <v>У 22</v>
      </c>
      <c r="I1030">
        <f>'БАЗА ЯНД'!N1028</f>
        <v>0</v>
      </c>
      <c r="J1030">
        <f>'БАЗА ЯНД'!O1028</f>
        <v>1</v>
      </c>
      <c r="K1030">
        <f>'БАЗА ЯНД'!P1028</f>
        <v>1</v>
      </c>
      <c r="L1030">
        <f>'БАЗА ЯНД'!Q1028</f>
        <v>0</v>
      </c>
      <c r="M1030" t="str">
        <f>'БАЗА ЯНД'!R1028</f>
        <v>листья салата, мука пшеничная, молоко, яйцо куриное, сахар, соль, огурец, красная рыба, петрушка</v>
      </c>
    </row>
    <row r="1031" spans="1:13" ht="15" hidden="1" customHeight="1" x14ac:dyDescent="0.25">
      <c r="A1031">
        <f>'БАЗА ЯНД'!B1029</f>
        <v>4</v>
      </c>
      <c r="B1031" t="str">
        <f>'БАЗА ЯНД'!E1029</f>
        <v>Блинчик с копчёной горбушей и сливочным сыром</v>
      </c>
      <c r="C1031" t="str">
        <f>CONCATENATE('БАЗА ЯНД'!F1029,".-")</f>
        <v>180.-</v>
      </c>
      <c r="D1031" t="str">
        <f>CONCATENATE('БАЗА ЯНД'!I1029," г")</f>
        <v>160 г</v>
      </c>
      <c r="E1031" t="str">
        <f>CONCATENATE(ROUND('БАЗА ЯНД'!J1029,0)," кк")</f>
        <v>195 кк</v>
      </c>
      <c r="F1031" t="str">
        <f>CONCATENATE("Б ",ROUND('БАЗА ЯНД'!K1029,0))</f>
        <v>Б 10</v>
      </c>
      <c r="G1031" t="str">
        <f>CONCATENATE("Ж ",ROUND('БАЗА ЯНД'!L1029,0))</f>
        <v>Ж 9</v>
      </c>
      <c r="H1031" t="str">
        <f>CONCATENATE("У ",ROUND('БАЗА ЯНД'!M1029,0))</f>
        <v>У 18</v>
      </c>
      <c r="I1031">
        <f>'БАЗА ЯНД'!N1029</f>
        <v>0</v>
      </c>
      <c r="J1031">
        <f>'БАЗА ЯНД'!O1029</f>
        <v>1</v>
      </c>
      <c r="K1031">
        <f>'БАЗА ЯНД'!P1029</f>
        <v>1</v>
      </c>
      <c r="L1031">
        <f>'БАЗА ЯНД'!Q1029</f>
        <v>0</v>
      </c>
      <c r="M1031" t="str">
        <f>'БАЗА ЯНД'!R1029</f>
        <v>блинчик (мука пшеничная, молоко, сахар, соль, яйцо куриное, подсолнечное масло), красная рыба копченая, огурцы, сыр творожный, творог, салат айсберг, салат фриллис, яйцо куриное</v>
      </c>
    </row>
    <row r="1032" spans="1:13" ht="15" hidden="1" customHeight="1" x14ac:dyDescent="0.25">
      <c r="A1032">
        <f>'БАЗА ЯНД'!B1030</f>
        <v>15</v>
      </c>
      <c r="B1032" t="str">
        <f>'БАЗА ЯНД'!E1030</f>
        <v>Омлет с ветчиной и сыром</v>
      </c>
      <c r="C1032" t="str">
        <f>CONCATENATE('БАЗА ЯНД'!F1030,".-")</f>
        <v>180.-</v>
      </c>
      <c r="D1032" t="str">
        <f>CONCATENATE('БАЗА ЯНД'!I1030," г")</f>
        <v>180 г</v>
      </c>
      <c r="E1032" t="str">
        <f>CONCATENATE(ROUND('БАЗА ЯНД'!J1030,0)," кк")</f>
        <v>275 кк</v>
      </c>
      <c r="F1032" t="str">
        <f>CONCATENATE("Б ",ROUND('БАЗА ЯНД'!K1030,0))</f>
        <v>Б 17</v>
      </c>
      <c r="G1032" t="str">
        <f>CONCATENATE("Ж ",ROUND('БАЗА ЯНД'!L1030,0))</f>
        <v>Ж 19</v>
      </c>
      <c r="H1032" t="str">
        <f>CONCATENATE("У ",ROUND('БАЗА ЯНД'!M1030,0))</f>
        <v>У 10</v>
      </c>
      <c r="I1032">
        <f>'БАЗА ЯНД'!N1030</f>
        <v>0</v>
      </c>
      <c r="J1032">
        <f>'БАЗА ЯНД'!O1030</f>
        <v>1</v>
      </c>
      <c r="K1032">
        <f>'БАЗА ЯНД'!P1030</f>
        <v>1</v>
      </c>
      <c r="L1032">
        <f>'БАЗА ЯНД'!Q1030</f>
        <v>0</v>
      </c>
      <c r="M1032" t="str">
        <f>'БАЗА ЯНД'!R1030</f>
        <v>яйцо куриное, мука пшеничная, молоко, масло подсолнечное, томаты, корейка домашняя, сыр гауда, лук зеленый, соль, специи</v>
      </c>
    </row>
    <row r="1033" spans="1:13" ht="15" hidden="1" customHeight="1" x14ac:dyDescent="0.25">
      <c r="A1033">
        <f>'БАЗА ЯНД'!B1031</f>
        <v>24</v>
      </c>
      <c r="B1033" t="str">
        <f>'БАЗА ЯНД'!E1031</f>
        <v>Суши-ролл с лососем</v>
      </c>
      <c r="C1033" t="str">
        <f>CONCATENATE('БАЗА ЯНД'!F1031,".-")</f>
        <v>170.-</v>
      </c>
      <c r="D1033" t="str">
        <f>CONCATENATE('БАЗА ЯНД'!I1031," г")</f>
        <v>100 г</v>
      </c>
      <c r="E1033" t="str">
        <f>CONCATENATE(ROUND('БАЗА ЯНД'!J1031,0)," кк")</f>
        <v>171 кк</v>
      </c>
      <c r="F1033" t="str">
        <f>CONCATENATE("Б ",ROUND('БАЗА ЯНД'!K1031,0))</f>
        <v>Б 7</v>
      </c>
      <c r="G1033" t="str">
        <f>CONCATENATE("Ж ",ROUND('БАЗА ЯНД'!L1031,0))</f>
        <v>Ж 6</v>
      </c>
      <c r="H1033" t="str">
        <f>CONCATENATE("У ",ROUND('БАЗА ЯНД'!M1031,0))</f>
        <v>У 24</v>
      </c>
      <c r="I1033">
        <f>'БАЗА ЯНД'!N1031</f>
        <v>0</v>
      </c>
      <c r="J1033">
        <f>'БАЗА ЯНД'!O1031</f>
        <v>1</v>
      </c>
      <c r="K1033">
        <f>'БАЗА ЯНД'!P1031</f>
        <v>1</v>
      </c>
      <c r="L1033">
        <f>'БАЗА ЯНД'!Q1031</f>
        <v>0</v>
      </c>
      <c r="M1033" t="str">
        <f>'БАЗА ЯНД'!R1031</f>
        <v>рис, сыр творожный, имбирь маринованный, кунжут, нори, огурцы, сахар, уксус рисовый мирин, соус ореховый, соус соевый, лосось, апельсин, соль, специи</v>
      </c>
    </row>
    <row r="1034" spans="1:13" ht="15" hidden="1" customHeight="1" x14ac:dyDescent="0.25">
      <c r="A1034">
        <f>'БАЗА ЯНД'!B1032</f>
        <v>12</v>
      </c>
      <c r="B1034" t="str">
        <f>'БАЗА ЯНД'!E1032</f>
        <v>Жареный тофу Тандури с морковкой и цукини на гриле</v>
      </c>
      <c r="C1034" t="str">
        <f>CONCATENATE('БАЗА ЯНД'!F1032,".-")</f>
        <v>210.-</v>
      </c>
      <c r="D1034" t="str">
        <f>CONCATENATE('БАЗА ЯНД'!I1032," г")</f>
        <v>180 г</v>
      </c>
      <c r="E1034" t="str">
        <f>CONCATENATE(ROUND('БАЗА ЯНД'!J1032,0)," кк")</f>
        <v>266 кк</v>
      </c>
      <c r="F1034" t="str">
        <f>CONCATENATE("Б ",ROUND('БАЗА ЯНД'!K1032,0))</f>
        <v>Б 15</v>
      </c>
      <c r="G1034" t="str">
        <f>CONCATENATE("Ж ",ROUND('БАЗА ЯНД'!L1032,0))</f>
        <v>Ж 11</v>
      </c>
      <c r="H1034" t="str">
        <f>CONCATENATE("У ",ROUND('БАЗА ЯНД'!M1032,0))</f>
        <v>У 27</v>
      </c>
      <c r="I1034">
        <f>'БАЗА ЯНД'!N1032</f>
        <v>1</v>
      </c>
      <c r="J1034">
        <f>'БАЗА ЯНД'!O1032</f>
        <v>1</v>
      </c>
      <c r="K1034">
        <f>'БАЗА ЯНД'!P1032</f>
        <v>0</v>
      </c>
      <c r="L1034">
        <f>'БАЗА ЯНД'!Q1032</f>
        <v>0</v>
      </c>
      <c r="M1034" t="str">
        <f>'БАЗА ЯНД'!R1032</f>
        <v>тофу, морковь, тимьян, розмарин, ворчестер, паприка, соевый соус, цукини, соль, специи</v>
      </c>
    </row>
    <row r="1035" spans="1:13" ht="15" hidden="1" customHeight="1" x14ac:dyDescent="0.25">
      <c r="A1035">
        <f>'БАЗА ЯНД'!B1033</f>
        <v>24</v>
      </c>
      <c r="B1035" t="str">
        <f>'БАЗА ЯНД'!E1033</f>
        <v>Пшеничный ролл с копченой треской и яйцом</v>
      </c>
      <c r="C1035" t="str">
        <f>CONCATENATE('БАЗА ЯНД'!F1033,".-")</f>
        <v>210.-</v>
      </c>
      <c r="D1035" t="str">
        <f>CONCATENATE('БАЗА ЯНД'!I1033," г")</f>
        <v>200 г</v>
      </c>
      <c r="E1035" t="str">
        <f>CONCATENATE(ROUND('БАЗА ЯНД'!J1033,0)," кк")</f>
        <v>406 кк</v>
      </c>
      <c r="F1035" t="str">
        <f>CONCATENATE("Б ",ROUND('БАЗА ЯНД'!K1033,0))</f>
        <v>Б 16</v>
      </c>
      <c r="G1035" t="str">
        <f>CONCATENATE("Ж ",ROUND('БАЗА ЯНД'!L1033,0))</f>
        <v>Ж 19</v>
      </c>
      <c r="H1035" t="str">
        <f>CONCATENATE("У ",ROUND('БАЗА ЯНД'!M1033,0))</f>
        <v>У 43</v>
      </c>
      <c r="I1035">
        <f>'БАЗА ЯНД'!N1033</f>
        <v>0</v>
      </c>
      <c r="J1035">
        <f>'БАЗА ЯНД'!O1033</f>
        <v>1</v>
      </c>
      <c r="K1035">
        <f>'БАЗА ЯНД'!P1033</f>
        <v>1</v>
      </c>
      <c r="L1035">
        <f>'БАЗА ЯНД'!Q1033</f>
        <v>0</v>
      </c>
      <c r="M1035" t="str">
        <f>'БАЗА ЯНД'!R1033</f>
        <v>тортилья, белая рыба, яйцо, огурец, огурец маринованный, майонез, сыр творожный, капуста китайская, соль, специи</v>
      </c>
    </row>
    <row r="1036" spans="1:13" ht="15" hidden="1" customHeight="1" x14ac:dyDescent="0.25">
      <c r="A1036">
        <f>'БАЗА ЯНД'!B1034</f>
        <v>0</v>
      </c>
      <c r="B1036" t="str">
        <f>'БАЗА ЯНД'!E1034</f>
        <v>Турновер с малиной</v>
      </c>
      <c r="C1036" t="str">
        <f>CONCATENATE('БАЗА ЯНД'!F1034,".-")</f>
        <v>50.-</v>
      </c>
      <c r="D1036" t="str">
        <f>CONCATENATE('БАЗА ЯНД'!I1034," г")</f>
        <v>60 г</v>
      </c>
      <c r="E1036" t="str">
        <f>CONCATENATE(ROUND('БАЗА ЯНД'!J1034,0)," кк")</f>
        <v>0 кк</v>
      </c>
      <c r="F1036" t="str">
        <f>CONCATENATE("Б ",ROUND('БАЗА ЯНД'!K1034,0))</f>
        <v>Б 0</v>
      </c>
      <c r="G1036" t="str">
        <f>CONCATENATE("Ж ",ROUND('БАЗА ЯНД'!L1034,0))</f>
        <v>Ж 0</v>
      </c>
      <c r="H1036" t="str">
        <f>CONCATENATE("У ",ROUND('БАЗА ЯНД'!M1034,0))</f>
        <v>У 0</v>
      </c>
      <c r="I1036">
        <f>'БАЗА ЯНД'!N1034</f>
        <v>0</v>
      </c>
      <c r="J1036">
        <f>'БАЗА ЯНД'!O1034</f>
        <v>1</v>
      </c>
      <c r="K1036">
        <f>'БАЗА ЯНД'!P1034</f>
        <v>0</v>
      </c>
      <c r="L1036">
        <f>'БАЗА ЯНД'!Q1034</f>
        <v>0</v>
      </c>
      <c r="M1036">
        <f>'БАЗА ЯНД'!R1034</f>
        <v>0</v>
      </c>
    </row>
    <row r="1037" spans="1:13" ht="15" hidden="1" customHeight="1" x14ac:dyDescent="0.25">
      <c r="A1037">
        <f>'БАЗА ЯНД'!B1035</f>
        <v>20</v>
      </c>
      <c r="B1037" t="str">
        <f>'БАЗА ЯНД'!E1035</f>
        <v>Стейк из свинины на дранике с грибным соусом</v>
      </c>
      <c r="C1037" t="str">
        <f>CONCATENATE('БАЗА ЯНД'!F1035,".-")</f>
        <v>240.-</v>
      </c>
      <c r="D1037" t="str">
        <f>CONCATENATE('БАЗА ЯНД'!I1035," г")</f>
        <v>250 г</v>
      </c>
      <c r="E1037" t="str">
        <f>CONCATENATE(ROUND('БАЗА ЯНД'!J1035,0)," кк")</f>
        <v>433 кк</v>
      </c>
      <c r="F1037" t="str">
        <f>CONCATENATE("Б ",ROUND('БАЗА ЯНД'!K1035,0))</f>
        <v>Б 23</v>
      </c>
      <c r="G1037" t="str">
        <f>CONCATENATE("Ж ",ROUND('БАЗА ЯНД'!L1035,0))</f>
        <v>Ж 31</v>
      </c>
      <c r="H1037" t="str">
        <f>CONCATENATE("У ",ROUND('БАЗА ЯНД'!M1035,0))</f>
        <v>У 16</v>
      </c>
      <c r="I1037">
        <f>'БАЗА ЯНД'!N1035</f>
        <v>0</v>
      </c>
      <c r="J1037">
        <f>'БАЗА ЯНД'!O1035</f>
        <v>1</v>
      </c>
      <c r="K1037">
        <f>'БАЗА ЯНД'!P1035</f>
        <v>1</v>
      </c>
      <c r="L1037">
        <f>'БАЗА ЯНД'!Q1035</f>
        <v>0</v>
      </c>
      <c r="M1037" t="str">
        <f>'БАЗА ЯНД'!R1035</f>
        <v>свинина, картофель, мука, яйцо, тимьян, подсолнечное масло, петрушка, шампиньоны, лук, сливки, демиглас, чеснок, томаты, шпинат, соль, специи</v>
      </c>
    </row>
    <row r="1038" spans="1:13" ht="15" hidden="1" customHeight="1" x14ac:dyDescent="0.25">
      <c r="A1038">
        <f>'БАЗА ЯНД'!B1036</f>
        <v>46</v>
      </c>
      <c r="B1038" t="str">
        <f>'БАЗА ЯНД'!E1036</f>
        <v>Сэндвич с белой рыбой и яйцом</v>
      </c>
      <c r="C1038" t="str">
        <f>CONCATENATE('БАЗА ЯНД'!F1036,".-")</f>
        <v>160.-</v>
      </c>
      <c r="D1038" t="str">
        <f>CONCATENATE('БАЗА ЯНД'!I1036," г")</f>
        <v>140 г</v>
      </c>
      <c r="E1038" t="str">
        <f>CONCATENATE(ROUND('БАЗА ЯНД'!J1036,0)," кк")</f>
        <v>206 кк</v>
      </c>
      <c r="F1038" t="str">
        <f>CONCATENATE("Б ",ROUND('БАЗА ЯНД'!K1036,0))</f>
        <v>Б 9</v>
      </c>
      <c r="G1038" t="str">
        <f>CONCATENATE("Ж ",ROUND('БАЗА ЯНД'!L1036,0))</f>
        <v>Ж 12</v>
      </c>
      <c r="H1038" t="str">
        <f>CONCATENATE("У ",ROUND('БАЗА ЯНД'!M1036,0))</f>
        <v>У 15</v>
      </c>
      <c r="I1038">
        <f>'БАЗА ЯНД'!N1036</f>
        <v>0</v>
      </c>
      <c r="J1038">
        <f>'БАЗА ЯНД'!O1036</f>
        <v>1</v>
      </c>
      <c r="K1038">
        <f>'БАЗА ЯНД'!P1036</f>
        <v>1</v>
      </c>
      <c r="L1038">
        <f>'БАЗА ЯНД'!Q1036</f>
        <v>0</v>
      </c>
      <c r="M1038" t="str">
        <f>'БАЗА ЯНД'!R1036</f>
        <v>тостовый хлеб (мука пшеничная, мука соевая, яйцо куриное, молоко сухое, дрожжи, масло растительное, лимонная кислота, сахар, соль), филе сайды, подсолнечное масло, тимьян, яйцо куриное, томаты, огурцы, майонез, сыр творожный, салат айсберг</v>
      </c>
    </row>
    <row r="1039" spans="1:13" ht="15" customHeight="1" x14ac:dyDescent="0.25">
      <c r="A1039">
        <f>'БАЗА ЯНД'!B1037</f>
        <v>21</v>
      </c>
      <c r="B1039" t="str">
        <f>'БАЗА ЯНД'!E1037</f>
        <v>Свиная колбаска</v>
      </c>
      <c r="C1039" t="str">
        <f>CONCATENATE('БАЗА ЯНД'!F1037,".-")</f>
        <v>120.-</v>
      </c>
      <c r="D1039" t="str">
        <f>CONCATENATE('БАЗА ЯНД'!I1037," г")</f>
        <v>75 г</v>
      </c>
      <c r="E1039" t="str">
        <f>CONCATENATE(ROUND('БАЗА ЯНД'!J1037,0)," кк")</f>
        <v>269 кк</v>
      </c>
      <c r="F1039" t="str">
        <f>CONCATENATE("Б ",ROUND('БАЗА ЯНД'!K1037,0))</f>
        <v>Б 12</v>
      </c>
      <c r="G1039" t="str">
        <f>CONCATENATE("Ж ",ROUND('БАЗА ЯНД'!L1037,0))</f>
        <v>Ж 25</v>
      </c>
      <c r="H1039" t="str">
        <f>CONCATENATE("У ",ROUND('БАЗА ЯНД'!M1037,0))</f>
        <v>У 2</v>
      </c>
      <c r="I1039">
        <f>'БАЗА ЯНД'!N1037</f>
        <v>0</v>
      </c>
      <c r="J1039">
        <f>'БАЗА ЯНД'!O1037</f>
        <v>0</v>
      </c>
      <c r="K1039">
        <f>'БАЗА ЯНД'!P1037</f>
        <v>0</v>
      </c>
      <c r="L1039">
        <f>'БАЗА ЯНД'!Q1037</f>
        <v>0</v>
      </c>
      <c r="M1039" t="str">
        <f>'БАЗА ЯНД'!R1037</f>
        <v>свинина, шпик, сахар, соль, специи</v>
      </c>
    </row>
    <row r="1040" spans="1:13" ht="15" hidden="1" customHeight="1" x14ac:dyDescent="0.25">
      <c r="A1040">
        <f>'БАЗА ЯНД'!B1038</f>
        <v>22</v>
      </c>
      <c r="B1040" t="str">
        <f>'БАЗА ЯНД'!E1038</f>
        <v>Свиные рёбрышки Пять специй</v>
      </c>
      <c r="C1040" t="str">
        <f>CONCATENATE('БАЗА ЯНД'!F1038,".-")</f>
        <v>290.-</v>
      </c>
      <c r="D1040" t="str">
        <f>CONCATENATE('БАЗА ЯНД'!I1038," г")</f>
        <v>250 г</v>
      </c>
      <c r="E1040" t="str">
        <f>CONCATENATE(ROUND('БАЗА ЯНД'!J1038,0)," кк")</f>
        <v>832 кк</v>
      </c>
      <c r="F1040" t="str">
        <f>CONCATENATE("Б ",ROUND('БАЗА ЯНД'!K1038,0))</f>
        <v>Б 40</v>
      </c>
      <c r="G1040" t="str">
        <f>CONCATENATE("Ж ",ROUND('БАЗА ЯНД'!L1038,0))</f>
        <v>Ж 62</v>
      </c>
      <c r="H1040" t="str">
        <f>CONCATENATE("У ",ROUND('БАЗА ЯНД'!M1038,0))</f>
        <v>У 29</v>
      </c>
      <c r="I1040">
        <f>'БАЗА ЯНД'!N1038</f>
        <v>0</v>
      </c>
      <c r="J1040">
        <f>'БАЗА ЯНД'!O1038</f>
        <v>1</v>
      </c>
      <c r="K1040">
        <f>'БАЗА ЯНД'!P1038</f>
        <v>0</v>
      </c>
      <c r="L1040">
        <f>'БАЗА ЯНД'!Q1038</f>
        <v>0</v>
      </c>
      <c r="M1040" t="str">
        <f>'БАЗА ЯНД'!R1038</f>
        <v>свиные ребрышки, соевый соус, уксус рисовый, кунжутное масло, апельсины, чеснок, сахар</v>
      </c>
    </row>
    <row r="1041" spans="1:13" ht="15" hidden="1" customHeight="1" x14ac:dyDescent="0.25">
      <c r="A1041">
        <f>'БАЗА ЯНД'!B1039</f>
        <v>10</v>
      </c>
      <c r="B1041" t="str">
        <f>'БАЗА ЯНД'!E1039</f>
        <v>Баскский чизкейк</v>
      </c>
      <c r="C1041" t="str">
        <f>CONCATENATE('БАЗА ЯНД'!F1039,".-")</f>
        <v>160.-</v>
      </c>
      <c r="D1041" t="str">
        <f>CONCATENATE('БАЗА ЯНД'!I1039," г")</f>
        <v>150 г</v>
      </c>
      <c r="E1041" t="str">
        <f>CONCATENATE(ROUND('БАЗА ЯНД'!J1039,0)," кк")</f>
        <v>349 кк</v>
      </c>
      <c r="F1041" t="str">
        <f>CONCATENATE("Б ",ROUND('БАЗА ЯНД'!K1039,0))</f>
        <v>Б 8</v>
      </c>
      <c r="G1041" t="str">
        <f>CONCATENATE("Ж ",ROUND('БАЗА ЯНД'!L1039,0))</f>
        <v>Ж 26</v>
      </c>
      <c r="H1041" t="str">
        <f>CONCATENATE("У ",ROUND('БАЗА ЯНД'!M1039,0))</f>
        <v>У 21</v>
      </c>
      <c r="I1041">
        <f>'БАЗА ЯНД'!N1039</f>
        <v>1</v>
      </c>
      <c r="J1041">
        <f>'БАЗА ЯНД'!O1039</f>
        <v>0</v>
      </c>
      <c r="K1041">
        <f>'БАЗА ЯНД'!P1039</f>
        <v>1</v>
      </c>
      <c r="L1041">
        <f>'БАЗА ЯНД'!Q1039</f>
        <v>0</v>
      </c>
      <c r="M1041" t="str">
        <f>'БАЗА ЯНД'!R1039</f>
        <v>яйцо, сыр творожный, сливки, ванильный сахар, крахмал картофельный, лимон</v>
      </c>
    </row>
    <row r="1042" spans="1:13" ht="15" hidden="1" customHeight="1" x14ac:dyDescent="0.25">
      <c r="A1042">
        <f>'БАЗА ЯНД'!B1040</f>
        <v>21</v>
      </c>
      <c r="B1042" t="str">
        <f>'БАЗА ЯНД'!E1040</f>
        <v>Компот из клубники и вишни с клюквой</v>
      </c>
      <c r="C1042" t="str">
        <f>CONCATENATE('БАЗА ЯНД'!F1040,".-")</f>
        <v>45.-</v>
      </c>
      <c r="D1042" t="str">
        <f>CONCATENATE('БАЗА ЯНД'!I1040," г")</f>
        <v>250 г</v>
      </c>
      <c r="E1042" t="str">
        <f>CONCATENATE(ROUND('БАЗА ЯНД'!J1040,0)," кк")</f>
        <v>141 кк</v>
      </c>
      <c r="F1042" t="str">
        <f>CONCATENATE("Б ",ROUND('БАЗА ЯНД'!K1040,0))</f>
        <v>Б 0</v>
      </c>
      <c r="G1042" t="str">
        <f>CONCATENATE("Ж ",ROUND('БАЗА ЯНД'!L1040,0))</f>
        <v>Ж 0</v>
      </c>
      <c r="H1042" t="str">
        <f>CONCATENATE("У ",ROUND('БАЗА ЯНД'!M1040,0))</f>
        <v>У 35</v>
      </c>
      <c r="I1042">
        <f>'БАЗА ЯНД'!N1040</f>
        <v>1</v>
      </c>
      <c r="J1042">
        <f>'БАЗА ЯНД'!O1040</f>
        <v>0</v>
      </c>
      <c r="K1042">
        <f>'БАЗА ЯНД'!P1040</f>
        <v>0</v>
      </c>
      <c r="L1042">
        <f>'БАЗА ЯНД'!Q1040</f>
        <v>0</v>
      </c>
      <c r="M1042" t="str">
        <f>'БАЗА ЯНД'!R1040</f>
        <v>клубника, клюква, вишня, сахар, вода</v>
      </c>
    </row>
    <row r="1043" spans="1:13" ht="15" hidden="1" customHeight="1" x14ac:dyDescent="0.25">
      <c r="A1043">
        <f>'БАЗА ЯНД'!B1041</f>
        <v>3</v>
      </c>
      <c r="B1043" t="str">
        <f>'БАЗА ЯНД'!E1041</f>
        <v>Клэм чаудер — рыбный суп со сливками</v>
      </c>
      <c r="C1043" t="str">
        <f>CONCATENATE('БАЗА ЯНД'!F1041,".-")</f>
        <v>170.-</v>
      </c>
      <c r="D1043" t="str">
        <f>CONCATENATE('БАЗА ЯНД'!I1041," г")</f>
        <v>250 г</v>
      </c>
      <c r="E1043" t="str">
        <f>CONCATENATE(ROUND('БАЗА ЯНД'!J1041,0)," кк")</f>
        <v>149 кк</v>
      </c>
      <c r="F1043" t="str">
        <f>CONCATENATE("Б ",ROUND('БАЗА ЯНД'!K1041,0))</f>
        <v>Б 7</v>
      </c>
      <c r="G1043" t="str">
        <f>CONCATENATE("Ж ",ROUND('БАЗА ЯНД'!L1041,0))</f>
        <v>Ж 8</v>
      </c>
      <c r="H1043" t="str">
        <f>CONCATENATE("У ",ROUND('БАЗА ЯНД'!M1041,0))</f>
        <v>У 12</v>
      </c>
      <c r="I1043">
        <f>'БАЗА ЯНД'!N1041</f>
        <v>0</v>
      </c>
      <c r="J1043">
        <f>'БАЗА ЯНД'!O1041</f>
        <v>1</v>
      </c>
      <c r="K1043">
        <f>'БАЗА ЯНД'!P1041</f>
        <v>1</v>
      </c>
      <c r="L1043">
        <f>'БАЗА ЯНД'!Q1041</f>
        <v>1</v>
      </c>
      <c r="M1043" t="str">
        <f>'БАЗА ЯНД'!R1041</f>
        <v>мидии, картофель, сельдерей, лук, сливки, чеснок, оливковое масло, перец чили, треска, мука пшеничная, сливочное масло, филе кальмара, зелень, соль, специи</v>
      </c>
    </row>
    <row r="1044" spans="1:13" ht="15" hidden="1" customHeight="1" x14ac:dyDescent="0.25">
      <c r="A1044">
        <f>'БАЗА ЯНД'!B1042</f>
        <v>20</v>
      </c>
      <c r="B1044" t="str">
        <f>'БАЗА ЯНД'!E1042</f>
        <v>Рататуй с копчеными помидорами</v>
      </c>
      <c r="C1044" t="str">
        <f>CONCATENATE('БАЗА ЯНД'!F1042,".-")</f>
        <v>210.-</v>
      </c>
      <c r="D1044" t="str">
        <f>CONCATENATE('БАЗА ЯНД'!I1042," г")</f>
        <v>180 г</v>
      </c>
      <c r="E1044" t="str">
        <f>CONCATENATE(ROUND('БАЗА ЯНД'!J1042,0)," кк")</f>
        <v>156 кк</v>
      </c>
      <c r="F1044" t="str">
        <f>CONCATENATE("Б ",ROUND('БАЗА ЯНД'!K1042,0))</f>
        <v>Б 2</v>
      </c>
      <c r="G1044" t="str">
        <f>CONCATENATE("Ж ",ROUND('БАЗА ЯНД'!L1042,0))</f>
        <v>Ж 11</v>
      </c>
      <c r="H1044" t="str">
        <f>CONCATENATE("У ",ROUND('БАЗА ЯНД'!M1042,0))</f>
        <v>У 12</v>
      </c>
      <c r="I1044">
        <f>'БАЗА ЯНД'!N1042</f>
        <v>1</v>
      </c>
      <c r="J1044">
        <f>'БАЗА ЯНД'!O1042</f>
        <v>0</v>
      </c>
      <c r="K1044">
        <f>'БАЗА ЯНД'!P1042</f>
        <v>0</v>
      </c>
      <c r="L1044">
        <f>'БАЗА ЯНД'!Q1042</f>
        <v>0</v>
      </c>
      <c r="M1044" t="str">
        <f>'БАЗА ЯНД'!R1042</f>
        <v>перец болгарский, цукини, томаты, баклажаны, лук красный, соль, тимьян, розмарин, специи</v>
      </c>
    </row>
    <row r="1045" spans="1:13" ht="15" hidden="1" customHeight="1" x14ac:dyDescent="0.25">
      <c r="A1045">
        <f>'БАЗА ЯНД'!B1043</f>
        <v>51</v>
      </c>
      <c r="B1045" t="str">
        <f>'БАЗА ЯНД'!E1043</f>
        <v>Крем-суп из белой рыбы со шпинатом</v>
      </c>
      <c r="C1045" t="str">
        <f>CONCATENATE('БАЗА ЯНД'!F1043,".-")</f>
        <v>170.-</v>
      </c>
      <c r="D1045" t="str">
        <f>CONCATENATE('БАЗА ЯНД'!I1043," г")</f>
        <v>250 г</v>
      </c>
      <c r="E1045" t="str">
        <f>CONCATENATE(ROUND('БАЗА ЯНД'!J1043,0)," кк")</f>
        <v>239 кк</v>
      </c>
      <c r="F1045" t="str">
        <f>CONCATENATE("Б ",ROUND('БАЗА ЯНД'!K1043,0))</f>
        <v>Б 10</v>
      </c>
      <c r="G1045" t="str">
        <f>CONCATENATE("Ж ",ROUND('БАЗА ЯНД'!L1043,0))</f>
        <v>Ж 15</v>
      </c>
      <c r="H1045" t="str">
        <f>CONCATENATE("У ",ROUND('БАЗА ЯНД'!M1043,0))</f>
        <v>У 16</v>
      </c>
      <c r="I1045">
        <f>'БАЗА ЯНД'!N1043</f>
        <v>0</v>
      </c>
      <c r="J1045">
        <f>'БАЗА ЯНД'!O1043</f>
        <v>0</v>
      </c>
      <c r="K1045">
        <f>'БАЗА ЯНД'!P1043</f>
        <v>1</v>
      </c>
      <c r="L1045">
        <f>'БАЗА ЯНД'!Q1043</f>
        <v>0</v>
      </c>
      <c r="M1045" t="str">
        <f>'БАЗА ЯНД'!R1043</f>
        <v>лук репчатый, оливковое масло, треска, соль, сливки, белое вино, картофель, шпинат, морковь, соль, чеснок, паприка</v>
      </c>
    </row>
    <row r="1046" spans="1:13" ht="15" customHeight="1" x14ac:dyDescent="0.25">
      <c r="A1046">
        <f>'БАЗА ЯНД'!B1044</f>
        <v>23</v>
      </c>
      <c r="B1046" t="str">
        <f>'БАЗА ЯНД'!E1044</f>
        <v>Свинина по-французски</v>
      </c>
      <c r="C1046" t="str">
        <f>CONCATENATE('БАЗА ЯНД'!F1044,".-")</f>
        <v>230.-</v>
      </c>
      <c r="D1046" t="str">
        <f>CONCATENATE('БАЗА ЯНД'!I1044," г")</f>
        <v>140 г</v>
      </c>
      <c r="E1046" t="str">
        <f>CONCATENATE(ROUND('БАЗА ЯНД'!J1044,0)," кк")</f>
        <v>513 кк</v>
      </c>
      <c r="F1046" t="str">
        <f>CONCATENATE("Б ",ROUND('БАЗА ЯНД'!K1044,0))</f>
        <v>Б 26</v>
      </c>
      <c r="G1046" t="str">
        <f>CONCATENATE("Ж ",ROUND('БАЗА ЯНД'!L1044,0))</f>
        <v>Ж 44</v>
      </c>
      <c r="H1046" t="str">
        <f>CONCATENATE("У ",ROUND('БАЗА ЯНД'!M1044,0))</f>
        <v>У 3</v>
      </c>
      <c r="I1046">
        <f>'БАЗА ЯНД'!N1044</f>
        <v>0</v>
      </c>
      <c r="J1046">
        <f>'БАЗА ЯНД'!O1044</f>
        <v>0</v>
      </c>
      <c r="K1046">
        <f>'БАЗА ЯНД'!P1044</f>
        <v>1</v>
      </c>
      <c r="L1046">
        <f>'БАЗА ЯНД'!Q1044</f>
        <v>0</v>
      </c>
      <c r="M1046" t="str">
        <f>'БАЗА ЯНД'!R1044</f>
        <v>петрушка, свинина, лук, майонез, томаты, шампиньоны, сыр, томаты, соль, специи</v>
      </c>
    </row>
    <row r="1047" spans="1:13" ht="15" hidden="1" customHeight="1" x14ac:dyDescent="0.25">
      <c r="A1047">
        <f>'БАЗА ЯНД'!B1045</f>
        <v>23</v>
      </c>
      <c r="B1047" t="str">
        <f>'БАЗА ЯНД'!E1045</f>
        <v>Селёдка под шубой</v>
      </c>
      <c r="C1047" t="str">
        <f>CONCATENATE('БАЗА ЯНД'!F1045,".-")</f>
        <v>150.-</v>
      </c>
      <c r="D1047" t="str">
        <f>CONCATENATE('БАЗА ЯНД'!I1045," г")</f>
        <v>200 г</v>
      </c>
      <c r="E1047" t="str">
        <f>CONCATENATE(ROUND('БАЗА ЯНД'!J1045,0)," кк")</f>
        <v>444 кк</v>
      </c>
      <c r="F1047" t="str">
        <f>CONCATENATE("Б ",ROUND('БАЗА ЯНД'!K1045,0))</f>
        <v>Б 12</v>
      </c>
      <c r="G1047" t="str">
        <f>CONCATENATE("Ж ",ROUND('БАЗА ЯНД'!L1045,0))</f>
        <v>Ж 39</v>
      </c>
      <c r="H1047" t="str">
        <f>CONCATENATE("У ",ROUND('БАЗА ЯНД'!M1045,0))</f>
        <v>У 12</v>
      </c>
      <c r="I1047">
        <f>'БАЗА ЯНД'!N1045</f>
        <v>0</v>
      </c>
      <c r="J1047">
        <f>'БАЗА ЯНД'!O1045</f>
        <v>0</v>
      </c>
      <c r="K1047">
        <f>'БАЗА ЯНД'!P1045</f>
        <v>1</v>
      </c>
      <c r="L1047">
        <f>'БАЗА ЯНД'!Q1045</f>
        <v>0</v>
      </c>
      <c r="M1047" t="str">
        <f>'БАЗА ЯНД'!R1045</f>
        <v>свекла, картофель, сельдь, морковь, яйцо куриное, майонез, петрушка, сметана, соль, специи</v>
      </c>
    </row>
    <row r="1048" spans="1:13" ht="15" customHeight="1" x14ac:dyDescent="0.25">
      <c r="A1048">
        <f>'БАЗА ЯНД'!B1046</f>
        <v>21</v>
      </c>
      <c r="B1048" t="str">
        <f>'БАЗА ЯНД'!E1046</f>
        <v>Скрамбл (болтунья) с помидорами и пармезаном</v>
      </c>
      <c r="C1048" t="str">
        <f>CONCATENATE('БАЗА ЯНД'!F1046,".-")</f>
        <v>180.-</v>
      </c>
      <c r="D1048" t="str">
        <f>CONCATENATE('БАЗА ЯНД'!I1046," г")</f>
        <v>180 г</v>
      </c>
      <c r="E1048" t="str">
        <f>CONCATENATE(ROUND('БАЗА ЯНД'!J1046,0)," кк")</f>
        <v>215 кк</v>
      </c>
      <c r="F1048" t="str">
        <f>CONCATENATE("Б ",ROUND('БАЗА ЯНД'!K1046,0))</f>
        <v>Б 18</v>
      </c>
      <c r="G1048" t="str">
        <f>CONCATENATE("Ж ",ROUND('БАЗА ЯНД'!L1046,0))</f>
        <v>Ж 14</v>
      </c>
      <c r="H1048" t="str">
        <f>CONCATENATE("У ",ROUND('БАЗА ЯНД'!M1046,0))</f>
        <v>У 5</v>
      </c>
      <c r="I1048">
        <f>'БАЗА ЯНД'!N1046</f>
        <v>1</v>
      </c>
      <c r="J1048">
        <f>'БАЗА ЯНД'!O1046</f>
        <v>0</v>
      </c>
      <c r="K1048">
        <f>'БАЗА ЯНД'!P1046</f>
        <v>1</v>
      </c>
      <c r="L1048">
        <f>'БАЗА ЯНД'!Q1046</f>
        <v>0</v>
      </c>
      <c r="M1048" t="str">
        <f>'БАЗА ЯНД'!R1046</f>
        <v>яйцо куриное, томаты, пармезан, молоко, подсолнечное масло, соль, специи</v>
      </c>
    </row>
    <row r="1049" spans="1:13" ht="15" hidden="1" customHeight="1" x14ac:dyDescent="0.25">
      <c r="A1049">
        <f>'БАЗА ЯНД'!B1047</f>
        <v>15</v>
      </c>
      <c r="B1049" t="str">
        <f>'БАЗА ЯНД'!E1047</f>
        <v>Салат из помидоров с фасолью и бальзамиком</v>
      </c>
      <c r="C1049" t="str">
        <f>CONCATENATE('БАЗА ЯНД'!F1047,".-")</f>
        <v>140.-</v>
      </c>
      <c r="D1049" t="str">
        <f>CONCATENATE('БАЗА ЯНД'!I1047," г")</f>
        <v>140 г</v>
      </c>
      <c r="E1049" t="str">
        <f>CONCATENATE(ROUND('БАЗА ЯНД'!J1047,0)," кк")</f>
        <v>52 кк</v>
      </c>
      <c r="F1049" t="str">
        <f>CONCATENATE("Б ",ROUND('БАЗА ЯНД'!K1047,0))</f>
        <v>Б 2</v>
      </c>
      <c r="G1049" t="str">
        <f>CONCATENATE("Ж ",ROUND('БАЗА ЯНД'!L1047,0))</f>
        <v>Ж 0</v>
      </c>
      <c r="H1049" t="str">
        <f>CONCATENATE("У ",ROUND('БАЗА ЯНД'!M1047,0))</f>
        <v>У 10</v>
      </c>
      <c r="I1049">
        <f>'БАЗА ЯНД'!N1047</f>
        <v>1</v>
      </c>
      <c r="J1049">
        <f>'БАЗА ЯНД'!O1047</f>
        <v>0</v>
      </c>
      <c r="K1049">
        <f>'БАЗА ЯНД'!P1047</f>
        <v>0</v>
      </c>
      <c r="L1049">
        <f>'БАЗА ЯНД'!Q1047</f>
        <v>0</v>
      </c>
      <c r="M1049" t="str">
        <f>'БАЗА ЯНД'!R1047</f>
        <v>томаты, огурцы, айсберг, фасоль, крем бальзамический, соль, специи</v>
      </c>
    </row>
    <row r="1050" spans="1:13" ht="15" hidden="1" customHeight="1" x14ac:dyDescent="0.25">
      <c r="A1050">
        <f>'БАЗА ЯНД'!B1048</f>
        <v>0</v>
      </c>
      <c r="B1050" t="str">
        <f>'БАЗА ЯНД'!E1048</f>
        <v>Фильтр-кофе</v>
      </c>
      <c r="C1050" t="str">
        <f>CONCATENATE('БАЗА ЯНД'!F1048,".-")</f>
        <v>80.-</v>
      </c>
      <c r="D1050" t="str">
        <f>CONCATENATE('БАЗА ЯНД'!I1048," г")</f>
        <v>200 г</v>
      </c>
      <c r="E1050" t="str">
        <f>CONCATENATE(ROUND('БАЗА ЯНД'!J1048,0)," кк")</f>
        <v>69 кк</v>
      </c>
      <c r="F1050" t="str">
        <f>CONCATENATE("Б ",ROUND('БАЗА ЯНД'!K1048,0))</f>
        <v>Б 1</v>
      </c>
      <c r="G1050" t="str">
        <f>CONCATENATE("Ж ",ROUND('БАЗА ЯНД'!L1048,0))</f>
        <v>Ж 2</v>
      </c>
      <c r="H1050" t="str">
        <f>CONCATENATE("У ",ROUND('БАЗА ЯНД'!M1048,0))</f>
        <v>У 12</v>
      </c>
      <c r="I1050">
        <f>'БАЗА ЯНД'!N1048</f>
        <v>1</v>
      </c>
      <c r="J1050">
        <f>'БАЗА ЯНД'!O1048</f>
        <v>0</v>
      </c>
      <c r="K1050">
        <f>'БАЗА ЯНД'!P1048</f>
        <v>0</v>
      </c>
      <c r="L1050">
        <f>'БАЗА ЯНД'!Q1048</f>
        <v>0</v>
      </c>
      <c r="M1050">
        <f>'БАЗА ЯНД'!R1048</f>
        <v>0</v>
      </c>
    </row>
    <row r="1051" spans="1:13" ht="15" hidden="1" customHeight="1" x14ac:dyDescent="0.25">
      <c r="A1051">
        <f>'БАЗА ЯНД'!B1049</f>
        <v>18</v>
      </c>
      <c r="B1051" t="str">
        <f>'БАЗА ЯНД'!E1049</f>
        <v>Сэндвич с бужениной</v>
      </c>
      <c r="C1051" t="str">
        <f>CONCATENATE('БАЗА ЯНД'!F1049,".-")</f>
        <v>180.-</v>
      </c>
      <c r="D1051" t="str">
        <f>CONCATENATE('БАЗА ЯНД'!I1049," г")</f>
        <v>130 г</v>
      </c>
      <c r="E1051" t="str">
        <f>CONCATENATE(ROUND('БАЗА ЯНД'!J1049,0)," кк")</f>
        <v>232 кк</v>
      </c>
      <c r="F1051" t="str">
        <f>CONCATENATE("Б ",ROUND('БАЗА ЯНД'!K1049,0))</f>
        <v>Б 10</v>
      </c>
      <c r="G1051" t="str">
        <f>CONCATENATE("Ж ",ROUND('БАЗА ЯНД'!L1049,0))</f>
        <v>Ж 14</v>
      </c>
      <c r="H1051" t="str">
        <f>CONCATENATE("У ",ROUND('БАЗА ЯНД'!M1049,0))</f>
        <v>У 18</v>
      </c>
      <c r="I1051">
        <f>'БАЗА ЯНД'!N1049</f>
        <v>0</v>
      </c>
      <c r="J1051">
        <f>'БАЗА ЯНД'!O1049</f>
        <v>1</v>
      </c>
      <c r="K1051">
        <f>'БАЗА ЯНД'!P1049</f>
        <v>1</v>
      </c>
      <c r="L1051">
        <f>'БАЗА ЯНД'!Q1049</f>
        <v>0</v>
      </c>
      <c r="M1051" t="str">
        <f>'БАЗА ЯНД'!R1049</f>
        <v>тостовый хлеб (мука пшеничная, мука соевая, яйцо куриное, молоко, дрожжи, подсолнечное масло, лимонная кислота, соль), буженина (свинина, чеснок, соус соевый, тимьян, розмарин, паприка), салат айсберг, томаты, огурцы маринованные, соус (горчица зерновая, сыр творожный, хрен)</v>
      </c>
    </row>
    <row r="1052" spans="1:13" ht="15" hidden="1" customHeight="1" x14ac:dyDescent="0.25">
      <c r="A1052">
        <f>'БАЗА ЯНД'!B1050</f>
        <v>21</v>
      </c>
      <c r="B1052" t="str">
        <f>'БАЗА ЯНД'!E1050</f>
        <v>Борщ с говядиной</v>
      </c>
      <c r="C1052" t="str">
        <f>CONCATENATE('БАЗА ЯНД'!F1050,".-")</f>
        <v>150.-</v>
      </c>
      <c r="D1052" t="str">
        <f>CONCATENATE('БАЗА ЯНД'!I1050," г")</f>
        <v>250 г</v>
      </c>
      <c r="E1052" t="str">
        <f>CONCATENATE(ROUND('БАЗА ЯНД'!J1050,0)," кк")</f>
        <v>150 кк</v>
      </c>
      <c r="F1052" t="str">
        <f>CONCATENATE("Б ",ROUND('БАЗА ЯНД'!K1050,0))</f>
        <v>Б 9</v>
      </c>
      <c r="G1052" t="str">
        <f>CONCATENATE("Ж ",ROUND('БАЗА ЯНД'!L1050,0))</f>
        <v>Ж 8</v>
      </c>
      <c r="H1052" t="str">
        <f>CONCATENATE("У ",ROUND('БАЗА ЯНД'!M1050,0))</f>
        <v>У 12</v>
      </c>
      <c r="I1052">
        <f>'БАЗА ЯНД'!N1050</f>
        <v>0</v>
      </c>
      <c r="J1052">
        <f>'БАЗА ЯНД'!O1050</f>
        <v>0</v>
      </c>
      <c r="K1052">
        <f>'БАЗА ЯНД'!P1050</f>
        <v>0</v>
      </c>
      <c r="L1052">
        <f>'БАЗА ЯНД'!Q1050</f>
        <v>0</v>
      </c>
      <c r="M1052" t="str">
        <f>'БАЗА ЯНД'!R1050</f>
        <v>говядина, картофель, свёкла, помидоры, чеснок, петрушка, уксус, лимоны, соль, сахар, специи</v>
      </c>
    </row>
    <row r="1053" spans="1:13" ht="15" hidden="1" customHeight="1" x14ac:dyDescent="0.25">
      <c r="A1053">
        <f>'БАЗА ЯНД'!B1051</f>
        <v>21</v>
      </c>
      <c r="B1053" t="str">
        <f>'БАЗА ЯНД'!E1051</f>
        <v>Швейцарские рёшти с цыплёнком и сырным соусом</v>
      </c>
      <c r="C1053" t="str">
        <f>CONCATENATE('БАЗА ЯНД'!F1051,".-")</f>
        <v>230.-</v>
      </c>
      <c r="D1053" t="str">
        <f>CONCATENATE('БАЗА ЯНД'!I1051," г")</f>
        <v>200 г</v>
      </c>
      <c r="E1053" t="str">
        <f>CONCATENATE(ROUND('БАЗА ЯНД'!J1051,0)," кк")</f>
        <v>278 кк</v>
      </c>
      <c r="F1053" t="str">
        <f>CONCATENATE("Б ",ROUND('БАЗА ЯНД'!K1051,0))</f>
        <v>Б 19</v>
      </c>
      <c r="G1053" t="str">
        <f>CONCATENATE("Ж ",ROUND('БАЗА ЯНД'!L1051,0))</f>
        <v>Ж 11</v>
      </c>
      <c r="H1053" t="str">
        <f>CONCATENATE("У ",ROUND('БАЗА ЯНД'!M1051,0))</f>
        <v>У 25</v>
      </c>
      <c r="I1053">
        <f>'БАЗА ЯНД'!N1051</f>
        <v>0</v>
      </c>
      <c r="J1053">
        <f>'БАЗА ЯНД'!O1051</f>
        <v>1</v>
      </c>
      <c r="K1053">
        <f>'БАЗА ЯНД'!P1051</f>
        <v>1</v>
      </c>
      <c r="L1053">
        <f>'БАЗА ЯНД'!Q1051</f>
        <v>0</v>
      </c>
      <c r="M1053" t="str">
        <f>'БАЗА ЯНД'!R1051</f>
        <v>картофель, мука пшеничная, яйцо, зелень, масло, лук репчатый, цыплёнок, сливки, сыр, соль, специи</v>
      </c>
    </row>
    <row r="1054" spans="1:13" ht="15" hidden="1" customHeight="1" x14ac:dyDescent="0.25">
      <c r="A1054">
        <f>'БАЗА ЯНД'!B1052</f>
        <v>12</v>
      </c>
      <c r="B1054" t="str">
        <f>'БАЗА ЯНД'!E1052</f>
        <v>Лапша с кисло-сладкой свининой</v>
      </c>
      <c r="C1054" t="str">
        <f>CONCATENATE('БАЗА ЯНД'!F1052,".-")</f>
        <v>240.-</v>
      </c>
      <c r="D1054" t="str">
        <f>CONCATENATE('БАЗА ЯНД'!I1052," г")</f>
        <v>250 г</v>
      </c>
      <c r="E1054" t="str">
        <f>CONCATENATE(ROUND('БАЗА ЯНД'!J1052,0)," кк")</f>
        <v>372 кк</v>
      </c>
      <c r="F1054" t="str">
        <f>CONCATENATE("Б ",ROUND('БАЗА ЯНД'!K1052,0))</f>
        <v>Б 18</v>
      </c>
      <c r="G1054" t="str">
        <f>CONCATENATE("Ж ",ROUND('БАЗА ЯНД'!L1052,0))</f>
        <v>Ж 15</v>
      </c>
      <c r="H1054" t="str">
        <f>CONCATENATE("У ",ROUND('БАЗА ЯНД'!M1052,0))</f>
        <v>У 43</v>
      </c>
      <c r="I1054">
        <f>'БАЗА ЯНД'!N1052</f>
        <v>0</v>
      </c>
      <c r="J1054">
        <f>'БАЗА ЯНД'!O1052</f>
        <v>1</v>
      </c>
      <c r="K1054">
        <f>'БАЗА ЯНД'!P1052</f>
        <v>0</v>
      </c>
      <c r="L1054">
        <f>'БАЗА ЯНД'!Q1052</f>
        <v>0</v>
      </c>
      <c r="M1054" t="str">
        <f>'БАЗА ЯНД'!R1052</f>
        <v>спагетти (мука пшеничная, вода питьевая), свинина маринованная (соль, чеснок, соус соевый, имбирь, мед), морковь, брокколи, фасоль стручковая, кабачки, лук красный, ананас консервированный, подсолнечное масло, соус кисло-сладкий (сахар, пюре абрикосовое, уксус, сок ананасовый, крахмал кукурузный, соус ворчестер, паприка красная, имбирь, экстракт паприки), кунжутное масло, кинза, арахис</v>
      </c>
    </row>
    <row r="1055" spans="1:13" ht="15" hidden="1" customHeight="1" x14ac:dyDescent="0.25">
      <c r="A1055">
        <f>'БАЗА ЯНД'!B1053</f>
        <v>47</v>
      </c>
      <c r="B1055" t="str">
        <f>'БАЗА ЯНД'!E1053</f>
        <v>Пирог с брусникой</v>
      </c>
      <c r="C1055" t="str">
        <f>CONCATENATE('БАЗА ЯНД'!F1053,".-")</f>
        <v>160.-</v>
      </c>
      <c r="D1055" t="str">
        <f>CONCATENATE('БАЗА ЯНД'!I1053," г")</f>
        <v>150 г</v>
      </c>
      <c r="E1055" t="str">
        <f>CONCATENATE(ROUND('БАЗА ЯНД'!J1053,0)," кк")</f>
        <v>365 кк</v>
      </c>
      <c r="F1055" t="str">
        <f>CONCATENATE("Б ",ROUND('БАЗА ЯНД'!K1053,0))</f>
        <v>Б 4</v>
      </c>
      <c r="G1055" t="str">
        <f>CONCATENATE("Ж ",ROUND('БАЗА ЯНД'!L1053,0))</f>
        <v>Ж 14</v>
      </c>
      <c r="H1055" t="str">
        <f>CONCATENATE("У ",ROUND('БАЗА ЯНД'!M1053,0))</f>
        <v>У 56</v>
      </c>
      <c r="I1055">
        <f>'БАЗА ЯНД'!N1053</f>
        <v>0</v>
      </c>
      <c r="J1055">
        <f>'БАЗА ЯНД'!O1053</f>
        <v>1</v>
      </c>
      <c r="K1055">
        <f>'БАЗА ЯНД'!P1053</f>
        <v>1</v>
      </c>
      <c r="L1055">
        <f>'БАЗА ЯНД'!Q1053</f>
        <v>0</v>
      </c>
      <c r="M1055" t="str">
        <f>'БАЗА ЯНД'!R1053</f>
        <v>пшеничная мука, яйцо куриное, сливочное масло, соль, сахар, молоко, клубника, брусника, картофельный крахмал, ванильный соус (сливки 33%, сметана, экстракт ванили)</v>
      </c>
    </row>
    <row r="1056" spans="1:13" ht="15" hidden="1" customHeight="1" x14ac:dyDescent="0.25">
      <c r="A1056">
        <f>'БАЗА ЯНД'!B1054</f>
        <v>24</v>
      </c>
      <c r="B1056" t="str">
        <f>'БАЗА ЯНД'!E1054</f>
        <v>Шаверма со свининой</v>
      </c>
      <c r="C1056" t="str">
        <f>CONCATENATE('БАЗА ЯНД'!F1054,".-")</f>
        <v>210.-</v>
      </c>
      <c r="D1056" t="str">
        <f>CONCATENATE('БАЗА ЯНД'!I1054," г")</f>
        <v>220 г</v>
      </c>
      <c r="E1056" t="str">
        <f>CONCATENATE(ROUND('БАЗА ЯНД'!J1054,0)," кк")</f>
        <v>449 кк</v>
      </c>
      <c r="F1056" t="str">
        <f>CONCATENATE("Б ",ROUND('БАЗА ЯНД'!K1054,0))</f>
        <v>Б 15</v>
      </c>
      <c r="G1056" t="str">
        <f>CONCATENATE("Ж ",ROUND('БАЗА ЯНД'!L1054,0))</f>
        <v>Ж 22</v>
      </c>
      <c r="H1056" t="str">
        <f>CONCATENATE("У ",ROUND('БАЗА ЯНД'!M1054,0))</f>
        <v>У 47</v>
      </c>
      <c r="I1056">
        <f>'БАЗА ЯНД'!N1054</f>
        <v>0</v>
      </c>
      <c r="J1056">
        <f>'БАЗА ЯНД'!O1054</f>
        <v>1</v>
      </c>
      <c r="K1056">
        <f>'БАЗА ЯНД'!P1054</f>
        <v>1</v>
      </c>
      <c r="L1056">
        <f>'БАЗА ЯНД'!Q1054</f>
        <v>0</v>
      </c>
      <c r="M1056" t="str">
        <f>'БАЗА ЯНД'!R1054</f>
        <v>тортилья, огурцы, томаты, лук, уксус, сахар, свинина, майонез, сметана, огурцы, соус сальса, чеснок, зелень, соль, специи</v>
      </c>
    </row>
    <row r="1057" spans="1:13" ht="15" hidden="1" customHeight="1" x14ac:dyDescent="0.25">
      <c r="A1057">
        <f>'БАЗА ЯНД'!B1055</f>
        <v>41</v>
      </c>
      <c r="B1057" t="str">
        <f>'БАЗА ЯНД'!E1055</f>
        <v>Шакшука с беконом и картофелем</v>
      </c>
      <c r="C1057" t="str">
        <f>CONCATENATE('БАЗА ЯНД'!F1055,".-")</f>
        <v>180.-</v>
      </c>
      <c r="D1057" t="str">
        <f>CONCATENATE('БАЗА ЯНД'!I1055," г")</f>
        <v>200 г</v>
      </c>
      <c r="E1057" t="str">
        <f>CONCATENATE(ROUND('БАЗА ЯНД'!J1055,0)," кк")</f>
        <v>275 кк</v>
      </c>
      <c r="F1057" t="str">
        <f>CONCATENATE("Б ",ROUND('БАЗА ЯНД'!K1055,0))</f>
        <v>Б 14</v>
      </c>
      <c r="G1057" t="str">
        <f>CONCATENATE("Ж ",ROUND('БАЗА ЯНД'!L1055,0))</f>
        <v>Ж 19</v>
      </c>
      <c r="H1057" t="str">
        <f>CONCATENATE("У ",ROUND('БАЗА ЯНД'!M1055,0))</f>
        <v>У 12</v>
      </c>
      <c r="I1057">
        <f>'БАЗА ЯНД'!N1055</f>
        <v>0</v>
      </c>
      <c r="J1057">
        <f>'БАЗА ЯНД'!O1055</f>
        <v>0</v>
      </c>
      <c r="K1057">
        <f>'БАЗА ЯНД'!P1055</f>
        <v>1</v>
      </c>
      <c r="L1057">
        <f>'БАЗА ЯНД'!Q1055</f>
        <v>0</v>
      </c>
      <c r="M1057" t="str">
        <f>'БАЗА ЯНД'!R1055</f>
        <v>яйцо куриное, лук зеленый, паприка свежая, томатный сок, картофель, бекон, томаты, сыр фета, соль, специи</v>
      </c>
    </row>
    <row r="1058" spans="1:13" ht="15" hidden="1" customHeight="1" x14ac:dyDescent="0.25">
      <c r="A1058">
        <f>'БАЗА ЯНД'!B1056</f>
        <v>21</v>
      </c>
      <c r="B1058" t="str">
        <f>'БАЗА ЯНД'!E1056</f>
        <v>Паста с цыплёнком и соусом песто</v>
      </c>
      <c r="C1058" t="str">
        <f>CONCATENATE('БАЗА ЯНД'!F1056,".-")</f>
        <v>230.-</v>
      </c>
      <c r="D1058" t="str">
        <f>CONCATENATE('БАЗА ЯНД'!I1056," г")</f>
        <v>250 г</v>
      </c>
      <c r="E1058" t="str">
        <f>CONCATENATE(ROUND('БАЗА ЯНД'!J1056,0)," кк")</f>
        <v>370 кк</v>
      </c>
      <c r="F1058" t="str">
        <f>CONCATENATE("Б ",ROUND('БАЗА ЯНД'!K1056,0))</f>
        <v>Б 25</v>
      </c>
      <c r="G1058" t="str">
        <f>CONCATENATE("Ж ",ROUND('БАЗА ЯНД'!L1056,0))</f>
        <v>Ж 15</v>
      </c>
      <c r="H1058" t="str">
        <f>CONCATENATE("У ",ROUND('БАЗА ЯНД'!M1056,0))</f>
        <v>У 35</v>
      </c>
      <c r="I1058">
        <f>'БАЗА ЯНД'!N1056</f>
        <v>0</v>
      </c>
      <c r="J1058">
        <f>'БАЗА ЯНД'!O1056</f>
        <v>1</v>
      </c>
      <c r="K1058">
        <f>'БАЗА ЯНД'!P1056</f>
        <v>1</v>
      </c>
      <c r="L1058">
        <f>'БАЗА ЯНД'!Q1056</f>
        <v>0</v>
      </c>
      <c r="M1058" t="str">
        <f>'БАЗА ЯНД'!R1056</f>
        <v>спагетти, цыплёнок, базилик, оливковое масло, сыр пармезан, сыр гауда, чеснок, петрушка, соль, специи</v>
      </c>
    </row>
    <row r="1059" spans="1:13" ht="15" hidden="1" customHeight="1" x14ac:dyDescent="0.25">
      <c r="A1059">
        <f>'БАЗА ЯНД'!B1057</f>
        <v>24</v>
      </c>
      <c r="B1059" t="str">
        <f>'БАЗА ЯНД'!E1057</f>
        <v>Азиатская лапша со свининой</v>
      </c>
      <c r="C1059" t="str">
        <f>CONCATENATE('БАЗА ЯНД'!F1057,".-")</f>
        <v>240.-</v>
      </c>
      <c r="D1059" t="str">
        <f>CONCATENATE('БАЗА ЯНД'!I1057," г")</f>
        <v>250 г</v>
      </c>
      <c r="E1059" t="str">
        <f>CONCATENATE(ROUND('БАЗА ЯНД'!J1057,0)," кк")</f>
        <v>726 кк</v>
      </c>
      <c r="F1059" t="str">
        <f>CONCATENATE("Б ",ROUND('БАЗА ЯНД'!K1057,0))</f>
        <v>Б 22</v>
      </c>
      <c r="G1059" t="str">
        <f>CONCATENATE("Ж ",ROUND('БАЗА ЯНД'!L1057,0))</f>
        <v>Ж 56</v>
      </c>
      <c r="H1059" t="str">
        <f>CONCATENATE("У ",ROUND('БАЗА ЯНД'!M1057,0))</f>
        <v>У 34</v>
      </c>
      <c r="I1059">
        <f>'БАЗА ЯНД'!N1057</f>
        <v>0</v>
      </c>
      <c r="J1059">
        <f>'БАЗА ЯНД'!O1057</f>
        <v>1</v>
      </c>
      <c r="K1059">
        <f>'БАЗА ЯНД'!P1057</f>
        <v>0</v>
      </c>
      <c r="L1059">
        <f>'БАЗА ЯНД'!Q1057</f>
        <v>1</v>
      </c>
      <c r="M1059" t="str">
        <f>'БАЗА ЯНД'!R1057</f>
        <v>свинина, соевый соус, перец чили, сахар, кинза, чеснок, лапша, кинза, паста тамаринда, яйцо, лайм, апельсины, сахар, вино, крахмал картофельный, арахис, тофу, капуста пекинская, морковь, соль, специи</v>
      </c>
    </row>
    <row r="1060" spans="1:13" ht="15" hidden="1" customHeight="1" x14ac:dyDescent="0.25">
      <c r="A1060">
        <f>'БАЗА ЯНД'!B1058</f>
        <v>0</v>
      </c>
      <c r="B1060" t="str">
        <f>'БАЗА ЯНД'!E1058</f>
        <v>Тост с тунцом</v>
      </c>
      <c r="C1060" t="str">
        <f>CONCATENATE('БАЗА ЯНД'!F1058,".-")</f>
        <v>260.-</v>
      </c>
      <c r="D1060" t="str">
        <f>CONCATENATE('БАЗА ЯНД'!I1058," г")</f>
        <v>150 г</v>
      </c>
      <c r="E1060" t="str">
        <f>CONCATENATE(ROUND('БАЗА ЯНД'!J1058,0)," кк")</f>
        <v>278 кк</v>
      </c>
      <c r="F1060" t="str">
        <f>CONCATENATE("Б ",ROUND('БАЗА ЯНД'!K1058,0))</f>
        <v>Б 15</v>
      </c>
      <c r="G1060" t="str">
        <f>CONCATENATE("Ж ",ROUND('БАЗА ЯНД'!L1058,0))</f>
        <v>Ж 14</v>
      </c>
      <c r="H1060" t="str">
        <f>CONCATENATE("У ",ROUND('БАЗА ЯНД'!M1058,0))</f>
        <v>У 23</v>
      </c>
      <c r="I1060">
        <f>'БАЗА ЯНД'!N1058</f>
        <v>0</v>
      </c>
      <c r="J1060">
        <f>'БАЗА ЯНД'!O1058</f>
        <v>1</v>
      </c>
      <c r="K1060">
        <f>'БАЗА ЯНД'!P1058</f>
        <v>1</v>
      </c>
      <c r="L1060">
        <f>'БАЗА ЯНД'!Q1058</f>
        <v>1</v>
      </c>
      <c r="M1060" t="str">
        <f>'БАЗА ЯНД'!R1058</f>
        <v>хлеб (вода, пшеничная мука, мука цельнозерновая, закваска ржаная, соль, солод, сахар, чеснок, тимьян), соус (сливочное масло, сыр творожный, чеснок, петрушка, перец халапеньо), тунец (тунец, каффирский лайм, лемонграс, апельсин, тимьян, соль сахар), яйцо куриное, авокадо, томаты, кинза</v>
      </c>
    </row>
    <row r="1061" spans="1:13" ht="15" hidden="1" customHeight="1" x14ac:dyDescent="0.25">
      <c r="A1061">
        <f>'БАЗА ЯНД'!B1059</f>
        <v>0</v>
      </c>
      <c r="B1061" t="str">
        <f>'БАЗА ЯНД'!E1059</f>
        <v>Фрукт, 1 шт</v>
      </c>
      <c r="C1061" t="str">
        <f>CONCATENATE('БАЗА ЯНД'!F1059,".-")</f>
        <v>30.-</v>
      </c>
      <c r="D1061" t="str">
        <f>CONCATENATE('БАЗА ЯНД'!I1059," г")</f>
        <v xml:space="preserve">  г</v>
      </c>
      <c r="E1061" t="e">
        <f>CONCATENATE(ROUND('БАЗА ЯНД'!J1059,0)," кк")</f>
        <v>#VALUE!</v>
      </c>
      <c r="F1061" t="e">
        <f>CONCATENATE("Б ",ROUND('БАЗА ЯНД'!K1059,0))</f>
        <v>#VALUE!</v>
      </c>
      <c r="G1061" t="e">
        <f>CONCATENATE("Ж ",ROUND('БАЗА ЯНД'!L1059,0))</f>
        <v>#VALUE!</v>
      </c>
      <c r="H1061" t="e">
        <f>CONCATENATE("У ",ROUND('БАЗА ЯНД'!M1059,0))</f>
        <v>#VALUE!</v>
      </c>
      <c r="I1061" t="str">
        <f>'БАЗА ЯНД'!N1059</f>
        <v xml:space="preserve"> </v>
      </c>
      <c r="J1061">
        <f>'БАЗА ЯНД'!O1059</f>
        <v>0</v>
      </c>
      <c r="K1061">
        <f>'БАЗА ЯНД'!P1059</f>
        <v>0</v>
      </c>
      <c r="L1061">
        <f>'БАЗА ЯНД'!Q1059</f>
        <v>0</v>
      </c>
      <c r="M1061">
        <f>'БАЗА ЯНД'!R1059</f>
        <v>0</v>
      </c>
    </row>
    <row r="1062" spans="1:13" ht="15" hidden="1" customHeight="1" x14ac:dyDescent="0.25">
      <c r="A1062">
        <f>'БАЗА ЯНД'!B1060</f>
        <v>48</v>
      </c>
      <c r="B1062" t="str">
        <f>'БАЗА ЯНД'!E1060</f>
        <v>Запеканка из брокколи с пармезаном</v>
      </c>
      <c r="C1062" t="str">
        <f>CONCATENATE('БАЗА ЯНД'!F1060,".-")</f>
        <v>210.-</v>
      </c>
      <c r="D1062" t="str">
        <f>CONCATENATE('БАЗА ЯНД'!I1060," г")</f>
        <v>200 г</v>
      </c>
      <c r="E1062" t="str">
        <f>CONCATENATE(ROUND('БАЗА ЯНД'!J1060,0)," кк")</f>
        <v>352 кк</v>
      </c>
      <c r="F1062" t="str">
        <f>CONCATENATE("Б ",ROUND('БАЗА ЯНД'!K1060,0))</f>
        <v>Б 13</v>
      </c>
      <c r="G1062" t="str">
        <f>CONCATENATE("Ж ",ROUND('БАЗА ЯНД'!L1060,0))</f>
        <v>Ж 27</v>
      </c>
      <c r="H1062" t="str">
        <f>CONCATENATE("У ",ROUND('БАЗА ЯНД'!M1060,0))</f>
        <v>У 15</v>
      </c>
      <c r="I1062">
        <f>'БАЗА ЯНД'!N1060</f>
        <v>1</v>
      </c>
      <c r="J1062">
        <f>'БАЗА ЯНД'!O1060</f>
        <v>1</v>
      </c>
      <c r="K1062">
        <f>'БАЗА ЯНД'!P1060</f>
        <v>1</v>
      </c>
      <c r="L1062">
        <f>'БАЗА ЯНД'!Q1060</f>
        <v>0</v>
      </c>
      <c r="M1062" t="str">
        <f>'БАЗА ЯНД'!R1060</f>
        <v>капуста брокколи, сливки, сыр, соль, пшеничная мука, сливочное масло</v>
      </c>
    </row>
    <row r="1063" spans="1:13" ht="15" hidden="1" customHeight="1" x14ac:dyDescent="0.25">
      <c r="A1063">
        <f>'БАЗА ЯНД'!B1061</f>
        <v>3</v>
      </c>
      <c r="B1063" t="str">
        <f>'БАЗА ЯНД'!E1061</f>
        <v>Паста 4 сыра</v>
      </c>
      <c r="C1063" t="str">
        <f>CONCATENATE('БАЗА ЯНД'!F1061,".-")</f>
        <v>210.-</v>
      </c>
      <c r="D1063" t="str">
        <f>CONCATENATE('БАЗА ЯНД'!I1061," г")</f>
        <v>250 г</v>
      </c>
      <c r="E1063" t="str">
        <f>CONCATENATE(ROUND('БАЗА ЯНД'!J1061,0)," кк")</f>
        <v>386 кк</v>
      </c>
      <c r="F1063" t="str">
        <f>CONCATENATE("Б ",ROUND('БАЗА ЯНД'!K1061,0))</f>
        <v>Б 12</v>
      </c>
      <c r="G1063" t="str">
        <f>CONCATENATE("Ж ",ROUND('БАЗА ЯНД'!L1061,0))</f>
        <v>Ж 23</v>
      </c>
      <c r="H1063" t="str">
        <f>CONCATENATE("У ",ROUND('БАЗА ЯНД'!M1061,0))</f>
        <v>У 33</v>
      </c>
      <c r="I1063">
        <f>'БАЗА ЯНД'!N1061</f>
        <v>1</v>
      </c>
      <c r="J1063">
        <f>'БАЗА ЯНД'!O1061</f>
        <v>1</v>
      </c>
      <c r="K1063">
        <f>'БАЗА ЯНД'!P1061</f>
        <v>1</v>
      </c>
      <c r="L1063">
        <f>'БАЗА ЯНД'!Q1061</f>
        <v>0</v>
      </c>
      <c r="M1063" t="str">
        <f>'БАЗА ЯНД'!R1061</f>
        <v>паста, сливки, сыр, белое вино, лук, чеснок, соль, специи</v>
      </c>
    </row>
    <row r="1064" spans="1:13" ht="15" hidden="1" customHeight="1" x14ac:dyDescent="0.25">
      <c r="A1064">
        <f>'БАЗА ЯНД'!B1062</f>
        <v>22</v>
      </c>
      <c r="B1064" t="str">
        <f>'БАЗА ЯНД'!E1062</f>
        <v>Сморреброд с пармой</v>
      </c>
      <c r="C1064" t="str">
        <f>CONCATENATE('БАЗА ЯНД'!F1062,".-")</f>
        <v>220.-</v>
      </c>
      <c r="D1064" t="str">
        <f>CONCATENATE('БАЗА ЯНД'!I1062," г")</f>
        <v>160 г</v>
      </c>
      <c r="E1064" t="str">
        <f>CONCATENATE(ROUND('БАЗА ЯНД'!J1062,0)," кк")</f>
        <v>269 кк</v>
      </c>
      <c r="F1064" t="str">
        <f>CONCATENATE("Б ",ROUND('БАЗА ЯНД'!K1062,0))</f>
        <v>Б 18</v>
      </c>
      <c r="G1064" t="str">
        <f>CONCATENATE("Ж ",ROUND('БАЗА ЯНД'!L1062,0))</f>
        <v>Ж 9</v>
      </c>
      <c r="H1064" t="str">
        <f>CONCATENATE("У ",ROUND('БАЗА ЯНД'!M1062,0))</f>
        <v>У 30</v>
      </c>
      <c r="I1064">
        <f>'БАЗА ЯНД'!N1062</f>
        <v>0</v>
      </c>
      <c r="J1064">
        <f>'БАЗА ЯНД'!O1062</f>
        <v>1</v>
      </c>
      <c r="K1064">
        <f>'БАЗА ЯНД'!P1062</f>
        <v>1</v>
      </c>
      <c r="L1064">
        <f>'БАЗА ЯНД'!Q1062</f>
        <v>0</v>
      </c>
      <c r="M1064" t="str">
        <f>'БАЗА ЯНД'!R1062</f>
        <v>хлеб, парма, листья салата, вяленые томаты, цукини, сыр творожный, зелень, специи, масло растительное</v>
      </c>
    </row>
    <row r="1065" spans="1:13" ht="15" hidden="1" customHeight="1" x14ac:dyDescent="0.25">
      <c r="A1065">
        <f>'БАЗА ЯНД'!B1063</f>
        <v>10</v>
      </c>
      <c r="B1065" t="str">
        <f>'БАЗА ЯНД'!E1063</f>
        <v>Тамаго-омлет с цыплёнком</v>
      </c>
      <c r="C1065" t="str">
        <f>CONCATENATE('БАЗА ЯНД'!F1063,".-")</f>
        <v>180.-</v>
      </c>
      <c r="D1065" t="str">
        <f>CONCATENATE('БАЗА ЯНД'!I1063," г")</f>
        <v>200 г</v>
      </c>
      <c r="E1065" t="str">
        <f>CONCATENATE(ROUND('БАЗА ЯНД'!J1063,0)," кк")</f>
        <v>358 кк</v>
      </c>
      <c r="F1065" t="str">
        <f>CONCATENATE("Б ",ROUND('БАЗА ЯНД'!K1063,0))</f>
        <v>Б 22</v>
      </c>
      <c r="G1065" t="str">
        <f>CONCATENATE("Ж ",ROUND('БАЗА ЯНД'!L1063,0))</f>
        <v>Ж 20</v>
      </c>
      <c r="H1065" t="str">
        <f>CONCATENATE("У ",ROUND('БАЗА ЯНД'!M1063,0))</f>
        <v>У 21</v>
      </c>
      <c r="I1065">
        <f>'БАЗА ЯНД'!N1063</f>
        <v>0</v>
      </c>
      <c r="J1065">
        <f>'БАЗА ЯНД'!O1063</f>
        <v>1</v>
      </c>
      <c r="K1065">
        <f>'БАЗА ЯНД'!P1063</f>
        <v>1</v>
      </c>
      <c r="L1065">
        <f>'БАЗА ЯНД'!Q1063</f>
        <v>0</v>
      </c>
      <c r="M1065" t="str">
        <f>'БАЗА ЯНД'!R1063</f>
        <v>цыплёнок, яйцо куриное, сыр, нори, чукка, кунжут, морковь, чеснок, капуста китайская, мука, соус соевый, соус рисовый мирин, кунжутное масло, оливковое масло, специи, соль</v>
      </c>
    </row>
    <row r="1066" spans="1:13" ht="15" hidden="1" customHeight="1" x14ac:dyDescent="0.25">
      <c r="A1066">
        <f>'БАЗА ЯНД'!B1064</f>
        <v>44</v>
      </c>
      <c r="B1066" t="str">
        <f>'БАЗА ЯНД'!E1064</f>
        <v>Индейка с тыквой, сухофруктами и грушей</v>
      </c>
      <c r="C1066" t="str">
        <f>CONCATENATE('БАЗА ЯНД'!F1064,".-")</f>
        <v>240.-</v>
      </c>
      <c r="D1066" t="str">
        <f>CONCATENATE('БАЗА ЯНД'!I1064," г")</f>
        <v>250 г</v>
      </c>
      <c r="E1066" t="str">
        <f>CONCATENATE(ROUND('БАЗА ЯНД'!J1064,0)," кк")</f>
        <v>185 кк</v>
      </c>
      <c r="F1066" t="str">
        <f>CONCATENATE("Б ",ROUND('БАЗА ЯНД'!K1064,0))</f>
        <v>Б 22</v>
      </c>
      <c r="G1066" t="str">
        <f>CONCATENATE("Ж ",ROUND('БАЗА ЯНД'!L1064,0))</f>
        <v>Ж 2</v>
      </c>
      <c r="H1066" t="str">
        <f>CONCATENATE("У ",ROUND('БАЗА ЯНД'!M1064,0))</f>
        <v>У 21</v>
      </c>
      <c r="I1066">
        <f>'БАЗА ЯНД'!N1064</f>
        <v>0</v>
      </c>
      <c r="J1066">
        <f>'БАЗА ЯНД'!O1064</f>
        <v>1</v>
      </c>
      <c r="K1066">
        <f>'БАЗА ЯНД'!P1064</f>
        <v>1</v>
      </c>
      <c r="L1066">
        <f>'БАЗА ЯНД'!Q1064</f>
        <v>0</v>
      </c>
      <c r="M1066" t="str">
        <f>'БАЗА ЯНД'!R1064</f>
        <v>индейка, морковь, лук, чеснок, сухофрукты, груша, тыква, картофель, лимон, масло растительное, мука пшеничная, масло растительное, соль, специи</v>
      </c>
    </row>
    <row r="1067" spans="1:13" ht="15" hidden="1" customHeight="1" x14ac:dyDescent="0.25">
      <c r="A1067">
        <f>'БАЗА ЯНД'!B1065</f>
        <v>20</v>
      </c>
      <c r="B1067" t="str">
        <f>'БАЗА ЯНД'!E1065</f>
        <v>Малазийский суп с морепродуктами</v>
      </c>
      <c r="C1067" t="str">
        <f>CONCATENATE('БАЗА ЯНД'!F1065,".-")</f>
        <v>170.-</v>
      </c>
      <c r="D1067" t="str">
        <f>CONCATENATE('БАЗА ЯНД'!I1065," г")</f>
        <v>250 г</v>
      </c>
      <c r="E1067" t="str">
        <f>CONCATENATE(ROUND('БАЗА ЯНД'!J1065,0)," кк")</f>
        <v>227 кк</v>
      </c>
      <c r="F1067" t="str">
        <f>CONCATENATE("Б ",ROUND('БАЗА ЯНД'!K1065,0))</f>
        <v>Б 7</v>
      </c>
      <c r="G1067" t="str">
        <f>CONCATENATE("Ж ",ROUND('БАЗА ЯНД'!L1065,0))</f>
        <v>Ж 12</v>
      </c>
      <c r="H1067" t="str">
        <f>CONCATENATE("У ",ROUND('БАЗА ЯНД'!M1065,0))</f>
        <v>У 22</v>
      </c>
      <c r="I1067">
        <f>'БАЗА ЯНД'!N1065</f>
        <v>0</v>
      </c>
      <c r="J1067">
        <f>'БАЗА ЯНД'!O1065</f>
        <v>1</v>
      </c>
      <c r="K1067">
        <f>'БАЗА ЯНД'!P1065</f>
        <v>1</v>
      </c>
      <c r="L1067">
        <f>'БАЗА ЯНД'!Q1065</f>
        <v>1</v>
      </c>
      <c r="M1067" t="str">
        <f>'БАЗА ЯНД'!R1065</f>
        <v>имбирь, чеснок, каффир-лайм, лемонграсс, карри паста, сливки, кокосовое молоко, сахар, соус соевый, соус рыбный, подсолнечное масло, кунжутное масло, кальмар, мидии, лапша пшеничная, лаймы, соль, специи</v>
      </c>
    </row>
    <row r="1068" spans="1:13" ht="15" hidden="1" customHeight="1" x14ac:dyDescent="0.25">
      <c r="A1068">
        <f>'БАЗА ЯНД'!B1066</f>
        <v>18</v>
      </c>
      <c r="B1068" t="str">
        <f>'БАЗА ЯНД'!E1066</f>
        <v>Греческое Стифадо из говядины и курицы</v>
      </c>
      <c r="C1068" t="str">
        <f>CONCATENATE('БАЗА ЯНД'!F1066,".-")</f>
        <v>240.-</v>
      </c>
      <c r="D1068" t="str">
        <f>CONCATENATE('БАЗА ЯНД'!I1066," г")</f>
        <v>250 г</v>
      </c>
      <c r="E1068" t="str">
        <f>CONCATENATE(ROUND('БАЗА ЯНД'!J1066,0)," кк")</f>
        <v>267 кк</v>
      </c>
      <c r="F1068" t="str">
        <f>CONCATENATE("Б ",ROUND('БАЗА ЯНД'!K1066,0))</f>
        <v>Б 15</v>
      </c>
      <c r="G1068" t="str">
        <f>CONCATENATE("Ж ",ROUND('БАЗА ЯНД'!L1066,0))</f>
        <v>Ж 16</v>
      </c>
      <c r="H1068" t="str">
        <f>CONCATENATE("У ",ROUND('БАЗА ЯНД'!M1066,0))</f>
        <v>У 17</v>
      </c>
      <c r="I1068">
        <f>'БАЗА ЯНД'!N1066</f>
        <v>0</v>
      </c>
      <c r="J1068">
        <f>'БАЗА ЯНД'!O1066</f>
        <v>0</v>
      </c>
      <c r="K1068">
        <f>'БАЗА ЯНД'!P1066</f>
        <v>0</v>
      </c>
      <c r="L1068">
        <f>'БАЗА ЯНД'!Q1066</f>
        <v>0</v>
      </c>
      <c r="M1068" t="str">
        <f>'БАЗА ЯНД'!R1066</f>
        <v>говядина, курица, томаты, лук, уксус, вино, подсолнечное масло, картофель, зелень, соль, специи</v>
      </c>
    </row>
    <row r="1069" spans="1:13" ht="15" hidden="1" customHeight="1" x14ac:dyDescent="0.25">
      <c r="A1069">
        <f>'БАЗА ЯНД'!B1067</f>
        <v>0</v>
      </c>
      <c r="B1069" t="str">
        <f>'БАЗА ЯНД'!E1067</f>
        <v>Пряный тыквенный чизкейк</v>
      </c>
      <c r="C1069" t="str">
        <f>CONCATENATE('БАЗА ЯНД'!F1067,".-")</f>
        <v>160.-</v>
      </c>
      <c r="D1069" t="str">
        <f>CONCATENATE('БАЗА ЯНД'!I1067," г")</f>
        <v>150 г</v>
      </c>
      <c r="E1069" t="str">
        <f>CONCATENATE(ROUND('БАЗА ЯНД'!J1067,0)," кк")</f>
        <v>291 кк</v>
      </c>
      <c r="F1069" t="str">
        <f>CONCATENATE("Б ",ROUND('БАЗА ЯНД'!K1067,0))</f>
        <v>Б 9</v>
      </c>
      <c r="G1069" t="str">
        <f>CONCATENATE("Ж ",ROUND('БАЗА ЯНД'!L1067,0))</f>
        <v>Ж 11</v>
      </c>
      <c r="H1069" t="str">
        <f>CONCATENATE("У ",ROUND('БАЗА ЯНД'!M1067,0))</f>
        <v>У 40</v>
      </c>
      <c r="I1069">
        <f>'БАЗА ЯНД'!N1067</f>
        <v>0</v>
      </c>
      <c r="J1069">
        <f>'БАЗА ЯНД'!O1067</f>
        <v>1</v>
      </c>
      <c r="K1069">
        <f>'БАЗА ЯНД'!P1067</f>
        <v>1</v>
      </c>
      <c r="L1069">
        <f>'БАЗА ЯНД'!Q1067</f>
        <v>0</v>
      </c>
      <c r="M1069" t="str">
        <f>'БАЗА ЯНД'!R1067</f>
        <v>мука пшеничная, сливочное масло, сливки, яйцо куриное, сыр творожный, творог, тыква, апельсины, специи, сахар, соль</v>
      </c>
    </row>
    <row r="1070" spans="1:13" ht="15" hidden="1" customHeight="1" x14ac:dyDescent="0.25">
      <c r="A1070">
        <f>'БАЗА ЯНД'!B1068</f>
        <v>4</v>
      </c>
      <c r="B1070" t="str">
        <f>'БАЗА ЯНД'!E1068</f>
        <v>Пенне с песто</v>
      </c>
      <c r="C1070" t="str">
        <f>CONCATENATE('БАЗА ЯНД'!F1068,".-")</f>
        <v>120.-</v>
      </c>
      <c r="D1070" t="str">
        <f>CONCATENATE('БАЗА ЯНД'!I1068," г")</f>
        <v>180 г</v>
      </c>
      <c r="E1070" t="str">
        <f>CONCATENATE(ROUND('БАЗА ЯНД'!J1068,0)," кк")</f>
        <v>218 кк</v>
      </c>
      <c r="F1070" t="str">
        <f>CONCATENATE("Б ",ROUND('БАЗА ЯНД'!K1068,0))</f>
        <v>Б 4</v>
      </c>
      <c r="G1070" t="str">
        <f>CONCATENATE("Ж ",ROUND('БАЗА ЯНД'!L1068,0))</f>
        <v>Ж 14</v>
      </c>
      <c r="H1070" t="str">
        <f>CONCATENATE("У ",ROUND('БАЗА ЯНД'!M1068,0))</f>
        <v>У 19</v>
      </c>
      <c r="I1070">
        <f>'БАЗА ЯНД'!N1068</f>
        <v>0</v>
      </c>
      <c r="J1070">
        <f>'БАЗА ЯНД'!O1068</f>
        <v>1</v>
      </c>
      <c r="K1070">
        <f>'БАЗА ЯНД'!P1068</f>
        <v>1</v>
      </c>
      <c r="L1070">
        <f>'БАЗА ЯНД'!Q1068</f>
        <v>0</v>
      </c>
      <c r="M1070" t="str">
        <f>'БАЗА ЯНД'!R1068</f>
        <v>паста пенне, базилик, петрушка, подсолнечное масло, соль, чеснок, сыр пармезан, соль, маслины</v>
      </c>
    </row>
    <row r="1071" spans="1:13" ht="15" hidden="1" customHeight="1" x14ac:dyDescent="0.25">
      <c r="A1071">
        <f>'БАЗА ЯНД'!B1069</f>
        <v>23</v>
      </c>
      <c r="B1071" t="str">
        <f>'БАЗА ЯНД'!E1069</f>
        <v>Скрамбл с овощами</v>
      </c>
      <c r="C1071" t="str">
        <f>CONCATENATE('БАЗА ЯНД'!F1069,".-")</f>
        <v>150.-</v>
      </c>
      <c r="D1071" t="str">
        <f>CONCATENATE('БАЗА ЯНД'!I1069," г")</f>
        <v>180 г</v>
      </c>
      <c r="E1071" t="str">
        <f>CONCATENATE(ROUND('БАЗА ЯНД'!J1069,0)," кк")</f>
        <v>300 кк</v>
      </c>
      <c r="F1071" t="str">
        <f>CONCATENATE("Б ",ROUND('БАЗА ЯНД'!K1069,0))</f>
        <v>Б 14</v>
      </c>
      <c r="G1071" t="str">
        <f>CONCATENATE("Ж ",ROUND('БАЗА ЯНД'!L1069,0))</f>
        <v>Ж 25</v>
      </c>
      <c r="H1071" t="str">
        <f>CONCATENATE("У ",ROUND('БАЗА ЯНД'!M1069,0))</f>
        <v>У 4</v>
      </c>
      <c r="I1071">
        <f>'БАЗА ЯНД'!N1069</f>
        <v>1</v>
      </c>
      <c r="J1071">
        <f>'БАЗА ЯНД'!O1069</f>
        <v>0</v>
      </c>
      <c r="K1071">
        <f>'БАЗА ЯНД'!P1069</f>
        <v>1</v>
      </c>
      <c r="L1071">
        <f>'БАЗА ЯНД'!Q1069</f>
        <v>0</v>
      </c>
      <c r="M1071" t="str">
        <f>'БАЗА ЯНД'!R1069</f>
        <v>яйцо, сыр, томаты, перец болгарский, брокколи, сливки, соль, специи</v>
      </c>
    </row>
    <row r="1072" spans="1:13" ht="15" customHeight="1" x14ac:dyDescent="0.25">
      <c r="A1072">
        <f>'БАЗА ЯНД'!B1070</f>
        <v>21</v>
      </c>
      <c r="B1072" t="str">
        <f>'БАЗА ЯНД'!E1070</f>
        <v>Слойка творожная Датская</v>
      </c>
      <c r="C1072" t="str">
        <f>CONCATENATE('БАЗА ЯНД'!F1070,".-")</f>
        <v>110.-</v>
      </c>
      <c r="D1072" t="str">
        <f>CONCATENATE('БАЗА ЯНД'!I1070," г")</f>
        <v>125 г</v>
      </c>
      <c r="E1072" t="str">
        <f>CONCATENATE(ROUND('БАЗА ЯНД'!J1070,0)," кк")</f>
        <v>346 кк</v>
      </c>
      <c r="F1072" t="str">
        <f>CONCATENATE("Б ",ROUND('БАЗА ЯНД'!K1070,0))</f>
        <v>Б 38</v>
      </c>
      <c r="G1072" t="str">
        <f>CONCATENATE("Ж ",ROUND('БАЗА ЯНД'!L1070,0))</f>
        <v>Ж 6</v>
      </c>
      <c r="H1072" t="str">
        <f>CONCATENATE("У ",ROUND('БАЗА ЯНД'!M1070,0))</f>
        <v>У 35</v>
      </c>
      <c r="I1072">
        <f>'БАЗА ЯНД'!N1070</f>
        <v>1</v>
      </c>
      <c r="J1072">
        <f>'БАЗА ЯНД'!O1070</f>
        <v>1</v>
      </c>
      <c r="K1072">
        <f>'БАЗА ЯНД'!P1070</f>
        <v>1</v>
      </c>
      <c r="L1072">
        <f>'БАЗА ЯНД'!Q1070</f>
        <v>0</v>
      </c>
      <c r="M1072" t="str">
        <f>'БАЗА ЯНД'!R1070</f>
        <v>мука, соль, абрикосы, творог, яйцо куриное, маргарин, сахар, растительное масло, дрожжи, молоко</v>
      </c>
    </row>
    <row r="1073" spans="1:13" ht="15" hidden="1" customHeight="1" x14ac:dyDescent="0.25">
      <c r="A1073">
        <f>'БАЗА ЯНД'!B1071</f>
        <v>50</v>
      </c>
      <c r="B1073" t="str">
        <f>'БАЗА ЯНД'!E1071</f>
        <v>Боул с треской</v>
      </c>
      <c r="C1073" t="str">
        <f>CONCATENATE('БАЗА ЯНД'!F1071,".-")</f>
        <v>250.-</v>
      </c>
      <c r="D1073" t="str">
        <f>CONCATENATE('БАЗА ЯНД'!I1071," г")</f>
        <v>280 г</v>
      </c>
      <c r="E1073" t="str">
        <f>CONCATENATE(ROUND('БАЗА ЯНД'!J1071,0)," кк")</f>
        <v>254 кк</v>
      </c>
      <c r="F1073" t="str">
        <f>CONCATENATE("Б ",ROUND('БАЗА ЯНД'!K1071,0))</f>
        <v>Б 15</v>
      </c>
      <c r="G1073" t="str">
        <f>CONCATENATE("Ж ",ROUND('БАЗА ЯНД'!L1071,0))</f>
        <v>Ж 12</v>
      </c>
      <c r="H1073" t="str">
        <f>CONCATENATE("У ",ROUND('БАЗА ЯНД'!M1071,0))</f>
        <v>У 21</v>
      </c>
      <c r="I1073">
        <f>'БАЗА ЯНД'!N1071</f>
        <v>0</v>
      </c>
      <c r="J1073">
        <f>'БАЗА ЯНД'!O1071</f>
        <v>0</v>
      </c>
      <c r="K1073">
        <f>'БАЗА ЯНД'!P1071</f>
        <v>1</v>
      </c>
      <c r="L1073">
        <f>'БАЗА ЯНД'!Q1071</f>
        <v>0</v>
      </c>
      <c r="M1073" t="str">
        <f>'БАЗА ЯНД'!R1071</f>
        <v>треска, томаты, огурцы, листья салата, капуста китайская, морковь, редис, фасоль стручковая, маслины, капуста брокколи, соус ореховый, сливки, кускус</v>
      </c>
    </row>
    <row r="1074" spans="1:13" ht="15" hidden="1" customHeight="1" x14ac:dyDescent="0.25">
      <c r="A1074">
        <f>'БАЗА ЯНД'!B1072</f>
        <v>47</v>
      </c>
      <c r="B1074" t="str">
        <f>'БАЗА ЯНД'!E1072</f>
        <v>Хурма</v>
      </c>
      <c r="C1074" t="str">
        <f>CONCATENATE('БАЗА ЯНД'!F1072,".-")</f>
        <v>160.-</v>
      </c>
      <c r="D1074" t="str">
        <f>CONCATENATE('БАЗА ЯНД'!I1072," г")</f>
        <v>220 г</v>
      </c>
      <c r="E1074" t="str">
        <f>CONCATENATE(ROUND('БАЗА ЯНД'!J1072,0)," кк")</f>
        <v>67 кк</v>
      </c>
      <c r="F1074" t="str">
        <f>CONCATENATE("Б ",ROUND('БАЗА ЯНД'!K1072,0))</f>
        <v>Б 1</v>
      </c>
      <c r="G1074" t="str">
        <f>CONCATENATE("Ж ",ROUND('БАЗА ЯНД'!L1072,0))</f>
        <v>Ж 0</v>
      </c>
      <c r="H1074" t="str">
        <f>CONCATENATE("У ",ROUND('БАЗА ЯНД'!M1072,0))</f>
        <v>У 15</v>
      </c>
      <c r="I1074">
        <f>'БАЗА ЯНД'!N1072</f>
        <v>1</v>
      </c>
      <c r="J1074">
        <f>'БАЗА ЯНД'!O1072</f>
        <v>0</v>
      </c>
      <c r="K1074">
        <f>'БАЗА ЯНД'!P1072</f>
        <v>0</v>
      </c>
      <c r="L1074">
        <f>'БАЗА ЯНД'!Q1072</f>
        <v>0</v>
      </c>
      <c r="M1074">
        <f>'БАЗА ЯНД'!R1072</f>
        <v>0</v>
      </c>
    </row>
    <row r="1075" spans="1:13" ht="15" hidden="1" customHeight="1" x14ac:dyDescent="0.25">
      <c r="A1075">
        <f>'БАЗА ЯНД'!B1073</f>
        <v>28</v>
      </c>
      <c r="B1075" t="str">
        <f>'БАЗА ЯНД'!E1073</f>
        <v>Немецкий картофельный салат с белой рыбой</v>
      </c>
      <c r="C1075" t="str">
        <f>CONCATENATE('БАЗА ЯНД'!F1073,".-")</f>
        <v>200.-</v>
      </c>
      <c r="D1075" t="str">
        <f>CONCATENATE('БАЗА ЯНД'!I1073," г")</f>
        <v>200 г</v>
      </c>
      <c r="E1075" t="str">
        <f>CONCATENATE(ROUND('БАЗА ЯНД'!J1073,0)," кк")</f>
        <v>263 кк</v>
      </c>
      <c r="F1075" t="str">
        <f>CONCATENATE("Б ",ROUND('БАЗА ЯНД'!K1073,0))</f>
        <v>Б 11</v>
      </c>
      <c r="G1075" t="str">
        <f>CONCATENATE("Ж ",ROUND('БАЗА ЯНД'!L1073,0))</f>
        <v>Ж 11</v>
      </c>
      <c r="H1075" t="str">
        <f>CONCATENATE("У ",ROUND('БАЗА ЯНД'!M1073,0))</f>
        <v>У 24</v>
      </c>
      <c r="I1075">
        <f>'БАЗА ЯНД'!N1073</f>
        <v>0</v>
      </c>
      <c r="J1075">
        <f>'БАЗА ЯНД'!O1073</f>
        <v>0</v>
      </c>
      <c r="K1075">
        <f>'БАЗА ЯНД'!P1073</f>
        <v>0</v>
      </c>
      <c r="L1075">
        <f>'БАЗА ЯНД'!Q1073</f>
        <v>0</v>
      </c>
      <c r="M1075" t="str">
        <f>'БАЗА ЯНД'!R1073</f>
        <v>картофель, огурцы, петрушка, лук, горошек, оливковое масло, горчица, уксус винный, уксус столовый, сахар, треска, вино, соль, специи</v>
      </c>
    </row>
    <row r="1076" spans="1:13" ht="15" hidden="1" customHeight="1" x14ac:dyDescent="0.25">
      <c r="A1076">
        <f>'БАЗА ЯНД'!B1074</f>
        <v>0</v>
      </c>
      <c r="B1076" t="str">
        <f>'БАЗА ЯНД'!E1074</f>
        <v>Стручковая фасоль с кукурузой</v>
      </c>
      <c r="C1076" t="str">
        <f>CONCATENATE('БАЗА ЯНД'!F1074,".-")</f>
        <v>125.-</v>
      </c>
      <c r="D1076" t="str">
        <f>CONCATENATE('БАЗА ЯНД'!I1074," г")</f>
        <v>180 г</v>
      </c>
      <c r="E1076" t="str">
        <f>CONCATENATE(ROUND('БАЗА ЯНД'!J1074,0)," кк")</f>
        <v>196 кк</v>
      </c>
      <c r="F1076" t="str">
        <f>CONCATENATE("Б ",ROUND('БАЗА ЯНД'!K1074,0))</f>
        <v>Б 6</v>
      </c>
      <c r="G1076" t="str">
        <f>CONCATENATE("Ж ",ROUND('БАЗА ЯНД'!L1074,0))</f>
        <v>Ж 5</v>
      </c>
      <c r="H1076" t="str">
        <f>CONCATENATE("У ",ROUND('БАЗА ЯНД'!M1074,0))</f>
        <v>У 25</v>
      </c>
      <c r="I1076">
        <f>'БАЗА ЯНД'!N1074</f>
        <v>1</v>
      </c>
      <c r="J1076">
        <f>'БАЗА ЯНД'!O1074</f>
        <v>0</v>
      </c>
      <c r="K1076">
        <f>'БАЗА ЯНД'!P1074</f>
        <v>0</v>
      </c>
      <c r="L1076">
        <f>'БАЗА ЯНД'!Q1074</f>
        <v>0</v>
      </c>
      <c r="M1076" t="str">
        <f>'БАЗА ЯНД'!R1074</f>
        <v>стручковая фасоль, кукуруза, оливковое масло, соль, специи</v>
      </c>
    </row>
    <row r="1077" spans="1:13" ht="15" hidden="1" customHeight="1" x14ac:dyDescent="0.25">
      <c r="A1077">
        <f>'БАЗА ЯНД'!B1075</f>
        <v>51</v>
      </c>
      <c r="B1077" t="str">
        <f>'БАЗА ЯНД'!E1075</f>
        <v>Запечённые овощи</v>
      </c>
      <c r="C1077" t="str">
        <f>CONCATENATE('БАЗА ЯНД'!F1075,".-")</f>
        <v>140.-</v>
      </c>
      <c r="D1077" t="str">
        <f>CONCATENATE('БАЗА ЯНД'!I1075," г")</f>
        <v>180 г</v>
      </c>
      <c r="E1077" t="str">
        <f>CONCATENATE(ROUND('БАЗА ЯНД'!J1075,0)," кк")</f>
        <v>132 кк</v>
      </c>
      <c r="F1077" t="str">
        <f>CONCATENATE("Б ",ROUND('БАЗА ЯНД'!K1075,0))</f>
        <v>Б 2</v>
      </c>
      <c r="G1077" t="str">
        <f>CONCATENATE("Ж ",ROUND('БАЗА ЯНД'!L1075,0))</f>
        <v>Ж 6</v>
      </c>
      <c r="H1077" t="str">
        <f>CONCATENATE("У ",ROUND('БАЗА ЯНД'!M1075,0))</f>
        <v>У 16</v>
      </c>
      <c r="I1077">
        <f>'БАЗА ЯНД'!N1075</f>
        <v>1</v>
      </c>
      <c r="J1077">
        <f>'БАЗА ЯНД'!O1075</f>
        <v>0</v>
      </c>
      <c r="K1077">
        <f>'БАЗА ЯНД'!P1075</f>
        <v>0</v>
      </c>
      <c r="L1077">
        <f>'БАЗА ЯНД'!Q1075</f>
        <v>0</v>
      </c>
      <c r="M1077" t="str">
        <f>'БАЗА ЯНД'!R1075</f>
        <v>морковь, цукини, паприка, картофель, цветная капуста, тыква, тимьян, розмарин, соус ворчестер, чеснок, сахар, подсолнечное масло, соль, специи</v>
      </c>
    </row>
    <row r="1078" spans="1:13" ht="15" hidden="1" customHeight="1" x14ac:dyDescent="0.25">
      <c r="A1078">
        <f>'БАЗА ЯНД'!B1076</f>
        <v>22</v>
      </c>
      <c r="B1078" t="str">
        <f>'БАЗА ЯНД'!E1076</f>
        <v>Стейк из цыплёнка с лемонграссом, 1 шт</v>
      </c>
      <c r="C1078" t="str">
        <f>CONCATENATE('БАЗА ЯНД'!F1076,".-")</f>
        <v>200.-</v>
      </c>
      <c r="D1078" t="str">
        <f>CONCATENATE('БАЗА ЯНД'!I1076," г")</f>
        <v>120 г</v>
      </c>
      <c r="E1078" t="str">
        <f>CONCATENATE(ROUND('БАЗА ЯНД'!J1076,0)," кк")</f>
        <v>137 кк</v>
      </c>
      <c r="F1078" t="str">
        <f>CONCATENATE("Б ",ROUND('БАЗА ЯНД'!K1076,0))</f>
        <v>Б 29</v>
      </c>
      <c r="G1078" t="str">
        <f>CONCATENATE("Ж ",ROUND('БАЗА ЯНД'!L1076,0))</f>
        <v>Ж 2</v>
      </c>
      <c r="H1078" t="str">
        <f>CONCATENATE("У ",ROUND('БАЗА ЯНД'!M1076,0))</f>
        <v>У 0</v>
      </c>
      <c r="I1078">
        <f>'БАЗА ЯНД'!N1076</f>
        <v>0</v>
      </c>
      <c r="J1078">
        <f>'БАЗА ЯНД'!O1076</f>
        <v>1</v>
      </c>
      <c r="K1078">
        <f>'БАЗА ЯНД'!P1076</f>
        <v>0</v>
      </c>
      <c r="L1078">
        <f>'БАЗА ЯНД'!Q1076</f>
        <v>0</v>
      </c>
      <c r="M1078" t="str">
        <f>'БАЗА ЯНД'!R1076</f>
        <v>филе цыплёнка, соль, чеснок, соус соевый, имбирь, мед, лемонграсс, кинза, кориандр молотый, подсолнечное масло, лимоны</v>
      </c>
    </row>
    <row r="1079" spans="1:13" ht="15" hidden="1" customHeight="1" x14ac:dyDescent="0.25">
      <c r="A1079">
        <f>'БАЗА ЯНД'!B1077</f>
        <v>11</v>
      </c>
      <c r="B1079" t="str">
        <f>'БАЗА ЯНД'!E1077</f>
        <v>Паста с цыплёнком и соусом Наполи</v>
      </c>
      <c r="C1079" t="str">
        <f>CONCATENATE('БАЗА ЯНД'!F1077,".-")</f>
        <v>240.-</v>
      </c>
      <c r="D1079" t="str">
        <f>CONCATENATE('БАЗА ЯНД'!I1077," г")</f>
        <v>250 г</v>
      </c>
      <c r="E1079" t="str">
        <f>CONCATENATE(ROUND('БАЗА ЯНД'!J1077,0)," кк")</f>
        <v>355 кк</v>
      </c>
      <c r="F1079" t="str">
        <f>CONCATENATE("Б ",ROUND('БАЗА ЯНД'!K1077,0))</f>
        <v>Б 17</v>
      </c>
      <c r="G1079" t="str">
        <f>CONCATENATE("Ж ",ROUND('БАЗА ЯНД'!L1077,0))</f>
        <v>Ж 18</v>
      </c>
      <c r="H1079" t="str">
        <f>CONCATENATE("У ",ROUND('БАЗА ЯНД'!M1077,0))</f>
        <v>У 32</v>
      </c>
      <c r="I1079">
        <f>'БАЗА ЯНД'!N1077</f>
        <v>0</v>
      </c>
      <c r="J1079">
        <f>'БАЗА ЯНД'!O1077</f>
        <v>1</v>
      </c>
      <c r="K1079">
        <f>'БАЗА ЯНД'!P1077</f>
        <v>1</v>
      </c>
      <c r="L1079">
        <f>'БАЗА ЯНД'!Q1077</f>
        <v>0</v>
      </c>
      <c r="M1079" t="str">
        <f>'БАЗА ЯНД'!R1077</f>
        <v>паста, цыплёнок, томаты, морковь, лук репчатый, масло растительное, орегано, сахар, базилик, чеснок, сыр гауда, маслины, кабачки, сыр пармезан, соль</v>
      </c>
    </row>
    <row r="1080" spans="1:13" ht="15" hidden="1" customHeight="1" x14ac:dyDescent="0.25">
      <c r="A1080">
        <f>'БАЗА ЯНД'!B1078</f>
        <v>18</v>
      </c>
      <c r="B1080" t="str">
        <f>'БАЗА ЯНД'!E1078</f>
        <v>Боул из овощей на гриле с чечевицей и песто</v>
      </c>
      <c r="C1080" t="str">
        <f>CONCATENATE('БАЗА ЯНД'!F1078,".-")</f>
        <v>250.-</v>
      </c>
      <c r="D1080" t="str">
        <f>CONCATENATE('БАЗА ЯНД'!I1078," г")</f>
        <v>280 г</v>
      </c>
      <c r="E1080" t="str">
        <f>CONCATENATE(ROUND('БАЗА ЯНД'!J1078,0)," кк")</f>
        <v>462 кк</v>
      </c>
      <c r="F1080" t="str">
        <f>CONCATENATE("Б ",ROUND('БАЗА ЯНД'!K1078,0))</f>
        <v>Б 8</v>
      </c>
      <c r="G1080" t="str">
        <f>CONCATENATE("Ж ",ROUND('БАЗА ЯНД'!L1078,0))</f>
        <v>Ж 38</v>
      </c>
      <c r="H1080" t="str">
        <f>CONCATENATE("У ",ROUND('БАЗА ЯНД'!M1078,0))</f>
        <v>У 21</v>
      </c>
      <c r="I1080">
        <f>'БАЗА ЯНД'!N1078</f>
        <v>1</v>
      </c>
      <c r="J1080">
        <f>'БАЗА ЯНД'!O1078</f>
        <v>0</v>
      </c>
      <c r="K1080">
        <f>'БАЗА ЯНД'!P1078</f>
        <v>1</v>
      </c>
      <c r="L1080">
        <f>'БАЗА ЯНД'!Q1078</f>
        <v>0</v>
      </c>
      <c r="M1080" t="str">
        <f>'БАЗА ЯНД'!R1078</f>
        <v>чечевица, соус песто (базилик, петрушка, подсолнечное масло, пармезан), базилик, петрушка, подсолнечное масло, соль, лимоны, сыр, томаты, огурцы, кукуруза, листья салата, тыквенный хумус, соус винегрет (апельсин, горчица, уксус винный, подсолнечное масло)</v>
      </c>
    </row>
    <row r="1081" spans="1:13" ht="15" hidden="1" customHeight="1" x14ac:dyDescent="0.25">
      <c r="A1081">
        <f>'БАЗА ЯНД'!B1079</f>
        <v>20</v>
      </c>
      <c r="B1081" t="str">
        <f>'БАЗА ЯНД'!E1079</f>
        <v>Поке с говядиной</v>
      </c>
      <c r="C1081" t="str">
        <f>CONCATENATE('БАЗА ЯНД'!F1079,".-")</f>
        <v>260.-</v>
      </c>
      <c r="D1081" t="str">
        <f>CONCATENATE('БАЗА ЯНД'!I1079," г")</f>
        <v>220 г</v>
      </c>
      <c r="E1081" t="str">
        <f>CONCATENATE(ROUND('БАЗА ЯНД'!J1079,0)," кк")</f>
        <v>230 кк</v>
      </c>
      <c r="F1081" t="str">
        <f>CONCATENATE("Б ",ROUND('БАЗА ЯНД'!K1079,0))</f>
        <v>Б 10</v>
      </c>
      <c r="G1081" t="str">
        <f>CONCATENATE("Ж ",ROUND('БАЗА ЯНД'!L1079,0))</f>
        <v>Ж 9</v>
      </c>
      <c r="H1081" t="str">
        <f>CONCATENATE("У ",ROUND('БАЗА ЯНД'!M1079,0))</f>
        <v>У 27</v>
      </c>
      <c r="I1081">
        <f>'БАЗА ЯНД'!N1079</f>
        <v>0</v>
      </c>
      <c r="J1081">
        <f>'БАЗА ЯНД'!O1079</f>
        <v>1</v>
      </c>
      <c r="K1081">
        <f>'БАЗА ЯНД'!P1079</f>
        <v>1</v>
      </c>
      <c r="L1081">
        <f>'БАЗА ЯНД'!Q1079</f>
        <v>0</v>
      </c>
      <c r="M1081" t="str">
        <f>'БАЗА ЯНД'!R1079</f>
        <v>ростбиф (говядина, соль, розмарин, тимьян, подсолнечное масло), нори, рис для суши (рис, уксус рисовый, соус рисовый мирин, сахар), кунжут, огурцы, салат чука, фриллис, салат айсберг, арахис, соевый соус, гуакамоле, икра масаго, лайм, соус ореховый, сливки 22%</v>
      </c>
    </row>
    <row r="1082" spans="1:13" ht="15" hidden="1" customHeight="1" x14ac:dyDescent="0.25">
      <c r="A1082">
        <f>'БАЗА ЯНД'!B1080</f>
        <v>4</v>
      </c>
      <c r="B1082" t="str">
        <f>'БАЗА ЯНД'!E1080</f>
        <v>Боул с тыквой, гуакамоле и говядиной</v>
      </c>
      <c r="C1082" t="str">
        <f>CONCATENATE('БАЗА ЯНД'!F1080,".-")</f>
        <v>260.-</v>
      </c>
      <c r="D1082" t="str">
        <f>CONCATENATE('БАЗА ЯНД'!I1080," г")</f>
        <v>250 г</v>
      </c>
      <c r="E1082" t="str">
        <f>CONCATENATE(ROUND('БАЗА ЯНД'!J1080,0)," кк")</f>
        <v>276 кк</v>
      </c>
      <c r="F1082" t="str">
        <f>CONCATENATE("Б ",ROUND('БАЗА ЯНД'!K1080,0))</f>
        <v>Б 9</v>
      </c>
      <c r="G1082" t="str">
        <f>CONCATENATE("Ж ",ROUND('БАЗА ЯНД'!L1080,0))</f>
        <v>Ж 23</v>
      </c>
      <c r="H1082" t="str">
        <f>CONCATENATE("У ",ROUND('БАЗА ЯНД'!M1080,0))</f>
        <v>У 9</v>
      </c>
      <c r="I1082">
        <f>'БАЗА ЯНД'!N1080</f>
        <v>0</v>
      </c>
      <c r="J1082">
        <f>'БАЗА ЯНД'!O1080</f>
        <v>0</v>
      </c>
      <c r="K1082">
        <f>'БАЗА ЯНД'!P1080</f>
        <v>0</v>
      </c>
      <c r="L1082">
        <f>'БАЗА ЯНД'!Q1080</f>
        <v>1</v>
      </c>
      <c r="M1082" t="str">
        <f>'БАЗА ЯНД'!R1080</f>
        <v>ростбиф, салат, томаты, огурцы, тыква, морковь, капуста красная, масло подсолнечное, гуакомоле (авокадо, перец халапеньо, томаты, кинза, чеснок, соль, сок лайма</v>
      </c>
    </row>
    <row r="1083" spans="1:13" ht="15" hidden="1" customHeight="1" x14ac:dyDescent="0.25">
      <c r="A1083">
        <f>'БАЗА ЯНД'!B1081</f>
        <v>23</v>
      </c>
      <c r="B1083" t="str">
        <f>'БАЗА ЯНД'!E1081</f>
        <v xml:space="preserve">Смузи клубника и банан </v>
      </c>
      <c r="C1083" t="str">
        <f>CONCATENATE('БАЗА ЯНД'!F1081,".-")</f>
        <v>160.-</v>
      </c>
      <c r="D1083" t="str">
        <f>CONCATENATE('БАЗА ЯНД'!I1081," г")</f>
        <v>270 г</v>
      </c>
      <c r="E1083" t="str">
        <f>CONCATENATE(ROUND('БАЗА ЯНД'!J1081,0)," кк")</f>
        <v>78 кк</v>
      </c>
      <c r="F1083" t="str">
        <f>CONCATENATE("Б ",ROUND('БАЗА ЯНД'!K1081,0))</f>
        <v>Б 2</v>
      </c>
      <c r="G1083" t="str">
        <f>CONCATENATE("Ж ",ROUND('БАЗА ЯНД'!L1081,0))</f>
        <v>Ж 1</v>
      </c>
      <c r="H1083" t="str">
        <f>CONCATENATE("У ",ROUND('БАЗА ЯНД'!M1081,0))</f>
        <v>У 17</v>
      </c>
      <c r="I1083">
        <f>'БАЗА ЯНД'!N1081</f>
        <v>1</v>
      </c>
      <c r="J1083">
        <f>'БАЗА ЯНД'!O1081</f>
        <v>0</v>
      </c>
      <c r="K1083">
        <f>'БАЗА ЯНД'!P1081</f>
        <v>0</v>
      </c>
      <c r="L1083">
        <f>'БАЗА ЯНД'!Q1081</f>
        <v>0</v>
      </c>
      <c r="M1083" t="str">
        <f>'БАЗА ЯНД'!R1081</f>
        <v>клубника, банан, лимон, базилик</v>
      </c>
    </row>
    <row r="1084" spans="1:13" ht="15" hidden="1" customHeight="1" x14ac:dyDescent="0.25">
      <c r="A1084">
        <f>'БАЗА ЯНД'!B1082</f>
        <v>19</v>
      </c>
      <c r="B1084" t="str">
        <f>'БАЗА ЯНД'!E1082</f>
        <v>Паста с овощами и грибами в сливочном соусе</v>
      </c>
      <c r="C1084" t="str">
        <f>CONCATENATE('БАЗА ЯНД'!F1082,".-")</f>
        <v>210.-</v>
      </c>
      <c r="D1084" t="str">
        <f>CONCATENATE('БАЗА ЯНД'!I1082," г")</f>
        <v>250 г</v>
      </c>
      <c r="E1084" t="str">
        <f>CONCATENATE(ROUND('БАЗА ЯНД'!J1082,0)," кк")</f>
        <v>302 кк</v>
      </c>
      <c r="F1084" t="str">
        <f>CONCATENATE("Б ",ROUND('БАЗА ЯНД'!K1082,0))</f>
        <v>Б 7</v>
      </c>
      <c r="G1084" t="str">
        <f>CONCATENATE("Ж ",ROUND('БАЗА ЯНД'!L1082,0))</f>
        <v>Ж 17</v>
      </c>
      <c r="H1084" t="str">
        <f>CONCATENATE("У ",ROUND('БАЗА ЯНД'!M1082,0))</f>
        <v>У 31</v>
      </c>
      <c r="I1084">
        <f>'БАЗА ЯНД'!N1082</f>
        <v>1</v>
      </c>
      <c r="J1084">
        <f>'БАЗА ЯНД'!O1082</f>
        <v>1</v>
      </c>
      <c r="K1084">
        <f>'БАЗА ЯНД'!P1082</f>
        <v>1</v>
      </c>
      <c r="L1084">
        <f>'БАЗА ЯНД'!Q1082</f>
        <v>0</v>
      </c>
      <c r="M1084" t="str">
        <f>'БАЗА ЯНД'!R1082</f>
        <v>паста, баклажаны, паприка, шампиньоны, белые грибы, лук, цукини, сливки, соль, специи, базилик, эстрагон</v>
      </c>
    </row>
    <row r="1085" spans="1:13" ht="15" hidden="1" customHeight="1" x14ac:dyDescent="0.25">
      <c r="A1085">
        <f>'БАЗА ЯНД'!B1083</f>
        <v>12</v>
      </c>
      <c r="B1085" t="str">
        <f>'БАЗА ЯНД'!E1083</f>
        <v>Табуле из кускуса</v>
      </c>
      <c r="C1085" t="str">
        <f>CONCATENATE('БАЗА ЯНД'!F1083,".-")</f>
        <v>140.-</v>
      </c>
      <c r="D1085" t="str">
        <f>CONCATENATE('БАЗА ЯНД'!I1083," г")</f>
        <v>170 г</v>
      </c>
      <c r="E1085" t="str">
        <f>CONCATENATE(ROUND('БАЗА ЯНД'!J1083,0)," кк")</f>
        <v>175 кк</v>
      </c>
      <c r="F1085" t="str">
        <f>CONCATENATE("Б ",ROUND('БАЗА ЯНД'!K1083,0))</f>
        <v>Б 4</v>
      </c>
      <c r="G1085" t="str">
        <f>CONCATENATE("Ж ",ROUND('БАЗА ЯНД'!L1083,0))</f>
        <v>Ж 10</v>
      </c>
      <c r="H1085" t="str">
        <f>CONCATENATE("У ",ROUND('БАЗА ЯНД'!M1083,0))</f>
        <v>У 17</v>
      </c>
      <c r="I1085">
        <f>'БАЗА ЯНД'!N1083</f>
        <v>1</v>
      </c>
      <c r="J1085">
        <f>'БАЗА ЯНД'!O1083</f>
        <v>1</v>
      </c>
      <c r="K1085">
        <f>'БАЗА ЯНД'!P1083</f>
        <v>0</v>
      </c>
      <c r="L1085">
        <f>'БАЗА ЯНД'!Q1083</f>
        <v>0</v>
      </c>
      <c r="M1085" t="str">
        <f>'БАЗА ЯНД'!R1083</f>
        <v>кускус, капуста китайская, цукини, тыква, томаты, огурцы, петрушка, тархун, мята, лимоны, подсолнечное масло, соль, специи</v>
      </c>
    </row>
    <row r="1086" spans="1:13" ht="15" hidden="1" customHeight="1" x14ac:dyDescent="0.25">
      <c r="A1086">
        <f>'БАЗА ЯНД'!B1084</f>
        <v>0</v>
      </c>
      <c r="B1086" t="str">
        <f>'БАЗА ЯНД'!E1084</f>
        <v>Красная рыба на пару</v>
      </c>
      <c r="C1086" t="str">
        <f>CONCATENATE('БАЗА ЯНД'!F1084,".-")</f>
        <v>250.-</v>
      </c>
      <c r="D1086" t="str">
        <f>CONCATENATE('БАЗА ЯНД'!I1084," г")</f>
        <v>200 г</v>
      </c>
      <c r="E1086" t="str">
        <f>CONCATENATE(ROUND('БАЗА ЯНД'!J1084,0)," кк")</f>
        <v>145 кк</v>
      </c>
      <c r="F1086" t="str">
        <f>CONCATENATE("Б ",ROUND('БАЗА ЯНД'!K1084,0))</f>
        <v>Б 17</v>
      </c>
      <c r="G1086" t="str">
        <f>CONCATENATE("Ж ",ROUND('БАЗА ЯНД'!L1084,0))</f>
        <v>Ж 3</v>
      </c>
      <c r="H1086" t="str">
        <f>CONCATENATE("У ",ROUND('БАЗА ЯНД'!M1084,0))</f>
        <v>У 11</v>
      </c>
      <c r="I1086">
        <f>'БАЗА ЯНД'!N1084</f>
        <v>0</v>
      </c>
      <c r="J1086">
        <f>'БАЗА ЯНД'!O1084</f>
        <v>0</v>
      </c>
      <c r="K1086">
        <f>'БАЗА ЯНД'!P1084</f>
        <v>0</v>
      </c>
      <c r="L1086">
        <f>'БАЗА ЯНД'!Q1084</f>
        <v>0</v>
      </c>
      <c r="M1086" t="str">
        <f>'БАЗА ЯНД'!R1084</f>
        <v>кета филе, цветная капуста, тыква, соль</v>
      </c>
    </row>
    <row r="1087" spans="1:13" ht="15" hidden="1" customHeight="1" x14ac:dyDescent="0.25">
      <c r="A1087">
        <f>'БАЗА ЯНД'!B1085</f>
        <v>0</v>
      </c>
      <c r="B1087" t="str">
        <f>'БАЗА ЯНД'!E1085</f>
        <v>Омлет с красной рыбой</v>
      </c>
      <c r="C1087" t="str">
        <f>CONCATENATE('БАЗА ЯНД'!F1085,".-")</f>
        <v>200.-</v>
      </c>
      <c r="D1087" t="str">
        <f>CONCATENATE('БАЗА ЯНД'!I1085," г")</f>
        <v>250 г</v>
      </c>
      <c r="E1087" t="str">
        <f>CONCATENATE(ROUND('БАЗА ЯНД'!J1085,0)," кк")</f>
        <v>462 кк</v>
      </c>
      <c r="F1087" t="str">
        <f>CONCATENATE("Б ",ROUND('БАЗА ЯНД'!K1085,0))</f>
        <v>Б 28</v>
      </c>
      <c r="G1087" t="str">
        <f>CONCATENATE("Ж ",ROUND('БАЗА ЯНД'!L1085,0))</f>
        <v>Ж 36</v>
      </c>
      <c r="H1087" t="str">
        <f>CONCATENATE("У ",ROUND('БАЗА ЯНД'!M1085,0))</f>
        <v>У 4</v>
      </c>
      <c r="I1087">
        <f>'БАЗА ЯНД'!N1085</f>
        <v>0</v>
      </c>
      <c r="J1087">
        <f>'БАЗА ЯНД'!O1085</f>
        <v>0</v>
      </c>
      <c r="K1087">
        <f>'БАЗА ЯНД'!P1085</f>
        <v>1</v>
      </c>
      <c r="L1087">
        <f>'БАЗА ЯНД'!Q1085</f>
        <v>0</v>
      </c>
      <c r="M1087" t="str">
        <f>'БАЗА ЯНД'!R1085</f>
        <v>оливковое масло, яйцо, сливки, кета, томаты, соль, специи</v>
      </c>
    </row>
    <row r="1088" spans="1:13" ht="15" hidden="1" customHeight="1" x14ac:dyDescent="0.25">
      <c r="A1088">
        <f>'БАЗА ЯНД'!B1086</f>
        <v>22</v>
      </c>
      <c r="B1088" t="str">
        <f>'БАЗА ЯНД'!E1086</f>
        <v>Суп Харчо</v>
      </c>
      <c r="C1088" t="str">
        <f>CONCATENATE('БАЗА ЯНД'!F1086,".-")</f>
        <v>140.-</v>
      </c>
      <c r="D1088" t="str">
        <f>CONCATENATE('БАЗА ЯНД'!I1086," г")</f>
        <v>250 г</v>
      </c>
      <c r="E1088" t="str">
        <f>CONCATENATE(ROUND('БАЗА ЯНД'!J1086,0)," кк")</f>
        <v>200 кк</v>
      </c>
      <c r="F1088" t="str">
        <f>CONCATENATE("Б ",ROUND('БАЗА ЯНД'!K1086,0))</f>
        <v>Б 9</v>
      </c>
      <c r="G1088" t="str">
        <f>CONCATENATE("Ж ",ROUND('БАЗА ЯНД'!L1086,0))</f>
        <v>Ж 7</v>
      </c>
      <c r="H1088" t="str">
        <f>CONCATENATE("У ",ROUND('БАЗА ЯНД'!M1086,0))</f>
        <v>У 26</v>
      </c>
      <c r="I1088">
        <f>'БАЗА ЯНД'!N1086</f>
        <v>0</v>
      </c>
      <c r="J1088">
        <f>'БАЗА ЯНД'!O1086</f>
        <v>0</v>
      </c>
      <c r="K1088">
        <f>'БАЗА ЯНД'!P1086</f>
        <v>0</v>
      </c>
      <c r="L1088">
        <f>'БАЗА ЯНД'!Q1086</f>
        <v>1</v>
      </c>
      <c r="M1088" t="str">
        <f>'БАЗА ЯНД'!R1086</f>
        <v>говядина, лук, морковь, томаты, паприка, перец чили, оливковое масло, кинза, петрушка, рис, чеснок, грецкий орех, специи, соль</v>
      </c>
    </row>
    <row r="1089" spans="1:13" ht="15" hidden="1" customHeight="1" x14ac:dyDescent="0.25">
      <c r="A1089">
        <f>'БАЗА ЯНД'!B1087</f>
        <v>21</v>
      </c>
      <c r="B1089" t="str">
        <f>'БАЗА ЯНД'!E1087</f>
        <v>Смузи клубника с базиликом</v>
      </c>
      <c r="C1089" t="str">
        <f>CONCATENATE('БАЗА ЯНД'!F1087,".-")</f>
        <v>160.-</v>
      </c>
      <c r="D1089" t="str">
        <f>CONCATENATE('БАЗА ЯНД'!I1087," г")</f>
        <v>270 г</v>
      </c>
      <c r="E1089" t="str">
        <f>CONCATENATE(ROUND('БАЗА ЯНД'!J1087,0)," кк")</f>
        <v>88 кк</v>
      </c>
      <c r="F1089" t="str">
        <f>CONCATENATE("Б ",ROUND('БАЗА ЯНД'!K1087,0))</f>
        <v>Б 2</v>
      </c>
      <c r="G1089" t="str">
        <f>CONCATENATE("Ж ",ROUND('БАЗА ЯНД'!L1087,0))</f>
        <v>Ж 1</v>
      </c>
      <c r="H1089" t="str">
        <f>CONCATENATE("У ",ROUND('БАЗА ЯНД'!M1087,0))</f>
        <v>У 19</v>
      </c>
      <c r="I1089">
        <f>'БАЗА ЯНД'!N1087</f>
        <v>1</v>
      </c>
      <c r="J1089">
        <f>'БАЗА ЯНД'!O1087</f>
        <v>0</v>
      </c>
      <c r="K1089">
        <f>'БАЗА ЯНД'!P1087</f>
        <v>0</v>
      </c>
      <c r="L1089">
        <f>'БАЗА ЯНД'!Q1087</f>
        <v>0</v>
      </c>
      <c r="M1089" t="str">
        <f>'БАЗА ЯНД'!R1087</f>
        <v>клубника, бананы, грейпфрутовый сок, базилик, лимон, лимонная кислота</v>
      </c>
    </row>
    <row r="1090" spans="1:13" ht="15" hidden="1" customHeight="1" x14ac:dyDescent="0.25">
      <c r="A1090">
        <f>'БАЗА ЯНД'!B1088</f>
        <v>5</v>
      </c>
      <c r="B1090" t="str">
        <f>'БАЗА ЯНД'!E1088</f>
        <v>Вок-салат из фунчозы</v>
      </c>
      <c r="C1090" t="str">
        <f>CONCATENATE('БАЗА ЯНД'!F1088,".-")</f>
        <v>150.-</v>
      </c>
      <c r="D1090" t="str">
        <f>CONCATENATE('БАЗА ЯНД'!I1088," г")</f>
        <v>180 г</v>
      </c>
      <c r="E1090" t="str">
        <f>CONCATENATE(ROUND('БАЗА ЯНД'!J1088,0)," кк")</f>
        <v>291 кк</v>
      </c>
      <c r="F1090" t="str">
        <f>CONCATENATE("Б ",ROUND('БАЗА ЯНД'!K1088,0))</f>
        <v>Б 4</v>
      </c>
      <c r="G1090" t="str">
        <f>CONCATENATE("Ж ",ROUND('БАЗА ЯНД'!L1088,0))</f>
        <v>Ж 10</v>
      </c>
      <c r="H1090" t="str">
        <f>CONCATENATE("У ",ROUND('БАЗА ЯНД'!M1088,0))</f>
        <v>У 45</v>
      </c>
      <c r="I1090">
        <f>'БАЗА ЯНД'!N1088</f>
        <v>1</v>
      </c>
      <c r="J1090">
        <f>'БАЗА ЯНД'!O1088</f>
        <v>0</v>
      </c>
      <c r="K1090">
        <f>'БАЗА ЯНД'!P1088</f>
        <v>0</v>
      </c>
      <c r="L1090">
        <f>'БАЗА ЯНД'!Q1088</f>
        <v>0</v>
      </c>
      <c r="M1090" t="str">
        <f>'БАЗА ЯНД'!R1088</f>
        <v>фунчоза, морковь, перец болгарский, кабачки, цветная капуста, соевый соус, апельсины, сахар, чеснок, вино, кунжутное масло, арахис, кинза</v>
      </c>
    </row>
    <row r="1091" spans="1:13" ht="15" hidden="1" customHeight="1" x14ac:dyDescent="0.25">
      <c r="A1091">
        <f>'БАЗА ЯНД'!B1089</f>
        <v>2</v>
      </c>
      <c r="B1091" t="str">
        <f>'БАЗА ЯНД'!E1089</f>
        <v>Салат с руколой, грушей и говядиной</v>
      </c>
      <c r="C1091" t="str">
        <f>CONCATENATE('БАЗА ЯНД'!F1089,".-")</f>
        <v>260.-</v>
      </c>
      <c r="D1091" t="str">
        <f>CONCATENATE('БАЗА ЯНД'!I1089," г")</f>
        <v>250 г</v>
      </c>
      <c r="E1091" t="str">
        <f>CONCATENATE(ROUND('БАЗА ЯНД'!J1089,0)," кк")</f>
        <v>315 кк</v>
      </c>
      <c r="F1091" t="str">
        <f>CONCATENATE("Б ",ROUND('БАЗА ЯНД'!K1089,0))</f>
        <v>Б 11</v>
      </c>
      <c r="G1091" t="str">
        <f>CONCATENATE("Ж ",ROUND('БАЗА ЯНД'!L1089,0))</f>
        <v>Ж 22</v>
      </c>
      <c r="H1091" t="str">
        <f>CONCATENATE("У ",ROUND('БАЗА ЯНД'!M1089,0))</f>
        <v>У 18</v>
      </c>
      <c r="I1091">
        <f>'БАЗА ЯНД'!N1089</f>
        <v>0</v>
      </c>
      <c r="J1091">
        <f>'БАЗА ЯНД'!O1089</f>
        <v>0</v>
      </c>
      <c r="K1091">
        <f>'БАЗА ЯНД'!P1089</f>
        <v>0</v>
      </c>
      <c r="L1091">
        <f>'БАЗА ЯНД'!Q1089</f>
        <v>0</v>
      </c>
      <c r="M1091" t="str">
        <f>'БАЗА ЯНД'!R1089</f>
        <v>говядина, салат айсберг, рукола, морковь, капуста красная, огурцы, томаты, груша, картофель стоун, оливковое масло, апельсины, горчица, уксус винный, соль, специи</v>
      </c>
    </row>
    <row r="1092" spans="1:13" ht="15" hidden="1" customHeight="1" x14ac:dyDescent="0.25">
      <c r="A1092">
        <f>'БАЗА ЯНД'!B1090</f>
        <v>19</v>
      </c>
      <c r="B1092" t="str">
        <f>'БАЗА ЯНД'!E1090</f>
        <v>Плов с баклажанами и грибами</v>
      </c>
      <c r="C1092" t="str">
        <f>CONCATENATE('БАЗА ЯНД'!F1090,".-")</f>
        <v>210.-</v>
      </c>
      <c r="D1092" t="str">
        <f>CONCATENATE('БАЗА ЯНД'!I1090," г")</f>
        <v>250 г</v>
      </c>
      <c r="E1092" t="str">
        <f>CONCATENATE(ROUND('БАЗА ЯНД'!J1090,0)," кк")</f>
        <v>259 кк</v>
      </c>
      <c r="F1092" t="str">
        <f>CONCATENATE("Б ",ROUND('БАЗА ЯНД'!K1090,0))</f>
        <v>Б 6</v>
      </c>
      <c r="G1092" t="str">
        <f>CONCATENATE("Ж ",ROUND('БАЗА ЯНД'!L1090,0))</f>
        <v>Ж 11</v>
      </c>
      <c r="H1092" t="str">
        <f>CONCATENATE("У ",ROUND('БАЗА ЯНД'!M1090,0))</f>
        <v>У 34</v>
      </c>
      <c r="I1092">
        <f>'БАЗА ЯНД'!N1090</f>
        <v>1</v>
      </c>
      <c r="J1092">
        <f>'БАЗА ЯНД'!O1090</f>
        <v>0</v>
      </c>
      <c r="K1092">
        <f>'БАЗА ЯНД'!P1090</f>
        <v>0</v>
      </c>
      <c r="L1092">
        <f>'БАЗА ЯНД'!Q1090</f>
        <v>0</v>
      </c>
      <c r="M1092" t="str">
        <f>'БАЗА ЯНД'!R1090</f>
        <v>рис, морковь, лук, барбарис, перец болгарский, кинза, чеснок, баклажаны, нут, кунжутное масло, шампиньоны, подосиновики, соль, специи</v>
      </c>
    </row>
    <row r="1093" spans="1:13" ht="15" hidden="1" customHeight="1" x14ac:dyDescent="0.25">
      <c r="A1093">
        <f>'БАЗА ЯНД'!B1091</f>
        <v>21</v>
      </c>
      <c r="B1093" t="str">
        <f>'БАЗА ЯНД'!E1091</f>
        <v>Овощи в соусе чимичурри с тофу</v>
      </c>
      <c r="C1093" t="str">
        <f>CONCATENATE('БАЗА ЯНД'!F1091,".-")</f>
        <v>190.-</v>
      </c>
      <c r="D1093" t="str">
        <f>CONCATENATE('БАЗА ЯНД'!I1091," г")</f>
        <v>220 г</v>
      </c>
      <c r="E1093" t="str">
        <f>CONCATENATE(ROUND('БАЗА ЯНД'!J1091,0)," кк")</f>
        <v>176 кк</v>
      </c>
      <c r="F1093" t="str">
        <f>CONCATENATE("Б ",ROUND('БАЗА ЯНД'!K1091,0))</f>
        <v>Б 5</v>
      </c>
      <c r="G1093" t="str">
        <f>CONCATENATE("Ж ",ROUND('БАЗА ЯНД'!L1091,0))</f>
        <v>Ж 11</v>
      </c>
      <c r="H1093" t="str">
        <f>CONCATENATE("У ",ROUND('БАЗА ЯНД'!M1091,0))</f>
        <v>У 15</v>
      </c>
      <c r="I1093">
        <f>'БАЗА ЯНД'!N1091</f>
        <v>1</v>
      </c>
      <c r="J1093">
        <f>'БАЗА ЯНД'!O1091</f>
        <v>1</v>
      </c>
      <c r="K1093">
        <f>'БАЗА ЯНД'!P1091</f>
        <v>0</v>
      </c>
      <c r="L1093">
        <f>'БАЗА ЯНД'!Q1091</f>
        <v>0</v>
      </c>
      <c r="M1093" t="str">
        <f>'БАЗА ЯНД'!R1091</f>
        <v>баклажаны, паприка свежая, морковь, кабачки, томаты, сыр тофу, соевый соус, соус (петрушка, базилик, кинза, мята, эстрагон, уксус винный белый, апельсины, чеснок, мед)</v>
      </c>
    </row>
    <row r="1094" spans="1:13" ht="15" hidden="1" customHeight="1" x14ac:dyDescent="0.25">
      <c r="A1094">
        <f>'БАЗА ЯНД'!B1092</f>
        <v>22</v>
      </c>
      <c r="B1094" t="str">
        <f>'БАЗА ЯНД'!E1092</f>
        <v>Смузи манго-банан</v>
      </c>
      <c r="C1094" t="str">
        <f>CONCATENATE('БАЗА ЯНД'!F1092,".-")</f>
        <v>160.-</v>
      </c>
      <c r="D1094" t="str">
        <f>CONCATENATE('БАЗА ЯНД'!I1092," г")</f>
        <v>270 г</v>
      </c>
      <c r="E1094" t="str">
        <f>CONCATENATE(ROUND('БАЗА ЯНД'!J1092,0)," кк")</f>
        <v>111 кк</v>
      </c>
      <c r="F1094" t="str">
        <f>CONCATENATE("Б ",ROUND('БАЗА ЯНД'!K1092,0))</f>
        <v>Б 2</v>
      </c>
      <c r="G1094" t="str">
        <f>CONCATENATE("Ж ",ROUND('БАЗА ЯНД'!L1092,0))</f>
        <v>Ж 0</v>
      </c>
      <c r="H1094" t="str">
        <f>CONCATENATE("У ",ROUND('БАЗА ЯНД'!M1092,0))</f>
        <v>У 25</v>
      </c>
      <c r="I1094">
        <f>'БАЗА ЯНД'!N1092</f>
        <v>1</v>
      </c>
      <c r="J1094">
        <f>'БАЗА ЯНД'!O1092</f>
        <v>0</v>
      </c>
      <c r="K1094">
        <f>'БАЗА ЯНД'!P1092</f>
        <v>0</v>
      </c>
      <c r="L1094">
        <f>'БАЗА ЯНД'!Q1092</f>
        <v>0</v>
      </c>
      <c r="M1094" t="str">
        <f>'БАЗА ЯНД'!R1092</f>
        <v>манго, бананы, лимон, лимонная кислота, мята</v>
      </c>
    </row>
    <row r="1095" spans="1:13" ht="15" customHeight="1" x14ac:dyDescent="0.25">
      <c r="A1095">
        <f>'БАЗА ЯНД'!B1093</f>
        <v>22</v>
      </c>
      <c r="B1095" t="str">
        <f>'БАЗА ЯНД'!E1093</f>
        <v>Стейк из говядины</v>
      </c>
      <c r="C1095" t="str">
        <f>CONCATENATE('БАЗА ЯНД'!F1093,".-")</f>
        <v>420.-</v>
      </c>
      <c r="D1095" t="str">
        <f>CONCATENATE('БАЗА ЯНД'!I1093," г")</f>
        <v>160 г</v>
      </c>
      <c r="E1095" t="str">
        <f>CONCATENATE(ROUND('БАЗА ЯНД'!J1093,0)," кк")</f>
        <v>315 кк</v>
      </c>
      <c r="F1095" t="str">
        <f>CONCATENATE("Б ",ROUND('БАЗА ЯНД'!K1093,0))</f>
        <v>Б 34</v>
      </c>
      <c r="G1095" t="str">
        <f>CONCATENATE("Ж ",ROUND('БАЗА ЯНД'!L1093,0))</f>
        <v>Ж 18</v>
      </c>
      <c r="H1095" t="str">
        <f>CONCATENATE("У ",ROUND('БАЗА ЯНД'!M1093,0))</f>
        <v>У 3</v>
      </c>
      <c r="I1095">
        <f>'БАЗА ЯНД'!N1093</f>
        <v>0</v>
      </c>
      <c r="J1095">
        <f>'БАЗА ЯНД'!O1093</f>
        <v>0</v>
      </c>
      <c r="K1095">
        <f>'БАЗА ЯНД'!P1093</f>
        <v>0</v>
      </c>
      <c r="L1095">
        <f>'БАЗА ЯНД'!Q1093</f>
        <v>0</v>
      </c>
      <c r="M1095" t="str">
        <f>'БАЗА ЯНД'!R1093</f>
        <v xml:space="preserve">говядина, подсолнечное масло, тимьян, розмарин, соль, специи </v>
      </c>
    </row>
    <row r="1096" spans="1:13" ht="15" hidden="1" customHeight="1" x14ac:dyDescent="0.25">
      <c r="A1096">
        <f>'БАЗА ЯНД'!B1094</f>
        <v>3</v>
      </c>
      <c r="B1096" t="str">
        <f>'БАЗА ЯНД'!E1094</f>
        <v>Авокадо тост с тунцом</v>
      </c>
      <c r="C1096" t="str">
        <f>CONCATENATE('БАЗА ЯНД'!F1094,".-")</f>
        <v>260.-</v>
      </c>
      <c r="D1096" t="str">
        <f>CONCATENATE('БАЗА ЯНД'!I1094," г")</f>
        <v>180 г</v>
      </c>
      <c r="E1096" t="str">
        <f>CONCATENATE(ROUND('БАЗА ЯНД'!J1094,0)," кк")</f>
        <v>331 кк</v>
      </c>
      <c r="F1096" t="str">
        <f>CONCATENATE("Б ",ROUND('БАЗА ЯНД'!K1094,0))</f>
        <v>Б 18</v>
      </c>
      <c r="G1096" t="str">
        <f>CONCATENATE("Ж ",ROUND('БАЗА ЯНД'!L1094,0))</f>
        <v>Ж 17</v>
      </c>
      <c r="H1096" t="str">
        <f>CONCATENATE("У ",ROUND('БАЗА ЯНД'!M1094,0))</f>
        <v>У 28</v>
      </c>
      <c r="I1096">
        <f>'БАЗА ЯНД'!N1094</f>
        <v>0</v>
      </c>
      <c r="J1096">
        <f>'БАЗА ЯНД'!O1094</f>
        <v>1</v>
      </c>
      <c r="K1096">
        <f>'БАЗА ЯНД'!P1094</f>
        <v>1</v>
      </c>
      <c r="L1096">
        <f>'БАЗА ЯНД'!Q1094</f>
        <v>0</v>
      </c>
      <c r="M1096" t="str">
        <f>'БАЗА ЯНД'!R1094</f>
        <v>тост (мука пшеничная, молоко, подсолнечное масло, дрожжи, соль, сахар), филе тунца,лемонграсс, листья лайма, апельсины,  авокадо, томаты, оливковое масло, кинза, паприка, сыр сливочный, табаско, чеснок, соль, специи</v>
      </c>
    </row>
    <row r="1097" spans="1:13" ht="15" hidden="1" customHeight="1" x14ac:dyDescent="0.25">
      <c r="A1097">
        <f>'БАЗА ЯНД'!B1095</f>
        <v>38</v>
      </c>
      <c r="B1097" t="str">
        <f>'БАЗА ЯНД'!E1095</f>
        <v>Паста с красной рыбой, брокколи и шпинатом</v>
      </c>
      <c r="C1097" t="str">
        <f>CONCATENATE('БАЗА ЯНД'!F1095,".-")</f>
        <v>260.-</v>
      </c>
      <c r="D1097" t="str">
        <f>CONCATENATE('БАЗА ЯНД'!I1095," г")</f>
        <v>250 г</v>
      </c>
      <c r="E1097" t="str">
        <f>CONCATENATE(ROUND('БАЗА ЯНД'!J1095,0)," кк")</f>
        <v>227 кк</v>
      </c>
      <c r="F1097" t="str">
        <f>CONCATENATE("Б ",ROUND('БАЗА ЯНД'!K1095,0))</f>
        <v>Б 14</v>
      </c>
      <c r="G1097" t="str">
        <f>CONCATENATE("Ж ",ROUND('БАЗА ЯНД'!L1095,0))</f>
        <v>Ж 12</v>
      </c>
      <c r="H1097" t="str">
        <f>CONCATENATE("У ",ROUND('БАЗА ЯНД'!M1095,0))</f>
        <v>У 16</v>
      </c>
      <c r="I1097">
        <f>'БАЗА ЯНД'!N1095</f>
        <v>0</v>
      </c>
      <c r="J1097">
        <f>'БАЗА ЯНД'!O1095</f>
        <v>1</v>
      </c>
      <c r="K1097">
        <f>'БАЗА ЯНД'!P1095</f>
        <v>1</v>
      </c>
      <c r="L1097">
        <f>'БАЗА ЯНД'!Q1095</f>
        <v>0</v>
      </c>
      <c r="M1097" t="str">
        <f>'БАЗА ЯНД'!R1095</f>
        <v>паста, брокколи, сливки, кета, пармезан, вино, шпинат, базилик, моцарелла, соль, специи</v>
      </c>
    </row>
    <row r="1098" spans="1:13" ht="15" hidden="1" customHeight="1" x14ac:dyDescent="0.25">
      <c r="A1098">
        <f>'БАЗА ЯНД'!B1096</f>
        <v>3</v>
      </c>
      <c r="B1098" t="str">
        <f>'БАЗА ЯНД'!E1096</f>
        <v>Паста с морепродуктами</v>
      </c>
      <c r="C1098" t="str">
        <f>CONCATENATE('БАЗА ЯНД'!F1096,".-")</f>
        <v>260.-</v>
      </c>
      <c r="D1098" t="str">
        <f>CONCATENATE('БАЗА ЯНД'!I1096," г")</f>
        <v>250 г</v>
      </c>
      <c r="E1098" t="str">
        <f>CONCATENATE(ROUND('БАЗА ЯНД'!J1096,0)," кк")</f>
        <v>232 кк</v>
      </c>
      <c r="F1098" t="str">
        <f>CONCATENATE("Б ",ROUND('БАЗА ЯНД'!K1096,0))</f>
        <v>Б 13</v>
      </c>
      <c r="G1098" t="str">
        <f>CONCATENATE("Ж ",ROUND('БАЗА ЯНД'!L1096,0))</f>
        <v>Ж 7</v>
      </c>
      <c r="H1098" t="str">
        <f>CONCATENATE("У ",ROUND('БАЗА ЯНД'!M1096,0))</f>
        <v>У 30</v>
      </c>
      <c r="I1098">
        <f>'БАЗА ЯНД'!N1096</f>
        <v>0</v>
      </c>
      <c r="J1098">
        <f>'БАЗА ЯНД'!O1096</f>
        <v>1</v>
      </c>
      <c r="K1098">
        <f>'БАЗА ЯНД'!P1096</f>
        <v>1</v>
      </c>
      <c r="L1098">
        <f>'БАЗА ЯНД'!Q1096</f>
        <v>0</v>
      </c>
      <c r="M1098" t="str">
        <f>'БАЗА ЯНД'!R1096</f>
        <v>паста, томаты, лук, морковь, чеснок, базилик, сахар, пармезан, рукола, шпинат, кальмар, мидии, треска, кета,  соль, специи</v>
      </c>
    </row>
    <row r="1099" spans="1:13" ht="15" hidden="1" customHeight="1" x14ac:dyDescent="0.25">
      <c r="A1099">
        <f>'БАЗА ЯНД'!B1097</f>
        <v>23</v>
      </c>
      <c r="B1099" t="str">
        <f>'БАЗА ЯНД'!E1097</f>
        <v>Стейк из индейки</v>
      </c>
      <c r="C1099" t="str">
        <f>CONCATENATE('БАЗА ЯНД'!F1097,".-")</f>
        <v>250.-</v>
      </c>
      <c r="D1099" t="str">
        <f>CONCATENATE('БАЗА ЯНД'!I1097," г")</f>
        <v>150 г</v>
      </c>
      <c r="E1099" t="str">
        <f>CONCATENATE(ROUND('БАЗА ЯНД'!J1097,0)," кк")</f>
        <v>167 кк</v>
      </c>
      <c r="F1099" t="str">
        <f>CONCATENATE("Б ",ROUND('БАЗА ЯНД'!K1097,0))</f>
        <v>Б 28</v>
      </c>
      <c r="G1099" t="str">
        <f>CONCATENATE("Ж ",ROUND('БАЗА ЯНД'!L1097,0))</f>
        <v>Ж 5</v>
      </c>
      <c r="H1099" t="str">
        <f>CONCATENATE("У ",ROUND('БАЗА ЯНД'!M1097,0))</f>
        <v>У 3</v>
      </c>
      <c r="I1099">
        <f>'БАЗА ЯНД'!N1097</f>
        <v>0</v>
      </c>
      <c r="J1099">
        <f>'БАЗА ЯНД'!O1097</f>
        <v>0</v>
      </c>
      <c r="K1099">
        <f>'БАЗА ЯНД'!P1097</f>
        <v>0</v>
      </c>
      <c r="L1099">
        <f>'БАЗА ЯНД'!Q1097</f>
        <v>0</v>
      </c>
      <c r="M1099" t="str">
        <f>'БАЗА ЯНД'!R1097</f>
        <v>индейка, апельсины, ворчестер, цукини, морковь, капуста, редис, сахар, чеснок, огурцы, уксус яблочный, соль, специи</v>
      </c>
    </row>
    <row r="1100" spans="1:13" ht="15" hidden="1" customHeight="1" x14ac:dyDescent="0.25">
      <c r="A1100">
        <f>'БАЗА ЯНД'!B1098</f>
        <v>44</v>
      </c>
      <c r="B1100" t="str">
        <f>'БАЗА ЯНД'!E1098</f>
        <v>Чёрная паста Эль Диабло с пепперони</v>
      </c>
      <c r="C1100" t="str">
        <f>CONCATENATE('БАЗА ЯНД'!F1098,".-")</f>
        <v>270.-</v>
      </c>
      <c r="D1100" t="str">
        <f>CONCATENATE('БАЗА ЯНД'!I1098," г")</f>
        <v>250 г</v>
      </c>
      <c r="E1100" t="str">
        <f>CONCATENATE(ROUND('БАЗА ЯНД'!J1098,0)," кк")</f>
        <v>390 кк</v>
      </c>
      <c r="F1100" t="str">
        <f>CONCATENATE("Б ",ROUND('БАЗА ЯНД'!K1098,0))</f>
        <v>Б 32</v>
      </c>
      <c r="G1100" t="str">
        <f>CONCATENATE("Ж ",ROUND('БАЗА ЯНД'!L1098,0))</f>
        <v>Ж 16</v>
      </c>
      <c r="H1100" t="str">
        <f>CONCATENATE("У ",ROUND('БАЗА ЯНД'!M1098,0))</f>
        <v>У 30</v>
      </c>
      <c r="I1100">
        <f>'БАЗА ЯНД'!N1098</f>
        <v>0</v>
      </c>
      <c r="J1100">
        <f>'БАЗА ЯНД'!O1098</f>
        <v>1</v>
      </c>
      <c r="K1100">
        <f>'БАЗА ЯНД'!P1098</f>
        <v>1</v>
      </c>
      <c r="L1100">
        <f>'БАЗА ЯНД'!Q1098</f>
        <v>1</v>
      </c>
      <c r="M1100" t="str">
        <f>'БАЗА ЯНД'!R1098</f>
        <v>черная паста, филе бедра цыпленка, сыр пармезан, лук, сливочное масло, пепперони (свинина, перец чили, тмин, экстракт паприки, сахар, соль), соус табаско (перец чили, уксус, соль), соус (томаты, морковь, чеснок, базилик, подсолнечное масло, соль, сахар)</v>
      </c>
    </row>
    <row r="1101" spans="1:13" ht="15" hidden="1" customHeight="1" x14ac:dyDescent="0.25">
      <c r="A1101">
        <f>'БАЗА ЯНД'!B1099</f>
        <v>44</v>
      </c>
      <c r="B1101" t="str">
        <f>'БАЗА ЯНД'!E1099</f>
        <v>Чёрная паэлья с морепродуктами</v>
      </c>
      <c r="C1101" t="str">
        <f>CONCATENATE('БАЗА ЯНД'!F1099,".-")</f>
        <v>270.-</v>
      </c>
      <c r="D1101" t="str">
        <f>CONCATENATE('БАЗА ЯНД'!I1099," г")</f>
        <v>250 г</v>
      </c>
      <c r="E1101" t="str">
        <f>CONCATENATE(ROUND('БАЗА ЯНД'!J1099,0)," кк")</f>
        <v>188 кк</v>
      </c>
      <c r="F1101" t="str">
        <f>CONCATENATE("Б ",ROUND('БАЗА ЯНД'!K1099,0))</f>
        <v>Б 13</v>
      </c>
      <c r="G1101" t="str">
        <f>CONCATENATE("Ж ",ROUND('БАЗА ЯНД'!L1099,0))</f>
        <v>Ж 3</v>
      </c>
      <c r="H1101" t="str">
        <f>CONCATENATE("У ",ROUND('БАЗА ЯНД'!M1099,0))</f>
        <v>У 28</v>
      </c>
      <c r="I1101">
        <f>'БАЗА ЯНД'!N1099</f>
        <v>0</v>
      </c>
      <c r="J1101">
        <f>'БАЗА ЯНД'!O1099</f>
        <v>0</v>
      </c>
      <c r="K1101">
        <f>'БАЗА ЯНД'!P1099</f>
        <v>1</v>
      </c>
      <c r="L1101">
        <f>'БАЗА ЯНД'!Q1099</f>
        <v>0</v>
      </c>
      <c r="M1101" t="str">
        <f>'БАЗА ЯНД'!R1099</f>
        <v xml:space="preserve">рис басмати, перец болгарский, фасоль стручковая, лук репчатый, чеснок, томаты, лимоны, маслины, сливочное масло, чернила каракатицы, креветки, кальмар, треска, мидии
</v>
      </c>
    </row>
    <row r="1102" spans="1:13" ht="15" hidden="1" customHeight="1" x14ac:dyDescent="0.25">
      <c r="A1102">
        <f>'БАЗА ЯНД'!B1100</f>
        <v>0</v>
      </c>
      <c r="B1102" t="str">
        <f>'БАЗА ЯНД'!E1100</f>
        <v>Чёрная-чёрная паэлья с курицей и колбасками</v>
      </c>
      <c r="C1102" t="str">
        <f>CONCATENATE('БАЗА ЯНД'!F1100,".-")</f>
        <v>250.-</v>
      </c>
      <c r="D1102" t="str">
        <f>CONCATENATE('БАЗА ЯНД'!I1100," г")</f>
        <v>250 г</v>
      </c>
      <c r="E1102" t="str">
        <f>CONCATENATE(ROUND('БАЗА ЯНД'!J1100,0)," кк")</f>
        <v>256 кк</v>
      </c>
      <c r="F1102" t="str">
        <f>CONCATENATE("Б ",ROUND('БАЗА ЯНД'!K1100,0))</f>
        <v>Б 12</v>
      </c>
      <c r="G1102" t="str">
        <f>CONCATENATE("Ж ",ROUND('БАЗА ЯНД'!L1100,0))</f>
        <v>Ж 16</v>
      </c>
      <c r="H1102" t="str">
        <f>CONCATENATE("У ",ROUND('БАЗА ЯНД'!M1100,0))</f>
        <v>У 16</v>
      </c>
      <c r="I1102">
        <f>'БАЗА ЯНД'!N1100</f>
        <v>0</v>
      </c>
      <c r="J1102">
        <f>'БАЗА ЯНД'!O1100</f>
        <v>0</v>
      </c>
      <c r="K1102">
        <f>'БАЗА ЯНД'!P1100</f>
        <v>1</v>
      </c>
      <c r="L1102">
        <f>'БАЗА ЯНД'!Q1100</f>
        <v>0</v>
      </c>
      <c r="M1102" t="str">
        <f>'БАЗА ЯНД'!R1100</f>
        <v xml:space="preserve">рис басмати, перец болгарский, фасоль стручковая, лук репчатый, чеснок, томаты, лимоны, маслины, сливочное масло, чернила каракатицы, цыплёнок, пепперони, соль, специи
</v>
      </c>
    </row>
    <row r="1103" spans="1:13" ht="15" hidden="1" customHeight="1" x14ac:dyDescent="0.25">
      <c r="A1103">
        <f>'БАЗА ЯНД'!B1101</f>
        <v>0</v>
      </c>
      <c r="B1103" t="str">
        <f>'БАЗА ЯНД'!E1101</f>
        <v>Чёрные бургеры с кисло-сладким соусом</v>
      </c>
      <c r="C1103" t="str">
        <f>CONCATENATE('БАЗА ЯНД'!F1101,".-")</f>
        <v>230.-</v>
      </c>
      <c r="D1103" t="str">
        <f>CONCATENATE('БАЗА ЯНД'!I1101," г")</f>
        <v>250 г</v>
      </c>
      <c r="E1103" t="str">
        <f>CONCATENATE(ROUND('БАЗА ЯНД'!J1101,0)," кк")</f>
        <v>494 кк</v>
      </c>
      <c r="F1103" t="str">
        <f>CONCATENATE("Б ",ROUND('БАЗА ЯНД'!K1101,0))</f>
        <v>Б 25</v>
      </c>
      <c r="G1103" t="str">
        <f>CONCATENATE("Ж ",ROUND('БАЗА ЯНД'!L1101,0))</f>
        <v>Ж 34</v>
      </c>
      <c r="H1103" t="str">
        <f>CONCATENATE("У ",ROUND('БАЗА ЯНД'!M1101,0))</f>
        <v>У 20</v>
      </c>
      <c r="I1103">
        <f>'БАЗА ЯНД'!N1101</f>
        <v>0</v>
      </c>
      <c r="J1103">
        <f>'БАЗА ЯНД'!O1101</f>
        <v>0</v>
      </c>
      <c r="K1103">
        <f>'БАЗА ЯНД'!P1101</f>
        <v>0</v>
      </c>
      <c r="L1103">
        <f>'БАЗА ЯНД'!Q1101</f>
        <v>0</v>
      </c>
      <c r="M1103" t="str">
        <f>'БАЗА ЯНД'!R1101</f>
        <v>говядина, яйцо куриное, булочка для бургера, сливочное масло, майонез, мёд, горчица, листья салата, огурцы, сыр, соус сладкий чили, соль, специи</v>
      </c>
    </row>
    <row r="1104" spans="1:13" ht="15" hidden="1" customHeight="1" x14ac:dyDescent="0.25">
      <c r="A1104">
        <f>'БАЗА ЯНД'!B1102</f>
        <v>24</v>
      </c>
      <c r="B1104" t="str">
        <f>'БАЗА ЯНД'!E1102</f>
        <v>Лазанья с цыплёнком</v>
      </c>
      <c r="C1104" t="str">
        <f>CONCATENATE('БАЗА ЯНД'!F1102,".-")</f>
        <v>250.-</v>
      </c>
      <c r="D1104" t="str">
        <f>CONCATENATE('БАЗА ЯНД'!I1102," г")</f>
        <v>220 г</v>
      </c>
      <c r="E1104" t="str">
        <f>CONCATENATE(ROUND('БАЗА ЯНД'!J1102,0)," кк")</f>
        <v>302 кк</v>
      </c>
      <c r="F1104" t="str">
        <f>CONCATENATE("Б ",ROUND('БАЗА ЯНД'!K1102,0))</f>
        <v>Б 24</v>
      </c>
      <c r="G1104" t="str">
        <f>CONCATENATE("Ж ",ROUND('БАЗА ЯНД'!L1102,0))</f>
        <v>Ж 14</v>
      </c>
      <c r="H1104" t="str">
        <f>CONCATENATE("У ",ROUND('БАЗА ЯНД'!M1102,0))</f>
        <v>У 20</v>
      </c>
      <c r="I1104">
        <f>'БАЗА ЯНД'!N1102</f>
        <v>0</v>
      </c>
      <c r="J1104">
        <f>'БАЗА ЯНД'!O1102</f>
        <v>1</v>
      </c>
      <c r="K1104">
        <f>'БАЗА ЯНД'!P1102</f>
        <v>1</v>
      </c>
      <c r="L1104">
        <f>'БАЗА ЯНД'!Q1102</f>
        <v>0</v>
      </c>
      <c r="M1104" t="str">
        <f>'БАЗА ЯНД'!R1102</f>
        <v>паста, цыплёнок, лук репчатый, сыр, сливочное масло, чеснок, молоко, мука пшеничная, кабачки, сливки, горошек зеленый, тимьян, шампиньоны, соль, специи</v>
      </c>
    </row>
    <row r="1105" spans="1:13" ht="15" hidden="1" customHeight="1" x14ac:dyDescent="0.25">
      <c r="A1105">
        <f>'БАЗА ЯНД'!B1103</f>
        <v>22</v>
      </c>
      <c r="B1105" t="str">
        <f>'БАЗА ЯНД'!E1103</f>
        <v>Табуле из булгура с сыром фета</v>
      </c>
      <c r="C1105" t="str">
        <f>CONCATENATE('БАЗА ЯНД'!F1103,".-")</f>
        <v>130.-</v>
      </c>
      <c r="D1105" t="str">
        <f>CONCATENATE('БАЗА ЯНД'!I1103," г")</f>
        <v>180 г</v>
      </c>
      <c r="E1105" t="str">
        <f>CONCATENATE(ROUND('БАЗА ЯНД'!J1103,0)," кк")</f>
        <v>229 кк</v>
      </c>
      <c r="F1105" t="str">
        <f>CONCATENATE("Б ",ROUND('БАЗА ЯНД'!K1103,0))</f>
        <v>Б 7</v>
      </c>
      <c r="G1105" t="str">
        <f>CONCATENATE("Ж ",ROUND('БАЗА ЯНД'!L1103,0))</f>
        <v>Ж 17</v>
      </c>
      <c r="H1105" t="str">
        <f>CONCATENATE("У ",ROUND('БАЗА ЯНД'!M1103,0))</f>
        <v>У 10</v>
      </c>
      <c r="I1105">
        <f>'БАЗА ЯНД'!N1103</f>
        <v>1</v>
      </c>
      <c r="J1105">
        <f>'БАЗА ЯНД'!O1103</f>
        <v>1</v>
      </c>
      <c r="K1105">
        <f>'БАЗА ЯНД'!P1103</f>
        <v>1</v>
      </c>
      <c r="L1105">
        <f>'БАЗА ЯНД'!Q1103</f>
        <v>0</v>
      </c>
      <c r="M1105" t="str">
        <f>'БАЗА ЯНД'!R1103</f>
        <v>булгур, капуста китайская, цукини, томаты, огурцы, петрушка, тархун, мята, растительное масло, лимоны, соль, сыр брынза, специи</v>
      </c>
    </row>
    <row r="1106" spans="1:13" ht="15" hidden="1" customHeight="1" x14ac:dyDescent="0.25">
      <c r="A1106">
        <f>'БАЗА ЯНД'!B1104</f>
        <v>21</v>
      </c>
      <c r="B1106" t="str">
        <f>'БАЗА ЯНД'!E1104</f>
        <v>Оладьи из куриной печени, 1 шт</v>
      </c>
      <c r="C1106" t="str">
        <f>CONCATENATE('БАЗА ЯНД'!F1104,".-")</f>
        <v>100.-</v>
      </c>
      <c r="D1106" t="str">
        <f>CONCATENATE('БАЗА ЯНД'!I1104," г")</f>
        <v>120 г</v>
      </c>
      <c r="E1106" t="str">
        <f>CONCATENATE(ROUND('БАЗА ЯНД'!J1104,0)," кк")</f>
        <v>400 кк</v>
      </c>
      <c r="F1106" t="str">
        <f>CONCATENATE("Б ",ROUND('БАЗА ЯНД'!K1104,0))</f>
        <v>Б 23</v>
      </c>
      <c r="G1106" t="str">
        <f>CONCATENATE("Ж ",ROUND('БАЗА ЯНД'!L1104,0))</f>
        <v>Ж 28</v>
      </c>
      <c r="H1106" t="str">
        <f>CONCATENATE("У ",ROUND('БАЗА ЯНД'!M1104,0))</f>
        <v>У 14</v>
      </c>
      <c r="I1106">
        <f>'БАЗА ЯНД'!N1104</f>
        <v>0</v>
      </c>
      <c r="J1106">
        <f>'БАЗА ЯНД'!O1104</f>
        <v>1</v>
      </c>
      <c r="K1106">
        <f>'БАЗА ЯНД'!P1104</f>
        <v>1</v>
      </c>
      <c r="L1106">
        <f>'БАЗА ЯНД'!Q1104</f>
        <v>0</v>
      </c>
      <c r="M1106" t="str">
        <f>'БАЗА ЯНД'!R1104</f>
        <v>печень куриная, цыплёнок, лук, сливочное масло, яйцо куриное, сметана, манная крупа, майонез, сливки, соль, специи</v>
      </c>
    </row>
    <row r="1107" spans="1:13" ht="15" customHeight="1" x14ac:dyDescent="0.25">
      <c r="A1107">
        <f>'БАЗА ЯНД'!B1105</f>
        <v>22</v>
      </c>
      <c r="B1107" t="str">
        <f>'БАЗА ЯНД'!E1105</f>
        <v>Стейк лосося</v>
      </c>
      <c r="C1107" t="str">
        <f>CONCATENATE('БАЗА ЯНД'!F1105,".-")</f>
        <v>490.-</v>
      </c>
      <c r="D1107" t="str">
        <f>CONCATENATE('БАЗА ЯНД'!I1105," г")</f>
        <v>100 г</v>
      </c>
      <c r="E1107" t="str">
        <f>CONCATENATE(ROUND('БАЗА ЯНД'!J1105,0)," кк")</f>
        <v>200 кк</v>
      </c>
      <c r="F1107" t="str">
        <f>CONCATENATE("Б ",ROUND('БАЗА ЯНД'!K1105,0))</f>
        <v>Б 29</v>
      </c>
      <c r="G1107" t="str">
        <f>CONCATENATE("Ж ",ROUND('БАЗА ЯНД'!L1105,0))</f>
        <v>Ж 9</v>
      </c>
      <c r="H1107" t="str">
        <f>CONCATENATE("У ",ROUND('БАЗА ЯНД'!M1105,0))</f>
        <v>У 1</v>
      </c>
      <c r="I1107">
        <f>'БАЗА ЯНД'!N1105</f>
        <v>0</v>
      </c>
      <c r="J1107">
        <f>'БАЗА ЯНД'!O1105</f>
        <v>0</v>
      </c>
      <c r="K1107">
        <f>'БАЗА ЯНД'!P1105</f>
        <v>0</v>
      </c>
      <c r="L1107">
        <f>'БАЗА ЯНД'!Q1105</f>
        <v>0</v>
      </c>
      <c r="M1107" t="str">
        <f>'БАЗА ЯНД'!R1105</f>
        <v>лосось, подсолнечное масло, соль, специи, лимоны</v>
      </c>
    </row>
    <row r="1108" spans="1:13" ht="15" customHeight="1" x14ac:dyDescent="0.25">
      <c r="A1108">
        <f>'БАЗА ЯНД'!B1106</f>
        <v>23</v>
      </c>
      <c r="B1108" t="str">
        <f>'БАЗА ЯНД'!E1106</f>
        <v>Строганов из индейки</v>
      </c>
      <c r="C1108" t="str">
        <f>CONCATENATE('БАЗА ЯНД'!F1106,".-")</f>
        <v>240.-</v>
      </c>
      <c r="D1108" t="str">
        <f>CONCATENATE('БАЗА ЯНД'!I1106," г")</f>
        <v>190 г</v>
      </c>
      <c r="E1108" t="str">
        <f>CONCATENATE(ROUND('БАЗА ЯНД'!J1106,0)," кк")</f>
        <v>205 кк</v>
      </c>
      <c r="F1108" t="str">
        <f>CONCATENATE("Б ",ROUND('БАЗА ЯНД'!K1106,0))</f>
        <v>Б 15</v>
      </c>
      <c r="G1108" t="str">
        <f>CONCATENATE("Ж ",ROUND('БАЗА ЯНД'!L1106,0))</f>
        <v>Ж 13</v>
      </c>
      <c r="H1108" t="str">
        <f>CONCATENATE("У ",ROUND('БАЗА ЯНД'!M1106,0))</f>
        <v>У 8</v>
      </c>
      <c r="I1108">
        <f>'БАЗА ЯНД'!N1106</f>
        <v>0</v>
      </c>
      <c r="J1108">
        <f>'БАЗА ЯНД'!O1106</f>
        <v>1</v>
      </c>
      <c r="K1108">
        <f>'БАЗА ЯНД'!P1106</f>
        <v>1</v>
      </c>
      <c r="L1108">
        <f>'БАЗА ЯНД'!Q1106</f>
        <v>0</v>
      </c>
      <c r="M1108" t="str">
        <f>'БАЗА ЯНД'!R1106</f>
        <v>индейка, лук, шампиньоны, сливки, мука пшеничная, сливочное масло, петрушка, огурцы маринованные, демиглас, томаты, соль, специи, чеснок</v>
      </c>
    </row>
    <row r="1109" spans="1:13" ht="15" hidden="1" customHeight="1" x14ac:dyDescent="0.25">
      <c r="A1109">
        <f>'БАЗА ЯНД'!B1107</f>
        <v>11</v>
      </c>
      <c r="B1109" t="str">
        <f>'БАЗА ЯНД'!E1107</f>
        <v>Постный морковный торт</v>
      </c>
      <c r="C1109" t="str">
        <f>CONCATENATE('БАЗА ЯНД'!F1107,".-")</f>
        <v>160.-</v>
      </c>
      <c r="D1109" t="str">
        <f>CONCATENATE('БАЗА ЯНД'!I1107," г")</f>
        <v>160 г</v>
      </c>
      <c r="E1109" t="str">
        <f>CONCATENATE(ROUND('БАЗА ЯНД'!J1107,0)," кк")</f>
        <v>489 кк</v>
      </c>
      <c r="F1109" t="str">
        <f>CONCATENATE("Б ",ROUND('БАЗА ЯНД'!K1107,0))</f>
        <v>Б 7</v>
      </c>
      <c r="G1109" t="str">
        <f>CONCATENATE("Ж ",ROUND('БАЗА ЯНД'!L1107,0))</f>
        <v>Ж 32</v>
      </c>
      <c r="H1109" t="str">
        <f>CONCATENATE("У ",ROUND('БАЗА ЯНД'!M1107,0))</f>
        <v>У 43</v>
      </c>
      <c r="I1109">
        <f>'БАЗА ЯНД'!N1107</f>
        <v>1</v>
      </c>
      <c r="J1109">
        <f>'БАЗА ЯНД'!O1107</f>
        <v>1</v>
      </c>
      <c r="K1109">
        <f>'БАЗА ЯНД'!P1107</f>
        <v>0</v>
      </c>
      <c r="L1109">
        <f>'БАЗА ЯНД'!Q1107</f>
        <v>0</v>
      </c>
      <c r="M1109" t="str">
        <f>'БАЗА ЯНД'!R1107</f>
        <v>морковь, пшеничная мука, апельсин, корица, кардамон, грецкий орех, имбирь, сода, разрыхлитель</v>
      </c>
    </row>
    <row r="1110" spans="1:13" ht="15" customHeight="1" x14ac:dyDescent="0.25">
      <c r="A1110">
        <f>'БАЗА ЯНД'!B1108</f>
        <v>23</v>
      </c>
      <c r="B1110" t="str">
        <f>'БАЗА ЯНД'!E1108</f>
        <v>Суши-ролл с цыплёнком</v>
      </c>
      <c r="C1110" t="str">
        <f>CONCATENATE('БАЗА ЯНД'!F1108,".-")</f>
        <v>110.-</v>
      </c>
      <c r="D1110" t="str">
        <f>CONCATENATE('БАЗА ЯНД'!I1108," г")</f>
        <v>100 г</v>
      </c>
      <c r="E1110" t="str">
        <f>CONCATENATE(ROUND('БАЗА ЯНД'!J1108,0)," кк")</f>
        <v>133 кк</v>
      </c>
      <c r="F1110" t="str">
        <f>CONCATENATE("Б ",ROUND('БАЗА ЯНД'!K1108,0))</f>
        <v>Б 5</v>
      </c>
      <c r="G1110" t="str">
        <f>CONCATENATE("Ж ",ROUND('БАЗА ЯНД'!L1108,0))</f>
        <v>Ж 2</v>
      </c>
      <c r="H1110" t="str">
        <f>CONCATENATE("У ",ROUND('БАЗА ЯНД'!M1108,0))</f>
        <v>У 24</v>
      </c>
      <c r="I1110">
        <f>'БАЗА ЯНД'!N1108</f>
        <v>0</v>
      </c>
      <c r="J1110">
        <f>'БАЗА ЯНД'!O1108</f>
        <v>1</v>
      </c>
      <c r="K1110">
        <f>'БАЗА ЯНД'!P1108</f>
        <v>0</v>
      </c>
      <c r="L1110">
        <f>'БАЗА ЯНД'!Q1108</f>
        <v>0</v>
      </c>
      <c r="M1110" t="str">
        <f>'БАЗА ЯНД'!R1108</f>
        <v>рис, уксус рисовый, мирин, сахар, яблоки, цыплёнок, фасоль, морковь, капуста, имбирь, кунжут, нори, соус соевый, чеснок, лимон, апельсин, белое вино, картофельный крахмал, соль, специи</v>
      </c>
    </row>
    <row r="1111" spans="1:13" ht="15" hidden="1" customHeight="1" x14ac:dyDescent="0.25">
      <c r="A1111">
        <f>'БАЗА ЯНД'!B1109</f>
        <v>23</v>
      </c>
      <c r="B1111" t="str">
        <f>'БАЗА ЯНД'!E1109</f>
        <v>Сыр</v>
      </c>
      <c r="C1111" t="str">
        <f>CONCATENATE('БАЗА ЯНД'!F1109,".-")</f>
        <v>50.-</v>
      </c>
      <c r="D1111" t="str">
        <f>CONCATENATE('БАЗА ЯНД'!I1109," г")</f>
        <v>20 г</v>
      </c>
      <c r="E1111" t="str">
        <f>CONCATENATE(ROUND('БАЗА ЯНД'!J1109,0)," кк")</f>
        <v>81 кк</v>
      </c>
      <c r="F1111" t="str">
        <f>CONCATENATE("Б ",ROUND('БАЗА ЯНД'!K1109,0))</f>
        <v>Б 7</v>
      </c>
      <c r="G1111" t="str">
        <f>CONCATENATE("Ж ",ROUND('БАЗА ЯНД'!L1109,0))</f>
        <v>Ж 6</v>
      </c>
      <c r="H1111" t="str">
        <f>CONCATENATE("У ",ROUND('БАЗА ЯНД'!M1109,0))</f>
        <v>У 1</v>
      </c>
      <c r="I1111">
        <f>'БАЗА ЯНД'!N1109</f>
        <v>1</v>
      </c>
      <c r="J1111">
        <f>'БАЗА ЯНД'!O1109</f>
        <v>0</v>
      </c>
      <c r="K1111">
        <f>'БАЗА ЯНД'!P1109</f>
        <v>1</v>
      </c>
      <c r="L1111">
        <f>'БАЗА ЯНД'!Q1109</f>
        <v>0</v>
      </c>
      <c r="M1111" t="str">
        <f>'БАЗА ЯНД'!R1109</f>
        <v>моцарелла</v>
      </c>
    </row>
    <row r="1112" spans="1:13" ht="15" hidden="1" customHeight="1" x14ac:dyDescent="0.25">
      <c r="A1112">
        <f>'БАЗА ЯНД'!B1110</f>
        <v>12</v>
      </c>
      <c r="B1112" t="str">
        <f>'БАЗА ЯНД'!E1110</f>
        <v>Кальмары по-корейски</v>
      </c>
      <c r="C1112" t="str">
        <f>CONCATENATE('БАЗА ЯНД'!F1110,".-")</f>
        <v>180.-</v>
      </c>
      <c r="D1112" t="str">
        <f>CONCATENATE('БАЗА ЯНД'!I1110," г")</f>
        <v>200 г</v>
      </c>
      <c r="E1112" t="str">
        <f>CONCATENATE(ROUND('БАЗА ЯНД'!J1110,0)," кк")</f>
        <v>257 кк</v>
      </c>
      <c r="F1112" t="str">
        <f>CONCATENATE("Б ",ROUND('БАЗА ЯНД'!K1110,0))</f>
        <v>Б 3</v>
      </c>
      <c r="G1112" t="str">
        <f>CONCATENATE("Ж ",ROUND('БАЗА ЯНД'!L1110,0))</f>
        <v>Ж 12</v>
      </c>
      <c r="H1112" t="str">
        <f>CONCATENATE("У ",ROUND('БАЗА ЯНД'!M1110,0))</f>
        <v>У 35</v>
      </c>
      <c r="I1112">
        <f>'БАЗА ЯНД'!N1110</f>
        <v>0</v>
      </c>
      <c r="J1112">
        <f>'БАЗА ЯНД'!O1110</f>
        <v>0</v>
      </c>
      <c r="K1112">
        <f>'БАЗА ЯНД'!P1110</f>
        <v>0</v>
      </c>
      <c r="L1112">
        <f>'БАЗА ЯНД'!Q1110</f>
        <v>1</v>
      </c>
      <c r="M1112" t="str">
        <f>'БАЗА ЯНД'!R1110</f>
        <v>кальмар, морковь, огурцы, паприка, фунчоза, чеснок, соевый соус, лимоны, кунжут, оливковое масло, перец чили, соус чили, редис, зелень, соль, специи</v>
      </c>
    </row>
    <row r="1113" spans="1:13" ht="15" hidden="1" customHeight="1" x14ac:dyDescent="0.25">
      <c r="A1113">
        <f>'БАЗА ЯНД'!B1111</f>
        <v>20</v>
      </c>
      <c r="B1113" t="str">
        <f>'БАЗА ЯНД'!E1111</f>
        <v>Моцарелла с помидорами и руколой</v>
      </c>
      <c r="C1113" t="str">
        <f>CONCATENATE('БАЗА ЯНД'!F1111,".-")</f>
        <v>200.-</v>
      </c>
      <c r="D1113" t="str">
        <f>CONCATENATE('БАЗА ЯНД'!I1111," г")</f>
        <v>120 г</v>
      </c>
      <c r="E1113" t="str">
        <f>CONCATENATE(ROUND('БАЗА ЯНД'!J1111,0)," кк")</f>
        <v>130 кк</v>
      </c>
      <c r="F1113" t="str">
        <f>CONCATENATE("Б ",ROUND('БАЗА ЯНД'!K1111,0))</f>
        <v>Б 6</v>
      </c>
      <c r="G1113" t="str">
        <f>CONCATENATE("Ж ",ROUND('БАЗА ЯНД'!L1111,0))</f>
        <v>Ж 10</v>
      </c>
      <c r="H1113" t="str">
        <f>CONCATENATE("У ",ROUND('БАЗА ЯНД'!M1111,0))</f>
        <v>У 4</v>
      </c>
      <c r="I1113">
        <f>'БАЗА ЯНД'!N1111</f>
        <v>1</v>
      </c>
      <c r="J1113">
        <f>'БАЗА ЯНД'!O1111</f>
        <v>0</v>
      </c>
      <c r="K1113">
        <f>'БАЗА ЯНД'!P1111</f>
        <v>1</v>
      </c>
      <c r="L1113">
        <f>'БАЗА ЯНД'!Q1111</f>
        <v>0</v>
      </c>
      <c r="M1113" t="str">
        <f>'БАЗА ЯНД'!R1111</f>
        <v>моцарелла, томаты, базилик, петрушка, чеснок, пармезан, рукола, шпинат, подсолнечное масло, крем бальзамический, соль</v>
      </c>
    </row>
    <row r="1114" spans="1:13" ht="15" customHeight="1" x14ac:dyDescent="0.25">
      <c r="A1114">
        <f>'БАЗА ЯНД'!B1112</f>
        <v>21</v>
      </c>
      <c r="B1114" t="str">
        <f>'БАЗА ЯНД'!E1112</f>
        <v>Сырники, 1 шт</v>
      </c>
      <c r="C1114" t="str">
        <f>CONCATENATE('БАЗА ЯНД'!F1112,".-")</f>
        <v>80.-</v>
      </c>
      <c r="D1114" t="str">
        <f>CONCATENATE('БАЗА ЯНД'!I1112," г")</f>
        <v>70 г</v>
      </c>
      <c r="E1114" t="str">
        <f>CONCATENATE(ROUND('БАЗА ЯНД'!J1112,0)," кк")</f>
        <v>171 кк</v>
      </c>
      <c r="F1114" t="str">
        <f>CONCATENATE("Б ",ROUND('БАЗА ЯНД'!K1112,0))</f>
        <v>Б 9</v>
      </c>
      <c r="G1114" t="str">
        <f>CONCATENATE("Ж ",ROUND('БАЗА ЯНД'!L1112,0))</f>
        <v>Ж 8</v>
      </c>
      <c r="H1114" t="str">
        <f>CONCATENATE("У ",ROUND('БАЗА ЯНД'!M1112,0))</f>
        <v>У 15</v>
      </c>
      <c r="I1114">
        <f>'БАЗА ЯНД'!N1112</f>
        <v>1</v>
      </c>
      <c r="J1114">
        <f>'БАЗА ЯНД'!O1112</f>
        <v>1</v>
      </c>
      <c r="K1114">
        <f>'БАЗА ЯНД'!P1112</f>
        <v>1</v>
      </c>
      <c r="L1114">
        <f>'БАЗА ЯНД'!Q1112</f>
        <v>0</v>
      </c>
      <c r="M1114" t="str">
        <f>'БАЗА ЯНД'!R1112</f>
        <v>творог, сахар, мука пшеничная, яйцо куриное, масло подсолнечное, соль, ванилин</v>
      </c>
    </row>
    <row r="1115" spans="1:13" ht="15" hidden="1" customHeight="1" x14ac:dyDescent="0.25">
      <c r="A1115">
        <f>'БАЗА ЯНД'!B1113</f>
        <v>24</v>
      </c>
      <c r="B1115" t="str">
        <f>'БАЗА ЯНД'!E1113</f>
        <v>Запеканка с говядиной «Пастуший пирог»</v>
      </c>
      <c r="C1115" t="str">
        <f>CONCATENATE('БАЗА ЯНД'!F1113,".-")</f>
        <v>250.-</v>
      </c>
      <c r="D1115" t="str">
        <f>CONCATENATE('БАЗА ЯНД'!I1113," г")</f>
        <v>230 г</v>
      </c>
      <c r="E1115" t="str">
        <f>CONCATENATE(ROUND('БАЗА ЯНД'!J1113,0)," кк")</f>
        <v>345 кк</v>
      </c>
      <c r="F1115" t="str">
        <f>CONCATENATE("Б ",ROUND('БАЗА ЯНД'!K1113,0))</f>
        <v>Б 11</v>
      </c>
      <c r="G1115" t="str">
        <f>CONCATENATE("Ж ",ROUND('БАЗА ЯНД'!L1113,0))</f>
        <v>Ж 23</v>
      </c>
      <c r="H1115" t="str">
        <f>CONCATENATE("У ",ROUND('БАЗА ЯНД'!M1113,0))</f>
        <v>У 25</v>
      </c>
      <c r="I1115">
        <f>'БАЗА ЯНД'!N1113</f>
        <v>0</v>
      </c>
      <c r="J1115">
        <f>'БАЗА ЯНД'!O1113</f>
        <v>1</v>
      </c>
      <c r="K1115">
        <f>'БАЗА ЯНД'!P1113</f>
        <v>1</v>
      </c>
      <c r="L1115">
        <f>'БАЗА ЯНД'!Q1113</f>
        <v>0</v>
      </c>
      <c r="M1115" t="str">
        <f>'БАЗА ЯНД'!R1113</f>
        <v>картофель, сливочное масло, яйцо куриное, пармезан, говядина, морковь, кабачок, горошек, демиглас, томатная паста, петрушка, мука, лук, чеснок, соль, специи, пшеничная мука, подсолнечное масло, сыр, листья сельдерея</v>
      </c>
    </row>
    <row r="1116" spans="1:13" ht="15" hidden="1" customHeight="1" x14ac:dyDescent="0.25">
      <c r="A1116">
        <f>'БАЗА ЯНД'!B1114</f>
        <v>24</v>
      </c>
      <c r="B1116" t="str">
        <f>'БАЗА ЯНД'!E1114</f>
        <v>Гуляш из говядины с колбасками в горшочке</v>
      </c>
      <c r="C1116" t="str">
        <f>CONCATENATE('БАЗА ЯНД'!F1114,".-")</f>
        <v>250.-</v>
      </c>
      <c r="D1116" t="str">
        <f>CONCATENATE('БАЗА ЯНД'!I1114," г")</f>
        <v>250 г</v>
      </c>
      <c r="E1116" t="str">
        <f>CONCATENATE(ROUND('БАЗА ЯНД'!J1114,0)," кк")</f>
        <v>272 кк</v>
      </c>
      <c r="F1116" t="str">
        <f>CONCATENATE("Б ",ROUND('БАЗА ЯНД'!K1114,0))</f>
        <v>Б 16</v>
      </c>
      <c r="G1116" t="str">
        <f>CONCATENATE("Ж ",ROUND('БАЗА ЯНД'!L1114,0))</f>
        <v>Ж 15</v>
      </c>
      <c r="H1116" t="str">
        <f>CONCATENATE("У ",ROUND('БАЗА ЯНД'!M1114,0))</f>
        <v>У 18</v>
      </c>
      <c r="I1116">
        <f>'БАЗА ЯНД'!N1114</f>
        <v>0</v>
      </c>
      <c r="J1116">
        <f>'БАЗА ЯНД'!O1114</f>
        <v>1</v>
      </c>
      <c r="K1116">
        <f>'БАЗА ЯНД'!P1114</f>
        <v>0</v>
      </c>
      <c r="L1116">
        <f>'БАЗА ЯНД'!Q1114</f>
        <v>0</v>
      </c>
      <c r="M1116" t="str">
        <f>'БАЗА ЯНД'!R1114</f>
        <v>говядина, картофель, томаты, демиглас, чеснок, лук, паприка, петрушка, морковь, колбаски охотничьи, соль, специи, пшеничная мука</v>
      </c>
    </row>
    <row r="1117" spans="1:13" ht="15" hidden="1" customHeight="1" x14ac:dyDescent="0.25">
      <c r="A1117">
        <f>'БАЗА ЯНД'!B1115</f>
        <v>46</v>
      </c>
      <c r="B1117" t="str">
        <f>'БАЗА ЯНД'!E1115</f>
        <v>Буррито с копчёной индейкой</v>
      </c>
      <c r="C1117" t="str">
        <f>CONCATENATE('БАЗА ЯНД'!F1115,".-")</f>
        <v>220.-</v>
      </c>
      <c r="D1117" t="str">
        <f>CONCATENATE('БАЗА ЯНД'!I1115," г")</f>
        <v>220 г</v>
      </c>
      <c r="E1117" t="str">
        <f>CONCATENATE(ROUND('БАЗА ЯНД'!J1115,0)," кк")</f>
        <v>383 кк</v>
      </c>
      <c r="F1117" t="str">
        <f>CONCATENATE("Б ",ROUND('БАЗА ЯНД'!K1115,0))</f>
        <v>Б 17</v>
      </c>
      <c r="G1117" t="str">
        <f>CONCATENATE("Ж ",ROUND('БАЗА ЯНД'!L1115,0))</f>
        <v>Ж 15</v>
      </c>
      <c r="H1117" t="str">
        <f>CONCATENATE("У ",ROUND('БАЗА ЯНД'!M1115,0))</f>
        <v>У 45</v>
      </c>
      <c r="I1117">
        <f>'БАЗА ЯНД'!N1115</f>
        <v>0</v>
      </c>
      <c r="J1117">
        <f>'БАЗА ЯНД'!O1115</f>
        <v>1</v>
      </c>
      <c r="K1117">
        <f>'БАЗА ЯНД'!P1115</f>
        <v>1</v>
      </c>
      <c r="L1117">
        <f>'БАЗА ЯНД'!Q1115</f>
        <v>0</v>
      </c>
      <c r="M1117" t="str">
        <f>'БАЗА ЯНД'!R1115</f>
        <v>тортилья (мука пшеничная, подсолнечное масло, сахар, разрыхлитель), соль, паприка свежая, томаты, фасоль красная, кинза, сыр гауда, кукуруза консервированная, какао, томатная паста, лук репчатый, чеснок, филе индейки, куркума, тимьян, розмарин</v>
      </c>
    </row>
    <row r="1118" spans="1:13" ht="15" hidden="1" customHeight="1" x14ac:dyDescent="0.25">
      <c r="A1118">
        <f>'БАЗА ЯНД'!B1116</f>
        <v>20</v>
      </c>
      <c r="B1118" t="str">
        <f>'БАЗА ЯНД'!E1116</f>
        <v>Сицилийская капоната с чечевицей</v>
      </c>
      <c r="C1118" t="str">
        <f>CONCATENATE('БАЗА ЯНД'!F1116,".-")</f>
        <v>160.-</v>
      </c>
      <c r="D1118" t="str">
        <f>CONCATENATE('БАЗА ЯНД'!I1116," г")</f>
        <v>160 г</v>
      </c>
      <c r="E1118" t="str">
        <f>CONCATENATE(ROUND('БАЗА ЯНД'!J1116,0)," кк")</f>
        <v>82 кк</v>
      </c>
      <c r="F1118" t="str">
        <f>CONCATENATE("Б ",ROUND('БАЗА ЯНД'!K1116,0))</f>
        <v>Б 3</v>
      </c>
      <c r="G1118" t="str">
        <f>CONCATENATE("Ж ",ROUND('БАЗА ЯНД'!L1116,0))</f>
        <v>Ж 1</v>
      </c>
      <c r="H1118" t="str">
        <f>CONCATENATE("У ",ROUND('БАЗА ЯНД'!M1116,0))</f>
        <v>У 15</v>
      </c>
      <c r="I1118">
        <f>'БАЗА ЯНД'!N1116</f>
        <v>1</v>
      </c>
      <c r="J1118">
        <f>'БАЗА ЯНД'!O1116</f>
        <v>0</v>
      </c>
      <c r="K1118">
        <f>'БАЗА ЯНД'!P1116</f>
        <v>0</v>
      </c>
      <c r="L1118">
        <f>'БАЗА ЯНД'!Q1116</f>
        <v>0</v>
      </c>
      <c r="M1118" t="str">
        <f>'БАЗА ЯНД'!R1116</f>
        <v>баклажан, перец болгарский, лук, чеснок, томаты, сельдерей, морковь, тыква, чечевица, оливки, базилик, подсолнечное масло, соль, сахар, уксус бальзамический</v>
      </c>
    </row>
    <row r="1119" spans="1:13" ht="15" hidden="1" customHeight="1" x14ac:dyDescent="0.25">
      <c r="A1119">
        <f>'БАЗА ЯНД'!B1117</f>
        <v>24</v>
      </c>
      <c r="B1119" t="str">
        <f>'БАЗА ЯНД'!E1117</f>
        <v>Пита с индейкой и песто</v>
      </c>
      <c r="C1119" t="str">
        <f>CONCATENATE('БАЗА ЯНД'!F1117,".-")</f>
        <v>220.-</v>
      </c>
      <c r="D1119" t="str">
        <f>CONCATENATE('БАЗА ЯНД'!I1117," г")</f>
        <v>200 г</v>
      </c>
      <c r="E1119" t="str">
        <f>CONCATENATE(ROUND('БАЗА ЯНД'!J1117,0)," кк")</f>
        <v>346 кк</v>
      </c>
      <c r="F1119" t="str">
        <f>CONCATENATE("Б ",ROUND('БАЗА ЯНД'!K1117,0))</f>
        <v>Б 12</v>
      </c>
      <c r="G1119" t="str">
        <f>CONCATENATE("Ж ",ROUND('БАЗА ЯНД'!L1117,0))</f>
        <v>Ж 17</v>
      </c>
      <c r="H1119" t="str">
        <f>CONCATENATE("У ",ROUND('БАЗА ЯНД'!M1117,0))</f>
        <v>У 36</v>
      </c>
      <c r="I1119">
        <f>'БАЗА ЯНД'!N1117</f>
        <v>0</v>
      </c>
      <c r="J1119">
        <f>'БАЗА ЯНД'!O1117</f>
        <v>1</v>
      </c>
      <c r="K1119">
        <f>'БАЗА ЯНД'!P1117</f>
        <v>1</v>
      </c>
      <c r="L1119">
        <f>'БАЗА ЯНД'!Q1117</f>
        <v>0</v>
      </c>
      <c r="M1119" t="str">
        <f>'БАЗА ЯНД'!R1117</f>
        <v>пита, салат айсберг, томаты, огурцы маринованные, кабачки, индейка, подсолнечное масло, творожный сыр, майонез, горчица, мёд, соус песто (базилик, петрушка, подсолнечное масло, пармезан)</v>
      </c>
    </row>
    <row r="1120" spans="1:13" ht="15" hidden="1" customHeight="1" x14ac:dyDescent="0.25">
      <c r="A1120">
        <f>'БАЗА ЯНД'!B1118</f>
        <v>12</v>
      </c>
      <c r="B1120" t="str">
        <f>'БАЗА ЯНД'!E1118</f>
        <v>Поке с креветками</v>
      </c>
      <c r="C1120" t="str">
        <f>CONCATENATE('БАЗА ЯНД'!F1118,".-")</f>
        <v>290.-</v>
      </c>
      <c r="D1120" t="str">
        <f>CONCATENATE('БАЗА ЯНД'!I1118," г")</f>
        <v>250 г</v>
      </c>
      <c r="E1120" t="str">
        <f>CONCATENATE(ROUND('БАЗА ЯНД'!J1118,0)," кк")</f>
        <v>273 кк</v>
      </c>
      <c r="F1120" t="str">
        <f>CONCATENATE("Б ",ROUND('БАЗА ЯНД'!K1118,0))</f>
        <v>Б 11</v>
      </c>
      <c r="G1120" t="str">
        <f>CONCATENATE("Ж ",ROUND('БАЗА ЯНД'!L1118,0))</f>
        <v>Ж 13</v>
      </c>
      <c r="H1120" t="str">
        <f>CONCATENATE("У ",ROUND('БАЗА ЯНД'!M1118,0))</f>
        <v>У 29</v>
      </c>
      <c r="I1120">
        <f>'БАЗА ЯНД'!N1118</f>
        <v>0</v>
      </c>
      <c r="J1120">
        <f>'БАЗА ЯНД'!O1118</f>
        <v>1</v>
      </c>
      <c r="K1120">
        <f>'БАЗА ЯНД'!P1118</f>
        <v>0</v>
      </c>
      <c r="L1120">
        <f>'БАЗА ЯНД'!Q1118</f>
        <v>0</v>
      </c>
      <c r="M1120" t="str">
        <f>'БАЗА ЯНД'!R1118</f>
        <v>креветки, бобы эдамаме, мед, оливковое масло, соус кимчи, соус соевый, имбирь маринованный, капуста красная, кинза, кунжут, морковь, нори, огурцы, редис, сахар тростниковый, уксус рисовый, яблоко, рис, салат айсберг, соус ореховый, томаты</v>
      </c>
    </row>
    <row r="1121" spans="1:13" ht="15" hidden="1" customHeight="1" x14ac:dyDescent="0.25">
      <c r="A1121">
        <f>'БАЗА ЯНД'!B1119</f>
        <v>24</v>
      </c>
      <c r="B1121" t="str">
        <f>'БАЗА ЯНД'!E1119</f>
        <v>Паста с индейкой в сливочном соусе</v>
      </c>
      <c r="C1121" t="str">
        <f>CONCATENATE('БАЗА ЯНД'!F1119,".-")</f>
        <v>250.-</v>
      </c>
      <c r="D1121" t="str">
        <f>CONCATENATE('БАЗА ЯНД'!I1119," г")</f>
        <v>250 г</v>
      </c>
      <c r="E1121" t="str">
        <f>CONCATENATE(ROUND('БАЗА ЯНД'!J1119,0)," кк")</f>
        <v>287 кк</v>
      </c>
      <c r="F1121" t="str">
        <f>CONCATENATE("Б ",ROUND('БАЗА ЯНД'!K1119,0))</f>
        <v>Б 20</v>
      </c>
      <c r="G1121" t="str">
        <f>CONCATENATE("Ж ",ROUND('БАЗА ЯНД'!L1119,0))</f>
        <v>Ж 10</v>
      </c>
      <c r="H1121" t="str">
        <f>CONCATENATE("У ",ROUND('БАЗА ЯНД'!M1119,0))</f>
        <v>У 29</v>
      </c>
      <c r="I1121">
        <f>'БАЗА ЯНД'!N1119</f>
        <v>0</v>
      </c>
      <c r="J1121">
        <f>'БАЗА ЯНД'!O1119</f>
        <v>1</v>
      </c>
      <c r="K1121">
        <f>'БАЗА ЯНД'!P1119</f>
        <v>1</v>
      </c>
      <c r="L1121">
        <f>'БАЗА ЯНД'!Q1119</f>
        <v>0</v>
      </c>
      <c r="M1121" t="str">
        <f>'БАЗА ЯНД'!R1119</f>
        <v>паста, индейка, кабачки, сливки, мука пшеничная, сливочное масло, базилик, сыр, чеснок, соль, специи, подсолнечное масло</v>
      </c>
    </row>
    <row r="1122" spans="1:13" ht="15" hidden="1" customHeight="1" x14ac:dyDescent="0.25">
      <c r="A1122">
        <f>'БАЗА ЯНД'!B1120</f>
        <v>19</v>
      </c>
      <c r="B1122" t="str">
        <f>'БАЗА ЯНД'!E1120</f>
        <v>Панакота из ряженки с манго и маракуйей</v>
      </c>
      <c r="C1122" t="str">
        <f>CONCATENATE('БАЗА ЯНД'!F1120,".-")</f>
        <v>160.-</v>
      </c>
      <c r="D1122" t="str">
        <f>CONCATENATE('БАЗА ЯНД'!I1120," г")</f>
        <v>180 г</v>
      </c>
      <c r="E1122" t="str">
        <f>CONCATENATE(ROUND('БАЗА ЯНД'!J1120,0)," кк")</f>
        <v>113 кк</v>
      </c>
      <c r="F1122" t="str">
        <f>CONCATENATE("Б ",ROUND('БАЗА ЯНД'!K1120,0))</f>
        <v>Б 5</v>
      </c>
      <c r="G1122" t="str">
        <f>CONCATENATE("Ж ",ROUND('БАЗА ЯНД'!L1120,0))</f>
        <v>Ж 3</v>
      </c>
      <c r="H1122" t="str">
        <f>CONCATENATE("У ",ROUND('БАЗА ЯНД'!M1120,0))</f>
        <v>У 17</v>
      </c>
      <c r="I1122">
        <f>'БАЗА ЯНД'!N1120</f>
        <v>1</v>
      </c>
      <c r="J1122">
        <f>'БАЗА ЯНД'!O1120</f>
        <v>0</v>
      </c>
      <c r="K1122">
        <f>'БАЗА ЯНД'!P1120</f>
        <v>1</v>
      </c>
      <c r="L1122">
        <f>'БАЗА ЯНД'!Q1120</f>
        <v>0</v>
      </c>
      <c r="M1122" t="str">
        <f>'БАЗА ЯНД'!R1120</f>
        <v>ряженка, мед, экстракт манго, ванилин, манго, пектин, пюре маракуйи</v>
      </c>
    </row>
    <row r="1123" spans="1:13" ht="15" hidden="1" customHeight="1" x14ac:dyDescent="0.25">
      <c r="A1123">
        <f>'БАЗА ЯНД'!B1121</f>
        <v>32</v>
      </c>
      <c r="B1123" t="str">
        <f>'БАЗА ЯНД'!E1121</f>
        <v>Панакота малина — пломбир</v>
      </c>
      <c r="C1123" t="str">
        <f>CONCATENATE('БАЗА ЯНД'!F1121,".-")</f>
        <v>160.-</v>
      </c>
      <c r="D1123" t="str">
        <f>CONCATENATE('БАЗА ЯНД'!I1121," г")</f>
        <v>180 г</v>
      </c>
      <c r="E1123" t="str">
        <f>CONCATENATE(ROUND('БАЗА ЯНД'!J1121,0)," кк")</f>
        <v>294 кк</v>
      </c>
      <c r="F1123" t="str">
        <f>CONCATENATE("Б ",ROUND('БАЗА ЯНД'!K1121,0))</f>
        <v>Б 7</v>
      </c>
      <c r="G1123" t="str">
        <f>CONCATENATE("Ж ",ROUND('БАЗА ЯНД'!L1121,0))</f>
        <v>Ж 16</v>
      </c>
      <c r="H1123" t="str">
        <f>CONCATENATE("У ",ROUND('БАЗА ЯНД'!M1121,0))</f>
        <v>У 29</v>
      </c>
      <c r="I1123">
        <f>'БАЗА ЯНД'!N1121</f>
        <v>1</v>
      </c>
      <c r="J1123">
        <f>'БАЗА ЯНД'!O1121</f>
        <v>0</v>
      </c>
      <c r="K1123">
        <f>'БАЗА ЯНД'!P1121</f>
        <v>1</v>
      </c>
      <c r="L1123">
        <f>'БАЗА ЯНД'!Q1121</f>
        <v>0</v>
      </c>
      <c r="M1123" t="str">
        <f>'БАЗА ЯНД'!R1121</f>
        <v>ванильное мороженое (молоко, сливочное масло, сгущённое молоко, сахар, экстракт ванили), пектин, малина, мята, молоко</v>
      </c>
    </row>
    <row r="1124" spans="1:13" ht="15" hidden="1" customHeight="1" x14ac:dyDescent="0.25">
      <c r="A1124">
        <f>'БАЗА ЯНД'!B1122</f>
        <v>6</v>
      </c>
      <c r="B1124" t="str">
        <f>'БАЗА ЯНД'!E1122</f>
        <v>Панакота из ряженки с малиной и мятой</v>
      </c>
      <c r="C1124" t="str">
        <f>CONCATENATE('БАЗА ЯНД'!F1122,".-")</f>
        <v>160.-</v>
      </c>
      <c r="D1124" t="str">
        <f>CONCATENATE('БАЗА ЯНД'!I1122," г")</f>
        <v>180 г</v>
      </c>
      <c r="E1124" t="str">
        <f>CONCATENATE(ROUND('БАЗА ЯНД'!J1122,0)," кк")</f>
        <v>182 кк</v>
      </c>
      <c r="F1124" t="str">
        <f>CONCATENATE("Б ",ROUND('БАЗА ЯНД'!K1122,0))</f>
        <v>Б 5</v>
      </c>
      <c r="G1124" t="str">
        <f>CONCATENATE("Ж ",ROUND('БАЗА ЯНД'!L1122,0))</f>
        <v>Ж 3</v>
      </c>
      <c r="H1124" t="str">
        <f>CONCATENATE("У ",ROUND('БАЗА ЯНД'!M1122,0))</f>
        <v>У 34</v>
      </c>
      <c r="I1124">
        <f>'БАЗА ЯНД'!N1122</f>
        <v>1</v>
      </c>
      <c r="J1124">
        <f>'БАЗА ЯНД'!O1122</f>
        <v>0</v>
      </c>
      <c r="K1124">
        <f>'БАЗА ЯНД'!P1122</f>
        <v>1</v>
      </c>
      <c r="L1124">
        <f>'БАЗА ЯНД'!Q1122</f>
        <v>0</v>
      </c>
      <c r="M1124" t="str">
        <f>'БАЗА ЯНД'!R1122</f>
        <v xml:space="preserve">ряженка, мед, экстракт мяты, ванилин, малина, пектин, мята </v>
      </c>
    </row>
    <row r="1125" spans="1:13" ht="15" hidden="1" customHeight="1" x14ac:dyDescent="0.25">
      <c r="A1125">
        <f>'БАЗА ЯНД'!B1123</f>
        <v>0</v>
      </c>
      <c r="B1125" t="str">
        <f>'БАЗА ЯНД'!E1123</f>
        <v>Кокосовый пудинг с бананом</v>
      </c>
      <c r="C1125" t="str">
        <f>CONCATENATE('БАЗА ЯНД'!F1123,".-")</f>
        <v>160.-</v>
      </c>
      <c r="D1125" t="str">
        <f>CONCATENATE('БАЗА ЯНД'!I1123," г")</f>
        <v>240 г</v>
      </c>
      <c r="E1125" t="str">
        <f>CONCATENATE(ROUND('БАЗА ЯНД'!J1123,0)," кк")</f>
        <v>0 кк</v>
      </c>
      <c r="F1125" t="str">
        <f>CONCATENATE("Б ",ROUND('БАЗА ЯНД'!K1123,0))</f>
        <v>Б 0</v>
      </c>
      <c r="G1125" t="str">
        <f>CONCATENATE("Ж ",ROUND('БАЗА ЯНД'!L1123,0))</f>
        <v>Ж 0</v>
      </c>
      <c r="H1125" t="str">
        <f>CONCATENATE("У ",ROUND('БАЗА ЯНД'!M1123,0))</f>
        <v>У 0</v>
      </c>
      <c r="I1125">
        <f>'БАЗА ЯНД'!N1123</f>
        <v>1</v>
      </c>
      <c r="J1125">
        <f>'БАЗА ЯНД'!O1123</f>
        <v>0</v>
      </c>
      <c r="K1125">
        <f>'БАЗА ЯНД'!P1123</f>
        <v>0</v>
      </c>
      <c r="L1125">
        <f>'БАЗА ЯНД'!Q1123</f>
        <v>0</v>
      </c>
      <c r="M1125">
        <f>'БАЗА ЯНД'!R1123</f>
        <v>0</v>
      </c>
    </row>
    <row r="1126" spans="1:13" ht="15" hidden="1" customHeight="1" x14ac:dyDescent="0.25">
      <c r="A1126">
        <f>'БАЗА ЯНД'!B1124</f>
        <v>0</v>
      </c>
      <c r="B1126" t="str">
        <f>'БАЗА ЯНД'!E1124</f>
        <v>Крамбл с яблоками и ягодами</v>
      </c>
      <c r="C1126" t="str">
        <f>CONCATENATE('БАЗА ЯНД'!F1124,".-")</f>
        <v>160.-</v>
      </c>
      <c r="D1126" t="str">
        <f>CONCATENATE('БАЗА ЯНД'!I1124," г")</f>
        <v>250 г</v>
      </c>
      <c r="E1126" t="str">
        <f>CONCATENATE(ROUND('БАЗА ЯНД'!J1124,0)," кк")</f>
        <v>0 кк</v>
      </c>
      <c r="F1126" t="str">
        <f>CONCATENATE("Б ",ROUND('БАЗА ЯНД'!K1124,0))</f>
        <v>Б 0</v>
      </c>
      <c r="G1126" t="str">
        <f>CONCATENATE("Ж ",ROUND('БАЗА ЯНД'!L1124,0))</f>
        <v>Ж 0</v>
      </c>
      <c r="H1126" t="str">
        <f>CONCATENATE("У ",ROUND('БАЗА ЯНД'!M1124,0))</f>
        <v>У 0</v>
      </c>
      <c r="I1126">
        <f>'БАЗА ЯНД'!N1124</f>
        <v>0</v>
      </c>
      <c r="J1126">
        <f>'БАЗА ЯНД'!O1124</f>
        <v>0</v>
      </c>
      <c r="K1126">
        <f>'БАЗА ЯНД'!P1124</f>
        <v>0</v>
      </c>
      <c r="L1126">
        <f>'БАЗА ЯНД'!Q1124</f>
        <v>0</v>
      </c>
      <c r="M1126">
        <f>'БАЗА ЯНД'!R1124</f>
        <v>0</v>
      </c>
    </row>
    <row r="1127" spans="1:13" ht="15" hidden="1" customHeight="1" x14ac:dyDescent="0.25">
      <c r="A1127">
        <f>'БАЗА ЯНД'!B1125</f>
        <v>0</v>
      </c>
      <c r="B1127" t="str">
        <f>'БАЗА ЯНД'!E1125</f>
        <v>Тофу рябой старухи (Мапо Тофу)</v>
      </c>
      <c r="C1127" t="str">
        <f>CONCATENATE('БАЗА ЯНД'!F1125,".-")</f>
        <v>230.-</v>
      </c>
      <c r="D1127" t="str">
        <f>CONCATENATE('БАЗА ЯНД'!I1125," г")</f>
        <v>170 г</v>
      </c>
      <c r="E1127" t="str">
        <f>CONCATENATE(ROUND('БАЗА ЯНД'!J1125,0)," кк")</f>
        <v>199 кк</v>
      </c>
      <c r="F1127" t="str">
        <f>CONCATENATE("Б ",ROUND('БАЗА ЯНД'!K1125,0))</f>
        <v>Б 17</v>
      </c>
      <c r="G1127" t="str">
        <f>CONCATENATE("Ж ",ROUND('БАЗА ЯНД'!L1125,0))</f>
        <v>Ж 13</v>
      </c>
      <c r="H1127" t="str">
        <f>CONCATENATE("У ",ROUND('БАЗА ЯНД'!M1125,0))</f>
        <v>У 14</v>
      </c>
      <c r="I1127">
        <f>'БАЗА ЯНД'!N1125</f>
        <v>0</v>
      </c>
      <c r="J1127">
        <f>'БАЗА ЯНД'!O1125</f>
        <v>0</v>
      </c>
      <c r="K1127">
        <f>'БАЗА ЯНД'!P1125</f>
        <v>0</v>
      </c>
      <c r="L1127">
        <f>'БАЗА ЯНД'!Q1125</f>
        <v>0</v>
      </c>
      <c r="M1127" t="str">
        <f>'БАЗА ЯНД'!R1125</f>
        <v xml:space="preserve">говядина, цыплёнок, тофу, лук порей, лук репчатый, паста табаджан, бобы эдамаме, чили, соевый соус, кукурузный крахмал,оливковое масло, сахар, специи </v>
      </c>
    </row>
    <row r="1128" spans="1:13" ht="15" hidden="1" customHeight="1" x14ac:dyDescent="0.25">
      <c r="A1128">
        <f>'БАЗА ЯНД'!B1126</f>
        <v>11</v>
      </c>
      <c r="B1128" t="str">
        <f>'БАЗА ЯНД'!E1126</f>
        <v>Сэндвич с бифштексом из говядины</v>
      </c>
      <c r="C1128" t="str">
        <f>CONCATENATE('БАЗА ЯНД'!F1126,".-")</f>
        <v>210.-</v>
      </c>
      <c r="D1128" t="str">
        <f>CONCATENATE('БАЗА ЯНД'!I1126," г")</f>
        <v>120 г</v>
      </c>
      <c r="E1128" t="str">
        <f>CONCATENATE(ROUND('БАЗА ЯНД'!J1126,0)," кк")</f>
        <v>238 кк</v>
      </c>
      <c r="F1128" t="str">
        <f>CONCATENATE("Б ",ROUND('БАЗА ЯНД'!K1126,0))</f>
        <v>Б 11</v>
      </c>
      <c r="G1128" t="str">
        <f>CONCATENATE("Ж ",ROUND('БАЗА ЯНД'!L1126,0))</f>
        <v>Ж 14</v>
      </c>
      <c r="H1128" t="str">
        <f>CONCATENATE("У ",ROUND('БАЗА ЯНД'!M1126,0))</f>
        <v>У 16</v>
      </c>
      <c r="I1128">
        <f>'БАЗА ЯНД'!N1126</f>
        <v>0</v>
      </c>
      <c r="J1128">
        <f>'БАЗА ЯНД'!O1126</f>
        <v>1</v>
      </c>
      <c r="K1128">
        <f>'БАЗА ЯНД'!P1126</f>
        <v>1</v>
      </c>
      <c r="L1128">
        <f>'БАЗА ЯНД'!Q1126</f>
        <v>0</v>
      </c>
      <c r="M1128" t="str">
        <f>'БАЗА ЯНД'!R1126</f>
        <v>мука цельнозерновая, солод, мука пшеничная, томаты, салат айсберг, говядина, яйцо, сливочное масло, майонез, мед, горчица, соль, специи</v>
      </c>
    </row>
    <row r="1129" spans="1:13" ht="15" customHeight="1" x14ac:dyDescent="0.25">
      <c r="A1129">
        <f>'БАЗА ЯНД'!B1127</f>
        <v>23</v>
      </c>
      <c r="B1129" t="str">
        <f>'БАЗА ЯНД'!E1127</f>
        <v xml:space="preserve">Творог с фруктами и гранолой </v>
      </c>
      <c r="C1129" t="str">
        <f>CONCATENATE('БАЗА ЯНД'!F1127,".-")</f>
        <v>200.-</v>
      </c>
      <c r="D1129" t="str">
        <f>CONCATENATE('БАЗА ЯНД'!I1127," г")</f>
        <v>200 г</v>
      </c>
      <c r="E1129" t="str">
        <f>CONCATENATE(ROUND('БАЗА ЯНД'!J1127,0)," кк")</f>
        <v>125 кк</v>
      </c>
      <c r="F1129" t="str">
        <f>CONCATENATE("Б ",ROUND('БАЗА ЯНД'!K1127,0))</f>
        <v>Б 2</v>
      </c>
      <c r="G1129" t="str">
        <f>CONCATENATE("Ж ",ROUND('БАЗА ЯНД'!L1127,0))</f>
        <v>Ж 4</v>
      </c>
      <c r="H1129" t="str">
        <f>CONCATENATE("У ",ROUND('БАЗА ЯНД'!M1127,0))</f>
        <v>У 21</v>
      </c>
      <c r="I1129">
        <f>'БАЗА ЯНД'!N1127</f>
        <v>1</v>
      </c>
      <c r="J1129">
        <f>'БАЗА ЯНД'!O1127</f>
        <v>0</v>
      </c>
      <c r="K1129">
        <f>'БАЗА ЯНД'!P1127</f>
        <v>1</v>
      </c>
      <c r="L1129">
        <f>'БАЗА ЯНД'!Q1127</f>
        <v>0</v>
      </c>
      <c r="M1129" t="str">
        <f>'БАЗА ЯНД'!R1127</f>
        <v>творог, сливки, киви, ананас, груша, виноград, гранола, мёд</v>
      </c>
    </row>
    <row r="1130" spans="1:13" ht="15" hidden="1" customHeight="1" x14ac:dyDescent="0.25">
      <c r="A1130">
        <f>'БАЗА ЯНД'!B1128</f>
        <v>22</v>
      </c>
      <c r="B1130" t="str">
        <f>'БАЗА ЯНД'!E1128</f>
        <v>Треска под маринадом</v>
      </c>
      <c r="C1130" t="str">
        <f>CONCATENATE('БАЗА ЯНД'!F1128,".-")</f>
        <v>240.-</v>
      </c>
      <c r="D1130" t="str">
        <f>CONCATENATE('БАЗА ЯНД'!I1128," г")</f>
        <v>160 г</v>
      </c>
      <c r="E1130" t="str">
        <f>CONCATENATE(ROUND('БАЗА ЯНД'!J1128,0)," кк")</f>
        <v>178 кк</v>
      </c>
      <c r="F1130" t="str">
        <f>CONCATENATE("Б ",ROUND('БАЗА ЯНД'!K1128,0))</f>
        <v>Б 18</v>
      </c>
      <c r="G1130" t="str">
        <f>CONCATENATE("Ж ",ROUND('БАЗА ЯНД'!L1128,0))</f>
        <v>Ж 8</v>
      </c>
      <c r="H1130" t="str">
        <f>CONCATENATE("У ",ROUND('БАЗА ЯНД'!M1128,0))</f>
        <v>У 10</v>
      </c>
      <c r="I1130">
        <f>'БАЗА ЯНД'!N1128</f>
        <v>0</v>
      </c>
      <c r="J1130">
        <f>'БАЗА ЯНД'!O1128</f>
        <v>0</v>
      </c>
      <c r="K1130">
        <f>'БАЗА ЯНД'!P1128</f>
        <v>0</v>
      </c>
      <c r="L1130">
        <f>'БАЗА ЯНД'!Q1128</f>
        <v>0</v>
      </c>
      <c r="M1130" t="str">
        <f>'БАЗА ЯНД'!R1128</f>
        <v>филе трески, морковь, лук, томатная паста, лимон, белое вино, соль, сахар, специи</v>
      </c>
    </row>
    <row r="1131" spans="1:13" ht="15" hidden="1" customHeight="1" x14ac:dyDescent="0.25">
      <c r="A1131">
        <f>'БАЗА ЯНД'!B1129</f>
        <v>15</v>
      </c>
      <c r="B1131" t="str">
        <f>'БАЗА ЯНД'!E1129</f>
        <v>Wok с говядиной</v>
      </c>
      <c r="C1131" t="str">
        <f>CONCATENATE('БАЗА ЯНД'!F1129,".-")</f>
        <v>250.-</v>
      </c>
      <c r="D1131" t="str">
        <f>CONCATENATE('БАЗА ЯНД'!I1129," г")</f>
        <v>250 г</v>
      </c>
      <c r="E1131" t="str">
        <f>CONCATENATE(ROUND('БАЗА ЯНД'!J1129,0)," кк")</f>
        <v>526 кк</v>
      </c>
      <c r="F1131" t="str">
        <f>CONCATENATE("Б ",ROUND('БАЗА ЯНД'!K1129,0))</f>
        <v>Б 22</v>
      </c>
      <c r="G1131" t="str">
        <f>CONCATENATE("Ж ",ROUND('БАЗА ЯНД'!L1129,0))</f>
        <v>Ж 14</v>
      </c>
      <c r="H1131" t="str">
        <f>CONCATENATE("У ",ROUND('БАЗА ЯНД'!M1129,0))</f>
        <v>У 77</v>
      </c>
      <c r="I1131">
        <f>'БАЗА ЯНД'!N1129</f>
        <v>0</v>
      </c>
      <c r="J1131">
        <f>'БАЗА ЯНД'!O1129</f>
        <v>1</v>
      </c>
      <c r="K1131">
        <f>'БАЗА ЯНД'!P1129</f>
        <v>0</v>
      </c>
      <c r="L1131">
        <f>'БАЗА ЯНД'!Q1129</f>
        <v>1</v>
      </c>
      <c r="M1131" t="str">
        <f>'БАЗА ЯНД'!R1129</f>
        <v>говядина, морковь, перец болгарский, цукини, подсолнечное масло, стручковая фасоль, кунжут, кинза, лапша, соевый соус, имбирь, чеснок, лимоны, апельсины, сахар, белое вино, картофельный крахмал, соль, специи</v>
      </c>
    </row>
    <row r="1132" spans="1:13" ht="15" hidden="1" customHeight="1" x14ac:dyDescent="0.25">
      <c r="A1132">
        <f>'БАЗА ЯНД'!B1130</f>
        <v>37</v>
      </c>
      <c r="B1132" t="str">
        <f>'БАЗА ЯНД'!E1130</f>
        <v>Овощная паста с соусом наполи</v>
      </c>
      <c r="C1132" t="str">
        <f>CONCATENATE('БАЗА ЯНД'!F1130,".-")</f>
        <v>220.-</v>
      </c>
      <c r="D1132" t="str">
        <f>CONCATENATE('БАЗА ЯНД'!I1130," г")</f>
        <v>250 г</v>
      </c>
      <c r="E1132" t="str">
        <f>CONCATENATE(ROUND('БАЗА ЯНД'!J1130,0)," кк")</f>
        <v>248 кк</v>
      </c>
      <c r="F1132" t="str">
        <f>CONCATENATE("Б ",ROUND('БАЗА ЯНД'!K1130,0))</f>
        <v>Б 9</v>
      </c>
      <c r="G1132" t="str">
        <f>CONCATENATE("Ж ",ROUND('БАЗА ЯНД'!L1130,0))</f>
        <v>Ж 10</v>
      </c>
      <c r="H1132" t="str">
        <f>CONCATENATE("У ",ROUND('БАЗА ЯНД'!M1130,0))</f>
        <v>У 31</v>
      </c>
      <c r="I1132">
        <f>'БАЗА ЯНД'!N1130</f>
        <v>1</v>
      </c>
      <c r="J1132">
        <f>'БАЗА ЯНД'!O1130</f>
        <v>1</v>
      </c>
      <c r="K1132">
        <f>'БАЗА ЯНД'!P1130</f>
        <v>1</v>
      </c>
      <c r="L1132">
        <f>'БАЗА ЯНД'!Q1130</f>
        <v>0</v>
      </c>
      <c r="M1132" t="str">
        <f>'БАЗА ЯНД'!R1130</f>
        <v>спагетти, фасоль стручковая, пармезан, рукола, кабачки, томаты, лук репчатый, морковь, базилик зеленый, маслины, сахар, соль, специи</v>
      </c>
    </row>
    <row r="1133" spans="1:13" ht="15" hidden="1" customHeight="1" x14ac:dyDescent="0.25">
      <c r="A1133">
        <f>'БАЗА ЯНД'!B1131</f>
        <v>37</v>
      </c>
      <c r="B1133" t="str">
        <f>'БАЗА ЯНД'!E1131</f>
        <v>Фалафель с йогуртовым соусом</v>
      </c>
      <c r="C1133" t="str">
        <f>CONCATENATE('БАЗА ЯНД'!F1131,".-")</f>
        <v>220.-</v>
      </c>
      <c r="D1133" t="str">
        <f>CONCATENATE('БАЗА ЯНД'!I1131," г")</f>
        <v>250 г</v>
      </c>
      <c r="E1133" t="str">
        <f>CONCATENATE(ROUND('БАЗА ЯНД'!J1131,0)," кк")</f>
        <v>243 кк</v>
      </c>
      <c r="F1133" t="str">
        <f>CONCATENATE("Б ",ROUND('БАЗА ЯНД'!K1131,0))</f>
        <v>Б 7</v>
      </c>
      <c r="G1133" t="str">
        <f>CONCATENATE("Ж ",ROUND('БАЗА ЯНД'!L1131,0))</f>
        <v>Ж 11</v>
      </c>
      <c r="H1133" t="str">
        <f>CONCATENATE("У ",ROUND('БАЗА ЯНД'!M1131,0))</f>
        <v>У 29</v>
      </c>
      <c r="I1133">
        <f>'БАЗА ЯНД'!N1131</f>
        <v>1</v>
      </c>
      <c r="J1133">
        <f>'БАЗА ЯНД'!O1131</f>
        <v>1</v>
      </c>
      <c r="K1133">
        <f>'БАЗА ЯНД'!P1131</f>
        <v>1</v>
      </c>
      <c r="L1133">
        <f>'БАЗА ЯНД'!Q1131</f>
        <v>0</v>
      </c>
      <c r="M1133" t="str">
        <f>'БАЗА ЯНД'!R1131</f>
        <v>нут, лук, чеснок, кунжутное масло, тортилья, огурцы, помидоры, цукини, сметана, йогурт, специи, соль</v>
      </c>
    </row>
    <row r="1134" spans="1:13" ht="15" hidden="1" customHeight="1" x14ac:dyDescent="0.25">
      <c r="A1134">
        <f>'БАЗА ЯНД'!B1132</f>
        <v>22</v>
      </c>
      <c r="B1134" t="str">
        <f>'БАЗА ЯНД'!E1132</f>
        <v>Паста с красной и белой рыбой со шпинатом</v>
      </c>
      <c r="C1134" t="str">
        <f>CONCATENATE('БАЗА ЯНД'!F1132,".-")</f>
        <v>270.-</v>
      </c>
      <c r="D1134" t="str">
        <f>CONCATENATE('БАЗА ЯНД'!I1132," г")</f>
        <v>250 г</v>
      </c>
      <c r="E1134" t="str">
        <f>CONCATENATE(ROUND('БАЗА ЯНД'!J1132,0)," кк")</f>
        <v>306 кк</v>
      </c>
      <c r="F1134" t="str">
        <f>CONCATENATE("Б ",ROUND('БАЗА ЯНД'!K1132,0))</f>
        <v>Б 18</v>
      </c>
      <c r="G1134" t="str">
        <f>CONCATENATE("Ж ",ROUND('БАЗА ЯНД'!L1132,0))</f>
        <v>Ж 13</v>
      </c>
      <c r="H1134" t="str">
        <f>CONCATENATE("У ",ROUND('БАЗА ЯНД'!M1132,0))</f>
        <v>У 30</v>
      </c>
      <c r="I1134">
        <f>'БАЗА ЯНД'!N1132</f>
        <v>0</v>
      </c>
      <c r="J1134">
        <f>'БАЗА ЯНД'!O1132</f>
        <v>1</v>
      </c>
      <c r="K1134">
        <f>'БАЗА ЯНД'!P1132</f>
        <v>1</v>
      </c>
      <c r="L1134">
        <f>'БАЗА ЯНД'!Q1132</f>
        <v>0</v>
      </c>
      <c r="M1134" t="str">
        <f>'БАЗА ЯНД'!R1132</f>
        <v>томаты, красная рыба, белая рыба, сливки, шпинат, паста, сыр, рукола, базилик, соль, специи</v>
      </c>
    </row>
    <row r="1135" spans="1:13" ht="15" hidden="1" customHeight="1" x14ac:dyDescent="0.25">
      <c r="A1135">
        <f>'БАЗА ЯНД'!B1133</f>
        <v>19</v>
      </c>
      <c r="B1135" t="str">
        <f>'БАЗА ЯНД'!E1133</f>
        <v>Смузи с кокосом, каффирским лаймом и манго</v>
      </c>
      <c r="C1135" t="str">
        <f>CONCATENATE('БАЗА ЯНД'!F1133,".-")</f>
        <v>180.-</v>
      </c>
      <c r="D1135" t="str">
        <f>CONCATENATE('БАЗА ЯНД'!I1133," г")</f>
        <v>280 г</v>
      </c>
      <c r="E1135" t="str">
        <f>CONCATENATE(ROUND('БАЗА ЯНД'!J1133,0)," кк")</f>
        <v>115 кк</v>
      </c>
      <c r="F1135" t="str">
        <f>CONCATENATE("Б ",ROUND('БАЗА ЯНД'!K1133,0))</f>
        <v>Б 3</v>
      </c>
      <c r="G1135" t="str">
        <f>CONCATENATE("Ж ",ROUND('БАЗА ЯНД'!L1133,0))</f>
        <v>Ж 2</v>
      </c>
      <c r="H1135" t="str">
        <f>CONCATENATE("У ",ROUND('БАЗА ЯНД'!M1133,0))</f>
        <v>У 22</v>
      </c>
      <c r="I1135">
        <f>'БАЗА ЯНД'!N1133</f>
        <v>1</v>
      </c>
      <c r="J1135">
        <f>'БАЗА ЯНД'!O1133</f>
        <v>0</v>
      </c>
      <c r="K1135">
        <f>'БАЗА ЯНД'!P1133</f>
        <v>0</v>
      </c>
      <c r="L1135">
        <f>'БАЗА ЯНД'!Q1133</f>
        <v>0</v>
      </c>
      <c r="M1135" t="str">
        <f>'БАЗА ЯНД'!R1133</f>
        <v>манго, бананы, лемонграсс, кокосовое молоко, сахар, каффир-лайм</v>
      </c>
    </row>
    <row r="1136" spans="1:13" ht="15" hidden="1" customHeight="1" x14ac:dyDescent="0.25">
      <c r="A1136">
        <f>'БАЗА ЯНД'!B1134</f>
        <v>20</v>
      </c>
      <c r="B1136" t="str">
        <f>'БАЗА ЯНД'!E1134</f>
        <v>Лапша с говядиной и цыплёнком</v>
      </c>
      <c r="C1136" t="str">
        <f>CONCATENATE('БАЗА ЯНД'!F1134,".-")</f>
        <v>250.-</v>
      </c>
      <c r="D1136" t="str">
        <f>CONCATENATE('БАЗА ЯНД'!I1134," г")</f>
        <v>250 г</v>
      </c>
      <c r="E1136" t="str">
        <f>CONCATENATE(ROUND('БАЗА ЯНД'!J1134,0)," кк")</f>
        <v>464 кк</v>
      </c>
      <c r="F1136" t="str">
        <f>CONCATENATE("Б ",ROUND('БАЗА ЯНД'!K1134,0))</f>
        <v>Б 23</v>
      </c>
      <c r="G1136" t="str">
        <f>CONCATENATE("Ж ",ROUND('БАЗА ЯНД'!L1134,0))</f>
        <v>Ж 10</v>
      </c>
      <c r="H1136" t="str">
        <f>CONCATENATE("У ",ROUND('БАЗА ЯНД'!M1134,0))</f>
        <v>У 71</v>
      </c>
      <c r="I1136">
        <f>'БАЗА ЯНД'!N1134</f>
        <v>0</v>
      </c>
      <c r="J1136">
        <f>'БАЗА ЯНД'!O1134</f>
        <v>1</v>
      </c>
      <c r="K1136">
        <f>'БАЗА ЯНД'!P1134</f>
        <v>0</v>
      </c>
      <c r="L1136">
        <f>'БАЗА ЯНД'!Q1134</f>
        <v>1</v>
      </c>
      <c r="M1136" t="str">
        <f>'БАЗА ЯНД'!R1134</f>
        <v>говядина, цыплёнок, фасоль стручковая, брокколи, лук, перец болгарский, шампиньоны, морковь, цукини, подсолнечное масло, кунжут, кинза, пшеничная лапша, соевый соус, имбирь, чеснок, сахар, лимоны, апельсины, белое вино, картофельный крахмал, соль, специи</v>
      </c>
    </row>
    <row r="1137" spans="1:13" ht="15" customHeight="1" x14ac:dyDescent="0.25">
      <c r="A1137">
        <f>'БАЗА ЯНД'!B1135</f>
        <v>23</v>
      </c>
      <c r="B1137" t="str">
        <f>'БАЗА ЯНД'!E1135</f>
        <v>Творожная запеканка с ананасом</v>
      </c>
      <c r="C1137" t="str">
        <f>CONCATENATE('БАЗА ЯНД'!F1135,".-")</f>
        <v>140.-</v>
      </c>
      <c r="D1137" t="str">
        <f>CONCATENATE('БАЗА ЯНД'!I1135," г")</f>
        <v>150 г</v>
      </c>
      <c r="E1137" t="str">
        <f>CONCATENATE(ROUND('БАЗА ЯНД'!J1135,0)," кк")</f>
        <v>281 кк</v>
      </c>
      <c r="F1137" t="str">
        <f>CONCATENATE("Б ",ROUND('БАЗА ЯНД'!K1135,0))</f>
        <v>Б 18</v>
      </c>
      <c r="G1137" t="str">
        <f>CONCATENATE("Ж ",ROUND('БАЗА ЯНД'!L1135,0))</f>
        <v>Ж 12</v>
      </c>
      <c r="H1137" t="str">
        <f>CONCATENATE("У ",ROUND('БАЗА ЯНД'!M1135,0))</f>
        <v>У 25</v>
      </c>
      <c r="I1137">
        <f>'БАЗА ЯНД'!N1135</f>
        <v>1</v>
      </c>
      <c r="J1137">
        <f>'БАЗА ЯНД'!O1135</f>
        <v>1</v>
      </c>
      <c r="K1137">
        <f>'БАЗА ЯНД'!P1135</f>
        <v>1</v>
      </c>
      <c r="L1137">
        <f>'БАЗА ЯНД'!Q1135</f>
        <v>0</v>
      </c>
      <c r="M1137" t="str">
        <f>'БАЗА ЯНД'!R1135</f>
        <v>творог, сыр творожный, сахар, манная крупа, яйцо куриное, ваниль, сливки, ананас</v>
      </c>
    </row>
    <row r="1138" spans="1:13" ht="15" hidden="1" customHeight="1" x14ac:dyDescent="0.25">
      <c r="A1138">
        <f>'БАЗА ЯНД'!B1136</f>
        <v>22</v>
      </c>
      <c r="B1138" t="str">
        <f>'БАЗА ЯНД'!E1136</f>
        <v>Тыквенный крем-суп с кокосом</v>
      </c>
      <c r="C1138" t="str">
        <f>CONCATENATE('БАЗА ЯНД'!F1136,".-")</f>
        <v>130.-</v>
      </c>
      <c r="D1138" t="str">
        <f>CONCATENATE('БАЗА ЯНД'!I1136," г")</f>
        <v>250 г</v>
      </c>
      <c r="E1138" t="str">
        <f>CONCATENATE(ROUND('БАЗА ЯНД'!J1136,0)," кк")</f>
        <v>205 кк</v>
      </c>
      <c r="F1138" t="str">
        <f>CONCATENATE("Б ",ROUND('БАЗА ЯНД'!K1136,0))</f>
        <v>Б 4</v>
      </c>
      <c r="G1138" t="str">
        <f>CONCATENATE("Ж ",ROUND('БАЗА ЯНД'!L1136,0))</f>
        <v>Ж 13</v>
      </c>
      <c r="H1138" t="str">
        <f>CONCATENATE("У ",ROUND('БАЗА ЯНД'!M1136,0))</f>
        <v>У 18</v>
      </c>
      <c r="I1138">
        <f>'БАЗА ЯНД'!N1136</f>
        <v>1</v>
      </c>
      <c r="J1138">
        <f>'БАЗА ЯНД'!O1136</f>
        <v>0</v>
      </c>
      <c r="K1138">
        <f>'БАЗА ЯНД'!P1136</f>
        <v>1</v>
      </c>
      <c r="L1138">
        <f>'БАЗА ЯНД'!Q1136</f>
        <v>0</v>
      </c>
      <c r="M1138" t="str">
        <f>'БАЗА ЯНД'!R1136</f>
        <v>тыква, картофель, лук, морковь, сливки, вино, тимьян, кокосовое молоко, картофель, тыквенные семечки, имбирь, соль, специи</v>
      </c>
    </row>
    <row r="1139" spans="1:13" ht="15" customHeight="1" x14ac:dyDescent="0.25">
      <c r="A1139">
        <f>'БАЗА ЯНД'!B1137</f>
        <v>23</v>
      </c>
      <c r="B1139" t="str">
        <f>'БАЗА ЯНД'!E1137</f>
        <v>Творожный мусс с гранолой</v>
      </c>
      <c r="C1139" t="str">
        <f>CONCATENATE('БАЗА ЯНД'!F1137,".-")</f>
        <v>160.-</v>
      </c>
      <c r="D1139" t="str">
        <f>CONCATENATE('БАЗА ЯНД'!I1137," г")</f>
        <v>160 г</v>
      </c>
      <c r="E1139" t="str">
        <f>CONCATENATE(ROUND('БАЗА ЯНД'!J1137,0)," кк")</f>
        <v>214 кк</v>
      </c>
      <c r="F1139" t="str">
        <f>CONCATENATE("Б ",ROUND('БАЗА ЯНД'!K1137,0))</f>
        <v>Б 8</v>
      </c>
      <c r="G1139" t="str">
        <f>CONCATENATE("Ж ",ROUND('БАЗА ЯНД'!L1137,0))</f>
        <v>Ж 13</v>
      </c>
      <c r="H1139" t="str">
        <f>CONCATENATE("У ",ROUND('БАЗА ЯНД'!M1137,0))</f>
        <v>У 17</v>
      </c>
      <c r="I1139">
        <f>'БАЗА ЯНД'!N1137</f>
        <v>1</v>
      </c>
      <c r="J1139">
        <f>'БАЗА ЯНД'!O1137</f>
        <v>1</v>
      </c>
      <c r="K1139">
        <f>'БАЗА ЯНД'!P1137</f>
        <v>1</v>
      </c>
      <c r="L1139">
        <f>'БАЗА ЯНД'!Q1137</f>
        <v>0</v>
      </c>
      <c r="M1139" t="str">
        <f>'БАЗА ЯНД'!R1137</f>
        <v xml:space="preserve">творог, сливки 35%, молоко, сметана, пектин, овсяные хлопья, подсолнечное масло, мед, грецкий орех, кунжут, миндаль, фундук, сок яблочный, экстракт "Миндаль", вишня </v>
      </c>
    </row>
    <row r="1140" spans="1:13" ht="15" hidden="1" customHeight="1" x14ac:dyDescent="0.25">
      <c r="A1140">
        <f>'БАЗА ЯНД'!B1138</f>
        <v>21</v>
      </c>
      <c r="B1140" t="str">
        <f>'БАЗА ЯНД'!E1138</f>
        <v>Толченый картофель</v>
      </c>
      <c r="C1140" t="str">
        <f>CONCATENATE('БАЗА ЯНД'!F1138,".-")</f>
        <v>80.-</v>
      </c>
      <c r="D1140" t="str">
        <f>CONCATENATE('БАЗА ЯНД'!I1138," г")</f>
        <v>160 г</v>
      </c>
      <c r="E1140" t="str">
        <f>CONCATENATE(ROUND('БАЗА ЯНД'!J1138,0)," кк")</f>
        <v>114 кк</v>
      </c>
      <c r="F1140" t="str">
        <f>CONCATENATE("Б ",ROUND('БАЗА ЯНД'!K1138,0))</f>
        <v>Б 2</v>
      </c>
      <c r="G1140" t="str">
        <f>CONCATENATE("Ж ",ROUND('БАЗА ЯНД'!L1138,0))</f>
        <v>Ж 5</v>
      </c>
      <c r="H1140" t="str">
        <f>CONCATENATE("У ",ROUND('БАЗА ЯНД'!M1138,0))</f>
        <v>У 17</v>
      </c>
      <c r="I1140">
        <f>'БАЗА ЯНД'!N1138</f>
        <v>1</v>
      </c>
      <c r="J1140">
        <f>'БАЗА ЯНД'!O1138</f>
        <v>0</v>
      </c>
      <c r="K1140">
        <f>'БАЗА ЯНД'!P1138</f>
        <v>1</v>
      </c>
      <c r="L1140">
        <f>'БАЗА ЯНД'!Q1138</f>
        <v>0</v>
      </c>
      <c r="M1140" t="str">
        <f>'БАЗА ЯНД'!R1138</f>
        <v>картофель, сливочное масло, нерафинированное масло, соль</v>
      </c>
    </row>
    <row r="1141" spans="1:13" ht="15" hidden="1" customHeight="1" x14ac:dyDescent="0.25">
      <c r="A1141">
        <f>'БАЗА ЯНД'!B1139</f>
        <v>21</v>
      </c>
      <c r="B1141" t="str">
        <f>'БАЗА ЯНД'!E1139</f>
        <v>Тост с ветчиной и грибами</v>
      </c>
      <c r="C1141" t="str">
        <f>CONCATENATE('БАЗА ЯНД'!F1139,".-")</f>
        <v>150.-</v>
      </c>
      <c r="D1141" t="str">
        <f>CONCATENATE('БАЗА ЯНД'!I1139," г")</f>
        <v>180 г</v>
      </c>
      <c r="E1141" t="str">
        <f>CONCATENATE(ROUND('БАЗА ЯНД'!J1139,0)," кк")</f>
        <v>453 кк</v>
      </c>
      <c r="F1141" t="str">
        <f>CONCATENATE("Б ",ROUND('БАЗА ЯНД'!K1139,0))</f>
        <v>Б 13</v>
      </c>
      <c r="G1141" t="str">
        <f>CONCATENATE("Ж ",ROUND('БАЗА ЯНД'!L1139,0))</f>
        <v>Ж 33</v>
      </c>
      <c r="H1141" t="str">
        <f>CONCATENATE("У ",ROUND('БАЗА ЯНД'!M1139,0))</f>
        <v>У 27</v>
      </c>
      <c r="I1141">
        <f>'БАЗА ЯНД'!N1139</f>
        <v>0</v>
      </c>
      <c r="J1141">
        <f>'БАЗА ЯНД'!O1139</f>
        <v>1</v>
      </c>
      <c r="K1141">
        <f>'БАЗА ЯНД'!P1139</f>
        <v>1</v>
      </c>
      <c r="L1141">
        <f>'БАЗА ЯНД'!Q1139</f>
        <v>0</v>
      </c>
      <c r="M1141" t="str">
        <f>'БАЗА ЯНД'!R1139</f>
        <v>хлеб, ветчина, молоко, сыр, салат айсберг, томаты, лук репчатый, шампиньоны, майонез, горчица, соль, специи</v>
      </c>
    </row>
    <row r="1142" spans="1:13" ht="15" hidden="1" customHeight="1" x14ac:dyDescent="0.25">
      <c r="A1142">
        <f>'БАЗА ЯНД'!B1140</f>
        <v>22</v>
      </c>
      <c r="B1142" t="str">
        <f>'БАЗА ЯНД'!E1140</f>
        <v>Тост с ветчиной и пармезаном</v>
      </c>
      <c r="C1142" t="str">
        <f>CONCATENATE('БАЗА ЯНД'!F1140,".-")</f>
        <v>160.-</v>
      </c>
      <c r="D1142" t="str">
        <f>CONCATENATE('БАЗА ЯНД'!I1140," г")</f>
        <v>150 г</v>
      </c>
      <c r="E1142" t="str">
        <f>CONCATENATE(ROUND('БАЗА ЯНД'!J1140,0)," кк")</f>
        <v>327 кк</v>
      </c>
      <c r="F1142" t="str">
        <f>CONCATENATE("Б ",ROUND('БАЗА ЯНД'!K1140,0))</f>
        <v>Б 12</v>
      </c>
      <c r="G1142" t="str">
        <f>CONCATENATE("Ж ",ROUND('БАЗА ЯНД'!L1140,0))</f>
        <v>Ж 17</v>
      </c>
      <c r="H1142" t="str">
        <f>CONCATENATE("У ",ROUND('БАЗА ЯНД'!M1140,0))</f>
        <v>У 31</v>
      </c>
      <c r="I1142">
        <f>'БАЗА ЯНД'!N1140</f>
        <v>0</v>
      </c>
      <c r="J1142">
        <f>'БАЗА ЯНД'!O1140</f>
        <v>1</v>
      </c>
      <c r="K1142">
        <f>'БАЗА ЯНД'!P1140</f>
        <v>1</v>
      </c>
      <c r="L1142">
        <f>'БАЗА ЯНД'!Q1140</f>
        <v>0</v>
      </c>
      <c r="M1142" t="str">
        <f>'БАЗА ЯНД'!R1140</f>
        <v>свинина, сыр пармезан, томаты, лук зеленый, соль, петрушка, яйцо куриное, горчица зернистая, соус бешамель (сливочное масло, молоко, пшеничная мука, лук репчатый, белое вино, сыр пармезан, соль), хлеб (солод, мука пшеничная, мука цельнозерновая, соль, подсолнечное масло, дрожжи свежие, тимьян сушеный)</v>
      </c>
    </row>
    <row r="1143" spans="1:13" ht="15" hidden="1" customHeight="1" x14ac:dyDescent="0.25">
      <c r="A1143">
        <f>'БАЗА ЯНД'!B1141</f>
        <v>21</v>
      </c>
      <c r="B1143" t="str">
        <f>'БАЗА ЯНД'!E1141</f>
        <v>Фалафель с овощами в тортилье</v>
      </c>
      <c r="C1143" t="str">
        <f>CONCATENATE('БАЗА ЯНД'!F1141,".-")</f>
        <v>190.-</v>
      </c>
      <c r="D1143" t="str">
        <f>CONCATENATE('БАЗА ЯНД'!I1141," г")</f>
        <v>250 г</v>
      </c>
      <c r="E1143" t="str">
        <f>CONCATENATE(ROUND('БАЗА ЯНД'!J1141,0)," кк")</f>
        <v>620 кк</v>
      </c>
      <c r="F1143" t="str">
        <f>CONCATENATE("Б ",ROUND('БАЗА ЯНД'!K1141,0))</f>
        <v>Б 11</v>
      </c>
      <c r="G1143" t="str">
        <f>CONCATENATE("Ж ",ROUND('БАЗА ЯНД'!L1141,0))</f>
        <v>Ж 39</v>
      </c>
      <c r="H1143" t="str">
        <f>CONCATENATE("У ",ROUND('БАЗА ЯНД'!M1141,0))</f>
        <v>У 57</v>
      </c>
      <c r="I1143">
        <f>'БАЗА ЯНД'!N1141</f>
        <v>1</v>
      </c>
      <c r="J1143">
        <f>'БАЗА ЯНД'!O1141</f>
        <v>1</v>
      </c>
      <c r="K1143">
        <f>'БАЗА ЯНД'!P1141</f>
        <v>1</v>
      </c>
      <c r="L1143">
        <f>'БАЗА ЯНД'!Q1141</f>
        <v>1</v>
      </c>
      <c r="M1143" t="str">
        <f>'БАЗА ЯНД'!R1141</f>
        <v>тортилья, йогурт, майонез, петрушка, укроп, кинза, яйцо куриное, чеснок, огурцы маринованные, огурцы свежие, томаты, лук, сахар, капуста, нут, морковь, лук, мята, перец чили, сельдерей, картофель, розмарин, соль, специи</v>
      </c>
    </row>
    <row r="1144" spans="1:13" ht="15" hidden="1" customHeight="1" x14ac:dyDescent="0.25">
      <c r="A1144">
        <f>'БАЗА ЯНД'!B1142</f>
        <v>21</v>
      </c>
      <c r="B1144" t="str">
        <f>'БАЗА ЯНД'!E1142</f>
        <v>Финский салат из пасты и тунца</v>
      </c>
      <c r="C1144" t="str">
        <f>CONCATENATE('БАЗА ЯНД'!F1142,".-")</f>
        <v>190.-</v>
      </c>
      <c r="D1144" t="str">
        <f>CONCATENATE('БАЗА ЯНД'!I1142," г")</f>
        <v>180 г</v>
      </c>
      <c r="E1144" t="str">
        <f>CONCATENATE(ROUND('БАЗА ЯНД'!J1142,0)," кк")</f>
        <v>320 кк</v>
      </c>
      <c r="F1144" t="str">
        <f>CONCATENATE("Б ",ROUND('БАЗА ЯНД'!K1142,0))</f>
        <v>Б 31</v>
      </c>
      <c r="G1144" t="str">
        <f>CONCATENATE("Ж ",ROUND('БАЗА ЯНД'!L1142,0))</f>
        <v>Ж 13</v>
      </c>
      <c r="H1144" t="str">
        <f>CONCATENATE("У ",ROUND('БАЗА ЯНД'!M1142,0))</f>
        <v>У 19</v>
      </c>
      <c r="I1144">
        <f>'БАЗА ЯНД'!N1142</f>
        <v>0</v>
      </c>
      <c r="J1144">
        <f>'БАЗА ЯНД'!O1142</f>
        <v>1</v>
      </c>
      <c r="K1144">
        <f>'БАЗА ЯНД'!P1142</f>
        <v>1</v>
      </c>
      <c r="L1144">
        <f>'БАЗА ЯНД'!Q1142</f>
        <v>0</v>
      </c>
      <c r="M1144" t="str">
        <f>'БАЗА ЯНД'!R1142</f>
        <v>паста, тунец, томаты, перец болгарский, фасоль стручковая, сыр, базилик, петрушка, сливки, подсолнечное масло, чеснок, листья салата, маслины, капуста, лук, лимоны, горчица, соль, специи, майонез, сельдерей</v>
      </c>
    </row>
    <row r="1145" spans="1:13" ht="15" hidden="1" customHeight="1" x14ac:dyDescent="0.25">
      <c r="A1145">
        <f>'БАЗА ЯНД'!B1143</f>
        <v>51</v>
      </c>
      <c r="B1145" t="str">
        <f>'БАЗА ЯНД'!E1143</f>
        <v>Уха из двух видов рыбы</v>
      </c>
      <c r="C1145" t="str">
        <f>CONCATENATE('БАЗА ЯНД'!F1143,".-")</f>
        <v>170.-</v>
      </c>
      <c r="D1145" t="str">
        <f>CONCATENATE('БАЗА ЯНД'!I1143," г")</f>
        <v>250 г</v>
      </c>
      <c r="E1145" t="str">
        <f>CONCATENATE(ROUND('БАЗА ЯНД'!J1143,0)," кк")</f>
        <v>128 кк</v>
      </c>
      <c r="F1145" t="str">
        <f>CONCATENATE("Б ",ROUND('БАЗА ЯНД'!K1143,0))</f>
        <v>Б 10</v>
      </c>
      <c r="G1145" t="str">
        <f>CONCATENATE("Ж ",ROUND('БАЗА ЯНД'!L1143,0))</f>
        <v>Ж 4</v>
      </c>
      <c r="H1145" t="str">
        <f>CONCATENATE("У ",ROUND('БАЗА ЯНД'!M1143,0))</f>
        <v>У 12</v>
      </c>
      <c r="I1145">
        <f>'БАЗА ЯНД'!N1143</f>
        <v>0</v>
      </c>
      <c r="J1145">
        <f>'БАЗА ЯНД'!O1143</f>
        <v>0</v>
      </c>
      <c r="K1145">
        <f>'БАЗА ЯНД'!P1143</f>
        <v>0</v>
      </c>
      <c r="L1145">
        <f>'БАЗА ЯНД'!Q1143</f>
        <v>0</v>
      </c>
      <c r="M1145" t="str">
        <f>'БАЗА ЯНД'!R1143</f>
        <v>морковь, лук, паприка, чеснок, треска, кета, картофель, тимьян, петрушка, укроп, соль, специи</v>
      </c>
    </row>
    <row r="1146" spans="1:13" ht="15" customHeight="1" x14ac:dyDescent="0.25">
      <c r="A1146">
        <f>'БАЗА ЯНД'!B1144</f>
        <v>23</v>
      </c>
      <c r="B1146" t="str">
        <f>'БАЗА ЯНД'!E1144</f>
        <v>Хачапури</v>
      </c>
      <c r="C1146" t="str">
        <f>CONCATENATE('БАЗА ЯНД'!F1144,".-")</f>
        <v>140.-</v>
      </c>
      <c r="D1146" t="str">
        <f>CONCATENATE('БАЗА ЯНД'!I1144," г")</f>
        <v>110 г</v>
      </c>
      <c r="E1146" t="str">
        <f>CONCATENATE(ROUND('БАЗА ЯНД'!J1144,0)," кк")</f>
        <v>354 кк</v>
      </c>
      <c r="F1146" t="str">
        <f>CONCATENATE("Б ",ROUND('БАЗА ЯНД'!K1144,0))</f>
        <v>Б 15</v>
      </c>
      <c r="G1146" t="str">
        <f>CONCATENATE("Ж ",ROUND('БАЗА ЯНД'!L1144,0))</f>
        <v>Ж 24</v>
      </c>
      <c r="H1146" t="str">
        <f>CONCATENATE("У ",ROUND('БАЗА ЯНД'!M1144,0))</f>
        <v>У 20</v>
      </c>
      <c r="I1146">
        <f>'БАЗА ЯНД'!N1144</f>
        <v>1</v>
      </c>
      <c r="J1146">
        <f>'БАЗА ЯНД'!O1144</f>
        <v>1</v>
      </c>
      <c r="K1146">
        <f>'БАЗА ЯНД'!P1144</f>
        <v>1</v>
      </c>
      <c r="L1146">
        <f>'БАЗА ЯНД'!Q1144</f>
        <v>0</v>
      </c>
      <c r="M1146" t="str">
        <f>'БАЗА ЯНД'!R1144</f>
        <v>тесто слоеное дрожжевое, сыр гауда, сыр сулугуни, соль, специи</v>
      </c>
    </row>
    <row r="1147" spans="1:13" ht="15" hidden="1" customHeight="1" x14ac:dyDescent="0.25">
      <c r="A1147">
        <f>'БАЗА ЯНД'!B1145</f>
        <v>5</v>
      </c>
      <c r="B1147" t="str">
        <f>'БАЗА ЯНД'!E1145</f>
        <v>Шаверма с индейкой</v>
      </c>
      <c r="C1147" t="str">
        <f>CONCATENATE('БАЗА ЯНД'!F1145,".-")</f>
        <v>220.-</v>
      </c>
      <c r="D1147" t="str">
        <f>CONCATENATE('БАЗА ЯНД'!I1145," г")</f>
        <v>250 г</v>
      </c>
      <c r="E1147" t="str">
        <f>CONCATENATE(ROUND('БАЗА ЯНД'!J1145,0)," кк")</f>
        <v>450 кк</v>
      </c>
      <c r="F1147" t="str">
        <f>CONCATENATE("Б ",ROUND('БАЗА ЯНД'!K1145,0))</f>
        <v>Б 17</v>
      </c>
      <c r="G1147" t="str">
        <f>CONCATENATE("Ж ",ROUND('БАЗА ЯНД'!L1145,0))</f>
        <v>Ж 22</v>
      </c>
      <c r="H1147" t="str">
        <f>CONCATENATE("У ",ROUND('БАЗА ЯНД'!M1145,0))</f>
        <v>У 47</v>
      </c>
      <c r="I1147">
        <f>'БАЗА ЯНД'!N1145</f>
        <v>0</v>
      </c>
      <c r="J1147">
        <f>'БАЗА ЯНД'!O1145</f>
        <v>1</v>
      </c>
      <c r="K1147">
        <f>'БАЗА ЯНД'!P1145</f>
        <v>1</v>
      </c>
      <c r="L1147">
        <f>'БАЗА ЯНД'!Q1145</f>
        <v>1</v>
      </c>
      <c r="M1147" t="str">
        <f>'БАЗА ЯНД'!R1145</f>
        <v>тортилья, индейка, огурцы, томаты, айсберг, маринованный лук, майонез, сметана, кинза, чили перец, чеснок, соль, специи</v>
      </c>
    </row>
    <row r="1148" spans="1:13" ht="15" hidden="1" customHeight="1" x14ac:dyDescent="0.25">
      <c r="A1148">
        <f>'БАЗА ЯНД'!B1146</f>
        <v>15</v>
      </c>
      <c r="B1148" t="str">
        <f>'БАЗА ЯНД'!E1146</f>
        <v>Графские развалины</v>
      </c>
      <c r="C1148" t="str">
        <f>CONCATENATE('БАЗА ЯНД'!F1146,".-")</f>
        <v>170.-</v>
      </c>
      <c r="D1148" t="str">
        <f>CONCATENATE('БАЗА ЯНД'!I1146," г")</f>
        <v>150 г</v>
      </c>
      <c r="E1148" t="str">
        <f>CONCATENATE(ROUND('БАЗА ЯНД'!J1146,0)," кк")</f>
        <v>350 кк</v>
      </c>
      <c r="F1148" t="str">
        <f>CONCATENATE("Б ",ROUND('БАЗА ЯНД'!K1146,0))</f>
        <v>Б 5</v>
      </c>
      <c r="G1148" t="str">
        <f>CONCATENATE("Ж ",ROUND('БАЗА ЯНД'!L1146,0))</f>
        <v>Ж 19</v>
      </c>
      <c r="H1148" t="str">
        <f>CONCATENATE("У ",ROUND('БАЗА ЯНД'!M1146,0))</f>
        <v>У 39</v>
      </c>
      <c r="I1148">
        <f>'БАЗА ЯНД'!N1146</f>
        <v>0</v>
      </c>
      <c r="J1148">
        <f>'БАЗА ЯНД'!O1146</f>
        <v>0</v>
      </c>
      <c r="K1148">
        <f>'БАЗА ЯНД'!P1146</f>
        <v>1</v>
      </c>
      <c r="L1148">
        <f>'БАЗА ЯНД'!Q1146</f>
        <v>0</v>
      </c>
      <c r="M1148" t="str">
        <f>'БАЗА ЯНД'!R1146</f>
        <v>сливочное масло, сыр творожный, сливки 22%, чернослив, грецкий орех, ванильный экстракт, яйцо куриное, сметана, сахар, вишня</v>
      </c>
    </row>
    <row r="1149" spans="1:13" ht="15" hidden="1" customHeight="1" x14ac:dyDescent="0.25">
      <c r="A1149">
        <f>'БАЗА ЯНД'!B1147</f>
        <v>8</v>
      </c>
      <c r="B1149" t="str">
        <f>'БАЗА ЯНД'!E1147</f>
        <v>Грейпфрутовый фреш</v>
      </c>
      <c r="C1149" t="str">
        <f>CONCATENATE('БАЗА ЯНД'!F1147,".-")</f>
        <v>190.-</v>
      </c>
      <c r="D1149" t="str">
        <f>CONCATENATE('БАЗА ЯНД'!I1147," г")</f>
        <v>270 г</v>
      </c>
      <c r="E1149" t="str">
        <f>CONCATENATE(ROUND('БАЗА ЯНД'!J1147,0)," кк")</f>
        <v>107 кк</v>
      </c>
      <c r="F1149" t="str">
        <f>CONCATENATE("Б ",ROUND('БАЗА ЯНД'!K1147,0))</f>
        <v>Б 3</v>
      </c>
      <c r="G1149" t="str">
        <f>CONCATENATE("Ж ",ROUND('БАЗА ЯНД'!L1147,0))</f>
        <v>Ж 1</v>
      </c>
      <c r="H1149" t="str">
        <f>CONCATENATE("У ",ROUND('БАЗА ЯНД'!M1147,0))</f>
        <v>У 23</v>
      </c>
      <c r="I1149">
        <f>'БАЗА ЯНД'!N1147</f>
        <v>1</v>
      </c>
      <c r="J1149">
        <f>'БАЗА ЯНД'!O1147</f>
        <v>0</v>
      </c>
      <c r="K1149">
        <f>'БАЗА ЯНД'!P1147</f>
        <v>0</v>
      </c>
      <c r="L1149">
        <f>'БАЗА ЯНД'!Q1147</f>
        <v>0</v>
      </c>
      <c r="M1149" t="str">
        <f>'БАЗА ЯНД'!R1147</f>
        <v>грейпфрут</v>
      </c>
    </row>
    <row r="1150" spans="1:13" ht="15" hidden="1" customHeight="1" x14ac:dyDescent="0.25">
      <c r="A1150">
        <f>'БАЗА ЯНД'!B1148</f>
        <v>13</v>
      </c>
      <c r="B1150" t="str">
        <f>'БАЗА ЯНД'!E1148</f>
        <v>Кокосовый пудинг с ананасом</v>
      </c>
      <c r="C1150" t="str">
        <f>CONCATENATE('БАЗА ЯНД'!F1148,".-")</f>
        <v>170.-</v>
      </c>
      <c r="D1150" t="str">
        <f>CONCATENATE('БАЗА ЯНД'!I1148," г")</f>
        <v>150 г</v>
      </c>
      <c r="E1150" t="str">
        <f>CONCATENATE(ROUND('БАЗА ЯНД'!J1148,0)," кк")</f>
        <v>183 кк</v>
      </c>
      <c r="F1150" t="str">
        <f>CONCATENATE("Б ",ROUND('БАЗА ЯНД'!K1148,0))</f>
        <v>Б 11</v>
      </c>
      <c r="G1150" t="str">
        <f>CONCATENATE("Ж ",ROUND('БАЗА ЯНД'!L1148,0))</f>
        <v>Ж 11</v>
      </c>
      <c r="H1150" t="str">
        <f>CONCATENATE("У ",ROUND('БАЗА ЯНД'!M1148,0))</f>
        <v>У 11</v>
      </c>
      <c r="I1150">
        <f>'БАЗА ЯНД'!N1148</f>
        <v>1</v>
      </c>
      <c r="J1150">
        <f>'БАЗА ЯНД'!O1148</f>
        <v>0</v>
      </c>
      <c r="K1150">
        <f>'БАЗА ЯНД'!P1148</f>
        <v>1</v>
      </c>
      <c r="L1150">
        <f>'БАЗА ЯНД'!Q1148</f>
        <v>0</v>
      </c>
      <c r="M1150" t="str">
        <f>'БАЗА ЯНД'!R1148</f>
        <v xml:space="preserve">кефир, молоко, ананас, пектин, творог, ванилин, кокосовое молоко, кокосовая стружка </v>
      </c>
    </row>
    <row r="1151" spans="1:13" ht="15" hidden="1" customHeight="1" x14ac:dyDescent="0.25">
      <c r="A1151">
        <f>'БАЗА ЯНД'!B1149</f>
        <v>20</v>
      </c>
      <c r="B1151" t="str">
        <f>'БАЗА ЯНД'!E1149</f>
        <v>Весенний салат со шпинатом и яйцом</v>
      </c>
      <c r="C1151" t="str">
        <f>CONCATENATE('БАЗА ЯНД'!F1149,".-")</f>
        <v>170.-</v>
      </c>
      <c r="D1151" t="str">
        <f>CONCATENATE('БАЗА ЯНД'!I1149," г")</f>
        <v>150 г</v>
      </c>
      <c r="E1151" t="str">
        <f>CONCATENATE(ROUND('БАЗА ЯНД'!J1149,0)," кк")</f>
        <v>144 кк</v>
      </c>
      <c r="F1151" t="str">
        <f>CONCATENATE("Б ",ROUND('БАЗА ЯНД'!K1149,0))</f>
        <v>Б 9</v>
      </c>
      <c r="G1151" t="str">
        <f>CONCATENATE("Ж ",ROUND('БАЗА ЯНД'!L1149,0))</f>
        <v>Ж 9</v>
      </c>
      <c r="H1151" t="str">
        <f>CONCATENATE("У ",ROUND('БАЗА ЯНД'!M1149,0))</f>
        <v>У 3</v>
      </c>
      <c r="I1151">
        <f>'БАЗА ЯНД'!N1149</f>
        <v>1</v>
      </c>
      <c r="J1151">
        <f>'БАЗА ЯНД'!O1149</f>
        <v>0</v>
      </c>
      <c r="K1151">
        <f>'БАЗА ЯНД'!P1149</f>
        <v>1</v>
      </c>
      <c r="L1151">
        <f>'БАЗА ЯНД'!Q1149</f>
        <v>0</v>
      </c>
      <c r="M1151" t="str">
        <f>'БАЗА ЯНД'!R1149</f>
        <v>шпинат, сыр адыгейский, сметана, огурцы, яйцо, редиска, лук, петрушка, листья салата, специи, соль</v>
      </c>
    </row>
    <row r="1152" spans="1:13" ht="15" hidden="1" customHeight="1" x14ac:dyDescent="0.25">
      <c r="A1152">
        <f>'БАЗА ЯНД'!B1150</f>
        <v>22</v>
      </c>
      <c r="B1152" t="str">
        <f>'БАЗА ЯНД'!E1150</f>
        <v>Цветная капуста в сухарях</v>
      </c>
      <c r="C1152" t="str">
        <f>CONCATENATE('БАЗА ЯНД'!F1150,".-")</f>
        <v>160.-</v>
      </c>
      <c r="D1152" t="str">
        <f>CONCATENATE('БАЗА ЯНД'!I1150," г")</f>
        <v>250 г</v>
      </c>
      <c r="E1152" t="str">
        <f>CONCATENATE(ROUND('БАЗА ЯНД'!J1150,0)," кк")</f>
        <v>387 кк</v>
      </c>
      <c r="F1152" t="str">
        <f>CONCATENATE("Б ",ROUND('БАЗА ЯНД'!K1150,0))</f>
        <v>Б 15</v>
      </c>
      <c r="G1152" t="str">
        <f>CONCATENATE("Ж ",ROUND('БАЗА ЯНД'!L1150,0))</f>
        <v>Ж 15</v>
      </c>
      <c r="H1152" t="str">
        <f>CONCATENATE("У ",ROUND('БАЗА ЯНД'!M1150,0))</f>
        <v>У 49</v>
      </c>
      <c r="I1152">
        <f>'БАЗА ЯНД'!N1150</f>
        <v>1</v>
      </c>
      <c r="J1152">
        <f>'БАЗА ЯНД'!O1150</f>
        <v>1</v>
      </c>
      <c r="K1152">
        <f>'БАЗА ЯНД'!P1150</f>
        <v>1</v>
      </c>
      <c r="L1152">
        <f>'БАЗА ЯНД'!Q1150</f>
        <v>0</v>
      </c>
      <c r="M1152" t="str">
        <f>'БАЗА ЯНД'!R1150</f>
        <v>цветная капуста, сахар, сухари панировочные, мука, сливочное масло, молоко, яйцо куриное, соль, специи, мука пшеничная, подсолнечное масло</v>
      </c>
    </row>
    <row r="1153" spans="1:13" ht="15" hidden="1" customHeight="1" x14ac:dyDescent="0.25">
      <c r="A1153">
        <f>'БАЗА ЯНД'!B1151</f>
        <v>0</v>
      </c>
      <c r="B1153" t="str">
        <f>'БАЗА ЯНД'!E1151</f>
        <v>Запеченный дикий лосось с овощами (гриль)</v>
      </c>
      <c r="C1153" t="str">
        <f>CONCATENATE('БАЗА ЯНД'!F1151,".-")</f>
        <v>290.-</v>
      </c>
      <c r="D1153" t="str">
        <f>CONCATENATE('БАЗА ЯНД'!I1151," г")</f>
        <v>250 г</v>
      </c>
      <c r="E1153" t="str">
        <f>CONCATENATE(ROUND('БАЗА ЯНД'!J1151,0)," кк")</f>
        <v>265 кк</v>
      </c>
      <c r="F1153" t="str">
        <f>CONCATENATE("Б ",ROUND('БАЗА ЯНД'!K1151,0))</f>
        <v>Б 24</v>
      </c>
      <c r="G1153" t="str">
        <f>CONCATENATE("Ж ",ROUND('БАЗА ЯНД'!L1151,0))</f>
        <v>Ж 13</v>
      </c>
      <c r="H1153" t="str">
        <f>CONCATENATE("У ",ROUND('БАЗА ЯНД'!M1151,0))</f>
        <v>У 14</v>
      </c>
      <c r="I1153">
        <f>'БАЗА ЯНД'!N1151</f>
        <v>0</v>
      </c>
      <c r="J1153">
        <f>'БАЗА ЯНД'!O1151</f>
        <v>0</v>
      </c>
      <c r="K1153">
        <f>'БАЗА ЯНД'!P1151</f>
        <v>0</v>
      </c>
      <c r="L1153">
        <f>'БАЗА ЯНД'!Q1151</f>
        <v>0</v>
      </c>
      <c r="M1153" t="str">
        <f>'БАЗА ЯНД'!R1151</f>
        <v>лосось, тимьян, лимон, оливковое масло, соль</v>
      </c>
    </row>
    <row r="1154" spans="1:13" ht="15" hidden="1" customHeight="1" x14ac:dyDescent="0.25">
      <c r="A1154">
        <f>'БАЗА ЯНД'!B1152</f>
        <v>5</v>
      </c>
      <c r="B1154" t="str">
        <f>'БАЗА ЯНД'!E1152</f>
        <v>Блинчик с лососем</v>
      </c>
      <c r="C1154" t="str">
        <f>CONCATENATE('БАЗА ЯНД'!F1152,".-")</f>
        <v>220.-</v>
      </c>
      <c r="D1154" t="str">
        <f>CONCATENATE('БАЗА ЯНД'!I1152," г")</f>
        <v>150 г</v>
      </c>
      <c r="E1154" t="str">
        <f>CONCATENATE(ROUND('БАЗА ЯНД'!J1152,0)," кк")</f>
        <v>194 кк</v>
      </c>
      <c r="F1154" t="str">
        <f>CONCATENATE("Б ",ROUND('БАЗА ЯНД'!K1152,0))</f>
        <v>Б 12</v>
      </c>
      <c r="G1154" t="str">
        <f>CONCATENATE("Ж ",ROUND('БАЗА ЯНД'!L1152,0))</f>
        <v>Ж 8</v>
      </c>
      <c r="H1154" t="str">
        <f>CONCATENATE("У ",ROUND('БАЗА ЯНД'!M1152,0))</f>
        <v>У 18</v>
      </c>
      <c r="I1154">
        <f>'БАЗА ЯНД'!N1152</f>
        <v>0</v>
      </c>
      <c r="J1154">
        <f>'БАЗА ЯНД'!O1152</f>
        <v>1</v>
      </c>
      <c r="K1154">
        <f>'БАЗА ЯНД'!P1152</f>
        <v>1</v>
      </c>
      <c r="L1154">
        <f>'БАЗА ЯНД'!Q1152</f>
        <v>0</v>
      </c>
      <c r="M1154" t="str">
        <f>'БАЗА ЯНД'!R1152</f>
        <v>блинчик (мука пшеничная, молоко, сахар, соль, яйцо куриное, подсолнечное масло), лосось слабой соли, огурцы, салат лола бионда, сыр творожный, творог</v>
      </c>
    </row>
    <row r="1155" spans="1:13" ht="15" hidden="1" customHeight="1" x14ac:dyDescent="0.25">
      <c r="A1155">
        <f>'БАЗА ЯНД'!B1153</f>
        <v>21</v>
      </c>
      <c r="B1155" t="str">
        <f>'БАЗА ЯНД'!E1153</f>
        <v>Цезарь</v>
      </c>
      <c r="C1155" t="str">
        <f>CONCATENATE('БАЗА ЯНД'!F1153,".-")</f>
        <v>220.-</v>
      </c>
      <c r="D1155" t="str">
        <f>CONCATENATE('БАЗА ЯНД'!I1153," г")</f>
        <v>200 г</v>
      </c>
      <c r="E1155" t="str">
        <f>CONCATENATE(ROUND('БАЗА ЯНД'!J1153,0)," кк")</f>
        <v>223 кк</v>
      </c>
      <c r="F1155" t="str">
        <f>CONCATENATE("Б ",ROUND('БАЗА ЯНД'!K1153,0))</f>
        <v>Б 14</v>
      </c>
      <c r="G1155" t="str">
        <f>CONCATENATE("Ж ",ROUND('БАЗА ЯНД'!L1153,0))</f>
        <v>Ж 13</v>
      </c>
      <c r="H1155" t="str">
        <f>CONCATENATE("У ",ROUND('БАЗА ЯНД'!M1153,0))</f>
        <v>У 13</v>
      </c>
      <c r="I1155">
        <f>'БАЗА ЯНД'!N1153</f>
        <v>0</v>
      </c>
      <c r="J1155">
        <f>'БАЗА ЯНД'!O1153</f>
        <v>1</v>
      </c>
      <c r="K1155">
        <f>'БАЗА ЯНД'!P1153</f>
        <v>1</v>
      </c>
      <c r="L1155">
        <f>'БАЗА ЯНД'!Q1153</f>
        <v>0</v>
      </c>
      <c r="M1155" t="str">
        <f>'БАЗА ЯНД'!R1153</f>
        <v>листья салата, помидоры, цыплёнок, имбирь, чеснок, соус соевый, мёд, майонез, пармезан, сливки, лимон, соус рыбный, хлеб, соль, специи</v>
      </c>
    </row>
    <row r="1156" spans="1:13" ht="15" hidden="1" customHeight="1" x14ac:dyDescent="0.25">
      <c r="A1156">
        <f>'БАЗА ЯНД'!B1154</f>
        <v>47</v>
      </c>
      <c r="B1156" t="str">
        <f>'БАЗА ЯНД'!E1154</f>
        <v>Паста с красной рыбой и сливками</v>
      </c>
      <c r="C1156" t="str">
        <f>CONCATENATE('БАЗА ЯНД'!F1154,".-")</f>
        <v>270.-</v>
      </c>
      <c r="D1156" t="str">
        <f>CONCATENATE('БАЗА ЯНД'!I1154," г")</f>
        <v>250 г</v>
      </c>
      <c r="E1156" t="str">
        <f>CONCATENATE(ROUND('БАЗА ЯНД'!J1154,0)," кк")</f>
        <v>301 кк</v>
      </c>
      <c r="F1156" t="str">
        <f>CONCATENATE("Б ",ROUND('БАЗА ЯНД'!K1154,0))</f>
        <v>Б 15</v>
      </c>
      <c r="G1156" t="str">
        <f>CONCATENATE("Ж ",ROUND('БАЗА ЯНД'!L1154,0))</f>
        <v>Ж 19</v>
      </c>
      <c r="H1156" t="str">
        <f>CONCATENATE("У ",ROUND('БАЗА ЯНД'!M1154,0))</f>
        <v>У 17</v>
      </c>
      <c r="I1156">
        <f>'БАЗА ЯНД'!N1154</f>
        <v>0</v>
      </c>
      <c r="J1156">
        <f>'БАЗА ЯНД'!O1154</f>
        <v>1</v>
      </c>
      <c r="K1156">
        <f>'БАЗА ЯНД'!P1154</f>
        <v>1</v>
      </c>
      <c r="L1156">
        <f>'БАЗА ЯНД'!Q1154</f>
        <v>0</v>
      </c>
      <c r="M1156" t="str">
        <f>'БАЗА ЯНД'!R1154</f>
        <v>филе кеты, паста, сливки, кабачки, сыр гауда, белое вино, чеснок, базилик</v>
      </c>
    </row>
    <row r="1157" spans="1:13" ht="15" hidden="1" customHeight="1" x14ac:dyDescent="0.25">
      <c r="A1157">
        <f>'БАЗА ЯНД'!B1155</f>
        <v>0</v>
      </c>
      <c r="B1157" t="str">
        <f>'БАЗА ЯНД'!E1155</f>
        <v>Киш с копчёной индейкой</v>
      </c>
      <c r="C1157" t="str">
        <f>CONCATENATE('БАЗА ЯНД'!F1155,".-")</f>
        <v>220.-</v>
      </c>
      <c r="D1157" t="str">
        <f>CONCATENATE('БАЗА ЯНД'!I1155," г")</f>
        <v>200 г</v>
      </c>
      <c r="E1157" t="str">
        <f>CONCATENATE(ROUND('БАЗА ЯНД'!J1155,0)," кк")</f>
        <v>332 кк</v>
      </c>
      <c r="F1157" t="str">
        <f>CONCATENATE("Б ",ROUND('БАЗА ЯНД'!K1155,0))</f>
        <v>Б 23</v>
      </c>
      <c r="G1157" t="str">
        <f>CONCATENATE("Ж ",ROUND('БАЗА ЯНД'!L1155,0))</f>
        <v>Ж 17</v>
      </c>
      <c r="H1157" t="str">
        <f>CONCATENATE("У ",ROUND('БАЗА ЯНД'!M1155,0))</f>
        <v>У 21</v>
      </c>
      <c r="I1157">
        <f>'БАЗА ЯНД'!N1155</f>
        <v>0</v>
      </c>
      <c r="J1157">
        <f>'БАЗА ЯНД'!O1155</f>
        <v>1</v>
      </c>
      <c r="K1157">
        <f>'БАЗА ЯНД'!P1155</f>
        <v>1</v>
      </c>
      <c r="L1157">
        <f>'БАЗА ЯНД'!Q1155</f>
        <v>0</v>
      </c>
      <c r="M1157" t="str">
        <f>'БАЗА ЯНД'!R1155</f>
        <v>индейка, сливочное масло, яйцо куриное, сметана, сахар, мука пшеничная, творог, сыр творожный, манная крупа, шпинат, лук, чеснок, соус соевый, мёд, томаты, моцарелла, соль, специи</v>
      </c>
    </row>
    <row r="1158" spans="1:13" ht="15" hidden="1" customHeight="1" x14ac:dyDescent="0.25">
      <c r="A1158">
        <f>'БАЗА ЯНД'!B1156</f>
        <v>25</v>
      </c>
      <c r="B1158" t="str">
        <f>'БАЗА ЯНД'!E1156</f>
        <v>Тирамису</v>
      </c>
      <c r="C1158" t="str">
        <f>CONCATENATE('БАЗА ЯНД'!F1156,".-")</f>
        <v>180.-</v>
      </c>
      <c r="D1158" t="str">
        <f>CONCATENATE('БАЗА ЯНД'!I1156," г")</f>
        <v>150 г</v>
      </c>
      <c r="E1158" t="str">
        <f>CONCATENATE(ROUND('БАЗА ЯНД'!J1156,0)," кк")</f>
        <v>383 кк</v>
      </c>
      <c r="F1158" t="str">
        <f>CONCATENATE("Б ",ROUND('БАЗА ЯНД'!K1156,0))</f>
        <v>Б 13</v>
      </c>
      <c r="G1158" t="str">
        <f>CONCATENATE("Ж ",ROUND('БАЗА ЯНД'!L1156,0))</f>
        <v>Ж 26</v>
      </c>
      <c r="H1158" t="str">
        <f>CONCATENATE("У ",ROUND('БАЗА ЯНД'!M1156,0))</f>
        <v>У 24</v>
      </c>
      <c r="I1158">
        <f>'БАЗА ЯНД'!N1156</f>
        <v>0</v>
      </c>
      <c r="J1158">
        <f>'БАЗА ЯНД'!O1156</f>
        <v>1</v>
      </c>
      <c r="K1158">
        <f>'БАЗА ЯНД'!P1156</f>
        <v>1</v>
      </c>
      <c r="L1158">
        <f>'БАЗА ЯНД'!Q1156</f>
        <v>0</v>
      </c>
      <c r="M1158" t="str">
        <f>'БАЗА ЯНД'!R1156</f>
        <v xml:space="preserve">яйцо куриное, сахар, творог, кофе, экстракт рома, сливки 33%, печенье савоярди, какао
</v>
      </c>
    </row>
    <row r="1159" spans="1:13" ht="15" hidden="1" customHeight="1" x14ac:dyDescent="0.25">
      <c r="A1159">
        <f>'БАЗА ЯНД'!B1157</f>
        <v>24</v>
      </c>
      <c r="B1159" t="str">
        <f>'БАЗА ЯНД'!E1157</f>
        <v>Хашбраун, 1 шт</v>
      </c>
      <c r="C1159" t="str">
        <f>CONCATENATE('БАЗА ЯНД'!F1157,".-")</f>
        <v>65.-</v>
      </c>
      <c r="D1159" t="str">
        <f>CONCATENATE('БАЗА ЯНД'!I1157," г")</f>
        <v>40 г</v>
      </c>
      <c r="E1159" t="str">
        <f>CONCATENATE(ROUND('БАЗА ЯНД'!J1157,0)," кк")</f>
        <v>76 кк</v>
      </c>
      <c r="F1159" t="str">
        <f>CONCATENATE("Б ",ROUND('БАЗА ЯНД'!K1157,0))</f>
        <v>Б 1</v>
      </c>
      <c r="G1159" t="str">
        <f>CONCATENATE("Ж ",ROUND('БАЗА ЯНД'!L1157,0))</f>
        <v>Ж 2</v>
      </c>
      <c r="H1159" t="str">
        <f>CONCATENATE("У ",ROUND('БАЗА ЯНД'!M1157,0))</f>
        <v>У 12</v>
      </c>
      <c r="I1159">
        <f>'БАЗА ЯНД'!N1157</f>
        <v>1</v>
      </c>
      <c r="J1159">
        <f>'БАЗА ЯНД'!O1157</f>
        <v>0</v>
      </c>
      <c r="K1159">
        <f>'БАЗА ЯНД'!P1157</f>
        <v>0</v>
      </c>
      <c r="L1159">
        <f>'БАЗА ЯНД'!Q1157</f>
        <v>0</v>
      </c>
      <c r="M1159" t="str">
        <f>'БАЗА ЯНД'!R1157</f>
        <v>картофель, лук, соль, специи</v>
      </c>
    </row>
    <row r="1160" spans="1:13" ht="15" hidden="1" customHeight="1" x14ac:dyDescent="0.25">
      <c r="A1160">
        <f>'БАЗА ЯНД'!B1158</f>
        <v>0</v>
      </c>
      <c r="B1160" t="str">
        <f>'БАЗА ЯНД'!E1158</f>
        <v>Филадельфия с лососем</v>
      </c>
      <c r="C1160" t="str">
        <f>CONCATENATE('БАЗА ЯНД'!F1158,".-")</f>
        <v>250.-</v>
      </c>
      <c r="D1160" t="str">
        <f>CONCATENATE('БАЗА ЯНД'!I1158," г")</f>
        <v>180 г</v>
      </c>
      <c r="E1160" t="str">
        <f>CONCATENATE(ROUND('БАЗА ЯНД'!J1158,0)," кк")</f>
        <v>216 кк</v>
      </c>
      <c r="F1160" t="str">
        <f>CONCATENATE("Б ",ROUND('БАЗА ЯНД'!K1158,0))</f>
        <v>Б 10</v>
      </c>
      <c r="G1160" t="str">
        <f>CONCATENATE("Ж ",ROUND('БАЗА ЯНД'!L1158,0))</f>
        <v>Ж 9</v>
      </c>
      <c r="H1160" t="str">
        <f>CONCATENATE("У ",ROUND('БАЗА ЯНД'!M1158,0))</f>
        <v>У 24</v>
      </c>
      <c r="I1160">
        <f>'БАЗА ЯНД'!N1158</f>
        <v>0</v>
      </c>
      <c r="J1160">
        <f>'БАЗА ЯНД'!O1158</f>
        <v>0</v>
      </c>
      <c r="K1160">
        <f>'БАЗА ЯНД'!P1158</f>
        <v>1</v>
      </c>
      <c r="L1160">
        <f>'БАЗА ЯНД'!Q1158</f>
        <v>0</v>
      </c>
      <c r="M1160" t="str">
        <f>'БАЗА ЯНД'!R1158</f>
        <v>нори (водоросли), рис для суши (рис, уксус рисовый, соус рисовый, соус мирин, сахар, соль), сыр творожный, огурцы, лосось слабой соли (филе лосося, сахар, апельсины, соль), кунжут, кинза, соус соевый, имбирь</v>
      </c>
    </row>
    <row r="1161" spans="1:13" ht="15" hidden="1" customHeight="1" x14ac:dyDescent="0.25">
      <c r="A1161">
        <f>'БАЗА ЯНД'!B1159</f>
        <v>24</v>
      </c>
      <c r="B1161" t="str">
        <f>'БАЗА ЯНД'!E1159</f>
        <v>Рыбный суп Буйабес с морепродуктами</v>
      </c>
      <c r="C1161" t="str">
        <f>CONCATENATE('БАЗА ЯНД'!F1159,".-")</f>
        <v>170.-</v>
      </c>
      <c r="D1161" t="str">
        <f>CONCATENATE('БАЗА ЯНД'!I1159," г")</f>
        <v>250 г</v>
      </c>
      <c r="E1161" t="str">
        <f>CONCATENATE(ROUND('БАЗА ЯНД'!J1159,0)," кк")</f>
        <v>47 кк</v>
      </c>
      <c r="F1161" t="str">
        <f>CONCATENATE("Б ",ROUND('БАЗА ЯНД'!K1159,0))</f>
        <v>Б 6</v>
      </c>
      <c r="G1161" t="str">
        <f>CONCATENATE("Ж ",ROUND('БАЗА ЯНД'!L1159,0))</f>
        <v>Ж 1</v>
      </c>
      <c r="H1161" t="str">
        <f>CONCATENATE("У ",ROUND('БАЗА ЯНД'!M1159,0))</f>
        <v>У 3</v>
      </c>
      <c r="I1161">
        <f>'БАЗА ЯНД'!N1159</f>
        <v>0</v>
      </c>
      <c r="J1161">
        <f>'БАЗА ЯНД'!O1159</f>
        <v>0</v>
      </c>
      <c r="K1161">
        <f>'БАЗА ЯНД'!P1159</f>
        <v>0</v>
      </c>
      <c r="L1161">
        <f>'БАЗА ЯНД'!Q1159</f>
        <v>0</v>
      </c>
      <c r="M1161" t="str">
        <f>'БАЗА ЯНД'!R1159</f>
        <v>рыба, томаты, сельдерей, мидии, кальмар, специи, лук, чеснок, подсолнечное масло, базилик, соль, вино, тимьян</v>
      </c>
    </row>
    <row r="1162" spans="1:13" ht="15" hidden="1" customHeight="1" x14ac:dyDescent="0.25">
      <c r="A1162">
        <f>'БАЗА ЯНД'!B1160</f>
        <v>20</v>
      </c>
      <c r="B1162" t="str">
        <f>'БАЗА ЯНД'!E1160</f>
        <v>Цезарь ролл с цыплёнком</v>
      </c>
      <c r="C1162" t="str">
        <f>CONCATENATE('БАЗА ЯНД'!F1160,".-")</f>
        <v>200.-</v>
      </c>
      <c r="D1162" t="str">
        <f>CONCATENATE('БАЗА ЯНД'!I1160," г")</f>
        <v>220 г</v>
      </c>
      <c r="E1162" t="str">
        <f>CONCATENATE(ROUND('БАЗА ЯНД'!J1160,0)," кк")</f>
        <v>475 кк</v>
      </c>
      <c r="F1162" t="str">
        <f>CONCATENATE("Б ",ROUND('БАЗА ЯНД'!K1160,0))</f>
        <v>Б 18</v>
      </c>
      <c r="G1162" t="str">
        <f>CONCATENATE("Ж ",ROUND('БАЗА ЯНД'!L1160,0))</f>
        <v>Ж 23</v>
      </c>
      <c r="H1162" t="str">
        <f>CONCATENATE("У ",ROUND('БАЗА ЯНД'!M1160,0))</f>
        <v>У 50</v>
      </c>
      <c r="I1162">
        <f>'БАЗА ЯНД'!N1160</f>
        <v>0</v>
      </c>
      <c r="J1162">
        <f>'БАЗА ЯНД'!O1160</f>
        <v>1</v>
      </c>
      <c r="K1162">
        <f>'БАЗА ЯНД'!P1160</f>
        <v>0</v>
      </c>
      <c r="L1162">
        <f>'БАЗА ЯНД'!Q1160</f>
        <v>0</v>
      </c>
      <c r="M1162" t="str">
        <f>'БАЗА ЯНД'!R1160</f>
        <v>листья салата, томаты, цыплёнок, майонез, анчоусы, лук красный, сыр, шпинат</v>
      </c>
    </row>
    <row r="1163" spans="1:13" ht="15" hidden="1" customHeight="1" x14ac:dyDescent="0.25">
      <c r="A1163">
        <f>'БАЗА ЯНД'!B1161</f>
        <v>22</v>
      </c>
      <c r="B1163" t="str">
        <f>'БАЗА ЯНД'!E1161</f>
        <v>Цепелины с говядиной, 2 шт</v>
      </c>
      <c r="C1163" t="str">
        <f>CONCATENATE('БАЗА ЯНД'!F1161,".-")</f>
        <v>250.-</v>
      </c>
      <c r="D1163" t="str">
        <f>CONCATENATE('БАЗА ЯНД'!I1161," г")</f>
        <v>220 г</v>
      </c>
      <c r="E1163" t="str">
        <f>CONCATENATE(ROUND('БАЗА ЯНД'!J1161,0)," кк")</f>
        <v>403 кк</v>
      </c>
      <c r="F1163" t="str">
        <f>CONCATENATE("Б ",ROUND('БАЗА ЯНД'!K1161,0))</f>
        <v>Б 14</v>
      </c>
      <c r="G1163" t="str">
        <f>CONCATENATE("Ж ",ROUND('БАЗА ЯНД'!L1161,0))</f>
        <v>Ж 27</v>
      </c>
      <c r="H1163" t="str">
        <f>CONCATENATE("У ",ROUND('БАЗА ЯНД'!M1161,0))</f>
        <v>У 25</v>
      </c>
      <c r="I1163">
        <f>'БАЗА ЯНД'!N1161</f>
        <v>0</v>
      </c>
      <c r="J1163">
        <f>'БАЗА ЯНД'!O1161</f>
        <v>0</v>
      </c>
      <c r="K1163">
        <f>'БАЗА ЯНД'!P1161</f>
        <v>1</v>
      </c>
      <c r="L1163">
        <f>'БАЗА ЯНД'!Q1161</f>
        <v>0</v>
      </c>
      <c r="M1163" t="str">
        <f>'БАЗА ЯНД'!R1161</f>
        <v>картофель, говядина, лук, куркума, сливочное масло, подсолнечное масло, яйцо куриное, петрушка, укроп</v>
      </c>
    </row>
    <row r="1164" spans="1:13" ht="15" hidden="1" customHeight="1" x14ac:dyDescent="0.25">
      <c r="A1164">
        <f>'БАЗА ЯНД'!B1162</f>
        <v>24</v>
      </c>
      <c r="B1164" t="str">
        <f>'БАЗА ЯНД'!E1162</f>
        <v>Хлеб (любое количество)</v>
      </c>
      <c r="C1164" t="str">
        <f>CONCATENATE('БАЗА ЯНД'!F1162,".-")</f>
        <v>10.-</v>
      </c>
      <c r="D1164" t="str">
        <f>CONCATENATE('БАЗА ЯНД'!I1162," г")</f>
        <v>60 г</v>
      </c>
      <c r="E1164" t="str">
        <f>CONCATENATE(ROUND('БАЗА ЯНД'!J1162,0)," кк")</f>
        <v>142 кк</v>
      </c>
      <c r="F1164" t="str">
        <f>CONCATENATE("Б ",ROUND('БАЗА ЯНД'!K1162,0))</f>
        <v>Б 4</v>
      </c>
      <c r="G1164" t="str">
        <f>CONCATENATE("Ж ",ROUND('БАЗА ЯНД'!L1162,0))</f>
        <v>Ж 1</v>
      </c>
      <c r="H1164" t="str">
        <f>CONCATENATE("У ",ROUND('БАЗА ЯНД'!M1162,0))</f>
        <v>У 31</v>
      </c>
      <c r="I1164">
        <f>'БАЗА ЯНД'!N1162</f>
        <v>1</v>
      </c>
      <c r="J1164">
        <f>'БАЗА ЯНД'!O1162</f>
        <v>1</v>
      </c>
      <c r="K1164">
        <f>'БАЗА ЯНД'!P1162</f>
        <v>0</v>
      </c>
      <c r="L1164">
        <f>'БАЗА ЯНД'!Q1162</f>
        <v>0</v>
      </c>
      <c r="M1164" t="str">
        <f>'БАЗА ЯНД'!R1162</f>
        <v>мука ржаная, вода, пшеничная мука, цельнозерновая мука, соль, солод, сахар, чеснок, тимьян</v>
      </c>
    </row>
    <row r="1165" spans="1:13" ht="15" hidden="1" customHeight="1" x14ac:dyDescent="0.25">
      <c r="A1165">
        <f>'БАЗА ЯНД'!B1163</f>
        <v>21</v>
      </c>
      <c r="B1165" t="str">
        <f>'БАЗА ЯНД'!E1163</f>
        <v>Хумус с овощными палочками</v>
      </c>
      <c r="C1165" t="str">
        <f>CONCATENATE('БАЗА ЯНД'!F1163,".-")</f>
        <v>120.-</v>
      </c>
      <c r="D1165" t="str">
        <f>CONCATENATE('БАЗА ЯНД'!I1163," г")</f>
        <v>200 г</v>
      </c>
      <c r="E1165" t="str">
        <f>CONCATENATE(ROUND('БАЗА ЯНД'!J1163,0)," кк")</f>
        <v>206 кк</v>
      </c>
      <c r="F1165" t="str">
        <f>CONCATENATE("Б ",ROUND('БАЗА ЯНД'!K1163,0))</f>
        <v>Б 6</v>
      </c>
      <c r="G1165" t="str">
        <f>CONCATENATE("Ж ",ROUND('БАЗА ЯНД'!L1163,0))</f>
        <v>Ж 8</v>
      </c>
      <c r="H1165" t="str">
        <f>CONCATENATE("У ",ROUND('БАЗА ЯНД'!M1163,0))</f>
        <v>У 28</v>
      </c>
      <c r="I1165">
        <f>'БАЗА ЯНД'!N1163</f>
        <v>1</v>
      </c>
      <c r="J1165">
        <f>'БАЗА ЯНД'!O1163</f>
        <v>1</v>
      </c>
      <c r="K1165">
        <f>'БАЗА ЯНД'!P1163</f>
        <v>0</v>
      </c>
      <c r="L1165">
        <f>'БАЗА ЯНД'!Q1163</f>
        <v>0</v>
      </c>
      <c r="M1165" t="str">
        <f>'БАЗА ЯНД'!R1163</f>
        <v>нут, лимон, подсолнечное масло, кунжутное масло, чеснок, семена льна, семена подсолнуха, кинза, хлеб, огурцы, морковь, сельдерей, арахис, лук, соль, специи</v>
      </c>
    </row>
    <row r="1166" spans="1:13" ht="15" hidden="1" customHeight="1" x14ac:dyDescent="0.25">
      <c r="A1166">
        <f>'БАЗА ЯНД'!B1164</f>
        <v>31</v>
      </c>
      <c r="B1166" t="str">
        <f>'БАЗА ЯНД'!E1164</f>
        <v>Ризотто из булгура с лисичками</v>
      </c>
      <c r="C1166" t="str">
        <f>CONCATENATE('БАЗА ЯНД'!F1164,".-")</f>
        <v>240.-</v>
      </c>
      <c r="D1166" t="str">
        <f>CONCATENATE('БАЗА ЯНД'!I1164," г")</f>
        <v>180 г</v>
      </c>
      <c r="E1166" t="str">
        <f>CONCATENATE(ROUND('БАЗА ЯНД'!J1164,0)," кк")</f>
        <v>220 кк</v>
      </c>
      <c r="F1166" t="str">
        <f>CONCATENATE("Б ",ROUND('БАЗА ЯНД'!K1164,0))</f>
        <v>Б 6</v>
      </c>
      <c r="G1166" t="str">
        <f>CONCATENATE("Ж ",ROUND('БАЗА ЯНД'!L1164,0))</f>
        <v>Ж 18</v>
      </c>
      <c r="H1166" t="str">
        <f>CONCATENATE("У ",ROUND('БАЗА ЯНД'!M1164,0))</f>
        <v>У 8</v>
      </c>
      <c r="I1166">
        <f>'БАЗА ЯНД'!N1164</f>
        <v>1</v>
      </c>
      <c r="J1166">
        <f>'БАЗА ЯНД'!O1164</f>
        <v>0</v>
      </c>
      <c r="K1166">
        <f>'БАЗА ЯНД'!P1164</f>
        <v>1</v>
      </c>
      <c r="L1166">
        <f>'БАЗА ЯНД'!Q1164</f>
        <v>0</v>
      </c>
      <c r="M1166" t="str">
        <f>'БАЗА ЯНД'!R1164</f>
        <v>булгур, лисички, лук, белое вино, сливочное масло, пармезан, сливки, чеснок, тимьян, шпинат, соль, специи</v>
      </c>
    </row>
    <row r="1167" spans="1:13" ht="15" hidden="1" customHeight="1" x14ac:dyDescent="0.25">
      <c r="A1167">
        <f>'БАЗА ЯНД'!B1165</f>
        <v>11</v>
      </c>
      <c r="B1167" t="str">
        <f>'БАЗА ЯНД'!E1165</f>
        <v>Хашбраун круглый, 1 шт</v>
      </c>
      <c r="C1167" t="str">
        <f>CONCATENATE('БАЗА ЯНД'!F1165,".-")</f>
        <v>45.-</v>
      </c>
      <c r="D1167" t="str">
        <f>CONCATENATE('БАЗА ЯНД'!I1165," г")</f>
        <v>40 г</v>
      </c>
      <c r="E1167" t="str">
        <f>CONCATENATE(ROUND('БАЗА ЯНД'!J1165,0)," кк")</f>
        <v>52 кк</v>
      </c>
      <c r="F1167" t="str">
        <f>CONCATENATE("Б ",ROUND('БАЗА ЯНД'!K1165,0))</f>
        <v>Б 1</v>
      </c>
      <c r="G1167" t="str">
        <f>CONCATENATE("Ж ",ROUND('БАЗА ЯНД'!L1165,0))</f>
        <v>Ж 3</v>
      </c>
      <c r="H1167" t="str">
        <f>CONCATENATE("У ",ROUND('БАЗА ЯНД'!M1165,0))</f>
        <v>У 5</v>
      </c>
      <c r="I1167">
        <f>'БАЗА ЯНД'!N1165</f>
        <v>1</v>
      </c>
      <c r="J1167">
        <f>'БАЗА ЯНД'!O1165</f>
        <v>0</v>
      </c>
      <c r="K1167">
        <f>'БАЗА ЯНД'!P1165</f>
        <v>0</v>
      </c>
      <c r="L1167">
        <f>'БАЗА ЯНД'!Q1165</f>
        <v>0</v>
      </c>
      <c r="M1167" t="str">
        <f>'БАЗА ЯНД'!R1165</f>
        <v>картофель,  лук, перец, соль, специи</v>
      </c>
    </row>
    <row r="1168" spans="1:13" ht="15" hidden="1" customHeight="1" x14ac:dyDescent="0.25">
      <c r="A1168">
        <f>'БАЗА ЯНД'!B1166</f>
        <v>32</v>
      </c>
      <c r="B1168" t="str">
        <f>'БАЗА ЯНД'!E1166</f>
        <v>Паста с лисичками</v>
      </c>
      <c r="C1168" t="str">
        <f>CONCATENATE('БАЗА ЯНД'!F1166,".-")</f>
        <v>240.-</v>
      </c>
      <c r="D1168" t="str">
        <f>CONCATENATE('БАЗА ЯНД'!I1166," г")</f>
        <v>250 г</v>
      </c>
      <c r="E1168" t="str">
        <f>CONCATENATE(ROUND('БАЗА ЯНД'!J1166,0)," кк")</f>
        <v>267 кк</v>
      </c>
      <c r="F1168" t="str">
        <f>CONCATENATE("Б ",ROUND('БАЗА ЯНД'!K1166,0))</f>
        <v>Б 7</v>
      </c>
      <c r="G1168" t="str">
        <f>CONCATENATE("Ж ",ROUND('БАЗА ЯНД'!L1166,0))</f>
        <v>Ж 12</v>
      </c>
      <c r="H1168" t="str">
        <f>CONCATENATE("У ",ROUND('БАЗА ЯНД'!M1166,0))</f>
        <v>У 33</v>
      </c>
      <c r="I1168">
        <f>'БАЗА ЯНД'!N1166</f>
        <v>1</v>
      </c>
      <c r="J1168">
        <f>'БАЗА ЯНД'!O1166</f>
        <v>1</v>
      </c>
      <c r="K1168">
        <f>'БАЗА ЯНД'!P1166</f>
        <v>1</v>
      </c>
      <c r="L1168">
        <f>'БАЗА ЯНД'!Q1166</f>
        <v>0</v>
      </c>
      <c r="M1168" t="str">
        <f>'БАЗА ЯНД'!R1166</f>
        <v>паста, грибы лисички, лук репчатый, пармезан, сливки, мята, тархун, соль, специи</v>
      </c>
    </row>
    <row r="1169" spans="1:13" ht="15" hidden="1" customHeight="1" x14ac:dyDescent="0.25">
      <c r="A1169">
        <f>'БАЗА ЯНД'!B1167</f>
        <v>16</v>
      </c>
      <c r="B1169" t="str">
        <f>'БАЗА ЯНД'!E1167</f>
        <v>Бейгл с ветчиной и рикоттой</v>
      </c>
      <c r="C1169" t="str">
        <f>CONCATENATE('БАЗА ЯНД'!F1167,".-")</f>
        <v>230.-</v>
      </c>
      <c r="D1169" t="str">
        <f>CONCATENATE('БАЗА ЯНД'!I1167," г")</f>
        <v>200 г</v>
      </c>
      <c r="E1169" t="str">
        <f>CONCATENATE(ROUND('БАЗА ЯНД'!J1167,0)," кк")</f>
        <v>520 кк</v>
      </c>
      <c r="F1169" t="str">
        <f>CONCATENATE("Б ",ROUND('БАЗА ЯНД'!K1167,0))</f>
        <v>Б 17</v>
      </c>
      <c r="G1169" t="str">
        <f>CONCATENATE("Ж ",ROUND('БАЗА ЯНД'!L1167,0))</f>
        <v>Ж 37</v>
      </c>
      <c r="H1169" t="str">
        <f>CONCATENATE("У ",ROUND('БАЗА ЯНД'!M1167,0))</f>
        <v>У 33</v>
      </c>
      <c r="I1169">
        <f>'БАЗА ЯНД'!N1167</f>
        <v>0</v>
      </c>
      <c r="J1169">
        <f>'БАЗА ЯНД'!O1167</f>
        <v>1</v>
      </c>
      <c r="K1169">
        <f>'БАЗА ЯНД'!P1167</f>
        <v>1</v>
      </c>
      <c r="L1169">
        <f>'БАЗА ЯНД'!Q1167</f>
        <v>0</v>
      </c>
      <c r="M1169" t="str">
        <f>'БАЗА ЯНД'!R1167</f>
        <v>бейгл, майонез, горчица, мёд, салат айсберг, огурец маринованный, сыр российский, корейка, томаты, творог, сметана, соль, петрушка, сыр творожный</v>
      </c>
    </row>
    <row r="1170" spans="1:13" ht="15" hidden="1" customHeight="1" x14ac:dyDescent="0.25">
      <c r="A1170">
        <f>'БАЗА ЯНД'!B1168</f>
        <v>16</v>
      </c>
      <c r="B1170" t="str">
        <f>'БАЗА ЯНД'!E1168</f>
        <v>Фо Бо с говядиной</v>
      </c>
      <c r="C1170" t="str">
        <f>CONCATENATE('БАЗА ЯНД'!F1168,".-")</f>
        <v>170.-</v>
      </c>
      <c r="D1170" t="str">
        <f>CONCATENATE('БАЗА ЯНД'!I1168," г")</f>
        <v>250 г</v>
      </c>
      <c r="E1170" t="str">
        <f>CONCATENATE(ROUND('БАЗА ЯНД'!J1168,0)," кк")</f>
        <v>164 кк</v>
      </c>
      <c r="F1170" t="str">
        <f>CONCATENATE("Б ",ROUND('БАЗА ЯНД'!K1168,0))</f>
        <v>Б 9</v>
      </c>
      <c r="G1170" t="str">
        <f>CONCATENATE("Ж ",ROUND('БАЗА ЯНД'!L1168,0))</f>
        <v>Ж 6</v>
      </c>
      <c r="H1170" t="str">
        <f>CONCATENATE("У ",ROUND('БАЗА ЯНД'!M1168,0))</f>
        <v>У 18</v>
      </c>
      <c r="I1170">
        <f>'БАЗА ЯНД'!N1168</f>
        <v>0</v>
      </c>
      <c r="J1170">
        <f>'БАЗА ЯНД'!O1168</f>
        <v>1</v>
      </c>
      <c r="K1170">
        <f>'БАЗА ЯНД'!P1168</f>
        <v>0</v>
      </c>
      <c r="L1170">
        <f>'БАЗА ЯНД'!Q1168</f>
        <v>1</v>
      </c>
      <c r="M1170" t="str">
        <f>'БАЗА ЯНД'!R1168</f>
        <v>говядина, лук, чеснок, имбирь, соевый соус, лайм, морковь, соус рыбный, лапша, кинза, базилик, мята, ростки сои, перец чили, редис, лайм, соль, специи, лапша пшеничная</v>
      </c>
    </row>
    <row r="1171" spans="1:13" ht="15" customHeight="1" x14ac:dyDescent="0.25">
      <c r="A1171">
        <f>'БАЗА ЯНД'!B1169</f>
        <v>23</v>
      </c>
      <c r="B1171" t="str">
        <f>'БАЗА ЯНД'!E1169</f>
        <v>Цезарь ролл с креветками</v>
      </c>
      <c r="C1171" t="str">
        <f>CONCATENATE('БАЗА ЯНД'!F1169,".-")</f>
        <v>280.-</v>
      </c>
      <c r="D1171" t="str">
        <f>CONCATENATE('БАЗА ЯНД'!I1169," г")</f>
        <v>210 г</v>
      </c>
      <c r="E1171" t="str">
        <f>CONCATENATE(ROUND('БАЗА ЯНД'!J1169,0)," кк")</f>
        <v>448 кк</v>
      </c>
      <c r="F1171" t="str">
        <f>CONCATENATE("Б ",ROUND('БАЗА ЯНД'!K1169,0))</f>
        <v>Б 17</v>
      </c>
      <c r="G1171" t="str">
        <f>CONCATENATE("Ж ",ROUND('БАЗА ЯНД'!L1169,0))</f>
        <v>Ж 22</v>
      </c>
      <c r="H1171" t="str">
        <f>CONCATENATE("У ",ROUND('БАЗА ЯНД'!M1169,0))</f>
        <v>У 45</v>
      </c>
      <c r="I1171">
        <f>'БАЗА ЯНД'!N1169</f>
        <v>0</v>
      </c>
      <c r="J1171">
        <f>'БАЗА ЯНД'!O1169</f>
        <v>1</v>
      </c>
      <c r="K1171">
        <f>'БАЗА ЯНД'!P1169</f>
        <v>1</v>
      </c>
      <c r="L1171">
        <f>'БАЗА ЯНД'!Q1169</f>
        <v>0</v>
      </c>
      <c r="M1171" t="str">
        <f>'БАЗА ЯНД'!R1169</f>
        <v>пшеничная тортилья, айсберг, пекинская капуста, шпинат, креветки, пармезан, томаты, красный лук, анчоусы, майонез</v>
      </c>
    </row>
    <row r="1172" spans="1:13" ht="15" hidden="1" customHeight="1" x14ac:dyDescent="0.25">
      <c r="A1172">
        <f>'БАЗА ЯНД'!B1170</f>
        <v>24</v>
      </c>
      <c r="B1172" t="str">
        <f>'БАЗА ЯНД'!E1170</f>
        <v>Томатный суп с беконом</v>
      </c>
      <c r="C1172" t="str">
        <f>CONCATENATE('БАЗА ЯНД'!F1170,".-")</f>
        <v>170.-</v>
      </c>
      <c r="D1172" t="str">
        <f>CONCATENATE('БАЗА ЯНД'!I1170," г")</f>
        <v>250 г</v>
      </c>
      <c r="E1172" t="str">
        <f>CONCATENATE(ROUND('БАЗА ЯНД'!J1170,0)," кк")</f>
        <v>104 кк</v>
      </c>
      <c r="F1172" t="str">
        <f>CONCATENATE("Б ",ROUND('БАЗА ЯНД'!K1170,0))</f>
        <v>Б 3</v>
      </c>
      <c r="G1172" t="str">
        <f>CONCATENATE("Ж ",ROUND('БАЗА ЯНД'!L1170,0))</f>
        <v>Ж 7</v>
      </c>
      <c r="H1172" t="str">
        <f>CONCATENATE("У ",ROUND('БАЗА ЯНД'!M1170,0))</f>
        <v>У 6</v>
      </c>
      <c r="I1172">
        <f>'БАЗА ЯНД'!N1170</f>
        <v>0</v>
      </c>
      <c r="J1172">
        <f>'БАЗА ЯНД'!O1170</f>
        <v>0</v>
      </c>
      <c r="K1172">
        <f>'БАЗА ЯНД'!P1170</f>
        <v>0</v>
      </c>
      <c r="L1172">
        <f>'БАЗА ЯНД'!Q1170</f>
        <v>0</v>
      </c>
      <c r="M1172" t="str">
        <f>'БАЗА ЯНД'!R1170</f>
        <v>томаты, бекон, цукини, морковь, базилик, паприка, лук, специи, соль</v>
      </c>
    </row>
    <row r="1173" spans="1:13" ht="15" hidden="1" customHeight="1" x14ac:dyDescent="0.25">
      <c r="A1173">
        <f>'БАЗА ЯНД'!B1171</f>
        <v>21</v>
      </c>
      <c r="B1173" t="str">
        <f>'БАЗА ЯНД'!E1171</f>
        <v>Цитрусовый лимонад с бузиной</v>
      </c>
      <c r="C1173" t="str">
        <f>CONCATENATE('БАЗА ЯНД'!F1171,".-")</f>
        <v>110.-</v>
      </c>
      <c r="D1173" t="str">
        <f>CONCATENATE('БАЗА ЯНД'!I1171," г")</f>
        <v>270 г</v>
      </c>
      <c r="E1173" t="str">
        <f>CONCATENATE(ROUND('БАЗА ЯНД'!J1171,0)," кк")</f>
        <v>52 кк</v>
      </c>
      <c r="F1173" t="str">
        <f>CONCATENATE("Б ",ROUND('БАЗА ЯНД'!K1171,0))</f>
        <v>Б 0</v>
      </c>
      <c r="G1173" t="str">
        <f>CONCATENATE("Ж ",ROUND('БАЗА ЯНД'!L1171,0))</f>
        <v>Ж 0</v>
      </c>
      <c r="H1173" t="str">
        <f>CONCATENATE("У ",ROUND('БАЗА ЯНД'!M1171,0))</f>
        <v>У 13</v>
      </c>
      <c r="I1173">
        <f>'БАЗА ЯНД'!N1171</f>
        <v>1</v>
      </c>
      <c r="J1173">
        <f>'БАЗА ЯНД'!O1171</f>
        <v>0</v>
      </c>
      <c r="K1173">
        <f>'БАЗА ЯНД'!P1171</f>
        <v>0</v>
      </c>
      <c r="L1173">
        <f>'БАЗА ЯНД'!Q1171</f>
        <v>0</v>
      </c>
      <c r="M1173" t="str">
        <f>'БАЗА ЯНД'!R1171</f>
        <v>сироп из бузины, сахар, лимон, лимонная кислота, грейпфрутовый сок</v>
      </c>
    </row>
    <row r="1174" spans="1:13" ht="15" hidden="1" customHeight="1" x14ac:dyDescent="0.25">
      <c r="A1174">
        <f>'БАЗА ЯНД'!B1172</f>
        <v>20</v>
      </c>
      <c r="B1174" t="str">
        <f>'БАЗА ЯНД'!E1172</f>
        <v>Финская сливочная уха</v>
      </c>
      <c r="C1174" t="str">
        <f>CONCATENATE('БАЗА ЯНД'!F1172,".-")</f>
        <v>180.-</v>
      </c>
      <c r="D1174" t="str">
        <f>CONCATENATE('БАЗА ЯНД'!I1172," г")</f>
        <v>250 г</v>
      </c>
      <c r="E1174" t="str">
        <f>CONCATENATE(ROUND('БАЗА ЯНД'!J1172,0)," кк")</f>
        <v>111 кк</v>
      </c>
      <c r="F1174" t="str">
        <f>CONCATENATE("Б ",ROUND('БАЗА ЯНД'!K1172,0))</f>
        <v>Б 8</v>
      </c>
      <c r="G1174" t="str">
        <f>CONCATENATE("Ж ",ROUND('БАЗА ЯНД'!L1172,0))</f>
        <v>Ж 4</v>
      </c>
      <c r="H1174" t="str">
        <f>CONCATENATE("У ",ROUND('БАЗА ЯНД'!M1172,0))</f>
        <v>У 10</v>
      </c>
      <c r="I1174">
        <f>'БАЗА ЯНД'!N1172</f>
        <v>0</v>
      </c>
      <c r="J1174">
        <f>'БАЗА ЯНД'!O1172</f>
        <v>0</v>
      </c>
      <c r="K1174">
        <f>'БАЗА ЯНД'!P1172</f>
        <v>1</v>
      </c>
      <c r="L1174">
        <f>'БАЗА ЯНД'!Q1172</f>
        <v>0</v>
      </c>
      <c r="M1174" t="str">
        <f>'БАЗА ЯНД'!R1172</f>
        <v>кета, треска, картофель, лук репчатый, морковь, тимьян, сливки, соль, специи</v>
      </c>
    </row>
    <row r="1175" spans="1:13" ht="15" hidden="1" customHeight="1" x14ac:dyDescent="0.25">
      <c r="A1175">
        <f>'БАЗА ЯНД'!B1173</f>
        <v>20</v>
      </c>
      <c r="B1175" t="str">
        <f>'БАЗА ЯНД'!E1173</f>
        <v>Круассан с беконом и яйцом</v>
      </c>
      <c r="C1175" t="str">
        <f>CONCATENATE('БАЗА ЯНД'!F1173,".-")</f>
        <v>240.-</v>
      </c>
      <c r="D1175" t="str">
        <f>CONCATENATE('БАЗА ЯНД'!I1173," г")</f>
        <v>200 г</v>
      </c>
      <c r="E1175" t="str">
        <f>CONCATENATE(ROUND('БАЗА ЯНД'!J1173,0)," кк")</f>
        <v>423 кк</v>
      </c>
      <c r="F1175" t="str">
        <f>CONCATENATE("Б ",ROUND('БАЗА ЯНД'!K1173,0))</f>
        <v>Б 14</v>
      </c>
      <c r="G1175" t="str">
        <f>CONCATENATE("Ж ",ROUND('БАЗА ЯНД'!L1173,0))</f>
        <v>Ж 27</v>
      </c>
      <c r="H1175" t="str">
        <f>CONCATENATE("У ",ROUND('БАЗА ЯНД'!M1173,0))</f>
        <v>У 31</v>
      </c>
      <c r="I1175">
        <f>'БАЗА ЯНД'!N1173</f>
        <v>0</v>
      </c>
      <c r="J1175">
        <f>'БАЗА ЯНД'!O1173</f>
        <v>1</v>
      </c>
      <c r="K1175">
        <f>'БАЗА ЯНД'!P1173</f>
        <v>1</v>
      </c>
      <c r="L1175">
        <f>'БАЗА ЯНД'!Q1173</f>
        <v>0</v>
      </c>
      <c r="M1175" t="str">
        <f>'БАЗА ЯНД'!R1173</f>
        <v>круассан (мука пшеничная, дрожжи, масло сливочное, вода), бекон, сыр творожный, огурцы, томаты, салат айсберг, горчица зерновая, яйцо куриное</v>
      </c>
    </row>
    <row r="1176" spans="1:13" ht="15" hidden="1" customHeight="1" x14ac:dyDescent="0.25">
      <c r="A1176">
        <f>'БАЗА ЯНД'!B1174</f>
        <v>16</v>
      </c>
      <c r="B1176" t="str">
        <f>'БАЗА ЯНД'!E1174</f>
        <v>Круассан с индейкой и брусничным соусом</v>
      </c>
      <c r="C1176" t="str">
        <f>CONCATENATE('БАЗА ЯНД'!F1174,".-")</f>
        <v>240.-</v>
      </c>
      <c r="D1176" t="str">
        <f>CONCATENATE('БАЗА ЯНД'!I1174," г")</f>
        <v>200 г</v>
      </c>
      <c r="E1176" t="str">
        <f>CONCATENATE(ROUND('БАЗА ЯНД'!J1174,0)," кк")</f>
        <v>314 кк</v>
      </c>
      <c r="F1176" t="str">
        <f>CONCATENATE("Б ",ROUND('БАЗА ЯНД'!K1174,0))</f>
        <v>Б 13</v>
      </c>
      <c r="G1176" t="str">
        <f>CONCATENATE("Ж ",ROUND('БАЗА ЯНД'!L1174,0))</f>
        <v>Ж 13</v>
      </c>
      <c r="H1176" t="str">
        <f>CONCATENATE("У ",ROUND('БАЗА ЯНД'!M1174,0))</f>
        <v>У 37</v>
      </c>
      <c r="I1176">
        <f>'БАЗА ЯНД'!N1174</f>
        <v>0</v>
      </c>
      <c r="J1176">
        <f>'БАЗА ЯНД'!O1174</f>
        <v>1</v>
      </c>
      <c r="K1176">
        <f>'БАЗА ЯНД'!P1174</f>
        <v>1</v>
      </c>
      <c r="L1176">
        <f>'БАЗА ЯНД'!Q1174</f>
        <v>0</v>
      </c>
      <c r="M1176" t="str">
        <f>'БАЗА ЯНД'!R1174</f>
        <v>индейка, апельсины, листья салата, круассан, майонез, лайм, пармезан, брусника, сахар, тимьян, розмарин, томаты, соль, специи</v>
      </c>
    </row>
    <row r="1177" spans="1:13" ht="15" hidden="1" customHeight="1" x14ac:dyDescent="0.25">
      <c r="A1177">
        <f>'БАЗА ЯНД'!B1175</f>
        <v>20</v>
      </c>
      <c r="B1177" t="str">
        <f>'БАЗА ЯНД'!E1175</f>
        <v>Боул с лососем</v>
      </c>
      <c r="C1177" t="str">
        <f>CONCATENATE('БАЗА ЯНД'!F1175,".-")</f>
        <v>290.-</v>
      </c>
      <c r="D1177" t="str">
        <f>CONCATENATE('БАЗА ЯНД'!I1175," г")</f>
        <v>260 г</v>
      </c>
      <c r="E1177" t="str">
        <f>CONCATENATE(ROUND('БАЗА ЯНД'!J1175,0)," кк")</f>
        <v>204 кк</v>
      </c>
      <c r="F1177" t="str">
        <f>CONCATENATE("Б ",ROUND('БАЗА ЯНД'!K1175,0))</f>
        <v>Б 10</v>
      </c>
      <c r="G1177" t="str">
        <f>CONCATENATE("Ж ",ROUND('БАЗА ЯНД'!L1175,0))</f>
        <v>Ж 12</v>
      </c>
      <c r="H1177" t="str">
        <f>CONCATENATE("У ",ROUND('БАЗА ЯНД'!M1175,0))</f>
        <v>У 15</v>
      </c>
      <c r="I1177">
        <f>'БАЗА ЯНД'!N1175</f>
        <v>0</v>
      </c>
      <c r="J1177">
        <f>'БАЗА ЯНД'!O1175</f>
        <v>1</v>
      </c>
      <c r="K1177">
        <f>'БАЗА ЯНД'!P1175</f>
        <v>1</v>
      </c>
      <c r="L1177">
        <f>'БАЗА ЯНД'!Q1175</f>
        <v>0</v>
      </c>
      <c r="M1177" t="str">
        <f>'БАЗА ЯНД'!R1175</f>
        <v>лосось филе, апельсин, укроп, соль, томаты, тыква, морковь, капуста, редис, болгарский перец, китайская капуста, фасоль стручковая, огурец, капуста брокколи, салат айсберг, шпинат свежий, соус песто, пармезан, сметана, кускус, сахар, чеснок, лимон, водоросли чука</v>
      </c>
    </row>
    <row r="1178" spans="1:13" ht="15" hidden="1" customHeight="1" x14ac:dyDescent="0.25">
      <c r="A1178">
        <f>'БАЗА ЯНД'!B1176</f>
        <v>22</v>
      </c>
      <c r="B1178" t="str">
        <f>'БАЗА ЯНД'!E1176</f>
        <v>Чахохбили из индейки с хмели-сунели</v>
      </c>
      <c r="C1178" t="str">
        <f>CONCATENATE('БАЗА ЯНД'!F1176,".-")</f>
        <v>240.-</v>
      </c>
      <c r="D1178" t="str">
        <f>CONCATENATE('БАЗА ЯНД'!I1176," г")</f>
        <v>180 г</v>
      </c>
      <c r="E1178" t="str">
        <f>CONCATENATE(ROUND('БАЗА ЯНД'!J1176,0)," кк")</f>
        <v>113 кк</v>
      </c>
      <c r="F1178" t="str">
        <f>CONCATENATE("Б ",ROUND('БАЗА ЯНД'!K1176,0))</f>
        <v>Б 16</v>
      </c>
      <c r="G1178" t="str">
        <f>CONCATENATE("Ж ",ROUND('БАЗА ЯНД'!L1176,0))</f>
        <v>Ж 2</v>
      </c>
      <c r="H1178" t="str">
        <f>CONCATENATE("У ",ROUND('БАЗА ЯНД'!M1176,0))</f>
        <v>У 7</v>
      </c>
      <c r="I1178">
        <f>'БАЗА ЯНД'!N1176</f>
        <v>0</v>
      </c>
      <c r="J1178">
        <f>'БАЗА ЯНД'!O1176</f>
        <v>0</v>
      </c>
      <c r="K1178">
        <f>'БАЗА ЯНД'!P1176</f>
        <v>1</v>
      </c>
      <c r="L1178">
        <f>'БАЗА ЯНД'!Q1176</f>
        <v>0</v>
      </c>
      <c r="M1178" t="str">
        <f>'БАЗА ЯНД'!R1176</f>
        <v>индейка, помидоры, паприка, лук, чеснок, растительное масло, сливочное масло, кинза, соль, специи</v>
      </c>
    </row>
    <row r="1179" spans="1:13" ht="15" hidden="1" customHeight="1" x14ac:dyDescent="0.25">
      <c r="A1179">
        <f>'БАЗА ЯНД'!B1177</f>
        <v>21</v>
      </c>
      <c r="B1179" t="str">
        <f>'БАЗА ЯНД'!E1177</f>
        <v>цыплёнок</v>
      </c>
      <c r="C1179" t="str">
        <f>CONCATENATE('БАЗА ЯНД'!F1177,".-")</f>
        <v>80.-</v>
      </c>
      <c r="D1179" t="str">
        <f>CONCATENATE('БАЗА ЯНД'!I1177," г")</f>
        <v>50 г</v>
      </c>
      <c r="E1179" t="str">
        <f>CONCATENATE(ROUND('БАЗА ЯНД'!J1177,0)," кк")</f>
        <v>94 кк</v>
      </c>
      <c r="F1179" t="str">
        <f>CONCATENATE("Б ",ROUND('БАЗА ЯНД'!K1177,0))</f>
        <v>Б 13</v>
      </c>
      <c r="G1179" t="str">
        <f>CONCATENATE("Ж ",ROUND('БАЗА ЯНД'!L1177,0))</f>
        <v>Ж 4</v>
      </c>
      <c r="H1179" t="str">
        <f>CONCATENATE("У ",ROUND('БАЗА ЯНД'!M1177,0))</f>
        <v>У 3</v>
      </c>
      <c r="I1179">
        <f>'БАЗА ЯНД'!N1177</f>
        <v>0</v>
      </c>
      <c r="J1179">
        <f>'БАЗА ЯНД'!O1177</f>
        <v>0</v>
      </c>
      <c r="K1179">
        <f>'БАЗА ЯНД'!P1177</f>
        <v>0</v>
      </c>
      <c r="L1179">
        <f>'БАЗА ЯНД'!Q1177</f>
        <v>0</v>
      </c>
      <c r="M1179" t="str">
        <f>'БАЗА ЯНД'!R1177</f>
        <v>цыплёнок, соль, специи</v>
      </c>
    </row>
    <row r="1180" spans="1:13" ht="15" customHeight="1" x14ac:dyDescent="0.25">
      <c r="A1180">
        <f>'БАЗА ЯНД'!B1178</f>
        <v>23</v>
      </c>
      <c r="B1180" t="str">
        <f>'БАЗА ЯНД'!E1178</f>
        <v>Цыплёнок тапака в сванской соли</v>
      </c>
      <c r="C1180" t="str">
        <f>CONCATENATE('БАЗА ЯНД'!F1178,".-")</f>
        <v>190.-</v>
      </c>
      <c r="D1180" t="str">
        <f>CONCATENATE('БАЗА ЯНД'!I1178," г")</f>
        <v>140 г</v>
      </c>
      <c r="E1180" t="str">
        <f>CONCATENATE(ROUND('БАЗА ЯНД'!J1178,0)," кк")</f>
        <v>208 кк</v>
      </c>
      <c r="F1180" t="str">
        <f>CONCATENATE("Б ",ROUND('БАЗА ЯНД'!K1178,0))</f>
        <v>Б 40</v>
      </c>
      <c r="G1180" t="str">
        <f>CONCATENATE("Ж ",ROUND('БАЗА ЯНД'!L1178,0))</f>
        <v>Ж 5</v>
      </c>
      <c r="H1180" t="str">
        <f>CONCATENATE("У ",ROUND('БАЗА ЯНД'!M1178,0))</f>
        <v>У 0</v>
      </c>
      <c r="I1180">
        <f>'БАЗА ЯНД'!N1178</f>
        <v>0</v>
      </c>
      <c r="J1180">
        <f>'БАЗА ЯНД'!O1178</f>
        <v>0</v>
      </c>
      <c r="K1180">
        <f>'БАЗА ЯНД'!P1178</f>
        <v>0</v>
      </c>
      <c r="L1180">
        <f>'БАЗА ЯНД'!Q1178</f>
        <v>0</v>
      </c>
      <c r="M1180" t="str">
        <f>'БАЗА ЯНД'!R1178</f>
        <v>цыплёнок, чеснок, подсолнечное масло, лук, гранат, специи, соль</v>
      </c>
    </row>
    <row r="1181" spans="1:13" ht="15" hidden="1" customHeight="1" x14ac:dyDescent="0.25">
      <c r="A1181">
        <f>'БАЗА ЯНД'!B1179</f>
        <v>21</v>
      </c>
      <c r="B1181" t="str">
        <f>'БАЗА ЯНД'!E1179</f>
        <v>Теппаньяки с говядиной</v>
      </c>
      <c r="C1181" t="str">
        <f>CONCATENATE('БАЗА ЯНД'!F1179,".-")</f>
        <v>240.-</v>
      </c>
      <c r="D1181" t="str">
        <f>CONCATENATE('БАЗА ЯНД'!I1179," г")</f>
        <v>250 г</v>
      </c>
      <c r="E1181" t="str">
        <f>CONCATENATE(ROUND('БАЗА ЯНД'!J1179,0)," кк")</f>
        <v>317 кк</v>
      </c>
      <c r="F1181" t="str">
        <f>CONCATENATE("Б ",ROUND('БАЗА ЯНД'!K1179,0))</f>
        <v>Б 13</v>
      </c>
      <c r="G1181" t="str">
        <f>CONCATENATE("Ж ",ROUND('БАЗА ЯНД'!L1179,0))</f>
        <v>Ж 11</v>
      </c>
      <c r="H1181" t="str">
        <f>CONCATENATE("У ",ROUND('БАЗА ЯНД'!M1179,0))</f>
        <v>У 43</v>
      </c>
      <c r="I1181">
        <f>'БАЗА ЯНД'!N1179</f>
        <v>0</v>
      </c>
      <c r="J1181">
        <f>'БАЗА ЯНД'!O1179</f>
        <v>1</v>
      </c>
      <c r="K1181">
        <f>'БАЗА ЯНД'!P1179</f>
        <v>0</v>
      </c>
      <c r="L1181">
        <f>'БАЗА ЯНД'!Q1179</f>
        <v>0</v>
      </c>
      <c r="M1181" t="str">
        <f>'БАЗА ЯНД'!R1179</f>
        <v>говядина, фасоль, лук, паприка, шампиньоны, морковь, цукини, кунжут, кинза, рис, соус соевый, чеснок, апельсины, сахар, вино, соль, специи</v>
      </c>
    </row>
    <row r="1182" spans="1:13" ht="15" hidden="1" customHeight="1" x14ac:dyDescent="0.25">
      <c r="A1182">
        <f>'БАЗА ЯНД'!B1180</f>
        <v>0</v>
      </c>
      <c r="B1182" t="str">
        <f>'БАЗА ЯНД'!E1180</f>
        <v>Пибимпаб с говядиной</v>
      </c>
      <c r="C1182" t="str">
        <f>CONCATENATE('БАЗА ЯНД'!F1180,".-")</f>
        <v>280.-</v>
      </c>
      <c r="D1182" t="str">
        <f>CONCATENATE('БАЗА ЯНД'!I1180," г")</f>
        <v>250 г</v>
      </c>
      <c r="E1182" t="str">
        <f>CONCATENATE(ROUND('БАЗА ЯНД'!J1180,0)," кк")</f>
        <v>382 кк</v>
      </c>
      <c r="F1182" t="str">
        <f>CONCATENATE("Б ",ROUND('БАЗА ЯНД'!K1180,0))</f>
        <v>Б 16</v>
      </c>
      <c r="G1182" t="str">
        <f>CONCATENATE("Ж ",ROUND('БАЗА ЯНД'!L1180,0))</f>
        <v>Ж 19</v>
      </c>
      <c r="H1182" t="str">
        <f>CONCATENATE("У ",ROUND('БАЗА ЯНД'!M1180,0))</f>
        <v>У 35</v>
      </c>
      <c r="I1182">
        <f>'БАЗА ЯНД'!N1180</f>
        <v>0</v>
      </c>
      <c r="J1182">
        <f>'БАЗА ЯНД'!O1180</f>
        <v>0</v>
      </c>
      <c r="K1182">
        <f>'БАЗА ЯНД'!P1180</f>
        <v>0</v>
      </c>
      <c r="L1182">
        <f>'БАЗА ЯНД'!Q1180</f>
        <v>1</v>
      </c>
      <c r="M1182" t="str">
        <f>'БАЗА ЯНД'!R1180</f>
        <v>говядина, рис для суши (уксус рисовый, соус рисовый мирин, сахар), салат чука, морковь, кабачки, кинза, кунжут, яйцо куриное, соус терияки, грибы вешенки</v>
      </c>
    </row>
    <row r="1183" spans="1:13" ht="15" hidden="1" customHeight="1" x14ac:dyDescent="0.25">
      <c r="A1183">
        <f>'БАЗА ЯНД'!B1181</f>
        <v>21</v>
      </c>
      <c r="B1183" t="str">
        <f>'БАЗА ЯНД'!E1181</f>
        <v>Чизбургер</v>
      </c>
      <c r="C1183" t="str">
        <f>CONCATENATE('БАЗА ЯНД'!F1181,".-")</f>
        <v>340.-</v>
      </c>
      <c r="D1183" t="str">
        <f>CONCATENATE('БАЗА ЯНД'!I1181," г")</f>
        <v>250 г</v>
      </c>
      <c r="E1183" t="str">
        <f>CONCATENATE(ROUND('БАЗА ЯНД'!J1181,0)," кк")</f>
        <v>480 кк</v>
      </c>
      <c r="F1183" t="str">
        <f>CONCATENATE("Б ",ROUND('БАЗА ЯНД'!K1181,0))</f>
        <v>Б 19</v>
      </c>
      <c r="G1183" t="str">
        <f>CONCATENATE("Ж ",ROUND('БАЗА ЯНД'!L1181,0))</f>
        <v>Ж 31</v>
      </c>
      <c r="H1183" t="str">
        <f>CONCATENATE("У ",ROUND('БАЗА ЯНД'!M1181,0))</f>
        <v>У 31</v>
      </c>
      <c r="I1183">
        <f>'БАЗА ЯНД'!N1181</f>
        <v>0</v>
      </c>
      <c r="J1183">
        <f>'БАЗА ЯНД'!O1181</f>
        <v>1</v>
      </c>
      <c r="K1183">
        <f>'БАЗА ЯНД'!P1181</f>
        <v>1</v>
      </c>
      <c r="L1183">
        <f>'БАЗА ЯНД'!Q1181</f>
        <v>1</v>
      </c>
      <c r="M1183" t="str">
        <f>'БАЗА ЯНД'!R1181</f>
        <v>говядина, яйцо куриное, булочка для бургера, сливочное масло, майонез, мёд, горчица, листья салата, огурцы, сыр, томаты, чеснок, лук, кинза, халапеньо, укроп, чеснок, картофель, розмарин, соль, специи</v>
      </c>
    </row>
    <row r="1184" spans="1:13" ht="15" hidden="1" customHeight="1" x14ac:dyDescent="0.25">
      <c r="A1184">
        <f>'БАЗА ЯНД'!B1182</f>
        <v>26</v>
      </c>
      <c r="B1184" t="str">
        <f>'БАЗА ЯНД'!E1182</f>
        <v>Морской окунь по-сычуаньски с чили</v>
      </c>
      <c r="C1184" t="str">
        <f>CONCATENATE('БАЗА ЯНД'!F1182,".-")</f>
        <v>290.-</v>
      </c>
      <c r="D1184" t="str">
        <f>CONCATENATE('БАЗА ЯНД'!I1182," г")</f>
        <v>250 г</v>
      </c>
      <c r="E1184" t="str">
        <f>CONCATENATE(ROUND('БАЗА ЯНД'!J1182,0)," кк")</f>
        <v>262 кк</v>
      </c>
      <c r="F1184" t="str">
        <f>CONCATENATE("Б ",ROUND('БАЗА ЯНД'!K1182,0))</f>
        <v>Б 34</v>
      </c>
      <c r="G1184" t="str">
        <f>CONCATENATE("Ж ",ROUND('БАЗА ЯНД'!L1182,0))</f>
        <v>Ж 11</v>
      </c>
      <c r="H1184" t="str">
        <f>CONCATENATE("У ",ROUND('БАЗА ЯНД'!M1182,0))</f>
        <v>У 7</v>
      </c>
      <c r="I1184">
        <f>'БАЗА ЯНД'!N1182</f>
        <v>0</v>
      </c>
      <c r="J1184">
        <f>'БАЗА ЯНД'!O1182</f>
        <v>0</v>
      </c>
      <c r="K1184">
        <f>'БАЗА ЯНД'!P1182</f>
        <v>0</v>
      </c>
      <c r="L1184">
        <f>'БАЗА ЯНД'!Q1182</f>
        <v>1</v>
      </c>
      <c r="M1184" t="str">
        <f>'БАЗА ЯНД'!R1182</f>
        <v>морской окунь, перец болгарский, чили, чеснок, имбирь, томаты, кинза, соевый соус, кукурузный крахмал, оливковое масло, сахар, специи</v>
      </c>
    </row>
    <row r="1185" spans="1:13" ht="15" hidden="1" customHeight="1" x14ac:dyDescent="0.25">
      <c r="A1185">
        <f>'БАЗА ЯНД'!B1183</f>
        <v>24</v>
      </c>
      <c r="B1185" t="str">
        <f>'БАЗА ЯНД'!E1183</f>
        <v>Ребрышки с соусом BBQ</v>
      </c>
      <c r="C1185" t="str">
        <f>CONCATENATE('БАЗА ЯНД'!F1183,".-")</f>
        <v>260.-</v>
      </c>
      <c r="D1185" t="str">
        <f>CONCATENATE('БАЗА ЯНД'!I1183," г")</f>
        <v>200 г</v>
      </c>
      <c r="E1185" t="str">
        <f>CONCATENATE(ROUND('БАЗА ЯНД'!J1183,0)," кк")</f>
        <v>384 кк</v>
      </c>
      <c r="F1185" t="str">
        <f>CONCATENATE("Б ",ROUND('БАЗА ЯНД'!K1183,0))</f>
        <v>Б 22</v>
      </c>
      <c r="G1185" t="str">
        <f>CONCATENATE("Ж ",ROUND('БАЗА ЯНД'!L1183,0))</f>
        <v>Ж 32</v>
      </c>
      <c r="H1185" t="str">
        <f>CONCATENATE("У ",ROUND('БАЗА ЯНД'!M1183,0))</f>
        <v>У 3</v>
      </c>
      <c r="I1185">
        <f>'БАЗА ЯНД'!N1183</f>
        <v>0</v>
      </c>
      <c r="J1185">
        <f>'БАЗА ЯНД'!O1183</f>
        <v>0</v>
      </c>
      <c r="K1185">
        <f>'БАЗА ЯНД'!P1183</f>
        <v>0</v>
      </c>
      <c r="L1185">
        <f>'БАЗА ЯНД'!Q1183</f>
        <v>0</v>
      </c>
      <c r="M1185" t="str">
        <f>'БАЗА ЯНД'!R1183</f>
        <v>свиные ребрышки, томатная паста, кинза, оливковое масло, тимьян, чеснок, паприка, соус барбекю, соль, специи</v>
      </c>
    </row>
    <row r="1186" spans="1:13" ht="15" customHeight="1" x14ac:dyDescent="0.25">
      <c r="A1186">
        <f>'БАЗА ЯНД'!B1184</f>
        <v>23</v>
      </c>
      <c r="B1186" t="str">
        <f>'БАЗА ЯНД'!E1184</f>
        <v>Чизкейк</v>
      </c>
      <c r="C1186" t="str">
        <f>CONCATENATE('БАЗА ЯНД'!F1184,".-")</f>
        <v>140.-</v>
      </c>
      <c r="D1186" t="str">
        <f>CONCATENATE('БАЗА ЯНД'!I1184," г")</f>
        <v>130 г</v>
      </c>
      <c r="E1186" t="str">
        <f>CONCATENATE(ROUND('БАЗА ЯНД'!J1184,0)," кк")</f>
        <v>400 кк</v>
      </c>
      <c r="F1186" t="str">
        <f>CONCATENATE("Б ",ROUND('БАЗА ЯНД'!K1184,0))</f>
        <v>Б 11</v>
      </c>
      <c r="G1186" t="str">
        <f>CONCATENATE("Ж ",ROUND('БАЗА ЯНД'!L1184,0))</f>
        <v>Ж 28</v>
      </c>
      <c r="H1186" t="str">
        <f>CONCATENATE("У ",ROUND('БАЗА ЯНД'!M1184,0))</f>
        <v>У 28</v>
      </c>
      <c r="I1186">
        <f>'БАЗА ЯНД'!N1184</f>
        <v>1</v>
      </c>
      <c r="J1186">
        <f>'БАЗА ЯНД'!O1184</f>
        <v>1</v>
      </c>
      <c r="K1186">
        <f>'БАЗА ЯНД'!P1184</f>
        <v>1</v>
      </c>
      <c r="L1186">
        <f>'БАЗА ЯНД'!Q1184</f>
        <v>0</v>
      </c>
      <c r="M1186" t="str">
        <f>'БАЗА ЯНД'!R1184</f>
        <v>сыр творожный, творог, сливки 22%, сахар, яйцо куриное, пшеничная мука, сливочное масло, молоко</v>
      </c>
    </row>
    <row r="1187" spans="1:13" ht="15" hidden="1" customHeight="1" x14ac:dyDescent="0.25">
      <c r="A1187">
        <f>'БАЗА ЯНД'!B1185</f>
        <v>6</v>
      </c>
      <c r="B1187" t="str">
        <f>'БАЗА ЯНД'!E1185</f>
        <v>Цветная капуста с бобами эдамаме</v>
      </c>
      <c r="C1187" t="str">
        <f>CONCATENATE('БАЗА ЯНД'!F1185,".-")</f>
        <v>150.-</v>
      </c>
      <c r="D1187" t="str">
        <f>CONCATENATE('БАЗА ЯНД'!I1185," г")</f>
        <v>180 г</v>
      </c>
      <c r="E1187" t="str">
        <f>CONCATENATE(ROUND('БАЗА ЯНД'!J1185,0)," кк")</f>
        <v>141 кк</v>
      </c>
      <c r="F1187" t="str">
        <f>CONCATENATE("Б ",ROUND('БАЗА ЯНД'!K1185,0))</f>
        <v>Б 7</v>
      </c>
      <c r="G1187" t="str">
        <f>CONCATENATE("Ж ",ROUND('БАЗА ЯНД'!L1185,0))</f>
        <v>Ж 9</v>
      </c>
      <c r="H1187" t="str">
        <f>CONCATENATE("У ",ROUND('БАЗА ЯНД'!M1185,0))</f>
        <v>У 8</v>
      </c>
      <c r="I1187">
        <f>'БАЗА ЯНД'!N1185</f>
        <v>1</v>
      </c>
      <c r="J1187">
        <f>'БАЗА ЯНД'!O1185</f>
        <v>0</v>
      </c>
      <c r="K1187">
        <f>'БАЗА ЯНД'!P1185</f>
        <v>0</v>
      </c>
      <c r="L1187">
        <f>'БАЗА ЯНД'!Q1185</f>
        <v>0</v>
      </c>
      <c r="M1187" t="str">
        <f>'БАЗА ЯНД'!R1185</f>
        <v>цветная капуста, бобы эдамаме, растительное масло, соль</v>
      </c>
    </row>
    <row r="1188" spans="1:13" ht="15" hidden="1" customHeight="1" x14ac:dyDescent="0.25">
      <c r="A1188">
        <f>'БАЗА ЯНД'!B1186</f>
        <v>50</v>
      </c>
      <c r="B1188" t="str">
        <f>'БАЗА ЯНД'!E1186</f>
        <v>Лазанья со шпинатом и спаржей</v>
      </c>
      <c r="C1188" t="str">
        <f>CONCATENATE('БАЗА ЯНД'!F1186,".-")</f>
        <v>260.-</v>
      </c>
      <c r="D1188" t="str">
        <f>CONCATENATE('БАЗА ЯНД'!I1186," г")</f>
        <v>250 г</v>
      </c>
      <c r="E1188" t="str">
        <f>CONCATENATE(ROUND('БАЗА ЯНД'!J1186,0)," кк")</f>
        <v>254 кк</v>
      </c>
      <c r="F1188" t="str">
        <f>CONCATENATE("Б ",ROUND('БАЗА ЯНД'!K1186,0))</f>
        <v>Б 10</v>
      </c>
      <c r="G1188" t="str">
        <f>CONCATENATE("Ж ",ROUND('БАЗА ЯНД'!L1186,0))</f>
        <v>Ж 12</v>
      </c>
      <c r="H1188" t="str">
        <f>CONCATENATE("У ",ROUND('БАЗА ЯНД'!M1186,0))</f>
        <v>У 26</v>
      </c>
      <c r="I1188">
        <f>'БАЗА ЯНД'!N1186</f>
        <v>1</v>
      </c>
      <c r="J1188">
        <f>'БАЗА ЯНД'!O1186</f>
        <v>1</v>
      </c>
      <c r="K1188">
        <f>'БАЗА ЯНД'!P1186</f>
        <v>1</v>
      </c>
      <c r="L1188">
        <f>'БАЗА ЯНД'!Q1186</f>
        <v>0</v>
      </c>
      <c r="M1188" t="str">
        <f>'БАЗА ЯНД'!R1186</f>
        <v>паста, шпинат, спаржа, цукини, томаты, чёрный перец, чеснок, сливочное масло, молоко, мука, моцарелла, базилик, лук, рукола, соль, специи</v>
      </c>
    </row>
    <row r="1189" spans="1:13" ht="15" hidden="1" customHeight="1" x14ac:dyDescent="0.25">
      <c r="A1189">
        <f>'БАЗА ЯНД'!B1187</f>
        <v>22</v>
      </c>
      <c r="B1189" t="str">
        <f>'БАЗА ЯНД'!E1187</f>
        <v>Чиоппино — томатный суп с морепродуктами</v>
      </c>
      <c r="C1189" t="str">
        <f>CONCATENATE('БАЗА ЯНД'!F1187,".-")</f>
        <v>170.-</v>
      </c>
      <c r="D1189" t="str">
        <f>CONCATENATE('БАЗА ЯНД'!I1187," г")</f>
        <v>250 г</v>
      </c>
      <c r="E1189" t="str">
        <f>CONCATENATE(ROUND('БАЗА ЯНД'!J1187,0)," кк")</f>
        <v>93 кк</v>
      </c>
      <c r="F1189" t="str">
        <f>CONCATENATE("Б ",ROUND('БАЗА ЯНД'!K1187,0))</f>
        <v>Б 7</v>
      </c>
      <c r="G1189" t="str">
        <f>CONCATENATE("Ж ",ROUND('БАЗА ЯНД'!L1187,0))</f>
        <v>Ж 4</v>
      </c>
      <c r="H1189" t="str">
        <f>CONCATENATE("У ",ROUND('БАЗА ЯНД'!M1187,0))</f>
        <v>У 8</v>
      </c>
      <c r="I1189">
        <f>'БАЗА ЯНД'!N1187</f>
        <v>0</v>
      </c>
      <c r="J1189">
        <f>'БАЗА ЯНД'!O1187</f>
        <v>0</v>
      </c>
      <c r="K1189">
        <f>'БАЗА ЯНД'!P1187</f>
        <v>0</v>
      </c>
      <c r="L1189">
        <f>'БАЗА ЯНД'!Q1187</f>
        <v>0</v>
      </c>
      <c r="M1189" t="str">
        <f>'БАЗА ЯНД'!R1187</f>
        <v>белая рыба, кальмар, картофель, лук, тимьян, петрушка, укроп, подсолнечное масло, томаты, лук порей, чеснок, зелень, соль, специи</v>
      </c>
    </row>
    <row r="1190" spans="1:13" ht="15" hidden="1" customHeight="1" x14ac:dyDescent="0.25">
      <c r="A1190">
        <f>'БАЗА ЯНД'!B1188</f>
        <v>20</v>
      </c>
      <c r="B1190" t="str">
        <f>'БАЗА ЯНД'!E1188</f>
        <v>Овощной салат с жареным сыром</v>
      </c>
      <c r="C1190" t="str">
        <f>CONCATENATE('БАЗА ЯНД'!F1188,".-")</f>
        <v>180.-</v>
      </c>
      <c r="D1190" t="str">
        <f>CONCATENATE('БАЗА ЯНД'!I1188," г")</f>
        <v>180 г</v>
      </c>
      <c r="E1190" t="str">
        <f>CONCATENATE(ROUND('БАЗА ЯНД'!J1188,0)," кк")</f>
        <v>428 кк</v>
      </c>
      <c r="F1190" t="str">
        <f>CONCATENATE("Б ",ROUND('БАЗА ЯНД'!K1188,0))</f>
        <v>Б 15</v>
      </c>
      <c r="G1190" t="str">
        <f>CONCATENATE("Ж ",ROUND('БАЗА ЯНД'!L1188,0))</f>
        <v>Ж 37</v>
      </c>
      <c r="H1190" t="str">
        <f>CONCATENATE("У ",ROUND('БАЗА ЯНД'!M1188,0))</f>
        <v>У 4</v>
      </c>
      <c r="I1190">
        <f>'БАЗА ЯНД'!N1188</f>
        <v>1</v>
      </c>
      <c r="J1190">
        <f>'БАЗА ЯНД'!O1188</f>
        <v>0</v>
      </c>
      <c r="K1190">
        <f>'БАЗА ЯНД'!P1188</f>
        <v>1</v>
      </c>
      <c r="L1190">
        <f>'БАЗА ЯНД'!Q1188</f>
        <v>0</v>
      </c>
      <c r="M1190" t="str">
        <f>'БАЗА ЯНД'!R1188</f>
        <v>листья салата, капуста китайская, морковь, огурцы, редис, петрушка, томаты, горчица, лимон, арахис, кунжут, семена льна, семена подсолнечника, яйцо, сыр кавказский, масло подсолнечное, соль, специи</v>
      </c>
    </row>
    <row r="1191" spans="1:13" ht="15" hidden="1" customHeight="1" x14ac:dyDescent="0.25">
      <c r="A1191">
        <f>'БАЗА ЯНД'!B1189</f>
        <v>19</v>
      </c>
      <c r="B1191" t="str">
        <f>'БАЗА ЯНД'!E1189</f>
        <v>Шаверма с цыплёнком</v>
      </c>
      <c r="C1191" t="str">
        <f>CONCATENATE('БАЗА ЯНД'!F1189,".-")</f>
        <v>210.-</v>
      </c>
      <c r="D1191" t="str">
        <f>CONCATENATE('БАЗА ЯНД'!I1189," г")</f>
        <v>220 г</v>
      </c>
      <c r="E1191" t="str">
        <f>CONCATENATE(ROUND('БАЗА ЯНД'!J1189,0)," кк")</f>
        <v>369 кк</v>
      </c>
      <c r="F1191" t="str">
        <f>CONCATENATE("Б ",ROUND('БАЗА ЯНД'!K1189,0))</f>
        <v>Б 14</v>
      </c>
      <c r="G1191" t="str">
        <f>CONCATENATE("Ж ",ROUND('БАЗА ЯНД'!L1189,0))</f>
        <v>Ж 14</v>
      </c>
      <c r="H1191" t="str">
        <f>CONCATENATE("У ",ROUND('БАЗА ЯНД'!M1189,0))</f>
        <v>У 47</v>
      </c>
      <c r="I1191">
        <f>'БАЗА ЯНД'!N1189</f>
        <v>0</v>
      </c>
      <c r="J1191">
        <f>'БАЗА ЯНД'!O1189</f>
        <v>1</v>
      </c>
      <c r="K1191">
        <f>'БАЗА ЯНД'!P1189</f>
        <v>1</v>
      </c>
      <c r="L1191">
        <f>'БАЗА ЯНД'!Q1189</f>
        <v>1</v>
      </c>
      <c r="M1191" t="str">
        <f>'БАЗА ЯНД'!R1189</f>
        <v>тортилья, цыплёнок, огурцы, томаты, пекинская капуста, лук, уксус, сахар, майонез, сметана, кинза, чили перец, чеснок, соль, специи</v>
      </c>
    </row>
    <row r="1192" spans="1:13" ht="15" hidden="1" customHeight="1" x14ac:dyDescent="0.25">
      <c r="A1192">
        <f>'БАЗА ЯНД'!B1190</f>
        <v>21</v>
      </c>
      <c r="B1192" t="str">
        <f>'БАЗА ЯНД'!E1190</f>
        <v>Хашлама — пряное рагу из говядины</v>
      </c>
      <c r="C1192" t="str">
        <f>CONCATENATE('БАЗА ЯНД'!F1190,".-")</f>
        <v>250.-</v>
      </c>
      <c r="D1192" t="str">
        <f>CONCATENATE('БАЗА ЯНД'!I1190," г")</f>
        <v>200 г</v>
      </c>
      <c r="E1192" t="str">
        <f>CONCATENATE(ROUND('БАЗА ЯНД'!J1190,0)," кк")</f>
        <v>242 кк</v>
      </c>
      <c r="F1192" t="str">
        <f>CONCATENATE("Б ",ROUND('БАЗА ЯНД'!K1190,0))</f>
        <v>Б 14</v>
      </c>
      <c r="G1192" t="str">
        <f>CONCATENATE("Ж ",ROUND('БАЗА ЯНД'!L1190,0))</f>
        <v>Ж 13</v>
      </c>
      <c r="H1192" t="str">
        <f>CONCATENATE("У ",ROUND('БАЗА ЯНД'!M1190,0))</f>
        <v>У 17</v>
      </c>
      <c r="I1192">
        <f>'БАЗА ЯНД'!N1190</f>
        <v>0</v>
      </c>
      <c r="J1192">
        <f>'БАЗА ЯНД'!O1190</f>
        <v>0</v>
      </c>
      <c r="K1192">
        <f>'БАЗА ЯНД'!P1190</f>
        <v>0</v>
      </c>
      <c r="L1192">
        <f>'БАЗА ЯНД'!Q1190</f>
        <v>0</v>
      </c>
      <c r="M1192" t="str">
        <f>'БАЗА ЯНД'!R1190</f>
        <v>говядина, петрушка, томаты, картофель, лук, паприка, морковь, чеснок, нут, томатная паста, тыква, шпинат, соль, специи</v>
      </c>
    </row>
    <row r="1193" spans="1:13" ht="15" hidden="1" customHeight="1" x14ac:dyDescent="0.25">
      <c r="A1193">
        <f>'БАЗА ЯНД'!B1191</f>
        <v>14</v>
      </c>
      <c r="B1193" t="str">
        <f>'БАЗА ЯНД'!E1191</f>
        <v>Банановый тарт</v>
      </c>
      <c r="C1193" t="str">
        <f>CONCATENATE('БАЗА ЯНД'!F1191,".-")</f>
        <v>180.-</v>
      </c>
      <c r="D1193" t="str">
        <f>CONCATENATE('БАЗА ЯНД'!I1191," г")</f>
        <v>180 г</v>
      </c>
      <c r="E1193" t="str">
        <f>CONCATENATE(ROUND('БАЗА ЯНД'!J1191,0)," кк")</f>
        <v>408 кк</v>
      </c>
      <c r="F1193" t="str">
        <f>CONCATENATE("Б ",ROUND('БАЗА ЯНД'!K1191,0))</f>
        <v>Б 7</v>
      </c>
      <c r="G1193" t="str">
        <f>CONCATENATE("Ж ",ROUND('БАЗА ЯНД'!L1191,0))</f>
        <v>Ж 20</v>
      </c>
      <c r="H1193" t="str">
        <f>CONCATENATE("У ",ROUND('БАЗА ЯНД'!M1191,0))</f>
        <v>У 51</v>
      </c>
      <c r="I1193">
        <f>'БАЗА ЯНД'!N1191</f>
        <v>1</v>
      </c>
      <c r="J1193">
        <f>'БАЗА ЯНД'!O1191</f>
        <v>1</v>
      </c>
      <c r="K1193">
        <f>'БАЗА ЯНД'!P1191</f>
        <v>1</v>
      </c>
      <c r="L1193">
        <f>'БАЗА ЯНД'!Q1191</f>
        <v>0</v>
      </c>
      <c r="M1193" t="str">
        <f>'БАЗА ЯНД'!R1191</f>
        <v>бананы, сливки 22%, мука пшеничная, маргарин, яйцо куриное, сахар, соль, сахар, сливочное масло, ванильный экстракт, коньяк, топпинг карамель</v>
      </c>
    </row>
    <row r="1194" spans="1:13" ht="15" hidden="1" customHeight="1" x14ac:dyDescent="0.25">
      <c r="A1194">
        <f>'БАЗА ЯНД'!B1192</f>
        <v>0</v>
      </c>
      <c r="B1194" t="str">
        <f>'БАЗА ЯНД'!E1192</f>
        <v>Греческий гирос с индейкой</v>
      </c>
      <c r="C1194" t="str">
        <f>CONCATENATE('БАЗА ЯНД'!F1192,".-")</f>
        <v>230.-</v>
      </c>
      <c r="D1194" t="str">
        <f>CONCATENATE('БАЗА ЯНД'!I1192," г")</f>
        <v>250 г</v>
      </c>
      <c r="E1194" t="str">
        <f>CONCATENATE(ROUND('БАЗА ЯНД'!J1192,0)," кк")</f>
        <v>398 кк</v>
      </c>
      <c r="F1194" t="str">
        <f>CONCATENATE("Б ",ROUND('БАЗА ЯНД'!K1192,0))</f>
        <v>Б 14</v>
      </c>
      <c r="G1194" t="str">
        <f>CONCATENATE("Ж ",ROUND('БАЗА ЯНД'!L1192,0))</f>
        <v>Ж 20</v>
      </c>
      <c r="H1194" t="str">
        <f>CONCATENATE("У ",ROUND('БАЗА ЯНД'!M1192,0))</f>
        <v>У 40</v>
      </c>
      <c r="I1194">
        <f>'БАЗА ЯНД'!N1192</f>
        <v>0</v>
      </c>
      <c r="J1194">
        <f>'БАЗА ЯНД'!O1192</f>
        <v>1</v>
      </c>
      <c r="K1194">
        <f>'БАЗА ЯНД'!P1192</f>
        <v>1</v>
      </c>
      <c r="L1194">
        <f>'БАЗА ЯНД'!Q1192</f>
        <v>0</v>
      </c>
      <c r="M1194" t="str">
        <f>'БАЗА ЯНД'!R1192</f>
        <v>тортилья (мука пшеничная, вода, соль), капуста пекинская, томаты, огурцы, филе индейки, картофель, соус (йогурт, огурцы, петрушка, укроп, чеснок, майонез)</v>
      </c>
    </row>
    <row r="1195" spans="1:13" ht="15" hidden="1" customHeight="1" x14ac:dyDescent="0.25">
      <c r="A1195">
        <f>'БАЗА ЯНД'!B1193</f>
        <v>3</v>
      </c>
      <c r="B1195" t="str">
        <f>'БАЗА ЯНД'!E1193</f>
        <v>Яйца пашот с лососем</v>
      </c>
      <c r="C1195" t="str">
        <f>CONCATENATE('БАЗА ЯНД'!F1193,".-")</f>
        <v>350.-</v>
      </c>
      <c r="D1195" t="str">
        <f>CONCATENATE('БАЗА ЯНД'!I1193," г")</f>
        <v>250 г</v>
      </c>
      <c r="E1195" t="str">
        <f>CONCATENATE(ROUND('БАЗА ЯНД'!J1193,0)," кк")</f>
        <v>663 кк</v>
      </c>
      <c r="F1195" t="str">
        <f>CONCATENATE("Б ",ROUND('БАЗА ЯНД'!K1193,0))</f>
        <v>Б 23</v>
      </c>
      <c r="G1195" t="str">
        <f>CONCATENATE("Ж ",ROUND('БАЗА ЯНД'!L1193,0))</f>
        <v>Ж 47</v>
      </c>
      <c r="H1195" t="str">
        <f>CONCATENATE("У ",ROUND('БАЗА ЯНД'!M1193,0))</f>
        <v>У 38</v>
      </c>
      <c r="I1195">
        <f>'БАЗА ЯНД'!N1193</f>
        <v>0</v>
      </c>
      <c r="J1195">
        <f>'БАЗА ЯНД'!O1193</f>
        <v>1</v>
      </c>
      <c r="K1195">
        <f>'БАЗА ЯНД'!P1193</f>
        <v>1</v>
      </c>
      <c r="L1195">
        <f>'БАЗА ЯНД'!Q1193</f>
        <v>0</v>
      </c>
      <c r="M1195" t="str">
        <f>'БАЗА ЯНД'!R1193</f>
        <v>яйцо куриное, томаты, салат айсберг, картофель, мука пшеничная, филе лосося, лемонграсс, листья лайма, апельсины, укроп, сливочное масло, винный уксус, сахар, соль, специи</v>
      </c>
    </row>
    <row r="1196" spans="1:13" ht="15" hidden="1" customHeight="1" x14ac:dyDescent="0.25">
      <c r="A1196">
        <f>'БАЗА ЯНД'!B1194</f>
        <v>22</v>
      </c>
      <c r="B1196" t="str">
        <f>'БАЗА ЯНД'!E1194</f>
        <v>Чикенбургер</v>
      </c>
      <c r="C1196" t="str">
        <f>CONCATENATE('БАЗА ЯНД'!F1194,".-")</f>
        <v>260.-</v>
      </c>
      <c r="D1196" t="str">
        <f>CONCATENATE('БАЗА ЯНД'!I1194," г")</f>
        <v>250 г</v>
      </c>
      <c r="E1196" t="str">
        <f>CONCATENATE(ROUND('БАЗА ЯНД'!J1194,0)," кк")</f>
        <v>349 кк</v>
      </c>
      <c r="F1196" t="str">
        <f>CONCATENATE("Б ",ROUND('БАЗА ЯНД'!K1194,0))</f>
        <v>Б 21</v>
      </c>
      <c r="G1196" t="str">
        <f>CONCATENATE("Ж ",ROUND('БАЗА ЯНД'!L1194,0))</f>
        <v>Ж 12</v>
      </c>
      <c r="H1196" t="str">
        <f>CONCATENATE("У ",ROUND('БАЗА ЯНД'!M1194,0))</f>
        <v>У 39</v>
      </c>
      <c r="I1196">
        <f>'БАЗА ЯНД'!N1194</f>
        <v>0</v>
      </c>
      <c r="J1196">
        <f>'БАЗА ЯНД'!O1194</f>
        <v>1</v>
      </c>
      <c r="K1196">
        <f>'БАЗА ЯНД'!P1194</f>
        <v>1</v>
      </c>
      <c r="L1196">
        <f>'БАЗА ЯНД'!Q1194</f>
        <v>0</v>
      </c>
      <c r="M1196" t="str">
        <f>'БАЗА ЯНД'!R1194</f>
        <v>булочка для бургера, имбирь, цыплёнок, соевый соус, мёд, чеснок, майонез, мёд, горчица, листья салата, огурцы, кетчуп, уксус винный, сок яблочный, сахар, томаты, соль, специи</v>
      </c>
    </row>
    <row r="1197" spans="1:13" ht="15" hidden="1" customHeight="1" x14ac:dyDescent="0.25">
      <c r="A1197">
        <f>'БАЗА ЯНД'!B1195</f>
        <v>21</v>
      </c>
      <c r="B1197" t="str">
        <f>'БАЗА ЯНД'!E1195</f>
        <v>Рыбная солянка</v>
      </c>
      <c r="C1197" t="str">
        <f>CONCATENATE('БАЗА ЯНД'!F1195,".-")</f>
        <v>170.-</v>
      </c>
      <c r="D1197" t="str">
        <f>CONCATENATE('БАЗА ЯНД'!I1195," г")</f>
        <v>250 г</v>
      </c>
      <c r="E1197" t="str">
        <f>CONCATENATE(ROUND('БАЗА ЯНД'!J1195,0)," кк")</f>
        <v>123 кк</v>
      </c>
      <c r="F1197" t="str">
        <f>CONCATENATE("Б ",ROUND('БАЗА ЯНД'!K1195,0))</f>
        <v>Б 4</v>
      </c>
      <c r="G1197" t="str">
        <f>CONCATENATE("Ж ",ROUND('БАЗА ЯНД'!L1195,0))</f>
        <v>Ж 9</v>
      </c>
      <c r="H1197" t="str">
        <f>CONCATENATE("У ",ROUND('БАЗА ЯНД'!M1195,0))</f>
        <v>У 13</v>
      </c>
      <c r="I1197">
        <f>'БАЗА ЯНД'!N1195</f>
        <v>0</v>
      </c>
      <c r="J1197">
        <f>'БАЗА ЯНД'!O1195</f>
        <v>0</v>
      </c>
      <c r="K1197">
        <f>'БАЗА ЯНД'!P1195</f>
        <v>0</v>
      </c>
      <c r="L1197">
        <f>'БАЗА ЯНД'!Q1195</f>
        <v>0</v>
      </c>
      <c r="M1197" t="str">
        <f>'БАЗА ЯНД'!R1195</f>
        <v>кета, сайда, томатная паста, чеснок, лук, картофель, лимон, маслины, подсолнечное масло, соль, специи</v>
      </c>
    </row>
    <row r="1198" spans="1:13" ht="15" hidden="1" customHeight="1" x14ac:dyDescent="0.25">
      <c r="A1198">
        <f>'БАЗА ЯНД'!B1196</f>
        <v>7</v>
      </c>
      <c r="B1198" t="str">
        <f>'БАЗА ЯНД'!E1196</f>
        <v>Мусс из маракуйи с манго</v>
      </c>
      <c r="C1198" t="str">
        <f>CONCATENATE('БАЗА ЯНД'!F1196,".-")</f>
        <v>190.-</v>
      </c>
      <c r="D1198" t="str">
        <f>CONCATENATE('БАЗА ЯНД'!I1196," г")</f>
        <v>125 г</v>
      </c>
      <c r="E1198" t="str">
        <f>CONCATENATE(ROUND('БАЗА ЯНД'!J1196,0)," кк")</f>
        <v>258 кк</v>
      </c>
      <c r="F1198" t="str">
        <f>CONCATENATE("Б ",ROUND('БАЗА ЯНД'!K1196,0))</f>
        <v>Б 3</v>
      </c>
      <c r="G1198" t="str">
        <f>CONCATENATE("Ж ",ROUND('БАЗА ЯНД'!L1196,0))</f>
        <v>Ж 20</v>
      </c>
      <c r="H1198" t="str">
        <f>CONCATENATE("У ",ROUND('БАЗА ЯНД'!M1196,0))</f>
        <v>У 16</v>
      </c>
      <c r="I1198">
        <f>'БАЗА ЯНД'!N1196</f>
        <v>1</v>
      </c>
      <c r="J1198">
        <f>'БАЗА ЯНД'!O1196</f>
        <v>0</v>
      </c>
      <c r="K1198">
        <f>'БАЗА ЯНД'!P1196</f>
        <v>1</v>
      </c>
      <c r="L1198">
        <f>'БАЗА ЯНД'!Q1196</f>
        <v>0</v>
      </c>
      <c r="M1198" t="str">
        <f>'БАЗА ЯНД'!R1196</f>
        <v>сгущенное молоко, пюре маракуйи, сливки 35%, манго</v>
      </c>
    </row>
    <row r="1199" spans="1:13" ht="15" hidden="1" customHeight="1" x14ac:dyDescent="0.25">
      <c r="A1199">
        <f>'БАЗА ЯНД'!B1197</f>
        <v>50</v>
      </c>
      <c r="B1199" t="str">
        <f>'БАЗА ЯНД'!E1197</f>
        <v>Салат с фунчозой и овощами по-корейски</v>
      </c>
      <c r="C1199" t="str">
        <f>CONCATENATE('БАЗА ЯНД'!F1197,".-")</f>
        <v>190.-</v>
      </c>
      <c r="D1199" t="str">
        <f>CONCATENATE('БАЗА ЯНД'!I1197," г")</f>
        <v>200 г</v>
      </c>
      <c r="E1199" t="str">
        <f>CONCATENATE(ROUND('БАЗА ЯНД'!J1197,0)," кк")</f>
        <v>426 кк</v>
      </c>
      <c r="F1199" t="str">
        <f>CONCATENATE("Б ",ROUND('БАЗА ЯНД'!K1197,0))</f>
        <v>Б 3</v>
      </c>
      <c r="G1199" t="str">
        <f>CONCATENATE("Ж ",ROUND('БАЗА ЯНД'!L1197,0))</f>
        <v>Ж 20</v>
      </c>
      <c r="H1199" t="str">
        <f>CONCATENATE("У ",ROUND('БАЗА ЯНД'!M1197,0))</f>
        <v>У 60</v>
      </c>
      <c r="I1199">
        <f>'БАЗА ЯНД'!N1197</f>
        <v>1</v>
      </c>
      <c r="J1199">
        <f>'БАЗА ЯНД'!O1197</f>
        <v>0</v>
      </c>
      <c r="K1199">
        <f>'БАЗА ЯНД'!P1197</f>
        <v>0</v>
      </c>
      <c r="L1199">
        <f>'БАЗА ЯНД'!Q1197</f>
        <v>0</v>
      </c>
      <c r="M1199" t="str">
        <f>'БАЗА ЯНД'!R1197</f>
        <v>фунчоза, огурцы, морковь, баклажаны, паприка, оливковое масло, сельдерей, капуста, тимьян, розмарин, шампиньоны, чеснок, лук, имбирь, уксус рисовый, соус соевый, кунжутное масло, цукини, соль, специи</v>
      </c>
    </row>
    <row r="1200" spans="1:13" ht="15" hidden="1" customHeight="1" x14ac:dyDescent="0.25">
      <c r="A1200">
        <f>'БАЗА ЯНД'!B1198</f>
        <v>0</v>
      </c>
      <c r="B1200" t="str">
        <f>'БАЗА ЯНД'!E1198</f>
        <v>Креветки, 6 шт</v>
      </c>
      <c r="C1200" t="str">
        <f>CONCATENATE('БАЗА ЯНД'!F1198,".-")</f>
        <v>390.-</v>
      </c>
      <c r="D1200" t="str">
        <f>CONCATENATE('БАЗА ЯНД'!I1198," г")</f>
        <v>100 г</v>
      </c>
      <c r="E1200" t="str">
        <f>CONCATENATE(ROUND('БАЗА ЯНД'!J1198,0)," кк")</f>
        <v>125 кк</v>
      </c>
      <c r="F1200" t="str">
        <f>CONCATENATE("Б ",ROUND('БАЗА ЯНД'!K1198,0))</f>
        <v>Б 21</v>
      </c>
      <c r="G1200" t="str">
        <f>CONCATENATE("Ж ",ROUND('БАЗА ЯНД'!L1198,0))</f>
        <v>Ж 4</v>
      </c>
      <c r="H1200" t="str">
        <f>CONCATENATE("У ",ROUND('БАЗА ЯНД'!M1198,0))</f>
        <v>У 2</v>
      </c>
      <c r="I1200">
        <f>'БАЗА ЯНД'!N1198</f>
        <v>0</v>
      </c>
      <c r="J1200">
        <f>'БАЗА ЯНД'!O1198</f>
        <v>0</v>
      </c>
      <c r="K1200">
        <f>'БАЗА ЯНД'!P1198</f>
        <v>0</v>
      </c>
      <c r="L1200">
        <f>'БАЗА ЯНД'!Q1198</f>
        <v>0</v>
      </c>
      <c r="M1200" t="str">
        <f>'БАЗА ЯНД'!R1198</f>
        <v>креветки, оливковое масло, тимьян, лемонграсс, соль, специи</v>
      </c>
    </row>
    <row r="1201" spans="1:13" ht="15" customHeight="1" x14ac:dyDescent="0.25">
      <c r="A1201">
        <f>'БАЗА ЯНД'!B1199</f>
        <v>23</v>
      </c>
      <c r="B1201" t="str">
        <f>'БАЗА ЯНД'!E1199</f>
        <v>Чикенбургер с соусом блю чиз</v>
      </c>
      <c r="C1201" t="str">
        <f>CONCATENATE('БАЗА ЯНД'!F1199,".-")</f>
        <v>270.-</v>
      </c>
      <c r="D1201" t="str">
        <f>CONCATENATE('БАЗА ЯНД'!I1199," г")</f>
        <v>250 г</v>
      </c>
      <c r="E1201" t="str">
        <f>CONCATENATE(ROUND('БАЗА ЯНД'!J1199,0)," кк")</f>
        <v>346 кк</v>
      </c>
      <c r="F1201" t="str">
        <f>CONCATENATE("Б ",ROUND('БАЗА ЯНД'!K1199,0))</f>
        <v>Б 20</v>
      </c>
      <c r="G1201" t="str">
        <f>CONCATENATE("Ж ",ROUND('БАЗА ЯНД'!L1199,0))</f>
        <v>Ж 14</v>
      </c>
      <c r="H1201" t="str">
        <f>CONCATENATE("У ",ROUND('БАЗА ЯНД'!M1199,0))</f>
        <v>У 36</v>
      </c>
      <c r="I1201">
        <f>'БАЗА ЯНД'!N1199</f>
        <v>0</v>
      </c>
      <c r="J1201">
        <f>'БАЗА ЯНД'!O1199</f>
        <v>1</v>
      </c>
      <c r="K1201">
        <f>'БАЗА ЯНД'!P1199</f>
        <v>1</v>
      </c>
      <c r="L1201">
        <f>'БАЗА ЯНД'!Q1199</f>
        <v>0</v>
      </c>
      <c r="M1201" t="str">
        <f>'БАЗА ЯНД'!R1199</f>
        <v>булочка, цыплёнок, томаты, огурцы маринованные, айсберг, горгонзолла, сыр творожный, кетчуп, соль специи</v>
      </c>
    </row>
    <row r="1202" spans="1:13" ht="15" hidden="1" customHeight="1" x14ac:dyDescent="0.25">
      <c r="A1202">
        <f>'БАЗА ЯНД'!B1200</f>
        <v>22</v>
      </c>
      <c r="B1202" t="str">
        <f>'БАЗА ЯНД'!E1200</f>
        <v>Шакшука: яичница с брынзой и помидорами</v>
      </c>
      <c r="C1202" t="str">
        <f>CONCATENATE('БАЗА ЯНД'!F1200,".-")</f>
        <v>160.-</v>
      </c>
      <c r="D1202" t="str">
        <f>CONCATENATE('БАЗА ЯНД'!I1200," г")</f>
        <v>180 г</v>
      </c>
      <c r="E1202" t="str">
        <f>CONCATENATE(ROUND('БАЗА ЯНД'!J1200,0)," кк")</f>
        <v>125 кк</v>
      </c>
      <c r="F1202" t="str">
        <f>CONCATENATE("Б ",ROUND('БАЗА ЯНД'!K1200,0))</f>
        <v>Б 9</v>
      </c>
      <c r="G1202" t="str">
        <f>CONCATENATE("Ж ",ROUND('БАЗА ЯНД'!L1200,0))</f>
        <v>Ж 7</v>
      </c>
      <c r="H1202" t="str">
        <f>CONCATENATE("У ",ROUND('БАЗА ЯНД'!M1200,0))</f>
        <v>У 6</v>
      </c>
      <c r="I1202">
        <f>'БАЗА ЯНД'!N1200</f>
        <v>1</v>
      </c>
      <c r="J1202">
        <f>'БАЗА ЯНД'!O1200</f>
        <v>0</v>
      </c>
      <c r="K1202">
        <f>'БАЗА ЯНД'!P1200</f>
        <v>1</v>
      </c>
      <c r="L1202">
        <f>'БАЗА ЯНД'!Q1200</f>
        <v>0</v>
      </c>
      <c r="M1202" t="str">
        <f>'БАЗА ЯНД'!R1200</f>
        <v>яйцо куриное, брынза, помидоры, перец болгарский, лук, чеснок, соль, специи</v>
      </c>
    </row>
    <row r="1203" spans="1:13" ht="15" hidden="1" customHeight="1" x14ac:dyDescent="0.25">
      <c r="A1203">
        <f>'БАЗА ЯНД'!B1201</f>
        <v>21</v>
      </c>
      <c r="B1203" t="str">
        <f>'БАЗА ЯНД'!E1201</f>
        <v>Шампиньоны</v>
      </c>
      <c r="C1203" t="str">
        <f>CONCATENATE('БАЗА ЯНД'!F1201,".-")</f>
        <v>40.-</v>
      </c>
      <c r="D1203" t="str">
        <f>CONCATENATE('БАЗА ЯНД'!I1201," г")</f>
        <v>20 г</v>
      </c>
      <c r="E1203" t="str">
        <f>CONCATENATE(ROUND('БАЗА ЯНД'!J1201,0)," кк")</f>
        <v>7 кк</v>
      </c>
      <c r="F1203" t="str">
        <f>CONCATENATE("Б ",ROUND('БАЗА ЯНД'!K1201,0))</f>
        <v>Б 1</v>
      </c>
      <c r="G1203" t="str">
        <f>CONCATENATE("Ж ",ROUND('БАЗА ЯНД'!L1201,0))</f>
        <v>Ж 0</v>
      </c>
      <c r="H1203" t="str">
        <f>CONCATENATE("У ",ROUND('БАЗА ЯНД'!M1201,0))</f>
        <v>У 0</v>
      </c>
      <c r="I1203">
        <f>'БАЗА ЯНД'!N1201</f>
        <v>0</v>
      </c>
      <c r="J1203">
        <f>'БАЗА ЯНД'!O1201</f>
        <v>0</v>
      </c>
      <c r="K1203">
        <f>'БАЗА ЯНД'!P1201</f>
        <v>0</v>
      </c>
      <c r="L1203">
        <f>'БАЗА ЯНД'!Q1201</f>
        <v>0</v>
      </c>
      <c r="M1203" t="str">
        <f>'БАЗА ЯНД'!R1201</f>
        <v>шампиньоны</v>
      </c>
    </row>
    <row r="1204" spans="1:13" ht="15" hidden="1" customHeight="1" x14ac:dyDescent="0.25">
      <c r="A1204">
        <f>'БАЗА ЯНД'!B1202</f>
        <v>21</v>
      </c>
      <c r="B1204" t="str">
        <f>'БАЗА ЯНД'!E1202</f>
        <v>Киш с креветками и белой рыбой</v>
      </c>
      <c r="C1204" t="str">
        <f>CONCATENATE('БАЗА ЯНД'!F1202,".-")</f>
        <v>220.-</v>
      </c>
      <c r="D1204" t="str">
        <f>CONCATENATE('БАЗА ЯНД'!I1202," г")</f>
        <v>180 г</v>
      </c>
      <c r="E1204" t="str">
        <f>CONCATENATE(ROUND('БАЗА ЯНД'!J1202,0)," кк")</f>
        <v>304 кк</v>
      </c>
      <c r="F1204" t="str">
        <f>CONCATENATE("Б ",ROUND('БАЗА ЯНД'!K1202,0))</f>
        <v>Б 15</v>
      </c>
      <c r="G1204" t="str">
        <f>CONCATENATE("Ж ",ROUND('БАЗА ЯНД'!L1202,0))</f>
        <v>Ж 17</v>
      </c>
      <c r="H1204" t="str">
        <f>CONCATENATE("У ",ROUND('БАЗА ЯНД'!M1202,0))</f>
        <v>У 22</v>
      </c>
      <c r="I1204">
        <f>'БАЗА ЯНД'!N1202</f>
        <v>0</v>
      </c>
      <c r="J1204">
        <f>'БАЗА ЯНД'!O1202</f>
        <v>1</v>
      </c>
      <c r="K1204">
        <f>'БАЗА ЯНД'!P1202</f>
        <v>1</v>
      </c>
      <c r="L1204">
        <f>'БАЗА ЯНД'!Q1202</f>
        <v>0</v>
      </c>
      <c r="M1204" t="str">
        <f>'БАЗА ЯНД'!R1202</f>
        <v>тесто песочное (мука пшеничная, сливочное масло, сахар, соль, яйцо куриное, молоко), сыр пармезан, томаты, треска, креветки, тимьян, белое вино, сливочное масло, лимон, чеснок, капуста брокколи, шпинат, базилик, петрушка</v>
      </c>
    </row>
    <row r="1205" spans="1:13" ht="15" hidden="1" customHeight="1" x14ac:dyDescent="0.25">
      <c r="A1205">
        <f>'БАЗА ЯНД'!B1203</f>
        <v>22</v>
      </c>
      <c r="B1205" t="str">
        <f>'БАЗА ЯНД'!E1203</f>
        <v>Шницель из свинины</v>
      </c>
      <c r="C1205" t="str">
        <f>CONCATENATE('БАЗА ЯНД'!F1203,".-")</f>
        <v>210.-</v>
      </c>
      <c r="D1205" t="str">
        <f>CONCATENATE('БАЗА ЯНД'!I1203," г")</f>
        <v>140 г</v>
      </c>
      <c r="E1205" t="str">
        <f>CONCATENATE(ROUND('БАЗА ЯНД'!J1203,0)," кк")</f>
        <v>368 кк</v>
      </c>
      <c r="F1205" t="str">
        <f>CONCATENATE("Б ",ROUND('БАЗА ЯНД'!K1203,0))</f>
        <v>Б 21</v>
      </c>
      <c r="G1205" t="str">
        <f>CONCATENATE("Ж ",ROUND('БАЗА ЯНД'!L1203,0))</f>
        <v>Ж 26</v>
      </c>
      <c r="H1205" t="str">
        <f>CONCATENATE("У ",ROUND('БАЗА ЯНД'!M1203,0))</f>
        <v>У 12</v>
      </c>
      <c r="I1205">
        <f>'БАЗА ЯНД'!N1203</f>
        <v>0</v>
      </c>
      <c r="J1205">
        <f>'БАЗА ЯНД'!O1203</f>
        <v>1</v>
      </c>
      <c r="K1205">
        <f>'БАЗА ЯНД'!P1203</f>
        <v>1</v>
      </c>
      <c r="L1205">
        <f>'БАЗА ЯНД'!Q1203</f>
        <v>0</v>
      </c>
      <c r="M1205" t="str">
        <f>'БАЗА ЯНД'!R1203</f>
        <v>свинина, сухари панировочные, яйцо, сливки, чеснок, мед, горчица, оливковое масло, соль, специи</v>
      </c>
    </row>
    <row r="1206" spans="1:13" ht="15" customHeight="1" x14ac:dyDescent="0.25">
      <c r="A1206">
        <f>'БАЗА ЯНД'!B1204</f>
        <v>23</v>
      </c>
      <c r="B1206" t="str">
        <f>'БАЗА ЯНД'!E1204</f>
        <v>Шашлык из индейки</v>
      </c>
      <c r="C1206" t="str">
        <f>CONCATENATE('БАЗА ЯНД'!F1204,".-")</f>
        <v>250.-</v>
      </c>
      <c r="D1206" t="str">
        <f>CONCATENATE('БАЗА ЯНД'!I1204," г")</f>
        <v>130 г</v>
      </c>
      <c r="E1206" t="str">
        <f>CONCATENATE(ROUND('БАЗА ЯНД'!J1204,0)," кк")</f>
        <v>88 кк</v>
      </c>
      <c r="F1206" t="str">
        <f>CONCATENATE("Б ",ROUND('БАЗА ЯНД'!K1204,0))</f>
        <v>Б 19</v>
      </c>
      <c r="G1206" t="str">
        <f>CONCATENATE("Ж ",ROUND('БАЗА ЯНД'!L1204,0))</f>
        <v>Ж 1</v>
      </c>
      <c r="H1206" t="str">
        <f>CONCATENATE("У ",ROUND('БАЗА ЯНД'!M1204,0))</f>
        <v>У 2</v>
      </c>
      <c r="I1206">
        <f>'БАЗА ЯНД'!N1204</f>
        <v>0</v>
      </c>
      <c r="J1206">
        <f>'БАЗА ЯНД'!O1204</f>
        <v>1</v>
      </c>
      <c r="K1206">
        <f>'БАЗА ЯНД'!P1204</f>
        <v>0</v>
      </c>
      <c r="L1206">
        <f>'БАЗА ЯНД'!Q1204</f>
        <v>1</v>
      </c>
      <c r="M1206" t="str">
        <f>'БАЗА ЯНД'!R1204</f>
        <v>индейка, тимьян, розмарин, соль, специи, кабачок</v>
      </c>
    </row>
    <row r="1207" spans="1:13" ht="15" customHeight="1" x14ac:dyDescent="0.25">
      <c r="A1207">
        <f>'БАЗА ЯНД'!B1205</f>
        <v>23</v>
      </c>
      <c r="B1207" t="str">
        <f>'БАЗА ЯНД'!E1205</f>
        <v>Шоколадный брауни</v>
      </c>
      <c r="C1207" t="str">
        <f>CONCATENATE('БАЗА ЯНД'!F1205,".-")</f>
        <v>120.-</v>
      </c>
      <c r="D1207" t="str">
        <f>CONCATENATE('БАЗА ЯНД'!I1205," г")</f>
        <v>110 г</v>
      </c>
      <c r="E1207" t="str">
        <f>CONCATENATE(ROUND('БАЗА ЯНД'!J1205,0)," кк")</f>
        <v>445 кк</v>
      </c>
      <c r="F1207" t="str">
        <f>CONCATENATE("Б ",ROUND('БАЗА ЯНД'!K1205,0))</f>
        <v>Б 5</v>
      </c>
      <c r="G1207" t="str">
        <f>CONCATENATE("Ж ",ROUND('БАЗА ЯНД'!L1205,0))</f>
        <v>Ж 19</v>
      </c>
      <c r="H1207" t="str">
        <f>CONCATENATE("У ",ROUND('БАЗА ЯНД'!M1205,0))</f>
        <v>У 64</v>
      </c>
      <c r="I1207">
        <f>'БАЗА ЯНД'!N1205</f>
        <v>1</v>
      </c>
      <c r="J1207">
        <f>'БАЗА ЯНД'!O1205</f>
        <v>1</v>
      </c>
      <c r="K1207">
        <f>'БАЗА ЯНД'!P1205</f>
        <v>1</v>
      </c>
      <c r="L1207">
        <f>'БАЗА ЯНД'!Q1205</f>
        <v>0</v>
      </c>
      <c r="M1207" t="str">
        <f>'БАЗА ЯНД'!R1205</f>
        <v>шоколад горький, сливочное масло, яйцо куриное, мука, какао, разрыхлитель, сахар</v>
      </c>
    </row>
    <row r="1208" spans="1:13" ht="15" hidden="1" customHeight="1" x14ac:dyDescent="0.25">
      <c r="A1208">
        <f>'БАЗА ЯНД'!B1206</f>
        <v>22</v>
      </c>
      <c r="B1208" t="str">
        <f>'БАЗА ЯНД'!E1206</f>
        <v>Шопский салат</v>
      </c>
      <c r="C1208" t="str">
        <f>CONCATENATE('БАЗА ЯНД'!F1206,".-")</f>
        <v>160.-</v>
      </c>
      <c r="D1208" t="str">
        <f>CONCATENATE('БАЗА ЯНД'!I1206," г")</f>
        <v>180 г</v>
      </c>
      <c r="E1208" t="str">
        <f>CONCATENATE(ROUND('БАЗА ЯНД'!J1206,0)," кк")</f>
        <v>80 кк</v>
      </c>
      <c r="F1208" t="str">
        <f>CONCATENATE("Б ",ROUND('БАЗА ЯНД'!K1206,0))</f>
        <v>Б 4</v>
      </c>
      <c r="G1208" t="str">
        <f>CONCATENATE("Ж ",ROUND('БАЗА ЯНД'!L1206,0))</f>
        <v>Ж 4</v>
      </c>
      <c r="H1208" t="str">
        <f>CONCATENATE("У ",ROUND('БАЗА ЯНД'!M1206,0))</f>
        <v>У 7</v>
      </c>
      <c r="I1208">
        <f>'БАЗА ЯНД'!N1206</f>
        <v>1</v>
      </c>
      <c r="J1208">
        <f>'БАЗА ЯНД'!O1206</f>
        <v>0</v>
      </c>
      <c r="K1208">
        <f>'БАЗА ЯНД'!P1206</f>
        <v>1</v>
      </c>
      <c r="L1208">
        <f>'БАЗА ЯНД'!Q1206</f>
        <v>0</v>
      </c>
      <c r="M1208" t="str">
        <f>'БАЗА ЯНД'!R1206</f>
        <v>томаты, огурцы, брынза, маслины, подсолнечное масло, лимон, петрушка, соль, специи</v>
      </c>
    </row>
    <row r="1209" spans="1:13" ht="15" hidden="1" customHeight="1" x14ac:dyDescent="0.25">
      <c r="A1209">
        <f>'БАЗА ЯНД'!B1207</f>
        <v>21</v>
      </c>
      <c r="B1209" t="str">
        <f>'БАЗА ЯНД'!E1207</f>
        <v>Чикен ролл</v>
      </c>
      <c r="C1209" t="str">
        <f>CONCATENATE('БАЗА ЯНД'!F1207,".-")</f>
        <v>230.-</v>
      </c>
      <c r="D1209" t="str">
        <f>CONCATENATE('БАЗА ЯНД'!I1207," г")</f>
        <v>260 г</v>
      </c>
      <c r="E1209" t="str">
        <f>CONCATENATE(ROUND('БАЗА ЯНД'!J1207,0)," кк")</f>
        <v>455 кк</v>
      </c>
      <c r="F1209" t="str">
        <f>CONCATENATE("Б ",ROUND('БАЗА ЯНД'!K1207,0))</f>
        <v>Б 24</v>
      </c>
      <c r="G1209" t="str">
        <f>CONCATENATE("Ж ",ROUND('БАЗА ЯНД'!L1207,0))</f>
        <v>Ж 14</v>
      </c>
      <c r="H1209" t="str">
        <f>CONCATENATE("У ",ROUND('БАЗА ЯНД'!M1207,0))</f>
        <v>У 58</v>
      </c>
      <c r="I1209">
        <f>'БАЗА ЯНД'!N1207</f>
        <v>0</v>
      </c>
      <c r="J1209">
        <f>'БАЗА ЯНД'!O1207</f>
        <v>1</v>
      </c>
      <c r="K1209">
        <f>'БАЗА ЯНД'!P1207</f>
        <v>1</v>
      </c>
      <c r="L1209">
        <f>'БАЗА ЯНД'!Q1207</f>
        <v>0</v>
      </c>
      <c r="M1209" t="str">
        <f>'БАЗА ЯНД'!R1207</f>
        <v>пшеничная тортилья, цыплёнок, сухари панировочные, сливки, майонез, пармезан, айсберг, огурцы маринованные, соус BBQ, томаты, лаймы, соль, специи</v>
      </c>
    </row>
    <row r="1210" spans="1:13" ht="15" customHeight="1" x14ac:dyDescent="0.25">
      <c r="A1210">
        <f>'БАЗА ЯНД'!B1208</f>
        <v>23</v>
      </c>
      <c r="B1210" t="str">
        <f>'БАЗА ЯНД'!E1208</f>
        <v>Шпинат и сливки</v>
      </c>
      <c r="C1210" t="str">
        <f>CONCATENATE('БАЗА ЯНД'!F1208,".-")</f>
        <v>40.-</v>
      </c>
      <c r="D1210" t="str">
        <f>CONCATENATE('БАЗА ЯНД'!I1208," г")</f>
        <v>30 г</v>
      </c>
      <c r="E1210" t="str">
        <f>CONCATENATE(ROUND('БАЗА ЯНД'!J1208,0)," кк")</f>
        <v>74 кк</v>
      </c>
      <c r="F1210" t="str">
        <f>CONCATENATE("Б ",ROUND('БАЗА ЯНД'!K1208,0))</f>
        <v>Б 1</v>
      </c>
      <c r="G1210" t="str">
        <f>CONCATENATE("Ж ",ROUND('БАЗА ЯНД'!L1208,0))</f>
        <v>Ж 7</v>
      </c>
      <c r="H1210" t="str">
        <f>CONCATENATE("У ",ROUND('БАЗА ЯНД'!M1208,0))</f>
        <v>У 1</v>
      </c>
      <c r="I1210">
        <f>'БАЗА ЯНД'!N1208</f>
        <v>1</v>
      </c>
      <c r="J1210">
        <f>'БАЗА ЯНД'!O1208</f>
        <v>0</v>
      </c>
      <c r="K1210">
        <f>'БАЗА ЯНД'!P1208</f>
        <v>1</v>
      </c>
      <c r="L1210">
        <f>'БАЗА ЯНД'!Q1208</f>
        <v>0</v>
      </c>
      <c r="M1210" t="str">
        <f>'БАЗА ЯНД'!R1208</f>
        <v>шпинат, сливки 22%, соль, белое вино</v>
      </c>
    </row>
    <row r="1211" spans="1:13" ht="15" customHeight="1" x14ac:dyDescent="0.25">
      <c r="A1211">
        <f>'БАЗА ЯНД'!B1209</f>
        <v>23</v>
      </c>
      <c r="B1211" t="str">
        <f>'БАЗА ЯНД'!E1209</f>
        <v>Щавелевый суп с яйцом</v>
      </c>
      <c r="C1211" t="str">
        <f>CONCATENATE('БАЗА ЯНД'!F1209,".-")</f>
        <v>120.-</v>
      </c>
      <c r="D1211" t="str">
        <f>CONCATENATE('БАЗА ЯНД'!I1209," г")</f>
        <v>250 г</v>
      </c>
      <c r="E1211" t="str">
        <f>CONCATENATE(ROUND('БАЗА ЯНД'!J1209,0)," кк")</f>
        <v>97 кк</v>
      </c>
      <c r="F1211" t="str">
        <f>CONCATENATE("Б ",ROUND('БАЗА ЯНД'!K1209,0))</f>
        <v>Б 4</v>
      </c>
      <c r="G1211" t="str">
        <f>CONCATENATE("Ж ",ROUND('БАЗА ЯНД'!L1209,0))</f>
        <v>Ж 4</v>
      </c>
      <c r="H1211" t="str">
        <f>CONCATENATE("У ",ROUND('БАЗА ЯНД'!M1209,0))</f>
        <v>У 12</v>
      </c>
      <c r="I1211">
        <f>'БАЗА ЯНД'!N1209</f>
        <v>1</v>
      </c>
      <c r="J1211">
        <f>'БАЗА ЯНД'!O1209</f>
        <v>0</v>
      </c>
      <c r="K1211">
        <f>'БАЗА ЯНД'!P1209</f>
        <v>0</v>
      </c>
      <c r="L1211">
        <f>'БАЗА ЯНД'!Q1209</f>
        <v>0</v>
      </c>
      <c r="M1211" t="str">
        <f>'БАЗА ЯНД'!R1209</f>
        <v>щавель, шпинат, картофель, яйцо куриное, морковь, лук репчатый, лук-порей, петрушка, укроп, подсолнечное масло, специи, соль</v>
      </c>
    </row>
    <row r="1212" spans="1:13" ht="15" customHeight="1" x14ac:dyDescent="0.25">
      <c r="A1212">
        <f>'БАЗА ЯНД'!B1210</f>
        <v>23</v>
      </c>
      <c r="B1212" t="str">
        <f>'БАЗА ЯНД'!E1210</f>
        <v>Щи с цыплёнком и помидорами</v>
      </c>
      <c r="C1212" t="str">
        <f>CONCATENATE('БАЗА ЯНД'!F1210,".-")</f>
        <v>130.-</v>
      </c>
      <c r="D1212" t="str">
        <f>CONCATENATE('БАЗА ЯНД'!I1210," г")</f>
        <v>250 г</v>
      </c>
      <c r="E1212" t="str">
        <f>CONCATENATE(ROUND('БАЗА ЯНД'!J1210,0)," кк")</f>
        <v>168 кк</v>
      </c>
      <c r="F1212" t="str">
        <f>CONCATENATE("Б ",ROUND('БАЗА ЯНД'!K1210,0))</f>
        <v>Б 8</v>
      </c>
      <c r="G1212" t="str">
        <f>CONCATENATE("Ж ",ROUND('БАЗА ЯНД'!L1210,0))</f>
        <v>Ж 9</v>
      </c>
      <c r="H1212" t="str">
        <f>CONCATENATE("У ",ROUND('БАЗА ЯНД'!M1210,0))</f>
        <v>У 13</v>
      </c>
      <c r="I1212">
        <f>'БАЗА ЯНД'!N1210</f>
        <v>0</v>
      </c>
      <c r="J1212">
        <f>'БАЗА ЯНД'!O1210</f>
        <v>0</v>
      </c>
      <c r="K1212">
        <f>'БАЗА ЯНД'!P1210</f>
        <v>0</v>
      </c>
      <c r="L1212">
        <f>'БАЗА ЯНД'!Q1210</f>
        <v>0</v>
      </c>
      <c r="M1212" t="str">
        <f>'БАЗА ЯНД'!R1210</f>
        <v>капуста, картофель, морковь, петрушка, лук, томаты, горошек, чеснок, перец болгарский, цыплёнок, петрушка, соль, специи</v>
      </c>
    </row>
    <row r="1213" spans="1:13" ht="15" hidden="1" customHeight="1" x14ac:dyDescent="0.25">
      <c r="A1213">
        <f>'БАЗА ЯНД'!B1211</f>
        <v>22</v>
      </c>
      <c r="B1213" t="str">
        <f>'БАЗА ЯНД'!E1211</f>
        <v>Язычок с творогом</v>
      </c>
      <c r="C1213" t="str">
        <f>CONCATENATE('БАЗА ЯНД'!F1211,".-")</f>
        <v>80.-</v>
      </c>
      <c r="D1213" t="str">
        <f>CONCATENATE('БАЗА ЯНД'!I1211," г")</f>
        <v>55 г</v>
      </c>
      <c r="E1213" t="str">
        <f>CONCATENATE(ROUND('БАЗА ЯНД'!J1211,0)," кк")</f>
        <v>150 кк</v>
      </c>
      <c r="F1213" t="str">
        <f>CONCATENATE("Б ",ROUND('БАЗА ЯНД'!K1211,0))</f>
        <v>Б 4</v>
      </c>
      <c r="G1213" t="str">
        <f>CONCATENATE("Ж ",ROUND('БАЗА ЯНД'!L1211,0))</f>
        <v>Ж 10</v>
      </c>
      <c r="H1213" t="str">
        <f>CONCATENATE("У ",ROUND('БАЗА ЯНД'!M1211,0))</f>
        <v>У 23</v>
      </c>
      <c r="I1213">
        <f>'БАЗА ЯНД'!N1211</f>
        <v>1</v>
      </c>
      <c r="J1213">
        <f>'БАЗА ЯНД'!O1211</f>
        <v>1</v>
      </c>
      <c r="K1213">
        <f>'БАЗА ЯНД'!P1211</f>
        <v>1</v>
      </c>
      <c r="L1213">
        <f>'БАЗА ЯНД'!Q1211</f>
        <v>0</v>
      </c>
      <c r="M1213" t="str">
        <f>'БАЗА ЯНД'!R1211</f>
        <v>мука, сливочное масло, соль, сахар, уксус, яйцо куриное, творог</v>
      </c>
    </row>
    <row r="1214" spans="1:13" ht="15" hidden="1" customHeight="1" x14ac:dyDescent="0.25">
      <c r="A1214">
        <f>'БАЗА ЯНД'!B1212</f>
        <v>22</v>
      </c>
      <c r="B1214" t="str">
        <f>'БАЗА ЯНД'!E1212</f>
        <v>Яйцо с рийетом из форели</v>
      </c>
      <c r="C1214" t="str">
        <f>CONCATENATE('БАЗА ЯНД'!F1212,".-")</f>
        <v>200.-</v>
      </c>
      <c r="D1214" t="str">
        <f>CONCATENATE('БАЗА ЯНД'!I1212," г")</f>
        <v>180 г</v>
      </c>
      <c r="E1214" t="str">
        <f>CONCATENATE(ROUND('БАЗА ЯНД'!J1212,0)," кк")</f>
        <v>246 кк</v>
      </c>
      <c r="F1214" t="str">
        <f>CONCATENATE("Б ",ROUND('БАЗА ЯНД'!K1212,0))</f>
        <v>Б 14</v>
      </c>
      <c r="G1214" t="str">
        <f>CONCATENATE("Ж ",ROUND('БАЗА ЯНД'!L1212,0))</f>
        <v>Ж 11</v>
      </c>
      <c r="H1214" t="str">
        <f>CONCATENATE("У ",ROUND('БАЗА ЯНД'!M1212,0))</f>
        <v>У 23</v>
      </c>
      <c r="I1214">
        <f>'БАЗА ЯНД'!N1212</f>
        <v>0</v>
      </c>
      <c r="J1214">
        <f>'БАЗА ЯНД'!O1212</f>
        <v>0</v>
      </c>
      <c r="K1214">
        <f>'БАЗА ЯНД'!P1212</f>
        <v>1</v>
      </c>
      <c r="L1214">
        <f>'БАЗА ЯНД'!Q1212</f>
        <v>0</v>
      </c>
      <c r="M1214" t="str">
        <f>'БАЗА ЯНД'!R1212</f>
        <v>кета, сливочный сыр, яйцо куриное, перец болгарский, морковь, кабачки, соль, розмарин</v>
      </c>
    </row>
    <row r="1215" spans="1:13" ht="15" hidden="1" customHeight="1" x14ac:dyDescent="0.25">
      <c r="A1215">
        <f>'БАЗА ЯНД'!B1213</f>
        <v>22</v>
      </c>
      <c r="B1215" t="str">
        <f>'БАЗА ЯНД'!E1213</f>
        <v>Яичница из трех яиц</v>
      </c>
      <c r="C1215" t="str">
        <f>CONCATENATE('БАЗА ЯНД'!F1213,".-")</f>
        <v>120.-</v>
      </c>
      <c r="D1215" t="str">
        <f>CONCATENATE('БАЗА ЯНД'!I1213," г")</f>
        <v>160 г</v>
      </c>
      <c r="E1215" t="str">
        <f>CONCATENATE(ROUND('БАЗА ЯНД'!J1213,0)," кк")</f>
        <v>286 кк</v>
      </c>
      <c r="F1215" t="str">
        <f>CONCATENATE("Б ",ROUND('БАЗА ЯНД'!K1213,0))</f>
        <v>Б 19</v>
      </c>
      <c r="G1215" t="str">
        <f>CONCATENATE("Ж ",ROUND('БАЗА ЯНД'!L1213,0))</f>
        <v>Ж 23</v>
      </c>
      <c r="H1215" t="str">
        <f>CONCATENATE("У ",ROUND('БАЗА ЯНД'!M1213,0))</f>
        <v>У 1</v>
      </c>
      <c r="I1215">
        <f>'БАЗА ЯНД'!N1213</f>
        <v>1</v>
      </c>
      <c r="J1215">
        <f>'БАЗА ЯНД'!O1213</f>
        <v>0</v>
      </c>
      <c r="K1215">
        <f>'БАЗА ЯНД'!P1213</f>
        <v>0</v>
      </c>
      <c r="L1215">
        <f>'БАЗА ЯНД'!Q1213</f>
        <v>0</v>
      </c>
      <c r="M1215" t="str">
        <f>'БАЗА ЯНД'!R1213</f>
        <v>яйца куриные, подсолнечное масло, соль, специи</v>
      </c>
    </row>
    <row r="1216" spans="1:13" ht="15" hidden="1" customHeight="1" x14ac:dyDescent="0.25">
      <c r="A1216">
        <f>'БАЗА ЯНД'!B1214</f>
        <v>24</v>
      </c>
      <c r="B1216" t="str">
        <f>'БАЗА ЯНД'!E1214</f>
        <v>Яйца кокот</v>
      </c>
      <c r="C1216" t="str">
        <f>CONCATENATE('БАЗА ЯНД'!F1214,".-")</f>
        <v>120.-</v>
      </c>
      <c r="D1216" t="str">
        <f>CONCATENATE('БАЗА ЯНД'!I1214," г")</f>
        <v>100 г</v>
      </c>
      <c r="E1216" t="str">
        <f>CONCATENATE(ROUND('БАЗА ЯНД'!J1214,0)," кк")</f>
        <v>177 кк</v>
      </c>
      <c r="F1216" t="str">
        <f>CONCATENATE("Б ",ROUND('БАЗА ЯНД'!K1214,0))</f>
        <v>Б 11</v>
      </c>
      <c r="G1216" t="str">
        <f>CONCATENATE("Ж ",ROUND('БАЗА ЯНД'!L1214,0))</f>
        <v>Ж 14</v>
      </c>
      <c r="H1216" t="str">
        <f>CONCATENATE("У ",ROUND('БАЗА ЯНД'!M1214,0))</f>
        <v>У 2</v>
      </c>
      <c r="I1216">
        <f>'БАЗА ЯНД'!N1214</f>
        <v>0</v>
      </c>
      <c r="J1216">
        <f>'БАЗА ЯНД'!O1214</f>
        <v>0</v>
      </c>
      <c r="K1216">
        <f>'БАЗА ЯНД'!P1214</f>
        <v>1</v>
      </c>
      <c r="L1216">
        <f>'БАЗА ЯНД'!Q1214</f>
        <v>0</v>
      </c>
      <c r="M1216" t="str">
        <f>'БАЗА ЯНД'!R1214</f>
        <v>яйцо куриное, томаты, сыр, молоко, соль, сметана, корейка</v>
      </c>
    </row>
    <row r="1217" spans="1:13" ht="15" hidden="1" customHeight="1" x14ac:dyDescent="0.25">
      <c r="A1217">
        <f>'БАЗА ЯНД'!B1215</f>
        <v>21</v>
      </c>
      <c r="B1217" t="str">
        <f>'БАЗА ЯНД'!E1215</f>
        <v>Яйца пашот с тунцом</v>
      </c>
      <c r="C1217" t="str">
        <f>CONCATENATE('БАЗА ЯНД'!F1215,".-")</f>
        <v>320.-</v>
      </c>
      <c r="D1217" t="str">
        <f>CONCATENATE('БАЗА ЯНД'!I1215," г")</f>
        <v>250 г</v>
      </c>
      <c r="E1217" t="str">
        <f>CONCATENATE(ROUND('БАЗА ЯНД'!J1215,0)," кк")</f>
        <v>461 кк</v>
      </c>
      <c r="F1217" t="str">
        <f>CONCATENATE("Б ",ROUND('БАЗА ЯНД'!K1215,0))</f>
        <v>Б 24</v>
      </c>
      <c r="G1217" t="str">
        <f>CONCATENATE("Ж ",ROUND('БАЗА ЯНД'!L1215,0))</f>
        <v>Ж 24</v>
      </c>
      <c r="H1217" t="str">
        <f>CONCATENATE("У ",ROUND('БАЗА ЯНД'!M1215,0))</f>
        <v>У 38</v>
      </c>
      <c r="I1217">
        <f>'БАЗА ЯНД'!N1215</f>
        <v>0</v>
      </c>
      <c r="J1217">
        <f>'БАЗА ЯНД'!O1215</f>
        <v>1</v>
      </c>
      <c r="K1217">
        <f>'БАЗА ЯНД'!P1215</f>
        <v>1</v>
      </c>
      <c r="L1217">
        <f>'БАЗА ЯНД'!Q1215</f>
        <v>0</v>
      </c>
      <c r="M1217" t="str">
        <f>'БАЗА ЯНД'!R1215</f>
        <v>яйцо куриное, томаты, салат айсберг, картофель, мука пшеничная, филе тунца, лемонграсс, листья лайма, апельсины, укроп, сливочное масло, винный уксус, сахар, соль, специи</v>
      </c>
    </row>
    <row r="1218" spans="1:13" ht="15" hidden="1" customHeight="1" x14ac:dyDescent="0.25">
      <c r="A1218">
        <f>'БАЗА ЯНД'!B1216</f>
        <v>24</v>
      </c>
      <c r="B1218" t="str">
        <f>'БАЗА ЯНД'!E1216</f>
        <v>Кебаб из говядины и свинины, 1 шт</v>
      </c>
      <c r="C1218" t="str">
        <f>CONCATENATE('БАЗА ЯНД'!F1216,".-")</f>
        <v>220.-</v>
      </c>
      <c r="D1218" t="str">
        <f>CONCATENATE('БАЗА ЯНД'!I1216," г")</f>
        <v>130 г</v>
      </c>
      <c r="E1218" t="str">
        <f>CONCATENATE(ROUND('БАЗА ЯНД'!J1216,0)," кк")</f>
        <v>241 кк</v>
      </c>
      <c r="F1218" t="str">
        <f>CONCATENATE("Б ",ROUND('БАЗА ЯНД'!K1216,0))</f>
        <v>Б 14</v>
      </c>
      <c r="G1218" t="str">
        <f>CONCATENATE("Ж ",ROUND('БАЗА ЯНД'!L1216,0))</f>
        <v>Ж 19</v>
      </c>
      <c r="H1218" t="str">
        <f>CONCATENATE("У ",ROUND('БАЗА ЯНД'!M1216,0))</f>
        <v>У 4</v>
      </c>
      <c r="I1218">
        <f>'БАЗА ЯНД'!N1216</f>
        <v>0</v>
      </c>
      <c r="J1218">
        <f>'БАЗА ЯНД'!O1216</f>
        <v>1</v>
      </c>
      <c r="K1218">
        <f>'БАЗА ЯНД'!P1216</f>
        <v>0</v>
      </c>
      <c r="L1218">
        <f>'БАЗА ЯНД'!Q1216</f>
        <v>0</v>
      </c>
      <c r="M1218" t="str">
        <f>'БАЗА ЯНД'!R1216</f>
        <v>Говядина, свинина, яйцо, лук, томаты, соль, кинза, сухари паноровочные, специи, соус сальса ( томаты, кинза, лук, холопеньо, соль, специи )</v>
      </c>
    </row>
    <row r="1219" spans="1:13" ht="15" hidden="1" customHeight="1" x14ac:dyDescent="0.25">
      <c r="A1219">
        <f>'БАЗА ЯНД'!B1217</f>
        <v>24</v>
      </c>
      <c r="B1219" t="str">
        <f>'БАЗА ЯНД'!E1217</f>
        <v>Шу с клубникой</v>
      </c>
      <c r="C1219" t="str">
        <f>CONCATENATE('БАЗА ЯНД'!F1217,".-")</f>
        <v>.-</v>
      </c>
      <c r="D1219" t="str">
        <f>CONCATENATE('БАЗА ЯНД'!I1217," г")</f>
        <v xml:space="preserve"> г</v>
      </c>
      <c r="E1219" t="str">
        <f>CONCATENATE(ROUND('БАЗА ЯНД'!J1217,0)," кк")</f>
        <v>0 кк</v>
      </c>
      <c r="F1219" t="str">
        <f>CONCATENATE("Б ",ROUND('БАЗА ЯНД'!K1217,0))</f>
        <v>Б 0</v>
      </c>
      <c r="G1219" t="str">
        <f>CONCATENATE("Ж ",ROUND('БАЗА ЯНД'!L1217,0))</f>
        <v>Ж 0</v>
      </c>
      <c r="H1219" t="str">
        <f>CONCATENATE("У ",ROUND('БАЗА ЯНД'!M1217,0))</f>
        <v>У 0</v>
      </c>
      <c r="I1219">
        <f>'БАЗА ЯНД'!N1217</f>
        <v>0</v>
      </c>
      <c r="J1219">
        <f>'БАЗА ЯНД'!O1217</f>
        <v>0</v>
      </c>
      <c r="K1219">
        <f>'БАЗА ЯНД'!P1217</f>
        <v>0</v>
      </c>
      <c r="L1219">
        <f>'БАЗА ЯНД'!Q1217</f>
        <v>0</v>
      </c>
      <c r="M1219">
        <f>'БАЗА ЯНД'!R1217</f>
        <v>0</v>
      </c>
    </row>
    <row r="1220" spans="1:13" ht="15" hidden="1" customHeight="1" x14ac:dyDescent="0.25">
      <c r="A1220">
        <f>'БАЗА ЯНД'!B1218</f>
        <v>24</v>
      </c>
      <c r="B1220" t="str">
        <f>'БАЗА ЯНД'!E1218</f>
        <v>Клубника со взбитыми сливками</v>
      </c>
      <c r="C1220" t="str">
        <f>CONCATENATE('БАЗА ЯНД'!F1218,".-")</f>
        <v>.-</v>
      </c>
      <c r="D1220" t="str">
        <f>CONCATENATE('БАЗА ЯНД'!I1218," г")</f>
        <v xml:space="preserve"> г</v>
      </c>
      <c r="E1220" t="str">
        <f>CONCATENATE(ROUND('БАЗА ЯНД'!J1218,0)," кк")</f>
        <v>0 кк</v>
      </c>
      <c r="F1220" t="str">
        <f>CONCATENATE("Б ",ROUND('БАЗА ЯНД'!K1218,0))</f>
        <v>Б 0</v>
      </c>
      <c r="G1220" t="str">
        <f>CONCATENATE("Ж ",ROUND('БАЗА ЯНД'!L1218,0))</f>
        <v>Ж 0</v>
      </c>
      <c r="H1220" t="str">
        <f>CONCATENATE("У ",ROUND('БАЗА ЯНД'!M1218,0))</f>
        <v>У 0</v>
      </c>
      <c r="I1220">
        <f>'БАЗА ЯНД'!N1218</f>
        <v>0</v>
      </c>
      <c r="J1220">
        <f>'БАЗА ЯНД'!O1218</f>
        <v>0</v>
      </c>
      <c r="K1220">
        <f>'БАЗА ЯНД'!P1218</f>
        <v>0</v>
      </c>
      <c r="L1220">
        <f>'БАЗА ЯНД'!Q1218</f>
        <v>0</v>
      </c>
      <c r="M1220">
        <f>'БАЗА ЯНД'!R1218</f>
        <v>0</v>
      </c>
    </row>
    <row r="1221" spans="1:13" ht="15" hidden="1" customHeight="1" x14ac:dyDescent="0.25">
      <c r="A1221">
        <f>'БАЗА ЯНД'!B1219</f>
        <v>24</v>
      </c>
      <c r="B1221" t="str">
        <f>'БАЗА ЯНД'!E1219</f>
        <v>Клубничный лимонад с каффирским лаймом</v>
      </c>
      <c r="C1221" t="str">
        <f>CONCATENATE('БАЗА ЯНД'!F1219,".-")</f>
        <v>.-</v>
      </c>
      <c r="D1221" t="str">
        <f>CONCATENATE('БАЗА ЯНД'!I1219," г")</f>
        <v xml:space="preserve"> г</v>
      </c>
      <c r="E1221" t="str">
        <f>CONCATENATE(ROUND('БАЗА ЯНД'!J1219,0)," кк")</f>
        <v>0 кк</v>
      </c>
      <c r="F1221" t="str">
        <f>CONCATENATE("Б ",ROUND('БАЗА ЯНД'!K1219,0))</f>
        <v>Б 0</v>
      </c>
      <c r="G1221" t="str">
        <f>CONCATENATE("Ж ",ROUND('БАЗА ЯНД'!L1219,0))</f>
        <v>Ж 0</v>
      </c>
      <c r="H1221" t="str">
        <f>CONCATENATE("У ",ROUND('БАЗА ЯНД'!M1219,0))</f>
        <v>У 0</v>
      </c>
      <c r="I1221">
        <f>'БАЗА ЯНД'!N1219</f>
        <v>0</v>
      </c>
      <c r="J1221">
        <f>'БАЗА ЯНД'!O1219</f>
        <v>0</v>
      </c>
      <c r="K1221">
        <f>'БАЗА ЯНД'!P1219</f>
        <v>0</v>
      </c>
      <c r="L1221">
        <f>'БАЗА ЯНД'!Q1219</f>
        <v>0</v>
      </c>
      <c r="M1221">
        <f>'БАЗА ЯНД'!R1219</f>
        <v>0</v>
      </c>
    </row>
    <row r="1222" spans="1:13" ht="15" hidden="1" customHeight="1" x14ac:dyDescent="0.25">
      <c r="A1222">
        <f>'БАЗА ЯНД'!B1220</f>
        <v>24</v>
      </c>
      <c r="B1222" t="str">
        <f>'БАЗА ЯНД'!E1220</f>
        <v>Клубника с бальзамиком</v>
      </c>
      <c r="C1222" t="str">
        <f>CONCATENATE('БАЗА ЯНД'!F1220,".-")</f>
        <v>.-</v>
      </c>
      <c r="D1222" t="str">
        <f>CONCATENATE('БАЗА ЯНД'!I1220," г")</f>
        <v xml:space="preserve"> г</v>
      </c>
      <c r="E1222" t="str">
        <f>CONCATENATE(ROUND('БАЗА ЯНД'!J1220,0)," кк")</f>
        <v>0 кк</v>
      </c>
      <c r="F1222" t="str">
        <f>CONCATENATE("Б ",ROUND('БАЗА ЯНД'!K1220,0))</f>
        <v>Б 0</v>
      </c>
      <c r="G1222" t="str">
        <f>CONCATENATE("Ж ",ROUND('БАЗА ЯНД'!L1220,0))</f>
        <v>Ж 0</v>
      </c>
      <c r="H1222" t="str">
        <f>CONCATENATE("У ",ROUND('БАЗА ЯНД'!M1220,0))</f>
        <v>У 0</v>
      </c>
      <c r="I1222">
        <f>'БАЗА ЯНД'!N1220</f>
        <v>0</v>
      </c>
      <c r="J1222">
        <f>'БАЗА ЯНД'!O1220</f>
        <v>0</v>
      </c>
      <c r="K1222">
        <f>'БАЗА ЯНД'!P1220</f>
        <v>0</v>
      </c>
      <c r="L1222">
        <f>'БАЗА ЯНД'!Q1220</f>
        <v>0</v>
      </c>
      <c r="M1222">
        <f>'БАЗА ЯНД'!R1220</f>
        <v>0</v>
      </c>
    </row>
    <row r="1223" spans="1:13" ht="15" hidden="1" customHeight="1" x14ac:dyDescent="0.25">
      <c r="A1223">
        <f>'БАЗА ЯНД'!B1221</f>
        <v>24</v>
      </c>
      <c r="B1223" t="str">
        <f>'БАЗА ЯНД'!E1221</f>
        <v>Пицца с Пепперони</v>
      </c>
      <c r="C1223" t="str">
        <f>CONCATENATE('БАЗА ЯНД'!F1221,".-")</f>
        <v>.-</v>
      </c>
      <c r="D1223" t="str">
        <f>CONCATENATE('БАЗА ЯНД'!I1221," г")</f>
        <v xml:space="preserve"> г</v>
      </c>
      <c r="E1223" t="str">
        <f>CONCATENATE(ROUND('БАЗА ЯНД'!J1221,0)," кк")</f>
        <v>0 кк</v>
      </c>
      <c r="F1223" t="str">
        <f>CONCATENATE("Б ",ROUND('БАЗА ЯНД'!K1221,0))</f>
        <v>Б 0</v>
      </c>
      <c r="G1223" t="str">
        <f>CONCATENATE("Ж ",ROUND('БАЗА ЯНД'!L1221,0))</f>
        <v>Ж 0</v>
      </c>
      <c r="H1223" t="str">
        <f>CONCATENATE("У ",ROUND('БАЗА ЯНД'!M1221,0))</f>
        <v>У 0</v>
      </c>
      <c r="I1223">
        <f>'БАЗА ЯНД'!N1221</f>
        <v>0</v>
      </c>
      <c r="J1223">
        <f>'БАЗА ЯНД'!O1221</f>
        <v>0</v>
      </c>
      <c r="K1223">
        <f>'БАЗА ЯНД'!P1221</f>
        <v>0</v>
      </c>
      <c r="L1223">
        <f>'БАЗА ЯНД'!Q1221</f>
        <v>0</v>
      </c>
      <c r="M1223">
        <f>'БАЗА ЯНД'!R1221</f>
        <v>0</v>
      </c>
    </row>
    <row r="1224" spans="1:13" ht="15" hidden="1" customHeight="1" x14ac:dyDescent="0.25">
      <c r="A1224">
        <f>'БАЗА ЯНД'!B1222</f>
        <v>24</v>
      </c>
      <c r="B1224" t="str">
        <f>'БАЗА ЯНД'!E1222</f>
        <v>Пицца Маргарита</v>
      </c>
      <c r="C1224" t="str">
        <f>CONCATENATE('БАЗА ЯНД'!F1222,".-")</f>
        <v>.-</v>
      </c>
      <c r="D1224" t="str">
        <f>CONCATENATE('БАЗА ЯНД'!I1222," г")</f>
        <v xml:space="preserve"> г</v>
      </c>
      <c r="E1224" t="str">
        <f>CONCATENATE(ROUND('БАЗА ЯНД'!J1222,0)," кк")</f>
        <v>0 кк</v>
      </c>
      <c r="F1224" t="str">
        <f>CONCATENATE("Б ",ROUND('БАЗА ЯНД'!K1222,0))</f>
        <v>Б 0</v>
      </c>
      <c r="G1224" t="str">
        <f>CONCATENATE("Ж ",ROUND('БАЗА ЯНД'!L1222,0))</f>
        <v>Ж 0</v>
      </c>
      <c r="H1224" t="str">
        <f>CONCATENATE("У ",ROUND('БАЗА ЯНД'!M1222,0))</f>
        <v>У 0</v>
      </c>
      <c r="I1224">
        <f>'БАЗА ЯНД'!N1222</f>
        <v>0</v>
      </c>
      <c r="J1224">
        <f>'БАЗА ЯНД'!O1222</f>
        <v>0</v>
      </c>
      <c r="K1224">
        <f>'БАЗА ЯНД'!P1222</f>
        <v>0</v>
      </c>
      <c r="L1224">
        <f>'БАЗА ЯНД'!Q1222</f>
        <v>0</v>
      </c>
      <c r="M1224">
        <f>'БАЗА ЯНД'!R1222</f>
        <v>0</v>
      </c>
    </row>
    <row r="1225" spans="1:13" ht="15" hidden="1" customHeight="1" x14ac:dyDescent="0.25">
      <c r="A1225">
        <f>'БАЗА ЯНД'!B1223</f>
        <v>24</v>
      </c>
      <c r="B1225" t="str">
        <f>'БАЗА ЯНД'!E1223</f>
        <v>Пицца Капричиоза</v>
      </c>
      <c r="C1225" t="str">
        <f>CONCATENATE('БАЗА ЯНД'!F1223,".-")</f>
        <v>.-</v>
      </c>
      <c r="D1225" t="str">
        <f>CONCATENATE('БАЗА ЯНД'!I1223," г")</f>
        <v xml:space="preserve"> г</v>
      </c>
      <c r="E1225" t="str">
        <f>CONCATENATE(ROUND('БАЗА ЯНД'!J1223,0)," кк")</f>
        <v>0 кк</v>
      </c>
      <c r="F1225" t="str">
        <f>CONCATENATE("Б ",ROUND('БАЗА ЯНД'!K1223,0))</f>
        <v>Б 0</v>
      </c>
      <c r="G1225" t="str">
        <f>CONCATENATE("Ж ",ROUND('БАЗА ЯНД'!L1223,0))</f>
        <v>Ж 0</v>
      </c>
      <c r="H1225" t="str">
        <f>CONCATENATE("У ",ROUND('БАЗА ЯНД'!M1223,0))</f>
        <v>У 0</v>
      </c>
      <c r="I1225">
        <f>'БАЗА ЯНД'!N1223</f>
        <v>0</v>
      </c>
      <c r="J1225">
        <f>'БАЗА ЯНД'!O1223</f>
        <v>0</v>
      </c>
      <c r="K1225">
        <f>'БАЗА ЯНД'!P1223</f>
        <v>0</v>
      </c>
      <c r="L1225">
        <f>'БАЗА ЯНД'!Q1223</f>
        <v>0</v>
      </c>
      <c r="M1225">
        <f>'БАЗА ЯНД'!R1223</f>
        <v>0</v>
      </c>
    </row>
    <row r="1226" spans="1:13" ht="15" hidden="1" customHeight="1" x14ac:dyDescent="0.25">
      <c r="A1226">
        <f>'БАЗА ЯНД'!B1224</f>
        <v>0</v>
      </c>
      <c r="B1226">
        <f>'БАЗА ЯНД'!E1224</f>
        <v>0</v>
      </c>
      <c r="C1226" t="str">
        <f>CONCATENATE('БАЗА ЯНД'!F1224,".-")</f>
        <v>.-</v>
      </c>
      <c r="D1226" t="str">
        <f>CONCATENATE('БАЗА ЯНД'!I1224," г")</f>
        <v xml:space="preserve"> г</v>
      </c>
      <c r="E1226" t="str">
        <f>CONCATENATE(ROUND('БАЗА ЯНД'!J1224,0)," кк")</f>
        <v>0 кк</v>
      </c>
      <c r="F1226" t="str">
        <f>CONCATENATE("Б ",ROUND('БАЗА ЯНД'!K1224,0))</f>
        <v>Б 0</v>
      </c>
      <c r="G1226" t="str">
        <f>CONCATENATE("Ж ",ROUND('БАЗА ЯНД'!L1224,0))</f>
        <v>Ж 0</v>
      </c>
      <c r="H1226" t="str">
        <f>CONCATENATE("У ",ROUND('БАЗА ЯНД'!M1224,0))</f>
        <v>У 0</v>
      </c>
      <c r="I1226">
        <f>'БАЗА ЯНД'!N1224</f>
        <v>0</v>
      </c>
      <c r="J1226">
        <f>'БАЗА ЯНД'!O1224</f>
        <v>0</v>
      </c>
      <c r="K1226">
        <f>'БАЗА ЯНД'!P1224</f>
        <v>0</v>
      </c>
      <c r="L1226">
        <f>'БАЗА ЯНД'!Q1224</f>
        <v>0</v>
      </c>
      <c r="M1226">
        <f>'БАЗА ЯНД'!R1224</f>
        <v>0</v>
      </c>
    </row>
    <row r="1227" spans="1:13" ht="15" hidden="1" customHeight="1" x14ac:dyDescent="0.25">
      <c r="A1227">
        <f>'БАЗА ЯНД'!B1225</f>
        <v>0</v>
      </c>
      <c r="B1227">
        <f>'БАЗА ЯНД'!E1225</f>
        <v>0</v>
      </c>
      <c r="C1227" t="str">
        <f>CONCATENATE('БАЗА ЯНД'!F1225,".-")</f>
        <v>.-</v>
      </c>
      <c r="D1227" t="str">
        <f>CONCATENATE('БАЗА ЯНД'!I1225," г")</f>
        <v xml:space="preserve"> г</v>
      </c>
      <c r="E1227" t="str">
        <f>CONCATENATE(ROUND('БАЗА ЯНД'!J1225,0)," кк")</f>
        <v>0 кк</v>
      </c>
      <c r="F1227" t="str">
        <f>CONCATENATE("Б ",ROUND('БАЗА ЯНД'!K1225,0))</f>
        <v>Б 0</v>
      </c>
      <c r="G1227" t="str">
        <f>CONCATENATE("Ж ",ROUND('БАЗА ЯНД'!L1225,0))</f>
        <v>Ж 0</v>
      </c>
      <c r="H1227" t="str">
        <f>CONCATENATE("У ",ROUND('БАЗА ЯНД'!M1225,0))</f>
        <v>У 0</v>
      </c>
      <c r="I1227">
        <f>'БАЗА ЯНД'!N1225</f>
        <v>0</v>
      </c>
      <c r="J1227">
        <f>'БАЗА ЯНД'!O1225</f>
        <v>0</v>
      </c>
      <c r="K1227">
        <f>'БАЗА ЯНД'!P1225</f>
        <v>0</v>
      </c>
      <c r="L1227">
        <f>'БАЗА ЯНД'!Q1225</f>
        <v>0</v>
      </c>
      <c r="M1227">
        <f>'БАЗА ЯНД'!R1225</f>
        <v>0</v>
      </c>
    </row>
    <row r="1228" spans="1:13" ht="15" hidden="1" customHeight="1" x14ac:dyDescent="0.25">
      <c r="A1228">
        <f>'БАЗА ЯНД'!B1226</f>
        <v>0</v>
      </c>
      <c r="B1228">
        <f>'БАЗА ЯНД'!E1226</f>
        <v>0</v>
      </c>
      <c r="C1228" t="str">
        <f>CONCATENATE('БАЗА ЯНД'!F1226,".-")</f>
        <v>.-</v>
      </c>
      <c r="D1228" t="str">
        <f>CONCATENATE('БАЗА ЯНД'!I1226," г")</f>
        <v xml:space="preserve"> г</v>
      </c>
      <c r="E1228" t="str">
        <f>CONCATENATE(ROUND('БАЗА ЯНД'!J1226,0)," кк")</f>
        <v>0 кк</v>
      </c>
      <c r="F1228" t="str">
        <f>CONCATENATE("Б ",ROUND('БАЗА ЯНД'!K1226,0))</f>
        <v>Б 0</v>
      </c>
      <c r="G1228" t="str">
        <f>CONCATENATE("Ж ",ROUND('БАЗА ЯНД'!L1226,0))</f>
        <v>Ж 0</v>
      </c>
      <c r="H1228" t="str">
        <f>CONCATENATE("У ",ROUND('БАЗА ЯНД'!M1226,0))</f>
        <v>У 0</v>
      </c>
      <c r="I1228">
        <f>'БАЗА ЯНД'!N1226</f>
        <v>0</v>
      </c>
      <c r="J1228">
        <f>'БАЗА ЯНД'!O1226</f>
        <v>0</v>
      </c>
      <c r="K1228">
        <f>'БАЗА ЯНД'!P1226</f>
        <v>0</v>
      </c>
      <c r="L1228">
        <f>'БАЗА ЯНД'!Q1226</f>
        <v>0</v>
      </c>
      <c r="M1228">
        <f>'БАЗА ЯНД'!R1226</f>
        <v>0</v>
      </c>
    </row>
    <row r="1229" spans="1:13" ht="15" hidden="1" customHeight="1" x14ac:dyDescent="0.25">
      <c r="A1229">
        <f>'БАЗА ЯНД'!B1227</f>
        <v>0</v>
      </c>
      <c r="B1229">
        <f>'БАЗА ЯНД'!E1227</f>
        <v>0</v>
      </c>
      <c r="C1229" t="str">
        <f>CONCATENATE('БАЗА ЯНД'!F1227,".-")</f>
        <v>.-</v>
      </c>
      <c r="D1229" t="str">
        <f>CONCATENATE('БАЗА ЯНД'!I1227," г")</f>
        <v xml:space="preserve"> г</v>
      </c>
      <c r="E1229" t="str">
        <f>CONCATENATE(ROUND('БАЗА ЯНД'!J1227,0)," кк")</f>
        <v>0 кк</v>
      </c>
      <c r="F1229" t="str">
        <f>CONCATENATE("Б ",ROUND('БАЗА ЯНД'!K1227,0))</f>
        <v>Б 0</v>
      </c>
      <c r="G1229" t="str">
        <f>CONCATENATE("Ж ",ROUND('БАЗА ЯНД'!L1227,0))</f>
        <v>Ж 0</v>
      </c>
      <c r="H1229" t="str">
        <f>CONCATENATE("У ",ROUND('БАЗА ЯНД'!M1227,0))</f>
        <v>У 0</v>
      </c>
      <c r="I1229">
        <f>'БАЗА ЯНД'!N1227</f>
        <v>0</v>
      </c>
      <c r="J1229">
        <f>'БАЗА ЯНД'!O1227</f>
        <v>0</v>
      </c>
      <c r="K1229">
        <f>'БАЗА ЯНД'!P1227</f>
        <v>0</v>
      </c>
      <c r="L1229">
        <f>'БАЗА ЯНД'!Q1227</f>
        <v>0</v>
      </c>
      <c r="M1229">
        <f>'БАЗА ЯНД'!R1227</f>
        <v>0</v>
      </c>
    </row>
    <row r="1230" spans="1:13" ht="15" hidden="1" customHeight="1" x14ac:dyDescent="0.25">
      <c r="A1230">
        <f>'БАЗА ЯНД'!B1228</f>
        <v>0</v>
      </c>
      <c r="B1230">
        <f>'БАЗА ЯНД'!E1228</f>
        <v>0</v>
      </c>
      <c r="C1230" t="str">
        <f>CONCATENATE('БАЗА ЯНД'!F1228,".-")</f>
        <v>.-</v>
      </c>
      <c r="D1230" t="str">
        <f>CONCATENATE('БАЗА ЯНД'!I1228," г")</f>
        <v xml:space="preserve"> г</v>
      </c>
      <c r="E1230" t="str">
        <f>CONCATENATE(ROUND('БАЗА ЯНД'!J1228,0)," кк")</f>
        <v>0 кк</v>
      </c>
      <c r="F1230" t="str">
        <f>CONCATENATE("Б ",ROUND('БАЗА ЯНД'!K1228,0))</f>
        <v>Б 0</v>
      </c>
      <c r="G1230" t="str">
        <f>CONCATENATE("Ж ",ROUND('БАЗА ЯНД'!L1228,0))</f>
        <v>Ж 0</v>
      </c>
      <c r="H1230" t="str">
        <f>CONCATENATE("У ",ROUND('БАЗА ЯНД'!M1228,0))</f>
        <v>У 0</v>
      </c>
      <c r="I1230">
        <f>'БАЗА ЯНД'!N1228</f>
        <v>0</v>
      </c>
      <c r="J1230">
        <f>'БАЗА ЯНД'!O1228</f>
        <v>0</v>
      </c>
      <c r="K1230">
        <f>'БАЗА ЯНД'!P1228</f>
        <v>0</v>
      </c>
      <c r="L1230">
        <f>'БАЗА ЯНД'!Q1228</f>
        <v>0</v>
      </c>
      <c r="M1230">
        <f>'БАЗА ЯНД'!R1228</f>
        <v>0</v>
      </c>
    </row>
    <row r="1231" spans="1:13" ht="15" hidden="1" customHeight="1" x14ac:dyDescent="0.25">
      <c r="A1231">
        <f>'БАЗА ЯНД'!B1229</f>
        <v>0</v>
      </c>
      <c r="B1231">
        <f>'БАЗА ЯНД'!E1229</f>
        <v>0</v>
      </c>
      <c r="C1231" t="str">
        <f>CONCATENATE('БАЗА ЯНД'!F1229,".-")</f>
        <v>.-</v>
      </c>
      <c r="D1231" t="str">
        <f>CONCATENATE('БАЗА ЯНД'!I1229," г")</f>
        <v xml:space="preserve"> г</v>
      </c>
      <c r="E1231" t="str">
        <f>CONCATENATE(ROUND('БАЗА ЯНД'!J1229,0)," кк")</f>
        <v>0 кк</v>
      </c>
      <c r="F1231" t="str">
        <f>CONCATENATE("Б ",ROUND('БАЗА ЯНД'!K1229,0))</f>
        <v>Б 0</v>
      </c>
      <c r="G1231" t="str">
        <f>CONCATENATE("Ж ",ROUND('БАЗА ЯНД'!L1229,0))</f>
        <v>Ж 0</v>
      </c>
      <c r="H1231" t="str">
        <f>CONCATENATE("У ",ROUND('БАЗА ЯНД'!M1229,0))</f>
        <v>У 0</v>
      </c>
      <c r="I1231">
        <f>'БАЗА ЯНД'!N1229</f>
        <v>0</v>
      </c>
      <c r="J1231">
        <f>'БАЗА ЯНД'!O1229</f>
        <v>0</v>
      </c>
      <c r="K1231">
        <f>'БАЗА ЯНД'!P1229</f>
        <v>0</v>
      </c>
      <c r="L1231">
        <f>'БАЗА ЯНД'!Q1229</f>
        <v>0</v>
      </c>
      <c r="M1231">
        <f>'БАЗА ЯНД'!R1229</f>
        <v>0</v>
      </c>
    </row>
    <row r="1232" spans="1:13" ht="15" hidden="1" customHeight="1" x14ac:dyDescent="0.25">
      <c r="A1232">
        <f>'БАЗА ЯНД'!B1230</f>
        <v>0</v>
      </c>
      <c r="B1232">
        <f>'БАЗА ЯНД'!E1230</f>
        <v>0</v>
      </c>
      <c r="C1232" t="str">
        <f>CONCATENATE('БАЗА ЯНД'!F1230,".-")</f>
        <v>.-</v>
      </c>
      <c r="D1232" t="str">
        <f>CONCATENATE('БАЗА ЯНД'!I1230," г")</f>
        <v xml:space="preserve"> г</v>
      </c>
      <c r="E1232" t="str">
        <f>CONCATENATE(ROUND('БАЗА ЯНД'!J1230,0)," кк")</f>
        <v>0 кк</v>
      </c>
      <c r="F1232" t="str">
        <f>CONCATENATE("Б ",ROUND('БАЗА ЯНД'!K1230,0))</f>
        <v>Б 0</v>
      </c>
      <c r="G1232" t="str">
        <f>CONCATENATE("Ж ",ROUND('БАЗА ЯНД'!L1230,0))</f>
        <v>Ж 0</v>
      </c>
      <c r="H1232" t="str">
        <f>CONCATENATE("У ",ROUND('БАЗА ЯНД'!M1230,0))</f>
        <v>У 0</v>
      </c>
      <c r="I1232">
        <f>'БАЗА ЯНД'!N1230</f>
        <v>0</v>
      </c>
      <c r="J1232">
        <f>'БАЗА ЯНД'!O1230</f>
        <v>0</v>
      </c>
      <c r="K1232">
        <f>'БАЗА ЯНД'!P1230</f>
        <v>0</v>
      </c>
      <c r="L1232">
        <f>'БАЗА ЯНД'!Q1230</f>
        <v>0</v>
      </c>
      <c r="M1232">
        <f>'БАЗА ЯНД'!R1230</f>
        <v>0</v>
      </c>
    </row>
    <row r="1233" spans="1:13" ht="15" hidden="1" customHeight="1" x14ac:dyDescent="0.25">
      <c r="A1233">
        <f>'БАЗА ЯНД'!B1231</f>
        <v>0</v>
      </c>
      <c r="B1233">
        <f>'БАЗА ЯНД'!E1231</f>
        <v>0</v>
      </c>
      <c r="C1233" t="str">
        <f>CONCATENATE('БАЗА ЯНД'!F1231,".-")</f>
        <v>.-</v>
      </c>
      <c r="D1233" t="str">
        <f>CONCATENATE('БАЗА ЯНД'!I1231," г")</f>
        <v xml:space="preserve"> г</v>
      </c>
      <c r="E1233" t="str">
        <f>CONCATENATE(ROUND('БАЗА ЯНД'!J1231,0)," кк")</f>
        <v>0 кк</v>
      </c>
      <c r="F1233" t="str">
        <f>CONCATENATE("Б ",ROUND('БАЗА ЯНД'!K1231,0))</f>
        <v>Б 0</v>
      </c>
      <c r="G1233" t="str">
        <f>CONCATENATE("Ж ",ROUND('БАЗА ЯНД'!L1231,0))</f>
        <v>Ж 0</v>
      </c>
      <c r="H1233" t="str">
        <f>CONCATENATE("У ",ROUND('БАЗА ЯНД'!M1231,0))</f>
        <v>У 0</v>
      </c>
      <c r="I1233">
        <f>'БАЗА ЯНД'!N1231</f>
        <v>0</v>
      </c>
      <c r="J1233">
        <f>'БАЗА ЯНД'!O1231</f>
        <v>0</v>
      </c>
      <c r="K1233">
        <f>'БАЗА ЯНД'!P1231</f>
        <v>0</v>
      </c>
      <c r="L1233">
        <f>'БАЗА ЯНД'!Q1231</f>
        <v>0</v>
      </c>
      <c r="M1233">
        <f>'БАЗА ЯНД'!R1231</f>
        <v>0</v>
      </c>
    </row>
    <row r="1234" spans="1:13" ht="15" hidden="1" customHeight="1" x14ac:dyDescent="0.25">
      <c r="A1234">
        <f>'БАЗА ЯНД'!B1232</f>
        <v>0</v>
      </c>
      <c r="B1234">
        <f>'БАЗА ЯНД'!E1232</f>
        <v>0</v>
      </c>
      <c r="C1234" t="str">
        <f>CONCATENATE('БАЗА ЯНД'!F1232,".-")</f>
        <v>.-</v>
      </c>
      <c r="D1234" t="str">
        <f>CONCATENATE('БАЗА ЯНД'!I1232," г")</f>
        <v xml:space="preserve"> г</v>
      </c>
      <c r="E1234" t="str">
        <f>CONCATENATE(ROUND('БАЗА ЯНД'!J1232,0)," кк")</f>
        <v>0 кк</v>
      </c>
      <c r="F1234" t="str">
        <f>CONCATENATE("Б ",ROUND('БАЗА ЯНД'!K1232,0))</f>
        <v>Б 0</v>
      </c>
      <c r="G1234" t="str">
        <f>CONCATENATE("Ж ",ROUND('БАЗА ЯНД'!L1232,0))</f>
        <v>Ж 0</v>
      </c>
      <c r="H1234" t="str">
        <f>CONCATENATE("У ",ROUND('БАЗА ЯНД'!M1232,0))</f>
        <v>У 0</v>
      </c>
      <c r="I1234">
        <f>'БАЗА ЯНД'!N1232</f>
        <v>0</v>
      </c>
      <c r="J1234">
        <f>'БАЗА ЯНД'!O1232</f>
        <v>0</v>
      </c>
      <c r="K1234">
        <f>'БАЗА ЯНД'!P1232</f>
        <v>0</v>
      </c>
      <c r="L1234">
        <f>'БАЗА ЯНД'!Q1232</f>
        <v>0</v>
      </c>
      <c r="M1234">
        <f>'БАЗА ЯНД'!R1232</f>
        <v>0</v>
      </c>
    </row>
    <row r="1235" spans="1:13" ht="15" hidden="1" customHeight="1" x14ac:dyDescent="0.25">
      <c r="A1235">
        <f>'БАЗА ЯНД'!B1233</f>
        <v>0</v>
      </c>
      <c r="B1235">
        <f>'БАЗА ЯНД'!E1233</f>
        <v>0</v>
      </c>
      <c r="C1235" t="str">
        <f>CONCATENATE('БАЗА ЯНД'!F1233,".-")</f>
        <v>.-</v>
      </c>
      <c r="D1235" t="str">
        <f>CONCATENATE('БАЗА ЯНД'!I1233," г")</f>
        <v xml:space="preserve"> г</v>
      </c>
      <c r="E1235" t="str">
        <f>CONCATENATE(ROUND('БАЗА ЯНД'!J1233,0)," кк")</f>
        <v>0 кк</v>
      </c>
      <c r="F1235" t="str">
        <f>CONCATENATE("Б ",ROUND('БАЗА ЯНД'!K1233,0))</f>
        <v>Б 0</v>
      </c>
      <c r="G1235" t="str">
        <f>CONCATENATE("Ж ",ROUND('БАЗА ЯНД'!L1233,0))</f>
        <v>Ж 0</v>
      </c>
      <c r="H1235" t="str">
        <f>CONCATENATE("У ",ROUND('БАЗА ЯНД'!M1233,0))</f>
        <v>У 0</v>
      </c>
      <c r="I1235">
        <f>'БАЗА ЯНД'!N1233</f>
        <v>0</v>
      </c>
      <c r="J1235">
        <f>'БАЗА ЯНД'!O1233</f>
        <v>0</v>
      </c>
      <c r="K1235">
        <f>'БАЗА ЯНД'!P1233</f>
        <v>0</v>
      </c>
      <c r="L1235">
        <f>'БАЗА ЯНД'!Q1233</f>
        <v>0</v>
      </c>
      <c r="M1235">
        <f>'БАЗА ЯНД'!R1233</f>
        <v>0</v>
      </c>
    </row>
    <row r="1236" spans="1:13" ht="15" hidden="1" customHeight="1" x14ac:dyDescent="0.25">
      <c r="A1236">
        <f>'БАЗА ЯНД'!B1234</f>
        <v>0</v>
      </c>
      <c r="B1236">
        <f>'БАЗА ЯНД'!E1234</f>
        <v>0</v>
      </c>
      <c r="C1236" t="str">
        <f>CONCATENATE('БАЗА ЯНД'!F1234,".-")</f>
        <v>.-</v>
      </c>
      <c r="D1236" t="str">
        <f>CONCATENATE('БАЗА ЯНД'!I1234," г")</f>
        <v xml:space="preserve"> г</v>
      </c>
      <c r="E1236" t="str">
        <f>CONCATENATE(ROUND('БАЗА ЯНД'!J1234,0)," кк")</f>
        <v>0 кк</v>
      </c>
      <c r="F1236" t="str">
        <f>CONCATENATE("Б ",ROUND('БАЗА ЯНД'!K1234,0))</f>
        <v>Б 0</v>
      </c>
      <c r="G1236" t="str">
        <f>CONCATENATE("Ж ",ROUND('БАЗА ЯНД'!L1234,0))</f>
        <v>Ж 0</v>
      </c>
      <c r="H1236" t="str">
        <f>CONCATENATE("У ",ROUND('БАЗА ЯНД'!M1234,0))</f>
        <v>У 0</v>
      </c>
      <c r="I1236">
        <f>'БАЗА ЯНД'!N1234</f>
        <v>0</v>
      </c>
      <c r="J1236">
        <f>'БАЗА ЯНД'!O1234</f>
        <v>0</v>
      </c>
      <c r="K1236">
        <f>'БАЗА ЯНД'!P1234</f>
        <v>0</v>
      </c>
      <c r="L1236">
        <f>'БАЗА ЯНД'!Q1234</f>
        <v>0</v>
      </c>
      <c r="M1236">
        <f>'БАЗА ЯНД'!R1234</f>
        <v>0</v>
      </c>
    </row>
    <row r="1237" spans="1:13" ht="15" hidden="1" customHeight="1" x14ac:dyDescent="0.25">
      <c r="A1237">
        <f>'БАЗА ЯНД'!B1235</f>
        <v>0</v>
      </c>
      <c r="B1237">
        <f>'БАЗА ЯНД'!E1235</f>
        <v>0</v>
      </c>
      <c r="C1237" t="str">
        <f>CONCATENATE('БАЗА ЯНД'!F1235,".-")</f>
        <v>.-</v>
      </c>
      <c r="D1237" t="str">
        <f>CONCATENATE('БАЗА ЯНД'!I1235," г")</f>
        <v xml:space="preserve"> г</v>
      </c>
      <c r="E1237" t="str">
        <f>CONCATENATE(ROUND('БАЗА ЯНД'!J1235,0)," кк")</f>
        <v>0 кк</v>
      </c>
      <c r="F1237" t="str">
        <f>CONCATENATE("Б ",ROUND('БАЗА ЯНД'!K1235,0))</f>
        <v>Б 0</v>
      </c>
      <c r="G1237" t="str">
        <f>CONCATENATE("Ж ",ROUND('БАЗА ЯНД'!L1235,0))</f>
        <v>Ж 0</v>
      </c>
      <c r="H1237" t="str">
        <f>CONCATENATE("У ",ROUND('БАЗА ЯНД'!M1235,0))</f>
        <v>У 0</v>
      </c>
      <c r="I1237">
        <f>'БАЗА ЯНД'!N1235</f>
        <v>0</v>
      </c>
      <c r="J1237">
        <f>'БАЗА ЯНД'!O1235</f>
        <v>0</v>
      </c>
      <c r="K1237">
        <f>'БАЗА ЯНД'!P1235</f>
        <v>0</v>
      </c>
      <c r="L1237">
        <f>'БАЗА ЯНД'!Q1235</f>
        <v>0</v>
      </c>
      <c r="M1237">
        <f>'БАЗА ЯНД'!R1235</f>
        <v>0</v>
      </c>
    </row>
    <row r="1238" spans="1:13" ht="15" hidden="1" customHeight="1" x14ac:dyDescent="0.25">
      <c r="A1238">
        <f>'БАЗА ЯНД'!B1236</f>
        <v>0</v>
      </c>
      <c r="B1238">
        <f>'БАЗА ЯНД'!E1236</f>
        <v>0</v>
      </c>
      <c r="C1238" t="str">
        <f>CONCATENATE('БАЗА ЯНД'!F1236,".-")</f>
        <v>.-</v>
      </c>
      <c r="D1238" t="str">
        <f>CONCATENATE('БАЗА ЯНД'!I1236," г")</f>
        <v xml:space="preserve"> г</v>
      </c>
      <c r="E1238" t="str">
        <f>CONCATENATE(ROUND('БАЗА ЯНД'!J1236,0)," кк")</f>
        <v>0 кк</v>
      </c>
      <c r="F1238" t="str">
        <f>CONCATENATE("Б ",ROUND('БАЗА ЯНД'!K1236,0))</f>
        <v>Б 0</v>
      </c>
      <c r="G1238" t="str">
        <f>CONCATENATE("Ж ",ROUND('БАЗА ЯНД'!L1236,0))</f>
        <v>Ж 0</v>
      </c>
      <c r="H1238" t="str">
        <f>CONCATENATE("У ",ROUND('БАЗА ЯНД'!M1236,0))</f>
        <v>У 0</v>
      </c>
      <c r="I1238">
        <f>'БАЗА ЯНД'!N1236</f>
        <v>0</v>
      </c>
      <c r="J1238">
        <f>'БАЗА ЯНД'!O1236</f>
        <v>0</v>
      </c>
      <c r="K1238">
        <f>'БАЗА ЯНД'!P1236</f>
        <v>0</v>
      </c>
      <c r="L1238">
        <f>'БАЗА ЯНД'!Q1236</f>
        <v>0</v>
      </c>
      <c r="M1238">
        <f>'БАЗА ЯНД'!R1236</f>
        <v>0</v>
      </c>
    </row>
    <row r="1239" spans="1:13" ht="15" hidden="1" customHeight="1" x14ac:dyDescent="0.25">
      <c r="A1239">
        <f>'БАЗА ЯНД'!B1237</f>
        <v>0</v>
      </c>
      <c r="B1239">
        <f>'БАЗА ЯНД'!E1237</f>
        <v>0</v>
      </c>
      <c r="C1239" t="str">
        <f>CONCATENATE('БАЗА ЯНД'!F1237,".-")</f>
        <v>.-</v>
      </c>
      <c r="D1239" t="str">
        <f>CONCATENATE('БАЗА ЯНД'!I1237," г")</f>
        <v xml:space="preserve"> г</v>
      </c>
      <c r="E1239" t="str">
        <f>CONCATENATE(ROUND('БАЗА ЯНД'!J1237,0)," кк")</f>
        <v>0 кк</v>
      </c>
      <c r="F1239" t="str">
        <f>CONCATENATE("Б ",ROUND('БАЗА ЯНД'!K1237,0))</f>
        <v>Б 0</v>
      </c>
      <c r="G1239" t="str">
        <f>CONCATENATE("Ж ",ROUND('БАЗА ЯНД'!L1237,0))</f>
        <v>Ж 0</v>
      </c>
      <c r="H1239" t="str">
        <f>CONCATENATE("У ",ROUND('БАЗА ЯНД'!M1237,0))</f>
        <v>У 0</v>
      </c>
      <c r="I1239">
        <f>'БАЗА ЯНД'!N1237</f>
        <v>0</v>
      </c>
      <c r="J1239">
        <f>'БАЗА ЯНД'!O1237</f>
        <v>0</v>
      </c>
      <c r="K1239">
        <f>'БАЗА ЯНД'!P1237</f>
        <v>0</v>
      </c>
      <c r="L1239">
        <f>'БАЗА ЯНД'!Q1237</f>
        <v>0</v>
      </c>
      <c r="M1239">
        <f>'БАЗА ЯНД'!R1237</f>
        <v>0</v>
      </c>
    </row>
    <row r="1240" spans="1:13" ht="15" hidden="1" customHeight="1" x14ac:dyDescent="0.25">
      <c r="A1240">
        <f>'БАЗА ЯНД'!B1238</f>
        <v>0</v>
      </c>
      <c r="B1240">
        <f>'БАЗА ЯНД'!E1238</f>
        <v>0</v>
      </c>
      <c r="C1240" t="str">
        <f>CONCATENATE('БАЗА ЯНД'!F1238,".-")</f>
        <v>.-</v>
      </c>
      <c r="D1240" t="str">
        <f>CONCATENATE('БАЗА ЯНД'!I1238," г")</f>
        <v xml:space="preserve"> г</v>
      </c>
      <c r="E1240" t="str">
        <f>CONCATENATE(ROUND('БАЗА ЯНД'!J1238,0)," кк")</f>
        <v>0 кк</v>
      </c>
      <c r="F1240" t="str">
        <f>CONCATENATE("Б ",ROUND('БАЗА ЯНД'!K1238,0))</f>
        <v>Б 0</v>
      </c>
      <c r="G1240" t="str">
        <f>CONCATENATE("Ж ",ROUND('БАЗА ЯНД'!L1238,0))</f>
        <v>Ж 0</v>
      </c>
      <c r="H1240" t="str">
        <f>CONCATENATE("У ",ROUND('БАЗА ЯНД'!M1238,0))</f>
        <v>У 0</v>
      </c>
      <c r="I1240">
        <f>'БАЗА ЯНД'!N1238</f>
        <v>0</v>
      </c>
      <c r="J1240">
        <f>'БАЗА ЯНД'!O1238</f>
        <v>0</v>
      </c>
      <c r="K1240">
        <f>'БАЗА ЯНД'!P1238</f>
        <v>0</v>
      </c>
      <c r="L1240">
        <f>'БАЗА ЯНД'!Q1238</f>
        <v>0</v>
      </c>
      <c r="M1240">
        <f>'БАЗА ЯНД'!R1238</f>
        <v>0</v>
      </c>
    </row>
    <row r="1241" spans="1:13" ht="15" hidden="1" customHeight="1" x14ac:dyDescent="0.25">
      <c r="A1241">
        <f>'БАЗА ЯНД'!B1239</f>
        <v>0</v>
      </c>
      <c r="B1241">
        <f>'БАЗА ЯНД'!E1239</f>
        <v>0</v>
      </c>
      <c r="C1241" t="str">
        <f>CONCATENATE('БАЗА ЯНД'!F1239,".-")</f>
        <v>.-</v>
      </c>
      <c r="D1241" t="str">
        <f>CONCATENATE('БАЗА ЯНД'!I1239," г")</f>
        <v xml:space="preserve"> г</v>
      </c>
      <c r="E1241" t="str">
        <f>CONCATENATE(ROUND('БАЗА ЯНД'!J1239,0)," кк")</f>
        <v>0 кк</v>
      </c>
      <c r="F1241" t="str">
        <f>CONCATENATE("Б ",ROUND('БАЗА ЯНД'!K1239,0))</f>
        <v>Б 0</v>
      </c>
      <c r="G1241" t="str">
        <f>CONCATENATE("Ж ",ROUND('БАЗА ЯНД'!L1239,0))</f>
        <v>Ж 0</v>
      </c>
      <c r="H1241" t="str">
        <f>CONCATENATE("У ",ROUND('БАЗА ЯНД'!M1239,0))</f>
        <v>У 0</v>
      </c>
      <c r="I1241">
        <f>'БАЗА ЯНД'!N1239</f>
        <v>0</v>
      </c>
      <c r="J1241">
        <f>'БАЗА ЯНД'!O1239</f>
        <v>0</v>
      </c>
      <c r="K1241">
        <f>'БАЗА ЯНД'!P1239</f>
        <v>0</v>
      </c>
      <c r="L1241">
        <f>'БАЗА ЯНД'!Q1239</f>
        <v>0</v>
      </c>
      <c r="M1241">
        <f>'БАЗА ЯНД'!R1239</f>
        <v>0</v>
      </c>
    </row>
    <row r="1242" spans="1:13" ht="15" hidden="1" customHeight="1" x14ac:dyDescent="0.25">
      <c r="A1242">
        <f>'БАЗА ЯНД'!B1240</f>
        <v>0</v>
      </c>
      <c r="B1242">
        <f>'БАЗА ЯНД'!E1240</f>
        <v>0</v>
      </c>
      <c r="C1242" t="str">
        <f>CONCATENATE('БАЗА ЯНД'!F1240,".-")</f>
        <v>.-</v>
      </c>
      <c r="D1242" t="str">
        <f>CONCATENATE('БАЗА ЯНД'!I1240," г")</f>
        <v xml:space="preserve"> г</v>
      </c>
      <c r="E1242" t="str">
        <f>CONCATENATE(ROUND('БАЗА ЯНД'!J1240,0)," кк")</f>
        <v>0 кк</v>
      </c>
      <c r="F1242" t="str">
        <f>CONCATENATE("Б ",ROUND('БАЗА ЯНД'!K1240,0))</f>
        <v>Б 0</v>
      </c>
      <c r="G1242" t="str">
        <f>CONCATENATE("Ж ",ROUND('БАЗА ЯНД'!L1240,0))</f>
        <v>Ж 0</v>
      </c>
      <c r="H1242" t="str">
        <f>CONCATENATE("У ",ROUND('БАЗА ЯНД'!M1240,0))</f>
        <v>У 0</v>
      </c>
      <c r="I1242">
        <f>'БАЗА ЯНД'!N1240</f>
        <v>0</v>
      </c>
      <c r="J1242">
        <f>'БАЗА ЯНД'!O1240</f>
        <v>0</v>
      </c>
      <c r="K1242">
        <f>'БАЗА ЯНД'!P1240</f>
        <v>0</v>
      </c>
      <c r="L1242">
        <f>'БАЗА ЯНД'!Q1240</f>
        <v>0</v>
      </c>
      <c r="M1242">
        <f>'БАЗА ЯНД'!R1240</f>
        <v>0</v>
      </c>
    </row>
    <row r="1243" spans="1:13" ht="15" hidden="1" customHeight="1" x14ac:dyDescent="0.25">
      <c r="A1243">
        <f>'БАЗА ЯНД'!B1241</f>
        <v>0</v>
      </c>
      <c r="B1243">
        <f>'БАЗА ЯНД'!E1241</f>
        <v>0</v>
      </c>
      <c r="C1243" t="str">
        <f>CONCATENATE('БАЗА ЯНД'!F1241,".-")</f>
        <v>.-</v>
      </c>
      <c r="D1243" t="str">
        <f>CONCATENATE('БАЗА ЯНД'!I1241," г")</f>
        <v xml:space="preserve"> г</v>
      </c>
      <c r="E1243" t="str">
        <f>CONCATENATE(ROUND('БАЗА ЯНД'!J1241,0)," кк")</f>
        <v>0 кк</v>
      </c>
      <c r="F1243" t="str">
        <f>CONCATENATE("Б ",ROUND('БАЗА ЯНД'!K1241,0))</f>
        <v>Б 0</v>
      </c>
      <c r="G1243" t="str">
        <f>CONCATENATE("Ж ",ROUND('БАЗА ЯНД'!L1241,0))</f>
        <v>Ж 0</v>
      </c>
      <c r="H1243" t="str">
        <f>CONCATENATE("У ",ROUND('БАЗА ЯНД'!M1241,0))</f>
        <v>У 0</v>
      </c>
      <c r="I1243">
        <f>'БАЗА ЯНД'!N1241</f>
        <v>0</v>
      </c>
      <c r="J1243">
        <f>'БАЗА ЯНД'!O1241</f>
        <v>0</v>
      </c>
      <c r="K1243">
        <f>'БАЗА ЯНД'!P1241</f>
        <v>0</v>
      </c>
      <c r="L1243">
        <f>'БАЗА ЯНД'!Q1241</f>
        <v>0</v>
      </c>
      <c r="M1243">
        <f>'БАЗА ЯНД'!R1241</f>
        <v>0</v>
      </c>
    </row>
    <row r="1244" spans="1:13" ht="15" hidden="1" customHeight="1" x14ac:dyDescent="0.25">
      <c r="A1244">
        <f>'БАЗА ЯНД'!B1242</f>
        <v>0</v>
      </c>
      <c r="B1244">
        <f>'БАЗА ЯНД'!E1242</f>
        <v>0</v>
      </c>
      <c r="C1244" t="str">
        <f>CONCATENATE('БАЗА ЯНД'!F1242,".-")</f>
        <v>.-</v>
      </c>
      <c r="D1244" t="str">
        <f>CONCATENATE('БАЗА ЯНД'!I1242," г")</f>
        <v xml:space="preserve"> г</v>
      </c>
      <c r="E1244" t="str">
        <f>CONCATENATE(ROUND('БАЗА ЯНД'!J1242,0)," кк")</f>
        <v>0 кк</v>
      </c>
      <c r="F1244" t="str">
        <f>CONCATENATE("Б ",ROUND('БАЗА ЯНД'!K1242,0))</f>
        <v>Б 0</v>
      </c>
      <c r="G1244" t="str">
        <f>CONCATENATE("Ж ",ROUND('БАЗА ЯНД'!L1242,0))</f>
        <v>Ж 0</v>
      </c>
      <c r="H1244" t="str">
        <f>CONCATENATE("У ",ROUND('БАЗА ЯНД'!M1242,0))</f>
        <v>У 0</v>
      </c>
      <c r="I1244">
        <f>'БАЗА ЯНД'!N1242</f>
        <v>0</v>
      </c>
      <c r="J1244">
        <f>'БАЗА ЯНД'!O1242</f>
        <v>0</v>
      </c>
      <c r="K1244">
        <f>'БАЗА ЯНД'!P1242</f>
        <v>0</v>
      </c>
      <c r="L1244">
        <f>'БАЗА ЯНД'!Q1242</f>
        <v>0</v>
      </c>
      <c r="M1244">
        <f>'БАЗА ЯНД'!R1242</f>
        <v>0</v>
      </c>
    </row>
    <row r="1245" spans="1:13" ht="15" hidden="1" customHeight="1" x14ac:dyDescent="0.25">
      <c r="A1245">
        <f>'БАЗА ЯНД'!B1243</f>
        <v>0</v>
      </c>
      <c r="B1245">
        <f>'БАЗА ЯНД'!E1243</f>
        <v>0</v>
      </c>
      <c r="C1245" t="str">
        <f>CONCATENATE('БАЗА ЯНД'!F1243,".-")</f>
        <v>.-</v>
      </c>
      <c r="D1245" t="str">
        <f>CONCATENATE('БАЗА ЯНД'!I1243," г")</f>
        <v xml:space="preserve"> г</v>
      </c>
      <c r="E1245" t="str">
        <f>CONCATENATE(ROUND('БАЗА ЯНД'!J1243,0)," кк")</f>
        <v>0 кк</v>
      </c>
      <c r="F1245" t="str">
        <f>CONCATENATE("Б ",ROUND('БАЗА ЯНД'!K1243,0))</f>
        <v>Б 0</v>
      </c>
      <c r="G1245" t="str">
        <f>CONCATENATE("Ж ",ROUND('БАЗА ЯНД'!L1243,0))</f>
        <v>Ж 0</v>
      </c>
      <c r="H1245" t="str">
        <f>CONCATENATE("У ",ROUND('БАЗА ЯНД'!M1243,0))</f>
        <v>У 0</v>
      </c>
      <c r="I1245">
        <f>'БАЗА ЯНД'!N1243</f>
        <v>0</v>
      </c>
      <c r="J1245">
        <f>'БАЗА ЯНД'!O1243</f>
        <v>0</v>
      </c>
      <c r="K1245">
        <f>'БАЗА ЯНД'!P1243</f>
        <v>0</v>
      </c>
      <c r="L1245">
        <f>'БАЗА ЯНД'!Q1243</f>
        <v>0</v>
      </c>
      <c r="M1245">
        <f>'БАЗА ЯНД'!R1243</f>
        <v>0</v>
      </c>
    </row>
    <row r="1246" spans="1:13" ht="15" hidden="1" customHeight="1" x14ac:dyDescent="0.25">
      <c r="A1246">
        <f>'БАЗА ЯНД'!B1244</f>
        <v>0</v>
      </c>
      <c r="B1246">
        <f>'БАЗА ЯНД'!E1244</f>
        <v>0</v>
      </c>
      <c r="C1246" t="str">
        <f>CONCATENATE('БАЗА ЯНД'!F1244,".-")</f>
        <v>.-</v>
      </c>
      <c r="D1246" t="str">
        <f>CONCATENATE('БАЗА ЯНД'!I1244," г")</f>
        <v xml:space="preserve"> г</v>
      </c>
      <c r="E1246" t="str">
        <f>CONCATENATE(ROUND('БАЗА ЯНД'!J1244,0)," кк")</f>
        <v>0 кк</v>
      </c>
      <c r="F1246" t="str">
        <f>CONCATENATE("Б ",ROUND('БАЗА ЯНД'!K1244,0))</f>
        <v>Б 0</v>
      </c>
      <c r="G1246" t="str">
        <f>CONCATENATE("Ж ",ROUND('БАЗА ЯНД'!L1244,0))</f>
        <v>Ж 0</v>
      </c>
      <c r="H1246" t="str">
        <f>CONCATENATE("У ",ROUND('БАЗА ЯНД'!M1244,0))</f>
        <v>У 0</v>
      </c>
      <c r="I1246">
        <f>'БАЗА ЯНД'!N1244</f>
        <v>0</v>
      </c>
      <c r="J1246">
        <f>'БАЗА ЯНД'!O1244</f>
        <v>0</v>
      </c>
      <c r="K1246">
        <f>'БАЗА ЯНД'!P1244</f>
        <v>0</v>
      </c>
      <c r="L1246">
        <f>'БАЗА ЯНД'!Q1244</f>
        <v>0</v>
      </c>
      <c r="M1246">
        <f>'БАЗА ЯНД'!R1244</f>
        <v>0</v>
      </c>
    </row>
    <row r="1247" spans="1:13" ht="15" hidden="1" customHeight="1" x14ac:dyDescent="0.25">
      <c r="A1247">
        <f>'БАЗА ЯНД'!B1245</f>
        <v>0</v>
      </c>
      <c r="B1247">
        <f>'БАЗА ЯНД'!E1245</f>
        <v>0</v>
      </c>
      <c r="C1247" t="str">
        <f>CONCATENATE('БАЗА ЯНД'!F1245,".-")</f>
        <v>.-</v>
      </c>
      <c r="D1247" t="str">
        <f>CONCATENATE('БАЗА ЯНД'!I1245," г")</f>
        <v xml:space="preserve"> г</v>
      </c>
      <c r="E1247" t="str">
        <f>CONCATENATE(ROUND('БАЗА ЯНД'!J1245,0)," кк")</f>
        <v>0 кк</v>
      </c>
      <c r="F1247" t="str">
        <f>CONCATENATE("Б ",ROUND('БАЗА ЯНД'!K1245,0))</f>
        <v>Б 0</v>
      </c>
      <c r="G1247" t="str">
        <f>CONCATENATE("Ж ",ROUND('БАЗА ЯНД'!L1245,0))</f>
        <v>Ж 0</v>
      </c>
      <c r="H1247" t="str">
        <f>CONCATENATE("У ",ROUND('БАЗА ЯНД'!M1245,0))</f>
        <v>У 0</v>
      </c>
      <c r="I1247">
        <f>'БАЗА ЯНД'!N1245</f>
        <v>0</v>
      </c>
      <c r="J1247">
        <f>'БАЗА ЯНД'!O1245</f>
        <v>0</v>
      </c>
      <c r="K1247">
        <f>'БАЗА ЯНД'!P1245</f>
        <v>0</v>
      </c>
      <c r="L1247">
        <f>'БАЗА ЯНД'!Q1245</f>
        <v>0</v>
      </c>
      <c r="M1247">
        <f>'БАЗА ЯНД'!R1245</f>
        <v>0</v>
      </c>
    </row>
    <row r="1248" spans="1:13" ht="15" hidden="1" customHeight="1" x14ac:dyDescent="0.25">
      <c r="A1248">
        <f>'БАЗА ЯНД'!B1246</f>
        <v>0</v>
      </c>
      <c r="B1248">
        <f>'БАЗА ЯНД'!E1246</f>
        <v>0</v>
      </c>
      <c r="C1248" t="str">
        <f>CONCATENATE('БАЗА ЯНД'!F1246,".-")</f>
        <v>.-</v>
      </c>
      <c r="D1248" t="str">
        <f>CONCATENATE('БАЗА ЯНД'!I1246," г")</f>
        <v xml:space="preserve"> г</v>
      </c>
      <c r="E1248" t="str">
        <f>CONCATENATE(ROUND('БАЗА ЯНД'!J1246,0)," кк")</f>
        <v>0 кк</v>
      </c>
      <c r="F1248" t="str">
        <f>CONCATENATE("Б ",ROUND('БАЗА ЯНД'!K1246,0))</f>
        <v>Б 0</v>
      </c>
      <c r="G1248" t="str">
        <f>CONCATENATE("Ж ",ROUND('БАЗА ЯНД'!L1246,0))</f>
        <v>Ж 0</v>
      </c>
      <c r="H1248" t="str">
        <f>CONCATENATE("У ",ROUND('БАЗА ЯНД'!M1246,0))</f>
        <v>У 0</v>
      </c>
      <c r="I1248">
        <f>'БАЗА ЯНД'!N1246</f>
        <v>0</v>
      </c>
      <c r="J1248">
        <f>'БАЗА ЯНД'!O1246</f>
        <v>0</v>
      </c>
      <c r="K1248">
        <f>'БАЗА ЯНД'!P1246</f>
        <v>0</v>
      </c>
      <c r="L1248">
        <f>'БАЗА ЯНД'!Q1246</f>
        <v>0</v>
      </c>
      <c r="M1248">
        <f>'БАЗА ЯНД'!R1246</f>
        <v>0</v>
      </c>
    </row>
    <row r="1249" spans="1:13" ht="15" hidden="1" customHeight="1" x14ac:dyDescent="0.25">
      <c r="A1249">
        <f>'БАЗА ЯНД'!B1247</f>
        <v>0</v>
      </c>
      <c r="B1249">
        <f>'БАЗА ЯНД'!E1247</f>
        <v>0</v>
      </c>
      <c r="C1249" t="str">
        <f>CONCATENATE('БАЗА ЯНД'!F1247,".-")</f>
        <v>.-</v>
      </c>
      <c r="D1249" t="str">
        <f>CONCATENATE('БАЗА ЯНД'!I1247," г")</f>
        <v xml:space="preserve"> г</v>
      </c>
      <c r="E1249" t="str">
        <f>CONCATENATE(ROUND('БАЗА ЯНД'!J1247,0)," кк")</f>
        <v>0 кк</v>
      </c>
      <c r="F1249" t="str">
        <f>CONCATENATE("Б ",ROUND('БАЗА ЯНД'!K1247,0))</f>
        <v>Б 0</v>
      </c>
      <c r="G1249" t="str">
        <f>CONCATENATE("Ж ",ROUND('БАЗА ЯНД'!L1247,0))</f>
        <v>Ж 0</v>
      </c>
      <c r="H1249" t="str">
        <f>CONCATENATE("У ",ROUND('БАЗА ЯНД'!M1247,0))</f>
        <v>У 0</v>
      </c>
      <c r="I1249">
        <f>'БАЗА ЯНД'!N1247</f>
        <v>0</v>
      </c>
      <c r="J1249">
        <f>'БАЗА ЯНД'!O1247</f>
        <v>0</v>
      </c>
      <c r="K1249">
        <f>'БАЗА ЯНД'!P1247</f>
        <v>0</v>
      </c>
      <c r="L1249">
        <f>'БАЗА ЯНД'!Q1247</f>
        <v>0</v>
      </c>
      <c r="M1249">
        <f>'БАЗА ЯНД'!R1247</f>
        <v>0</v>
      </c>
    </row>
    <row r="1250" spans="1:13" ht="15" hidden="1" customHeight="1" x14ac:dyDescent="0.25">
      <c r="A1250">
        <f>'БАЗА ЯНД'!B1248</f>
        <v>0</v>
      </c>
      <c r="B1250">
        <f>'БАЗА ЯНД'!E1248</f>
        <v>0</v>
      </c>
      <c r="C1250" t="str">
        <f>CONCATENATE('БАЗА ЯНД'!F1248,".-")</f>
        <v>.-</v>
      </c>
      <c r="D1250" t="str">
        <f>CONCATENATE('БАЗА ЯНД'!I1248," г")</f>
        <v xml:space="preserve"> г</v>
      </c>
      <c r="E1250" t="str">
        <f>CONCATENATE(ROUND('БАЗА ЯНД'!J1248,0)," кк")</f>
        <v>0 кк</v>
      </c>
      <c r="F1250" t="str">
        <f>CONCATENATE("Б ",ROUND('БАЗА ЯНД'!K1248,0))</f>
        <v>Б 0</v>
      </c>
      <c r="G1250" t="str">
        <f>CONCATENATE("Ж ",ROUND('БАЗА ЯНД'!L1248,0))</f>
        <v>Ж 0</v>
      </c>
      <c r="H1250" t="str">
        <f>CONCATENATE("У ",ROUND('БАЗА ЯНД'!M1248,0))</f>
        <v>У 0</v>
      </c>
      <c r="I1250">
        <f>'БАЗА ЯНД'!N1248</f>
        <v>0</v>
      </c>
      <c r="J1250">
        <f>'БАЗА ЯНД'!O1248</f>
        <v>0</v>
      </c>
      <c r="K1250">
        <f>'БАЗА ЯНД'!P1248</f>
        <v>0</v>
      </c>
      <c r="L1250">
        <f>'БАЗА ЯНД'!Q1248</f>
        <v>0</v>
      </c>
      <c r="M1250">
        <f>'БАЗА ЯНД'!R1248</f>
        <v>0</v>
      </c>
    </row>
    <row r="1251" spans="1:13" ht="15" hidden="1" customHeight="1" x14ac:dyDescent="0.25">
      <c r="A1251">
        <f>'БАЗА ЯНД'!B1249</f>
        <v>0</v>
      </c>
      <c r="B1251">
        <f>'БАЗА ЯНД'!E1249</f>
        <v>0</v>
      </c>
      <c r="C1251" t="str">
        <f>CONCATENATE('БАЗА ЯНД'!F1249,".-")</f>
        <v>.-</v>
      </c>
      <c r="D1251" t="str">
        <f>CONCATENATE('БАЗА ЯНД'!I1249," г")</f>
        <v xml:space="preserve"> г</v>
      </c>
      <c r="E1251" t="str">
        <f>CONCATENATE(ROUND('БАЗА ЯНД'!J1249,0)," кк")</f>
        <v>0 кк</v>
      </c>
      <c r="F1251" t="str">
        <f>CONCATENATE("Б ",ROUND('БАЗА ЯНД'!K1249,0))</f>
        <v>Б 0</v>
      </c>
      <c r="G1251" t="str">
        <f>CONCATENATE("Ж ",ROUND('БАЗА ЯНД'!L1249,0))</f>
        <v>Ж 0</v>
      </c>
      <c r="H1251" t="str">
        <f>CONCATENATE("У ",ROUND('БАЗА ЯНД'!M1249,0))</f>
        <v>У 0</v>
      </c>
      <c r="I1251">
        <f>'БАЗА ЯНД'!N1249</f>
        <v>0</v>
      </c>
      <c r="J1251">
        <f>'БАЗА ЯНД'!O1249</f>
        <v>0</v>
      </c>
      <c r="K1251">
        <f>'БАЗА ЯНД'!P1249</f>
        <v>0</v>
      </c>
      <c r="L1251">
        <f>'БАЗА ЯНД'!Q1249</f>
        <v>0</v>
      </c>
      <c r="M1251">
        <f>'БАЗА ЯНД'!R1249</f>
        <v>0</v>
      </c>
    </row>
    <row r="1252" spans="1:13" ht="15" hidden="1" customHeight="1" x14ac:dyDescent="0.25">
      <c r="A1252">
        <f>'БАЗА ЯНД'!B1250</f>
        <v>0</v>
      </c>
      <c r="B1252">
        <f>'БАЗА ЯНД'!E1250</f>
        <v>0</v>
      </c>
      <c r="C1252" t="str">
        <f>CONCATENATE('БАЗА ЯНД'!F1250,".-")</f>
        <v>.-</v>
      </c>
      <c r="D1252" t="str">
        <f>CONCATENATE('БАЗА ЯНД'!I1250," г")</f>
        <v xml:space="preserve"> г</v>
      </c>
      <c r="E1252" t="str">
        <f>CONCATENATE(ROUND('БАЗА ЯНД'!J1250,0)," кк")</f>
        <v>0 кк</v>
      </c>
      <c r="F1252" t="str">
        <f>CONCATENATE("Б ",ROUND('БАЗА ЯНД'!K1250,0))</f>
        <v>Б 0</v>
      </c>
      <c r="G1252" t="str">
        <f>CONCATENATE("Ж ",ROUND('БАЗА ЯНД'!L1250,0))</f>
        <v>Ж 0</v>
      </c>
      <c r="H1252" t="str">
        <f>CONCATENATE("У ",ROUND('БАЗА ЯНД'!M1250,0))</f>
        <v>У 0</v>
      </c>
      <c r="I1252">
        <f>'БАЗА ЯНД'!N1250</f>
        <v>0</v>
      </c>
      <c r="J1252">
        <f>'БАЗА ЯНД'!O1250</f>
        <v>0</v>
      </c>
      <c r="K1252">
        <f>'БАЗА ЯНД'!P1250</f>
        <v>0</v>
      </c>
      <c r="L1252">
        <f>'БАЗА ЯНД'!Q1250</f>
        <v>0</v>
      </c>
      <c r="M1252">
        <f>'БАЗА ЯНД'!R1250</f>
        <v>0</v>
      </c>
    </row>
    <row r="1253" spans="1:13" ht="15" hidden="1" customHeight="1" x14ac:dyDescent="0.25">
      <c r="A1253">
        <f>'БАЗА ЯНД'!B1251</f>
        <v>0</v>
      </c>
      <c r="B1253">
        <f>'БАЗА ЯНД'!E1251</f>
        <v>0</v>
      </c>
      <c r="C1253" t="str">
        <f>CONCATENATE('БАЗА ЯНД'!F1251,".-")</f>
        <v>.-</v>
      </c>
      <c r="D1253" t="str">
        <f>CONCATENATE('БАЗА ЯНД'!I1251," г")</f>
        <v xml:space="preserve"> г</v>
      </c>
      <c r="E1253" t="str">
        <f>CONCATENATE(ROUND('БАЗА ЯНД'!J1251,0)," кк")</f>
        <v>0 кк</v>
      </c>
      <c r="F1253" t="str">
        <f>CONCATENATE("Б ",ROUND('БАЗА ЯНД'!K1251,0))</f>
        <v>Б 0</v>
      </c>
      <c r="G1253" t="str">
        <f>CONCATENATE("Ж ",ROUND('БАЗА ЯНД'!L1251,0))</f>
        <v>Ж 0</v>
      </c>
      <c r="H1253" t="str">
        <f>CONCATENATE("У ",ROUND('БАЗА ЯНД'!M1251,0))</f>
        <v>У 0</v>
      </c>
      <c r="I1253">
        <f>'БАЗА ЯНД'!N1251</f>
        <v>0</v>
      </c>
      <c r="J1253">
        <f>'БАЗА ЯНД'!O1251</f>
        <v>0</v>
      </c>
      <c r="K1253">
        <f>'БАЗА ЯНД'!P1251</f>
        <v>0</v>
      </c>
      <c r="L1253">
        <f>'БАЗА ЯНД'!Q1251</f>
        <v>0</v>
      </c>
      <c r="M1253">
        <f>'БАЗА ЯНД'!R1251</f>
        <v>0</v>
      </c>
    </row>
    <row r="1254" spans="1:13" ht="15" hidden="1" customHeight="1" x14ac:dyDescent="0.25">
      <c r="A1254">
        <f>'БАЗА ЯНД'!B1252</f>
        <v>0</v>
      </c>
      <c r="B1254">
        <f>'БАЗА ЯНД'!E1252</f>
        <v>0</v>
      </c>
      <c r="C1254" t="str">
        <f>CONCATENATE('БАЗА ЯНД'!F1252,".-")</f>
        <v>.-</v>
      </c>
      <c r="D1254" t="str">
        <f>CONCATENATE('БАЗА ЯНД'!I1252," г")</f>
        <v xml:space="preserve"> г</v>
      </c>
      <c r="E1254" t="str">
        <f>CONCATENATE(ROUND('БАЗА ЯНД'!J1252,0)," кк")</f>
        <v>0 кк</v>
      </c>
      <c r="F1254" t="str">
        <f>CONCATENATE("Б ",ROUND('БАЗА ЯНД'!K1252,0))</f>
        <v>Б 0</v>
      </c>
      <c r="G1254" t="str">
        <f>CONCATENATE("Ж ",ROUND('БАЗА ЯНД'!L1252,0))</f>
        <v>Ж 0</v>
      </c>
      <c r="H1254" t="str">
        <f>CONCATENATE("У ",ROUND('БАЗА ЯНД'!M1252,0))</f>
        <v>У 0</v>
      </c>
      <c r="I1254">
        <f>'БАЗА ЯНД'!N1252</f>
        <v>0</v>
      </c>
      <c r="J1254">
        <f>'БАЗА ЯНД'!O1252</f>
        <v>0</v>
      </c>
      <c r="K1254">
        <f>'БАЗА ЯНД'!P1252</f>
        <v>0</v>
      </c>
      <c r="L1254">
        <f>'БАЗА ЯНД'!Q1252</f>
        <v>0</v>
      </c>
      <c r="M1254">
        <f>'БАЗА ЯНД'!R1252</f>
        <v>0</v>
      </c>
    </row>
    <row r="1255" spans="1:13" ht="15" hidden="1" customHeight="1" x14ac:dyDescent="0.25">
      <c r="A1255">
        <f>'БАЗА ЯНД'!B1253</f>
        <v>0</v>
      </c>
      <c r="B1255">
        <f>'БАЗА ЯНД'!E1253</f>
        <v>0</v>
      </c>
      <c r="C1255" t="str">
        <f>CONCATENATE('БАЗА ЯНД'!F1253,".-")</f>
        <v>.-</v>
      </c>
      <c r="D1255" t="str">
        <f>CONCATENATE('БАЗА ЯНД'!I1253," г")</f>
        <v xml:space="preserve"> г</v>
      </c>
      <c r="E1255" t="str">
        <f>CONCATENATE(ROUND('БАЗА ЯНД'!J1253,0)," кк")</f>
        <v>0 кк</v>
      </c>
      <c r="F1255" t="str">
        <f>CONCATENATE("Б ",ROUND('БАЗА ЯНД'!K1253,0))</f>
        <v>Б 0</v>
      </c>
      <c r="G1255" t="str">
        <f>CONCATENATE("Ж ",ROUND('БАЗА ЯНД'!L1253,0))</f>
        <v>Ж 0</v>
      </c>
      <c r="H1255" t="str">
        <f>CONCATENATE("У ",ROUND('БАЗА ЯНД'!M1253,0))</f>
        <v>У 0</v>
      </c>
      <c r="I1255">
        <f>'БАЗА ЯНД'!N1253</f>
        <v>0</v>
      </c>
      <c r="J1255">
        <f>'БАЗА ЯНД'!O1253</f>
        <v>0</v>
      </c>
      <c r="K1255">
        <f>'БАЗА ЯНД'!P1253</f>
        <v>0</v>
      </c>
      <c r="L1255">
        <f>'БАЗА ЯНД'!Q1253</f>
        <v>0</v>
      </c>
      <c r="M1255">
        <f>'БАЗА ЯНД'!R1253</f>
        <v>0</v>
      </c>
    </row>
    <row r="1256" spans="1:13" ht="15" hidden="1" customHeight="1" x14ac:dyDescent="0.25">
      <c r="A1256">
        <f>'БАЗА ЯНД'!B1254</f>
        <v>0</v>
      </c>
      <c r="B1256">
        <f>'БАЗА ЯНД'!E1254</f>
        <v>0</v>
      </c>
      <c r="C1256" t="str">
        <f>CONCATENATE('БАЗА ЯНД'!F1254,".-")</f>
        <v>.-</v>
      </c>
      <c r="D1256" t="str">
        <f>CONCATENATE('БАЗА ЯНД'!I1254," г")</f>
        <v xml:space="preserve"> г</v>
      </c>
      <c r="E1256" t="str">
        <f>CONCATENATE(ROUND('БАЗА ЯНД'!J1254,0)," кк")</f>
        <v>0 кк</v>
      </c>
      <c r="F1256" t="str">
        <f>CONCATENATE("Б ",ROUND('БАЗА ЯНД'!K1254,0))</f>
        <v>Б 0</v>
      </c>
      <c r="G1256" t="str">
        <f>CONCATENATE("Ж ",ROUND('БАЗА ЯНД'!L1254,0))</f>
        <v>Ж 0</v>
      </c>
      <c r="H1256" t="str">
        <f>CONCATENATE("У ",ROUND('БАЗА ЯНД'!M1254,0))</f>
        <v>У 0</v>
      </c>
      <c r="I1256">
        <f>'БАЗА ЯНД'!N1254</f>
        <v>0</v>
      </c>
      <c r="J1256">
        <f>'БАЗА ЯНД'!O1254</f>
        <v>0</v>
      </c>
      <c r="K1256">
        <f>'БАЗА ЯНД'!P1254</f>
        <v>0</v>
      </c>
      <c r="L1256">
        <f>'БАЗА ЯНД'!Q1254</f>
        <v>0</v>
      </c>
      <c r="M1256">
        <f>'БАЗА ЯНД'!R1254</f>
        <v>0</v>
      </c>
    </row>
    <row r="1257" spans="1:13" ht="15" hidden="1" customHeight="1" x14ac:dyDescent="0.25">
      <c r="A1257">
        <f>'БАЗА ЯНД'!B1255</f>
        <v>0</v>
      </c>
      <c r="B1257">
        <f>'БАЗА ЯНД'!E1255</f>
        <v>0</v>
      </c>
      <c r="C1257" t="str">
        <f>CONCATENATE('БАЗА ЯНД'!F1255,".-")</f>
        <v>.-</v>
      </c>
      <c r="D1257" t="str">
        <f>CONCATENATE('БАЗА ЯНД'!I1255," г")</f>
        <v xml:space="preserve"> г</v>
      </c>
      <c r="E1257" t="str">
        <f>CONCATENATE(ROUND('БАЗА ЯНД'!J1255,0)," кк")</f>
        <v>0 кк</v>
      </c>
      <c r="F1257" t="str">
        <f>CONCATENATE("Б ",ROUND('БАЗА ЯНД'!K1255,0))</f>
        <v>Б 0</v>
      </c>
      <c r="G1257" t="str">
        <f>CONCATENATE("Ж ",ROUND('БАЗА ЯНД'!L1255,0))</f>
        <v>Ж 0</v>
      </c>
      <c r="H1257" t="str">
        <f>CONCATENATE("У ",ROUND('БАЗА ЯНД'!M1255,0))</f>
        <v>У 0</v>
      </c>
      <c r="I1257">
        <f>'БАЗА ЯНД'!N1255</f>
        <v>0</v>
      </c>
      <c r="J1257">
        <f>'БАЗА ЯНД'!O1255</f>
        <v>0</v>
      </c>
      <c r="K1257">
        <f>'БАЗА ЯНД'!P1255</f>
        <v>0</v>
      </c>
      <c r="L1257">
        <f>'БАЗА ЯНД'!Q1255</f>
        <v>0</v>
      </c>
      <c r="M1257">
        <f>'БАЗА ЯНД'!R1255</f>
        <v>0</v>
      </c>
    </row>
    <row r="1258" spans="1:13" ht="15" hidden="1" customHeight="1" x14ac:dyDescent="0.25">
      <c r="A1258">
        <f>'БАЗА ЯНД'!B1256</f>
        <v>0</v>
      </c>
      <c r="B1258">
        <f>'БАЗА ЯНД'!E1256</f>
        <v>0</v>
      </c>
      <c r="C1258" t="str">
        <f>CONCATENATE('БАЗА ЯНД'!F1256,".-")</f>
        <v>.-</v>
      </c>
      <c r="D1258" t="str">
        <f>CONCATENATE('БАЗА ЯНД'!I1256," г")</f>
        <v xml:space="preserve"> г</v>
      </c>
      <c r="E1258" t="str">
        <f>CONCATENATE(ROUND('БАЗА ЯНД'!J1256,0)," кк")</f>
        <v>0 кк</v>
      </c>
      <c r="F1258" t="str">
        <f>CONCATENATE("Б ",ROUND('БАЗА ЯНД'!K1256,0))</f>
        <v>Б 0</v>
      </c>
      <c r="G1258" t="str">
        <f>CONCATENATE("Ж ",ROUND('БАЗА ЯНД'!L1256,0))</f>
        <v>Ж 0</v>
      </c>
      <c r="H1258" t="str">
        <f>CONCATENATE("У ",ROUND('БАЗА ЯНД'!M1256,0))</f>
        <v>У 0</v>
      </c>
      <c r="I1258">
        <f>'БАЗА ЯНД'!N1256</f>
        <v>0</v>
      </c>
      <c r="J1258">
        <f>'БАЗА ЯНД'!O1256</f>
        <v>0</v>
      </c>
      <c r="K1258">
        <f>'БАЗА ЯНД'!P1256</f>
        <v>0</v>
      </c>
      <c r="L1258">
        <f>'БАЗА ЯНД'!Q1256</f>
        <v>0</v>
      </c>
      <c r="M1258">
        <f>'БАЗА ЯНД'!R1256</f>
        <v>0</v>
      </c>
    </row>
    <row r="1259" spans="1:13" ht="15" hidden="1" customHeight="1" x14ac:dyDescent="0.25">
      <c r="A1259">
        <f>'БАЗА ЯНД'!B1257</f>
        <v>0</v>
      </c>
      <c r="B1259">
        <f>'БАЗА ЯНД'!E1257</f>
        <v>0</v>
      </c>
      <c r="C1259" t="str">
        <f>CONCATENATE('БАЗА ЯНД'!F1257,".-")</f>
        <v>.-</v>
      </c>
      <c r="D1259" t="str">
        <f>CONCATENATE('БАЗА ЯНД'!I1257," г")</f>
        <v xml:space="preserve"> г</v>
      </c>
      <c r="E1259" t="str">
        <f>CONCATENATE(ROUND('БАЗА ЯНД'!J1257,0)," кк")</f>
        <v>0 кк</v>
      </c>
      <c r="F1259" t="str">
        <f>CONCATENATE("Б ",ROUND('БАЗА ЯНД'!K1257,0))</f>
        <v>Б 0</v>
      </c>
      <c r="G1259" t="str">
        <f>CONCATENATE("Ж ",ROUND('БАЗА ЯНД'!L1257,0))</f>
        <v>Ж 0</v>
      </c>
      <c r="H1259" t="str">
        <f>CONCATENATE("У ",ROUND('БАЗА ЯНД'!M1257,0))</f>
        <v>У 0</v>
      </c>
      <c r="I1259">
        <f>'БАЗА ЯНД'!N1257</f>
        <v>0</v>
      </c>
      <c r="J1259">
        <f>'БАЗА ЯНД'!O1257</f>
        <v>0</v>
      </c>
      <c r="K1259">
        <f>'БАЗА ЯНД'!P1257</f>
        <v>0</v>
      </c>
      <c r="L1259">
        <f>'БАЗА ЯНД'!Q1257</f>
        <v>0</v>
      </c>
      <c r="M1259">
        <f>'БАЗА ЯНД'!R1257</f>
        <v>0</v>
      </c>
    </row>
    <row r="1260" spans="1:13" ht="15" hidden="1" customHeight="1" x14ac:dyDescent="0.25">
      <c r="A1260">
        <f>'БАЗА ЯНД'!B1258</f>
        <v>0</v>
      </c>
      <c r="B1260">
        <f>'БАЗА ЯНД'!E1258</f>
        <v>0</v>
      </c>
      <c r="C1260" t="str">
        <f>CONCATENATE('БАЗА ЯНД'!F1258,".-")</f>
        <v>.-</v>
      </c>
      <c r="D1260" t="str">
        <f>CONCATENATE('БАЗА ЯНД'!I1258," г")</f>
        <v xml:space="preserve"> г</v>
      </c>
      <c r="E1260" t="str">
        <f>CONCATENATE(ROUND('БАЗА ЯНД'!J1258,0)," кк")</f>
        <v>0 кк</v>
      </c>
      <c r="F1260" t="str">
        <f>CONCATENATE("Б ",ROUND('БАЗА ЯНД'!K1258,0))</f>
        <v>Б 0</v>
      </c>
      <c r="G1260" t="str">
        <f>CONCATENATE("Ж ",ROUND('БАЗА ЯНД'!L1258,0))</f>
        <v>Ж 0</v>
      </c>
      <c r="H1260" t="str">
        <f>CONCATENATE("У ",ROUND('БАЗА ЯНД'!M1258,0))</f>
        <v>У 0</v>
      </c>
      <c r="I1260">
        <f>'БАЗА ЯНД'!N1258</f>
        <v>0</v>
      </c>
      <c r="J1260">
        <f>'БАЗА ЯНД'!O1258</f>
        <v>0</v>
      </c>
      <c r="K1260">
        <f>'БАЗА ЯНД'!P1258</f>
        <v>0</v>
      </c>
      <c r="L1260">
        <f>'БАЗА ЯНД'!Q1258</f>
        <v>0</v>
      </c>
      <c r="M1260">
        <f>'БАЗА ЯНД'!R1258</f>
        <v>0</v>
      </c>
    </row>
    <row r="1261" spans="1:13" ht="15" hidden="1" customHeight="1" x14ac:dyDescent="0.25">
      <c r="A1261">
        <f>'БАЗА ЯНД'!B1259</f>
        <v>0</v>
      </c>
      <c r="B1261">
        <f>'БАЗА ЯНД'!E1259</f>
        <v>0</v>
      </c>
      <c r="C1261" t="str">
        <f>CONCATENATE('БАЗА ЯНД'!F1259,".-")</f>
        <v>.-</v>
      </c>
      <c r="D1261" t="str">
        <f>CONCATENATE('БАЗА ЯНД'!I1259," г")</f>
        <v xml:space="preserve"> г</v>
      </c>
      <c r="E1261" t="str">
        <f>CONCATENATE(ROUND('БАЗА ЯНД'!J1259,0)," кк")</f>
        <v>0 кк</v>
      </c>
      <c r="F1261" t="str">
        <f>CONCATENATE("Б ",ROUND('БАЗА ЯНД'!K1259,0))</f>
        <v>Б 0</v>
      </c>
      <c r="G1261" t="str">
        <f>CONCATENATE("Ж ",ROUND('БАЗА ЯНД'!L1259,0))</f>
        <v>Ж 0</v>
      </c>
      <c r="H1261" t="str">
        <f>CONCATENATE("У ",ROUND('БАЗА ЯНД'!M1259,0))</f>
        <v>У 0</v>
      </c>
      <c r="I1261">
        <f>'БАЗА ЯНД'!N1259</f>
        <v>0</v>
      </c>
      <c r="J1261">
        <f>'БАЗА ЯНД'!O1259</f>
        <v>0</v>
      </c>
      <c r="K1261">
        <f>'БАЗА ЯНД'!P1259</f>
        <v>0</v>
      </c>
      <c r="L1261">
        <f>'БАЗА ЯНД'!Q1259</f>
        <v>0</v>
      </c>
      <c r="M1261">
        <f>'БАЗА ЯНД'!R1259</f>
        <v>0</v>
      </c>
    </row>
    <row r="1262" spans="1:13" ht="15" hidden="1" customHeight="1" x14ac:dyDescent="0.25">
      <c r="A1262">
        <f>'БАЗА ЯНД'!B1260</f>
        <v>0</v>
      </c>
      <c r="B1262">
        <f>'БАЗА ЯНД'!E1260</f>
        <v>0</v>
      </c>
      <c r="C1262" t="str">
        <f>CONCATENATE('БАЗА ЯНД'!F1260,".-")</f>
        <v>.-</v>
      </c>
      <c r="D1262" t="str">
        <f>CONCATENATE('БАЗА ЯНД'!I1260," г")</f>
        <v xml:space="preserve"> г</v>
      </c>
      <c r="E1262" t="str">
        <f>CONCATENATE(ROUND('БАЗА ЯНД'!J1260,0)," кк")</f>
        <v>0 кк</v>
      </c>
      <c r="F1262" t="str">
        <f>CONCATENATE("Б ",ROUND('БАЗА ЯНД'!K1260,0))</f>
        <v>Б 0</v>
      </c>
      <c r="G1262" t="str">
        <f>CONCATENATE("Ж ",ROUND('БАЗА ЯНД'!L1260,0))</f>
        <v>Ж 0</v>
      </c>
      <c r="H1262" t="str">
        <f>CONCATENATE("У ",ROUND('БАЗА ЯНД'!M1260,0))</f>
        <v>У 0</v>
      </c>
      <c r="I1262">
        <f>'БАЗА ЯНД'!N1260</f>
        <v>0</v>
      </c>
      <c r="J1262">
        <f>'БАЗА ЯНД'!O1260</f>
        <v>0</v>
      </c>
      <c r="K1262">
        <f>'БАЗА ЯНД'!P1260</f>
        <v>0</v>
      </c>
      <c r="L1262">
        <f>'БАЗА ЯНД'!Q1260</f>
        <v>0</v>
      </c>
      <c r="M1262">
        <f>'БАЗА ЯНД'!R1260</f>
        <v>0</v>
      </c>
    </row>
    <row r="1263" spans="1:13" ht="15" hidden="1" customHeight="1" x14ac:dyDescent="0.25">
      <c r="A1263">
        <f>'БАЗА ЯНД'!B1261</f>
        <v>0</v>
      </c>
      <c r="B1263">
        <f>'БАЗА ЯНД'!E1261</f>
        <v>0</v>
      </c>
      <c r="C1263" t="str">
        <f>CONCATENATE('БАЗА ЯНД'!F1261,".-")</f>
        <v>.-</v>
      </c>
      <c r="D1263" t="str">
        <f>CONCATENATE('БАЗА ЯНД'!I1261," г")</f>
        <v xml:space="preserve"> г</v>
      </c>
      <c r="E1263" t="str">
        <f>CONCATENATE(ROUND('БАЗА ЯНД'!J1261,0)," кк")</f>
        <v>0 кк</v>
      </c>
      <c r="F1263" t="str">
        <f>CONCATENATE("Б ",ROUND('БАЗА ЯНД'!K1261,0))</f>
        <v>Б 0</v>
      </c>
      <c r="G1263" t="str">
        <f>CONCATENATE("Ж ",ROUND('БАЗА ЯНД'!L1261,0))</f>
        <v>Ж 0</v>
      </c>
      <c r="H1263" t="str">
        <f>CONCATENATE("У ",ROUND('БАЗА ЯНД'!M1261,0))</f>
        <v>У 0</v>
      </c>
      <c r="I1263">
        <f>'БАЗА ЯНД'!N1261</f>
        <v>0</v>
      </c>
      <c r="J1263">
        <f>'БАЗА ЯНД'!O1261</f>
        <v>0</v>
      </c>
      <c r="K1263">
        <f>'БАЗА ЯНД'!P1261</f>
        <v>0</v>
      </c>
      <c r="L1263">
        <f>'БАЗА ЯНД'!Q1261</f>
        <v>0</v>
      </c>
      <c r="M1263">
        <f>'БАЗА ЯНД'!R1261</f>
        <v>0</v>
      </c>
    </row>
    <row r="1264" spans="1:13" ht="15" hidden="1" customHeight="1" x14ac:dyDescent="0.25">
      <c r="A1264">
        <f>'БАЗА ЯНД'!B1262</f>
        <v>0</v>
      </c>
      <c r="B1264">
        <f>'БАЗА ЯНД'!E1262</f>
        <v>0</v>
      </c>
      <c r="C1264" t="str">
        <f>CONCATENATE('БАЗА ЯНД'!F1262,".-")</f>
        <v>.-</v>
      </c>
      <c r="D1264" t="str">
        <f>CONCATENATE('БАЗА ЯНД'!I1262," г")</f>
        <v xml:space="preserve"> г</v>
      </c>
      <c r="E1264" t="str">
        <f>CONCATENATE(ROUND('БАЗА ЯНД'!J1262,0)," кк")</f>
        <v>0 кк</v>
      </c>
      <c r="F1264" t="str">
        <f>CONCATENATE("Б ",ROUND('БАЗА ЯНД'!K1262,0))</f>
        <v>Б 0</v>
      </c>
      <c r="G1264" t="str">
        <f>CONCATENATE("Ж ",ROUND('БАЗА ЯНД'!L1262,0))</f>
        <v>Ж 0</v>
      </c>
      <c r="H1264" t="str">
        <f>CONCATENATE("У ",ROUND('БАЗА ЯНД'!M1262,0))</f>
        <v>У 0</v>
      </c>
      <c r="I1264">
        <f>'БАЗА ЯНД'!N1262</f>
        <v>0</v>
      </c>
      <c r="J1264">
        <f>'БАЗА ЯНД'!O1262</f>
        <v>0</v>
      </c>
      <c r="K1264">
        <f>'БАЗА ЯНД'!P1262</f>
        <v>0</v>
      </c>
      <c r="L1264">
        <f>'БАЗА ЯНД'!Q1262</f>
        <v>0</v>
      </c>
      <c r="M1264">
        <f>'БАЗА ЯНД'!R1262</f>
        <v>0</v>
      </c>
    </row>
    <row r="1265" spans="1:13" ht="15" hidden="1" customHeight="1" x14ac:dyDescent="0.25">
      <c r="A1265">
        <f>'БАЗА ЯНД'!B1263</f>
        <v>0</v>
      </c>
      <c r="B1265">
        <f>'БАЗА ЯНД'!E1263</f>
        <v>0</v>
      </c>
      <c r="C1265" t="str">
        <f>CONCATENATE('БАЗА ЯНД'!F1263,".-")</f>
        <v>.-</v>
      </c>
      <c r="D1265" t="str">
        <f>CONCATENATE('БАЗА ЯНД'!I1263," г")</f>
        <v xml:space="preserve"> г</v>
      </c>
      <c r="E1265" t="str">
        <f>CONCATENATE(ROUND('БАЗА ЯНД'!J1263,0)," кк")</f>
        <v>0 кк</v>
      </c>
      <c r="F1265" t="str">
        <f>CONCATENATE("Б ",ROUND('БАЗА ЯНД'!K1263,0))</f>
        <v>Б 0</v>
      </c>
      <c r="G1265" t="str">
        <f>CONCATENATE("Ж ",ROUND('БАЗА ЯНД'!L1263,0))</f>
        <v>Ж 0</v>
      </c>
      <c r="H1265" t="str">
        <f>CONCATENATE("У ",ROUND('БАЗА ЯНД'!M1263,0))</f>
        <v>У 0</v>
      </c>
      <c r="I1265">
        <f>'БАЗА ЯНД'!N1263</f>
        <v>0</v>
      </c>
      <c r="J1265">
        <f>'БАЗА ЯНД'!O1263</f>
        <v>0</v>
      </c>
      <c r="K1265">
        <f>'БАЗА ЯНД'!P1263</f>
        <v>0</v>
      </c>
      <c r="L1265">
        <f>'БАЗА ЯНД'!Q1263</f>
        <v>0</v>
      </c>
      <c r="M1265">
        <f>'БАЗА ЯНД'!R1263</f>
        <v>0</v>
      </c>
    </row>
    <row r="1266" spans="1:13" ht="15" hidden="1" customHeight="1" x14ac:dyDescent="0.25">
      <c r="A1266">
        <f>'БАЗА ЯНД'!B1264</f>
        <v>0</v>
      </c>
      <c r="B1266">
        <f>'БАЗА ЯНД'!E1264</f>
        <v>0</v>
      </c>
      <c r="C1266" t="str">
        <f>CONCATENATE('БАЗА ЯНД'!F1264,".-")</f>
        <v>.-</v>
      </c>
      <c r="D1266" t="str">
        <f>CONCATENATE('БАЗА ЯНД'!I1264," г")</f>
        <v xml:space="preserve"> г</v>
      </c>
      <c r="E1266" t="str">
        <f>CONCATENATE(ROUND('БАЗА ЯНД'!J1264,0)," кк")</f>
        <v>0 кк</v>
      </c>
      <c r="F1266" t="str">
        <f>CONCATENATE("Б ",ROUND('БАЗА ЯНД'!K1264,0))</f>
        <v>Б 0</v>
      </c>
      <c r="G1266" t="str">
        <f>CONCATENATE("Ж ",ROUND('БАЗА ЯНД'!L1264,0))</f>
        <v>Ж 0</v>
      </c>
      <c r="H1266" t="str">
        <f>CONCATENATE("У ",ROUND('БАЗА ЯНД'!M1264,0))</f>
        <v>У 0</v>
      </c>
      <c r="I1266">
        <f>'БАЗА ЯНД'!N1264</f>
        <v>0</v>
      </c>
      <c r="J1266">
        <f>'БАЗА ЯНД'!O1264</f>
        <v>0</v>
      </c>
      <c r="K1266">
        <f>'БАЗА ЯНД'!P1264</f>
        <v>0</v>
      </c>
      <c r="L1266">
        <f>'БАЗА ЯНД'!Q1264</f>
        <v>0</v>
      </c>
      <c r="M1266">
        <f>'БАЗА ЯНД'!R1264</f>
        <v>0</v>
      </c>
    </row>
    <row r="1267" spans="1:13" ht="15" hidden="1" customHeight="1" x14ac:dyDescent="0.25">
      <c r="A1267">
        <f>'БАЗА ЯНД'!B1265</f>
        <v>0</v>
      </c>
      <c r="B1267">
        <f>'БАЗА ЯНД'!E1265</f>
        <v>0</v>
      </c>
      <c r="C1267" t="str">
        <f>CONCATENATE('БАЗА ЯНД'!F1265,".-")</f>
        <v>.-</v>
      </c>
      <c r="D1267" t="str">
        <f>CONCATENATE('БАЗА ЯНД'!I1265," г")</f>
        <v xml:space="preserve"> г</v>
      </c>
      <c r="E1267" t="str">
        <f>CONCATENATE(ROUND('БАЗА ЯНД'!J1265,0)," кк")</f>
        <v>0 кк</v>
      </c>
      <c r="F1267" t="str">
        <f>CONCATENATE("Б ",ROUND('БАЗА ЯНД'!K1265,0))</f>
        <v>Б 0</v>
      </c>
      <c r="G1267" t="str">
        <f>CONCATENATE("Ж ",ROUND('БАЗА ЯНД'!L1265,0))</f>
        <v>Ж 0</v>
      </c>
      <c r="H1267" t="str">
        <f>CONCATENATE("У ",ROUND('БАЗА ЯНД'!M1265,0))</f>
        <v>У 0</v>
      </c>
      <c r="I1267">
        <f>'БАЗА ЯНД'!N1265</f>
        <v>0</v>
      </c>
      <c r="J1267">
        <f>'БАЗА ЯНД'!O1265</f>
        <v>0</v>
      </c>
      <c r="K1267">
        <f>'БАЗА ЯНД'!P1265</f>
        <v>0</v>
      </c>
      <c r="L1267">
        <f>'БАЗА ЯНД'!Q1265</f>
        <v>0</v>
      </c>
      <c r="M1267">
        <f>'БАЗА ЯНД'!R1265</f>
        <v>0</v>
      </c>
    </row>
    <row r="1268" spans="1:13" ht="15" hidden="1" customHeight="1" x14ac:dyDescent="0.25">
      <c r="A1268">
        <f>'БАЗА ЯНД'!B1266</f>
        <v>0</v>
      </c>
      <c r="B1268">
        <f>'БАЗА ЯНД'!E1266</f>
        <v>0</v>
      </c>
      <c r="C1268" t="str">
        <f>CONCATENATE('БАЗА ЯНД'!F1266,".-")</f>
        <v>.-</v>
      </c>
      <c r="D1268" t="str">
        <f>CONCATENATE('БАЗА ЯНД'!I1266," г")</f>
        <v xml:space="preserve"> г</v>
      </c>
      <c r="E1268" t="str">
        <f>CONCATENATE(ROUND('БАЗА ЯНД'!J1266,0)," кк")</f>
        <v>0 кк</v>
      </c>
      <c r="F1268" t="str">
        <f>CONCATENATE("Б ",ROUND('БАЗА ЯНД'!K1266,0))</f>
        <v>Б 0</v>
      </c>
      <c r="G1268" t="str">
        <f>CONCATENATE("Ж ",ROUND('БАЗА ЯНД'!L1266,0))</f>
        <v>Ж 0</v>
      </c>
      <c r="H1268" t="str">
        <f>CONCATENATE("У ",ROUND('БАЗА ЯНД'!M1266,0))</f>
        <v>У 0</v>
      </c>
      <c r="I1268">
        <f>'БАЗА ЯНД'!N1266</f>
        <v>0</v>
      </c>
      <c r="J1268">
        <f>'БАЗА ЯНД'!O1266</f>
        <v>0</v>
      </c>
      <c r="K1268">
        <f>'БАЗА ЯНД'!P1266</f>
        <v>0</v>
      </c>
      <c r="L1268">
        <f>'БАЗА ЯНД'!Q1266</f>
        <v>0</v>
      </c>
      <c r="M1268">
        <f>'БАЗА ЯНД'!R1266</f>
        <v>0</v>
      </c>
    </row>
    <row r="1269" spans="1:13" ht="15" hidden="1" customHeight="1" x14ac:dyDescent="0.25">
      <c r="A1269">
        <f>'БАЗА ЯНД'!B1267</f>
        <v>0</v>
      </c>
      <c r="B1269">
        <f>'БАЗА ЯНД'!E1267</f>
        <v>0</v>
      </c>
      <c r="C1269" t="str">
        <f>CONCATENATE('БАЗА ЯНД'!F1267,".-")</f>
        <v>.-</v>
      </c>
      <c r="D1269" t="str">
        <f>CONCATENATE('БАЗА ЯНД'!I1267," г")</f>
        <v xml:space="preserve"> г</v>
      </c>
      <c r="E1269" t="str">
        <f>CONCATENATE(ROUND('БАЗА ЯНД'!J1267,0)," кк")</f>
        <v>0 кк</v>
      </c>
      <c r="F1269" t="str">
        <f>CONCATENATE("Б ",ROUND('БАЗА ЯНД'!K1267,0))</f>
        <v>Б 0</v>
      </c>
      <c r="G1269" t="str">
        <f>CONCATENATE("Ж ",ROUND('БАЗА ЯНД'!L1267,0))</f>
        <v>Ж 0</v>
      </c>
      <c r="H1269" t="str">
        <f>CONCATENATE("У ",ROUND('БАЗА ЯНД'!M1267,0))</f>
        <v>У 0</v>
      </c>
      <c r="I1269">
        <f>'БАЗА ЯНД'!N1267</f>
        <v>0</v>
      </c>
      <c r="J1269">
        <f>'БАЗА ЯНД'!O1267</f>
        <v>0</v>
      </c>
      <c r="K1269">
        <f>'БАЗА ЯНД'!P1267</f>
        <v>0</v>
      </c>
      <c r="L1269">
        <f>'БАЗА ЯНД'!Q1267</f>
        <v>0</v>
      </c>
      <c r="M1269">
        <f>'БАЗА ЯНД'!R1267</f>
        <v>0</v>
      </c>
    </row>
    <row r="1270" spans="1:13" ht="15" hidden="1" customHeight="1" x14ac:dyDescent="0.25">
      <c r="A1270">
        <f>'БАЗА ЯНД'!B1268</f>
        <v>0</v>
      </c>
      <c r="B1270">
        <f>'БАЗА ЯНД'!E1268</f>
        <v>0</v>
      </c>
      <c r="C1270" t="str">
        <f>CONCATENATE('БАЗА ЯНД'!F1268,".-")</f>
        <v>.-</v>
      </c>
      <c r="D1270" t="str">
        <f>CONCATENATE('БАЗА ЯНД'!I1268," г")</f>
        <v xml:space="preserve"> г</v>
      </c>
      <c r="E1270" t="str">
        <f>CONCATENATE(ROUND('БАЗА ЯНД'!J1268,0)," кк")</f>
        <v>0 кк</v>
      </c>
      <c r="F1270" t="str">
        <f>CONCATENATE("Б ",ROUND('БАЗА ЯНД'!K1268,0))</f>
        <v>Б 0</v>
      </c>
      <c r="G1270" t="str">
        <f>CONCATENATE("Ж ",ROUND('БАЗА ЯНД'!L1268,0))</f>
        <v>Ж 0</v>
      </c>
      <c r="H1270" t="str">
        <f>CONCATENATE("У ",ROUND('БАЗА ЯНД'!M1268,0))</f>
        <v>У 0</v>
      </c>
      <c r="I1270">
        <f>'БАЗА ЯНД'!N1268</f>
        <v>0</v>
      </c>
      <c r="J1270">
        <f>'БАЗА ЯНД'!O1268</f>
        <v>0</v>
      </c>
      <c r="K1270">
        <f>'БАЗА ЯНД'!P1268</f>
        <v>0</v>
      </c>
      <c r="L1270">
        <f>'БАЗА ЯНД'!Q1268</f>
        <v>0</v>
      </c>
      <c r="M1270">
        <f>'БАЗА ЯНД'!R1268</f>
        <v>0</v>
      </c>
    </row>
    <row r="1271" spans="1:13" ht="15" hidden="1" customHeight="1" x14ac:dyDescent="0.25">
      <c r="A1271">
        <f>'БАЗА ЯНД'!B1269</f>
        <v>0</v>
      </c>
      <c r="B1271">
        <f>'БАЗА ЯНД'!E1269</f>
        <v>0</v>
      </c>
      <c r="C1271" t="str">
        <f>CONCATENATE('БАЗА ЯНД'!F1269,".-")</f>
        <v>.-</v>
      </c>
      <c r="D1271" t="str">
        <f>CONCATENATE('БАЗА ЯНД'!I1269," г")</f>
        <v xml:space="preserve"> г</v>
      </c>
      <c r="E1271" t="str">
        <f>CONCATENATE(ROUND('БАЗА ЯНД'!J1269,0)," кк")</f>
        <v>0 кк</v>
      </c>
      <c r="F1271" t="str">
        <f>CONCATENATE("Б ",ROUND('БАЗА ЯНД'!K1269,0))</f>
        <v>Б 0</v>
      </c>
      <c r="G1271" t="str">
        <f>CONCATENATE("Ж ",ROUND('БАЗА ЯНД'!L1269,0))</f>
        <v>Ж 0</v>
      </c>
      <c r="H1271" t="str">
        <f>CONCATENATE("У ",ROUND('БАЗА ЯНД'!M1269,0))</f>
        <v>У 0</v>
      </c>
      <c r="I1271">
        <f>'БАЗА ЯНД'!N1269</f>
        <v>0</v>
      </c>
      <c r="J1271">
        <f>'БАЗА ЯНД'!O1269</f>
        <v>0</v>
      </c>
      <c r="K1271">
        <f>'БАЗА ЯНД'!P1269</f>
        <v>0</v>
      </c>
      <c r="L1271">
        <f>'БАЗА ЯНД'!Q1269</f>
        <v>0</v>
      </c>
      <c r="M1271">
        <f>'БАЗА ЯНД'!R1269</f>
        <v>0</v>
      </c>
    </row>
    <row r="1272" spans="1:13" ht="15" hidden="1" customHeight="1" x14ac:dyDescent="0.25">
      <c r="A1272">
        <f>'БАЗА ЯНД'!B1270</f>
        <v>0</v>
      </c>
      <c r="B1272">
        <f>'БАЗА ЯНД'!E1270</f>
        <v>0</v>
      </c>
      <c r="C1272" t="str">
        <f>CONCATENATE('БАЗА ЯНД'!F1270,".-")</f>
        <v>.-</v>
      </c>
      <c r="D1272" t="str">
        <f>CONCATENATE('БАЗА ЯНД'!I1270," г")</f>
        <v xml:space="preserve"> г</v>
      </c>
      <c r="E1272" t="str">
        <f>CONCATENATE(ROUND('БАЗА ЯНД'!J1270,0)," кк")</f>
        <v>0 кк</v>
      </c>
      <c r="F1272" t="str">
        <f>CONCATENATE("Б ",ROUND('БАЗА ЯНД'!K1270,0))</f>
        <v>Б 0</v>
      </c>
      <c r="G1272" t="str">
        <f>CONCATENATE("Ж ",ROUND('БАЗА ЯНД'!L1270,0))</f>
        <v>Ж 0</v>
      </c>
      <c r="H1272" t="str">
        <f>CONCATENATE("У ",ROUND('БАЗА ЯНД'!M1270,0))</f>
        <v>У 0</v>
      </c>
      <c r="I1272">
        <f>'БАЗА ЯНД'!N1270</f>
        <v>0</v>
      </c>
      <c r="J1272">
        <f>'БАЗА ЯНД'!O1270</f>
        <v>0</v>
      </c>
      <c r="K1272">
        <f>'БАЗА ЯНД'!P1270</f>
        <v>0</v>
      </c>
      <c r="L1272">
        <f>'БАЗА ЯНД'!Q1270</f>
        <v>0</v>
      </c>
      <c r="M1272">
        <f>'БАЗА ЯНД'!R1270</f>
        <v>0</v>
      </c>
    </row>
    <row r="1273" spans="1:13" ht="15" hidden="1" customHeight="1" x14ac:dyDescent="0.25">
      <c r="A1273">
        <f>'БАЗА ЯНД'!B1271</f>
        <v>0</v>
      </c>
      <c r="B1273">
        <f>'БАЗА ЯНД'!E1271</f>
        <v>0</v>
      </c>
      <c r="C1273" t="str">
        <f>CONCATENATE('БАЗА ЯНД'!F1271,".-")</f>
        <v>.-</v>
      </c>
      <c r="D1273" t="str">
        <f>CONCATENATE('БАЗА ЯНД'!I1271," г")</f>
        <v xml:space="preserve"> г</v>
      </c>
      <c r="E1273" t="str">
        <f>CONCATENATE(ROUND('БАЗА ЯНД'!J1271,0)," кк")</f>
        <v>0 кк</v>
      </c>
      <c r="F1273" t="str">
        <f>CONCATENATE("Б ",ROUND('БАЗА ЯНД'!K1271,0))</f>
        <v>Б 0</v>
      </c>
      <c r="G1273" t="str">
        <f>CONCATENATE("Ж ",ROUND('БАЗА ЯНД'!L1271,0))</f>
        <v>Ж 0</v>
      </c>
      <c r="H1273" t="str">
        <f>CONCATENATE("У ",ROUND('БАЗА ЯНД'!M1271,0))</f>
        <v>У 0</v>
      </c>
      <c r="I1273">
        <f>'БАЗА ЯНД'!N1271</f>
        <v>0</v>
      </c>
      <c r="J1273">
        <f>'БАЗА ЯНД'!O1271</f>
        <v>0</v>
      </c>
      <c r="K1273">
        <f>'БАЗА ЯНД'!P1271</f>
        <v>0</v>
      </c>
      <c r="L1273">
        <f>'БАЗА ЯНД'!Q1271</f>
        <v>0</v>
      </c>
      <c r="M1273">
        <f>'БАЗА ЯНД'!R1271</f>
        <v>0</v>
      </c>
    </row>
    <row r="1274" spans="1:13" ht="15" hidden="1" customHeight="1" x14ac:dyDescent="0.25">
      <c r="A1274">
        <f>'БАЗА ЯНД'!B1272</f>
        <v>0</v>
      </c>
      <c r="B1274">
        <f>'БАЗА ЯНД'!E1272</f>
        <v>0</v>
      </c>
      <c r="C1274" t="str">
        <f>CONCATENATE('БАЗА ЯНД'!F1272,".-")</f>
        <v>.-</v>
      </c>
      <c r="D1274" t="str">
        <f>CONCATENATE('БАЗА ЯНД'!I1272," г")</f>
        <v xml:space="preserve"> г</v>
      </c>
      <c r="E1274" t="str">
        <f>CONCATENATE(ROUND('БАЗА ЯНД'!J1272,0)," кк")</f>
        <v>0 кк</v>
      </c>
      <c r="F1274" t="str">
        <f>CONCATENATE("Б ",ROUND('БАЗА ЯНД'!K1272,0))</f>
        <v>Б 0</v>
      </c>
      <c r="G1274" t="str">
        <f>CONCATENATE("Ж ",ROUND('БАЗА ЯНД'!L1272,0))</f>
        <v>Ж 0</v>
      </c>
      <c r="H1274" t="str">
        <f>CONCATENATE("У ",ROUND('БАЗА ЯНД'!M1272,0))</f>
        <v>У 0</v>
      </c>
      <c r="I1274">
        <f>'БАЗА ЯНД'!N1272</f>
        <v>0</v>
      </c>
      <c r="J1274">
        <f>'БАЗА ЯНД'!O1272</f>
        <v>0</v>
      </c>
      <c r="K1274">
        <f>'БАЗА ЯНД'!P1272</f>
        <v>0</v>
      </c>
      <c r="L1274">
        <f>'БАЗА ЯНД'!Q1272</f>
        <v>0</v>
      </c>
      <c r="M1274">
        <f>'БАЗА ЯНД'!R1272</f>
        <v>0</v>
      </c>
    </row>
    <row r="1275" spans="1:13" ht="15" hidden="1" customHeight="1" x14ac:dyDescent="0.25">
      <c r="A1275">
        <f>'БАЗА ЯНД'!B1273</f>
        <v>0</v>
      </c>
      <c r="B1275">
        <f>'БАЗА ЯНД'!E1273</f>
        <v>0</v>
      </c>
      <c r="C1275" t="str">
        <f>CONCATENATE('БАЗА ЯНД'!F1273,".-")</f>
        <v>.-</v>
      </c>
      <c r="D1275" t="str">
        <f>CONCATENATE('БАЗА ЯНД'!I1273," г")</f>
        <v xml:space="preserve"> г</v>
      </c>
      <c r="E1275" t="str">
        <f>CONCATENATE(ROUND('БАЗА ЯНД'!J1273,0)," кк")</f>
        <v>0 кк</v>
      </c>
      <c r="F1275" t="str">
        <f>CONCATENATE("Б ",ROUND('БАЗА ЯНД'!K1273,0))</f>
        <v>Б 0</v>
      </c>
      <c r="G1275" t="str">
        <f>CONCATENATE("Ж ",ROUND('БАЗА ЯНД'!L1273,0))</f>
        <v>Ж 0</v>
      </c>
      <c r="H1275" t="str">
        <f>CONCATENATE("У ",ROUND('БАЗА ЯНД'!M1273,0))</f>
        <v>У 0</v>
      </c>
      <c r="I1275">
        <f>'БАЗА ЯНД'!N1273</f>
        <v>0</v>
      </c>
      <c r="J1275">
        <f>'БАЗА ЯНД'!O1273</f>
        <v>0</v>
      </c>
      <c r="K1275">
        <f>'БАЗА ЯНД'!P1273</f>
        <v>0</v>
      </c>
      <c r="L1275">
        <f>'БАЗА ЯНД'!Q1273</f>
        <v>0</v>
      </c>
      <c r="M1275">
        <f>'БАЗА ЯНД'!R1273</f>
        <v>0</v>
      </c>
    </row>
    <row r="1276" spans="1:13" ht="15" hidden="1" customHeight="1" x14ac:dyDescent="0.25">
      <c r="A1276">
        <f>'БАЗА ЯНД'!B1274</f>
        <v>0</v>
      </c>
      <c r="B1276">
        <f>'БАЗА ЯНД'!E1274</f>
        <v>0</v>
      </c>
      <c r="C1276" t="str">
        <f>CONCATENATE('БАЗА ЯНД'!F1274,".-")</f>
        <v>.-</v>
      </c>
      <c r="D1276" t="str">
        <f>CONCATENATE('БАЗА ЯНД'!I1274," г")</f>
        <v xml:space="preserve"> г</v>
      </c>
      <c r="E1276" t="str">
        <f>CONCATENATE(ROUND('БАЗА ЯНД'!J1274,0)," кк")</f>
        <v>0 кк</v>
      </c>
      <c r="F1276" t="str">
        <f>CONCATENATE("Б ",ROUND('БАЗА ЯНД'!K1274,0))</f>
        <v>Б 0</v>
      </c>
      <c r="G1276" t="str">
        <f>CONCATENATE("Ж ",ROUND('БАЗА ЯНД'!L1274,0))</f>
        <v>Ж 0</v>
      </c>
      <c r="H1276" t="str">
        <f>CONCATENATE("У ",ROUND('БАЗА ЯНД'!M1274,0))</f>
        <v>У 0</v>
      </c>
      <c r="I1276">
        <f>'БАЗА ЯНД'!N1274</f>
        <v>0</v>
      </c>
      <c r="J1276">
        <f>'БАЗА ЯНД'!O1274</f>
        <v>0</v>
      </c>
      <c r="K1276">
        <f>'БАЗА ЯНД'!P1274</f>
        <v>0</v>
      </c>
      <c r="L1276">
        <f>'БАЗА ЯНД'!Q1274</f>
        <v>0</v>
      </c>
      <c r="M1276">
        <f>'БАЗА ЯНД'!R1274</f>
        <v>0</v>
      </c>
    </row>
    <row r="1277" spans="1:13" ht="15" hidden="1" customHeight="1" x14ac:dyDescent="0.25">
      <c r="A1277">
        <f>'БАЗА ЯНД'!B1275</f>
        <v>0</v>
      </c>
      <c r="B1277">
        <f>'БАЗА ЯНД'!E1275</f>
        <v>0</v>
      </c>
      <c r="C1277" t="str">
        <f>CONCATENATE('БАЗА ЯНД'!F1275,".-")</f>
        <v>.-</v>
      </c>
      <c r="D1277" t="str">
        <f>CONCATENATE('БАЗА ЯНД'!I1275," г")</f>
        <v xml:space="preserve"> г</v>
      </c>
      <c r="E1277" t="str">
        <f>CONCATENATE(ROUND('БАЗА ЯНД'!J1275,0)," кк")</f>
        <v>0 кк</v>
      </c>
      <c r="F1277" t="str">
        <f>CONCATENATE("Б ",ROUND('БАЗА ЯНД'!K1275,0))</f>
        <v>Б 0</v>
      </c>
      <c r="G1277" t="str">
        <f>CONCATENATE("Ж ",ROUND('БАЗА ЯНД'!L1275,0))</f>
        <v>Ж 0</v>
      </c>
      <c r="H1277" t="str">
        <f>CONCATENATE("У ",ROUND('БАЗА ЯНД'!M1275,0))</f>
        <v>У 0</v>
      </c>
      <c r="I1277">
        <f>'БАЗА ЯНД'!N1275</f>
        <v>0</v>
      </c>
      <c r="J1277">
        <f>'БАЗА ЯНД'!O1275</f>
        <v>0</v>
      </c>
      <c r="K1277">
        <f>'БАЗА ЯНД'!P1275</f>
        <v>0</v>
      </c>
      <c r="L1277">
        <f>'БАЗА ЯНД'!Q1275</f>
        <v>0</v>
      </c>
      <c r="M1277">
        <f>'БАЗА ЯНД'!R1275</f>
        <v>0</v>
      </c>
    </row>
    <row r="1278" spans="1:13" ht="15" hidden="1" customHeight="1" x14ac:dyDescent="0.25">
      <c r="A1278">
        <f>'БАЗА ЯНД'!B1276</f>
        <v>0</v>
      </c>
      <c r="B1278">
        <f>'БАЗА ЯНД'!E1276</f>
        <v>0</v>
      </c>
      <c r="C1278" t="str">
        <f>CONCATENATE('БАЗА ЯНД'!F1276,".-")</f>
        <v>.-</v>
      </c>
      <c r="D1278" t="str">
        <f>CONCATENATE('БАЗА ЯНД'!I1276," г")</f>
        <v xml:space="preserve"> г</v>
      </c>
      <c r="E1278" t="str">
        <f>CONCATENATE(ROUND('БАЗА ЯНД'!J1276,0)," кк")</f>
        <v>0 кк</v>
      </c>
      <c r="F1278" t="str">
        <f>CONCATENATE("Б ",ROUND('БАЗА ЯНД'!K1276,0))</f>
        <v>Б 0</v>
      </c>
      <c r="G1278" t="str">
        <f>CONCATENATE("Ж ",ROUND('БАЗА ЯНД'!L1276,0))</f>
        <v>Ж 0</v>
      </c>
      <c r="H1278" t="str">
        <f>CONCATENATE("У ",ROUND('БАЗА ЯНД'!M1276,0))</f>
        <v>У 0</v>
      </c>
      <c r="I1278">
        <f>'БАЗА ЯНД'!N1276</f>
        <v>0</v>
      </c>
      <c r="J1278">
        <f>'БАЗА ЯНД'!O1276</f>
        <v>0</v>
      </c>
      <c r="K1278">
        <f>'БАЗА ЯНД'!P1276</f>
        <v>0</v>
      </c>
      <c r="L1278">
        <f>'БАЗА ЯНД'!Q1276</f>
        <v>0</v>
      </c>
      <c r="M1278">
        <f>'БАЗА ЯНД'!R1276</f>
        <v>0</v>
      </c>
    </row>
    <row r="1279" spans="1:13" ht="15" hidden="1" customHeight="1" x14ac:dyDescent="0.25">
      <c r="A1279">
        <f>'БАЗА ЯНД'!B1277</f>
        <v>0</v>
      </c>
      <c r="B1279">
        <f>'БАЗА ЯНД'!E1277</f>
        <v>0</v>
      </c>
      <c r="C1279" t="str">
        <f>CONCATENATE('БАЗА ЯНД'!F1277,".-")</f>
        <v>.-</v>
      </c>
      <c r="D1279" t="str">
        <f>CONCATENATE('БАЗА ЯНД'!I1277," г")</f>
        <v xml:space="preserve"> г</v>
      </c>
      <c r="E1279" t="str">
        <f>CONCATENATE(ROUND('БАЗА ЯНД'!J1277,0)," кк")</f>
        <v>0 кк</v>
      </c>
      <c r="F1279" t="str">
        <f>CONCATENATE("Б ",ROUND('БАЗА ЯНД'!K1277,0))</f>
        <v>Б 0</v>
      </c>
      <c r="G1279" t="str">
        <f>CONCATENATE("Ж ",ROUND('БАЗА ЯНД'!L1277,0))</f>
        <v>Ж 0</v>
      </c>
      <c r="H1279" t="str">
        <f>CONCATENATE("У ",ROUND('БАЗА ЯНД'!M1277,0))</f>
        <v>У 0</v>
      </c>
      <c r="I1279">
        <f>'БАЗА ЯНД'!N1277</f>
        <v>0</v>
      </c>
      <c r="J1279">
        <f>'БАЗА ЯНД'!O1277</f>
        <v>0</v>
      </c>
      <c r="K1279">
        <f>'БАЗА ЯНД'!P1277</f>
        <v>0</v>
      </c>
      <c r="L1279">
        <f>'БАЗА ЯНД'!Q1277</f>
        <v>0</v>
      </c>
      <c r="M1279">
        <f>'БАЗА ЯНД'!R1277</f>
        <v>0</v>
      </c>
    </row>
    <row r="1280" spans="1:13" ht="15" hidden="1" customHeight="1" x14ac:dyDescent="0.25">
      <c r="A1280">
        <f>'БАЗА ЯНД'!B1278</f>
        <v>0</v>
      </c>
      <c r="B1280">
        <f>'БАЗА ЯНД'!E1278</f>
        <v>0</v>
      </c>
      <c r="C1280" t="str">
        <f>CONCATENATE('БАЗА ЯНД'!F1278,".-")</f>
        <v>.-</v>
      </c>
      <c r="D1280" t="str">
        <f>CONCATENATE('БАЗА ЯНД'!I1278," г")</f>
        <v xml:space="preserve"> г</v>
      </c>
      <c r="E1280" t="str">
        <f>CONCATENATE(ROUND('БАЗА ЯНД'!J1278,0)," кк")</f>
        <v>0 кк</v>
      </c>
      <c r="F1280" t="str">
        <f>CONCATENATE("Б ",ROUND('БАЗА ЯНД'!K1278,0))</f>
        <v>Б 0</v>
      </c>
      <c r="G1280" t="str">
        <f>CONCATENATE("Ж ",ROUND('БАЗА ЯНД'!L1278,0))</f>
        <v>Ж 0</v>
      </c>
      <c r="H1280" t="str">
        <f>CONCATENATE("У ",ROUND('БАЗА ЯНД'!M1278,0))</f>
        <v>У 0</v>
      </c>
      <c r="I1280">
        <f>'БАЗА ЯНД'!N1278</f>
        <v>0</v>
      </c>
      <c r="J1280">
        <f>'БАЗА ЯНД'!O1278</f>
        <v>0</v>
      </c>
      <c r="K1280">
        <f>'БАЗА ЯНД'!P1278</f>
        <v>0</v>
      </c>
      <c r="L1280">
        <f>'БАЗА ЯНД'!Q1278</f>
        <v>0</v>
      </c>
      <c r="M1280">
        <f>'БАЗА ЯНД'!R1278</f>
        <v>0</v>
      </c>
    </row>
    <row r="1281" spans="1:13" ht="15" hidden="1" customHeight="1" x14ac:dyDescent="0.25">
      <c r="A1281">
        <f>'БАЗА ЯНД'!B1279</f>
        <v>0</v>
      </c>
      <c r="B1281">
        <f>'БАЗА ЯНД'!E1279</f>
        <v>0</v>
      </c>
      <c r="C1281" t="str">
        <f>CONCATENATE('БАЗА ЯНД'!F1279,".-")</f>
        <v>.-</v>
      </c>
      <c r="D1281" t="str">
        <f>CONCATENATE('БАЗА ЯНД'!I1279," г")</f>
        <v xml:space="preserve"> г</v>
      </c>
      <c r="E1281" t="str">
        <f>CONCATENATE(ROUND('БАЗА ЯНД'!J1279,0)," кк")</f>
        <v>0 кк</v>
      </c>
      <c r="F1281" t="str">
        <f>CONCATENATE("Б ",ROUND('БАЗА ЯНД'!K1279,0))</f>
        <v>Б 0</v>
      </c>
      <c r="G1281" t="str">
        <f>CONCATENATE("Ж ",ROUND('БАЗА ЯНД'!L1279,0))</f>
        <v>Ж 0</v>
      </c>
      <c r="H1281" t="str">
        <f>CONCATENATE("У ",ROUND('БАЗА ЯНД'!M1279,0))</f>
        <v>У 0</v>
      </c>
      <c r="I1281">
        <f>'БАЗА ЯНД'!N1279</f>
        <v>0</v>
      </c>
      <c r="J1281">
        <f>'БАЗА ЯНД'!O1279</f>
        <v>0</v>
      </c>
      <c r="K1281">
        <f>'БАЗА ЯНД'!P1279</f>
        <v>0</v>
      </c>
      <c r="L1281">
        <f>'БАЗА ЯНД'!Q1279</f>
        <v>0</v>
      </c>
      <c r="M1281">
        <f>'БАЗА ЯНД'!R1279</f>
        <v>0</v>
      </c>
    </row>
    <row r="1282" spans="1:13" ht="15" hidden="1" customHeight="1" x14ac:dyDescent="0.25">
      <c r="A1282">
        <f>'БАЗА ЯНД'!B1280</f>
        <v>0</v>
      </c>
      <c r="B1282">
        <f>'БАЗА ЯНД'!E1280</f>
        <v>0</v>
      </c>
      <c r="C1282" t="str">
        <f>CONCATENATE('БАЗА ЯНД'!F1280,".-")</f>
        <v>.-</v>
      </c>
      <c r="D1282" t="str">
        <f>CONCATENATE('БАЗА ЯНД'!I1280," г")</f>
        <v xml:space="preserve"> г</v>
      </c>
      <c r="E1282" t="str">
        <f>CONCATENATE(ROUND('БАЗА ЯНД'!J1280,0)," кк")</f>
        <v>0 кк</v>
      </c>
      <c r="F1282" t="str">
        <f>CONCATENATE("Б ",ROUND('БАЗА ЯНД'!K1280,0))</f>
        <v>Б 0</v>
      </c>
      <c r="G1282" t="str">
        <f>CONCATENATE("Ж ",ROUND('БАЗА ЯНД'!L1280,0))</f>
        <v>Ж 0</v>
      </c>
      <c r="H1282" t="str">
        <f>CONCATENATE("У ",ROUND('БАЗА ЯНД'!M1280,0))</f>
        <v>У 0</v>
      </c>
      <c r="I1282">
        <f>'БАЗА ЯНД'!N1280</f>
        <v>0</v>
      </c>
      <c r="J1282">
        <f>'БАЗА ЯНД'!O1280</f>
        <v>0</v>
      </c>
      <c r="K1282">
        <f>'БАЗА ЯНД'!P1280</f>
        <v>0</v>
      </c>
      <c r="L1282">
        <f>'БАЗА ЯНД'!Q1280</f>
        <v>0</v>
      </c>
      <c r="M1282">
        <f>'БАЗА ЯНД'!R1280</f>
        <v>0</v>
      </c>
    </row>
    <row r="1283" spans="1:13" ht="15" hidden="1" customHeight="1" x14ac:dyDescent="0.25">
      <c r="A1283">
        <f>'БАЗА ЯНД'!B1281</f>
        <v>0</v>
      </c>
      <c r="B1283">
        <f>'БАЗА ЯНД'!E1281</f>
        <v>0</v>
      </c>
      <c r="C1283" t="str">
        <f>CONCATENATE('БАЗА ЯНД'!F1281,".-")</f>
        <v>.-</v>
      </c>
      <c r="D1283" t="str">
        <f>CONCATENATE('БАЗА ЯНД'!I1281," г")</f>
        <v xml:space="preserve"> г</v>
      </c>
      <c r="E1283" t="str">
        <f>CONCATENATE(ROUND('БАЗА ЯНД'!J1281,0)," кк")</f>
        <v>0 кк</v>
      </c>
      <c r="F1283" t="str">
        <f>CONCATENATE("Б ",ROUND('БАЗА ЯНД'!K1281,0))</f>
        <v>Б 0</v>
      </c>
      <c r="G1283" t="str">
        <f>CONCATENATE("Ж ",ROUND('БАЗА ЯНД'!L1281,0))</f>
        <v>Ж 0</v>
      </c>
      <c r="H1283" t="str">
        <f>CONCATENATE("У ",ROUND('БАЗА ЯНД'!M1281,0))</f>
        <v>У 0</v>
      </c>
      <c r="I1283">
        <f>'БАЗА ЯНД'!N1281</f>
        <v>0</v>
      </c>
      <c r="J1283">
        <f>'БАЗА ЯНД'!O1281</f>
        <v>0</v>
      </c>
      <c r="K1283">
        <f>'БАЗА ЯНД'!P1281</f>
        <v>0</v>
      </c>
      <c r="L1283">
        <f>'БАЗА ЯНД'!Q1281</f>
        <v>0</v>
      </c>
      <c r="M1283">
        <f>'БАЗА ЯНД'!R1281</f>
        <v>0</v>
      </c>
    </row>
    <row r="1284" spans="1:13" ht="15" hidden="1" customHeight="1" x14ac:dyDescent="0.25">
      <c r="A1284">
        <f>'БАЗА ЯНД'!B1282</f>
        <v>0</v>
      </c>
      <c r="B1284">
        <f>'БАЗА ЯНД'!E1282</f>
        <v>0</v>
      </c>
      <c r="C1284" t="str">
        <f>CONCATENATE('БАЗА ЯНД'!F1282,".-")</f>
        <v>.-</v>
      </c>
      <c r="D1284" t="str">
        <f>CONCATENATE('БАЗА ЯНД'!I1282," г")</f>
        <v xml:space="preserve"> г</v>
      </c>
      <c r="E1284" t="str">
        <f>CONCATENATE(ROUND('БАЗА ЯНД'!J1282,0)," кк")</f>
        <v>0 кк</v>
      </c>
      <c r="F1284" t="str">
        <f>CONCATENATE("Б ",ROUND('БАЗА ЯНД'!K1282,0))</f>
        <v>Б 0</v>
      </c>
      <c r="G1284" t="str">
        <f>CONCATENATE("Ж ",ROUND('БАЗА ЯНД'!L1282,0))</f>
        <v>Ж 0</v>
      </c>
      <c r="H1284" t="str">
        <f>CONCATENATE("У ",ROUND('БАЗА ЯНД'!M1282,0))</f>
        <v>У 0</v>
      </c>
      <c r="I1284">
        <f>'БАЗА ЯНД'!N1282</f>
        <v>0</v>
      </c>
      <c r="J1284">
        <f>'БАЗА ЯНД'!O1282</f>
        <v>0</v>
      </c>
      <c r="K1284">
        <f>'БАЗА ЯНД'!P1282</f>
        <v>0</v>
      </c>
      <c r="L1284">
        <f>'БАЗА ЯНД'!Q1282</f>
        <v>0</v>
      </c>
      <c r="M1284">
        <f>'БАЗА ЯНД'!R1282</f>
        <v>0</v>
      </c>
    </row>
    <row r="1285" spans="1:13" ht="15" hidden="1" customHeight="1" x14ac:dyDescent="0.25">
      <c r="A1285">
        <f>'БАЗА ЯНД'!B1283</f>
        <v>0</v>
      </c>
      <c r="B1285">
        <f>'БАЗА ЯНД'!E1283</f>
        <v>0</v>
      </c>
      <c r="C1285" t="str">
        <f>CONCATENATE('БАЗА ЯНД'!F1283,".-")</f>
        <v>.-</v>
      </c>
      <c r="D1285" t="str">
        <f>CONCATENATE('БАЗА ЯНД'!I1283," г")</f>
        <v xml:space="preserve"> г</v>
      </c>
      <c r="E1285" t="str">
        <f>CONCATENATE(ROUND('БАЗА ЯНД'!J1283,0)," кк")</f>
        <v>0 кк</v>
      </c>
      <c r="F1285" t="str">
        <f>CONCATENATE("Б ",ROUND('БАЗА ЯНД'!K1283,0))</f>
        <v>Б 0</v>
      </c>
      <c r="G1285" t="str">
        <f>CONCATENATE("Ж ",ROUND('БАЗА ЯНД'!L1283,0))</f>
        <v>Ж 0</v>
      </c>
      <c r="H1285" t="str">
        <f>CONCATENATE("У ",ROUND('БАЗА ЯНД'!M1283,0))</f>
        <v>У 0</v>
      </c>
      <c r="I1285">
        <f>'БАЗА ЯНД'!N1283</f>
        <v>0</v>
      </c>
      <c r="J1285">
        <f>'БАЗА ЯНД'!O1283</f>
        <v>0</v>
      </c>
      <c r="K1285">
        <f>'БАЗА ЯНД'!P1283</f>
        <v>0</v>
      </c>
      <c r="L1285">
        <f>'БАЗА ЯНД'!Q1283</f>
        <v>0</v>
      </c>
      <c r="M1285">
        <f>'БАЗА ЯНД'!R1283</f>
        <v>0</v>
      </c>
    </row>
    <row r="1286" spans="1:13" ht="15" hidden="1" customHeight="1" x14ac:dyDescent="0.25">
      <c r="A1286">
        <f>'БАЗА ЯНД'!B1284</f>
        <v>0</v>
      </c>
      <c r="B1286">
        <f>'БАЗА ЯНД'!E1284</f>
        <v>0</v>
      </c>
      <c r="C1286" t="str">
        <f>CONCATENATE('БАЗА ЯНД'!F1284,".-")</f>
        <v>.-</v>
      </c>
      <c r="D1286" t="str">
        <f>CONCATENATE('БАЗА ЯНД'!I1284," г")</f>
        <v xml:space="preserve"> г</v>
      </c>
      <c r="E1286" t="str">
        <f>CONCATENATE(ROUND('БАЗА ЯНД'!J1284,0)," кк")</f>
        <v>0 кк</v>
      </c>
      <c r="F1286" t="str">
        <f>CONCATENATE("Б ",ROUND('БАЗА ЯНД'!K1284,0))</f>
        <v>Б 0</v>
      </c>
      <c r="G1286" t="str">
        <f>CONCATENATE("Ж ",ROUND('БАЗА ЯНД'!L1284,0))</f>
        <v>Ж 0</v>
      </c>
      <c r="H1286" t="str">
        <f>CONCATENATE("У ",ROUND('БАЗА ЯНД'!M1284,0))</f>
        <v>У 0</v>
      </c>
      <c r="I1286">
        <f>'БАЗА ЯНД'!N1284</f>
        <v>0</v>
      </c>
      <c r="J1286">
        <f>'БАЗА ЯНД'!O1284</f>
        <v>0</v>
      </c>
      <c r="K1286">
        <f>'БАЗА ЯНД'!P1284</f>
        <v>0</v>
      </c>
      <c r="L1286">
        <f>'БАЗА ЯНД'!Q1284</f>
        <v>0</v>
      </c>
      <c r="M1286">
        <f>'БАЗА ЯНД'!R1284</f>
        <v>0</v>
      </c>
    </row>
    <row r="1287" spans="1:13" ht="15" hidden="1" customHeight="1" x14ac:dyDescent="0.25">
      <c r="A1287">
        <f>'БАЗА ЯНД'!B1285</f>
        <v>0</v>
      </c>
      <c r="B1287">
        <f>'БАЗА ЯНД'!E1285</f>
        <v>0</v>
      </c>
      <c r="C1287" t="str">
        <f>CONCATENATE('БАЗА ЯНД'!F1285,".-")</f>
        <v>.-</v>
      </c>
      <c r="D1287" t="str">
        <f>CONCATENATE('БАЗА ЯНД'!I1285," г")</f>
        <v xml:space="preserve"> г</v>
      </c>
      <c r="E1287" t="str">
        <f>CONCATENATE(ROUND('БАЗА ЯНД'!J1285,0)," кк")</f>
        <v>0 кк</v>
      </c>
      <c r="F1287" t="str">
        <f>CONCATENATE("Б ",ROUND('БАЗА ЯНД'!K1285,0))</f>
        <v>Б 0</v>
      </c>
      <c r="G1287" t="str">
        <f>CONCATENATE("Ж ",ROUND('БАЗА ЯНД'!L1285,0))</f>
        <v>Ж 0</v>
      </c>
      <c r="H1287" t="str">
        <f>CONCATENATE("У ",ROUND('БАЗА ЯНД'!M1285,0))</f>
        <v>У 0</v>
      </c>
      <c r="I1287">
        <f>'БАЗА ЯНД'!N1285</f>
        <v>0</v>
      </c>
      <c r="J1287">
        <f>'БАЗА ЯНД'!O1285</f>
        <v>0</v>
      </c>
      <c r="K1287">
        <f>'БАЗА ЯНД'!P1285</f>
        <v>0</v>
      </c>
      <c r="L1287">
        <f>'БАЗА ЯНД'!Q1285</f>
        <v>0</v>
      </c>
      <c r="M1287">
        <f>'БАЗА ЯНД'!R1285</f>
        <v>0</v>
      </c>
    </row>
    <row r="1288" spans="1:13" ht="15" hidden="1" customHeight="1" x14ac:dyDescent="0.25">
      <c r="A1288">
        <f>'БАЗА ЯНД'!B1286</f>
        <v>0</v>
      </c>
      <c r="B1288">
        <f>'БАЗА ЯНД'!E1286</f>
        <v>0</v>
      </c>
      <c r="C1288" t="str">
        <f>CONCATENATE('БАЗА ЯНД'!F1286,".-")</f>
        <v>.-</v>
      </c>
      <c r="D1288" t="str">
        <f>CONCATENATE('БАЗА ЯНД'!I1286," г")</f>
        <v xml:space="preserve"> г</v>
      </c>
      <c r="E1288" t="str">
        <f>CONCATENATE(ROUND('БАЗА ЯНД'!J1286,0)," кк")</f>
        <v>0 кк</v>
      </c>
      <c r="F1288" t="str">
        <f>CONCATENATE("Б ",ROUND('БАЗА ЯНД'!K1286,0))</f>
        <v>Б 0</v>
      </c>
      <c r="G1288" t="str">
        <f>CONCATENATE("Ж ",ROUND('БАЗА ЯНД'!L1286,0))</f>
        <v>Ж 0</v>
      </c>
      <c r="H1288" t="str">
        <f>CONCATENATE("У ",ROUND('БАЗА ЯНД'!M1286,0))</f>
        <v>У 0</v>
      </c>
      <c r="I1288">
        <f>'БАЗА ЯНД'!N1286</f>
        <v>0</v>
      </c>
      <c r="J1288">
        <f>'БАЗА ЯНД'!O1286</f>
        <v>0</v>
      </c>
      <c r="K1288">
        <f>'БАЗА ЯНД'!P1286</f>
        <v>0</v>
      </c>
      <c r="L1288">
        <f>'БАЗА ЯНД'!Q1286</f>
        <v>0</v>
      </c>
      <c r="M1288">
        <f>'БАЗА ЯНД'!R1286</f>
        <v>0</v>
      </c>
    </row>
    <row r="1289" spans="1:13" ht="15" hidden="1" customHeight="1" x14ac:dyDescent="0.25">
      <c r="A1289">
        <f>'БАЗА ЯНД'!B1287</f>
        <v>0</v>
      </c>
      <c r="B1289">
        <f>'БАЗА ЯНД'!E1287</f>
        <v>0</v>
      </c>
      <c r="C1289" t="str">
        <f>CONCATENATE('БАЗА ЯНД'!F1287,".-")</f>
        <v>.-</v>
      </c>
      <c r="D1289" t="str">
        <f>CONCATENATE('БАЗА ЯНД'!I1287," г")</f>
        <v xml:space="preserve"> г</v>
      </c>
      <c r="E1289" t="str">
        <f>CONCATENATE(ROUND('БАЗА ЯНД'!J1287,0)," кк")</f>
        <v>0 кк</v>
      </c>
      <c r="F1289" t="str">
        <f>CONCATENATE("Б ",ROUND('БАЗА ЯНД'!K1287,0))</f>
        <v>Б 0</v>
      </c>
      <c r="G1289" t="str">
        <f>CONCATENATE("Ж ",ROUND('БАЗА ЯНД'!L1287,0))</f>
        <v>Ж 0</v>
      </c>
      <c r="H1289" t="str">
        <f>CONCATENATE("У ",ROUND('БАЗА ЯНД'!M1287,0))</f>
        <v>У 0</v>
      </c>
      <c r="I1289">
        <f>'БАЗА ЯНД'!N1287</f>
        <v>0</v>
      </c>
      <c r="J1289">
        <f>'БАЗА ЯНД'!O1287</f>
        <v>0</v>
      </c>
      <c r="K1289">
        <f>'БАЗА ЯНД'!P1287</f>
        <v>0</v>
      </c>
      <c r="L1289">
        <f>'БАЗА ЯНД'!Q1287</f>
        <v>0</v>
      </c>
      <c r="M1289">
        <f>'БАЗА ЯНД'!R1287</f>
        <v>0</v>
      </c>
    </row>
    <row r="1290" spans="1:13" ht="15" hidden="1" customHeight="1" x14ac:dyDescent="0.25">
      <c r="A1290">
        <f>'БАЗА ЯНД'!B1288</f>
        <v>0</v>
      </c>
      <c r="B1290">
        <f>'БАЗА ЯНД'!E1288</f>
        <v>0</v>
      </c>
      <c r="C1290" t="str">
        <f>CONCATENATE('БАЗА ЯНД'!F1288,".-")</f>
        <v>.-</v>
      </c>
      <c r="D1290" t="str">
        <f>CONCATENATE('БАЗА ЯНД'!I1288," г")</f>
        <v xml:space="preserve"> г</v>
      </c>
      <c r="E1290" t="str">
        <f>CONCATENATE(ROUND('БАЗА ЯНД'!J1288,0)," кк")</f>
        <v>0 кк</v>
      </c>
      <c r="F1290" t="str">
        <f>CONCATENATE("Б ",ROUND('БАЗА ЯНД'!K1288,0))</f>
        <v>Б 0</v>
      </c>
      <c r="G1290" t="str">
        <f>CONCATENATE("Ж ",ROUND('БАЗА ЯНД'!L1288,0))</f>
        <v>Ж 0</v>
      </c>
      <c r="H1290" t="str">
        <f>CONCATENATE("У ",ROUND('БАЗА ЯНД'!M1288,0))</f>
        <v>У 0</v>
      </c>
      <c r="I1290">
        <f>'БАЗА ЯНД'!N1288</f>
        <v>0</v>
      </c>
      <c r="J1290">
        <f>'БАЗА ЯНД'!O1288</f>
        <v>0</v>
      </c>
      <c r="K1290">
        <f>'БАЗА ЯНД'!P1288</f>
        <v>0</v>
      </c>
      <c r="L1290">
        <f>'БАЗА ЯНД'!Q1288</f>
        <v>0</v>
      </c>
      <c r="M1290">
        <f>'БАЗА ЯНД'!R1288</f>
        <v>0</v>
      </c>
    </row>
    <row r="1291" spans="1:13" ht="15" hidden="1" customHeight="1" x14ac:dyDescent="0.25">
      <c r="A1291">
        <f>'БАЗА ЯНД'!B1289</f>
        <v>0</v>
      </c>
      <c r="B1291">
        <f>'БАЗА ЯНД'!E1289</f>
        <v>0</v>
      </c>
      <c r="C1291" t="str">
        <f>CONCATENATE('БАЗА ЯНД'!F1289,".-")</f>
        <v>.-</v>
      </c>
      <c r="D1291" t="str">
        <f>CONCATENATE('БАЗА ЯНД'!I1289," г")</f>
        <v xml:space="preserve"> г</v>
      </c>
      <c r="E1291" t="str">
        <f>CONCATENATE(ROUND('БАЗА ЯНД'!J1289,0)," кк")</f>
        <v>0 кк</v>
      </c>
      <c r="F1291" t="str">
        <f>CONCATENATE("Б ",ROUND('БАЗА ЯНД'!K1289,0))</f>
        <v>Б 0</v>
      </c>
      <c r="G1291" t="str">
        <f>CONCATENATE("Ж ",ROUND('БАЗА ЯНД'!L1289,0))</f>
        <v>Ж 0</v>
      </c>
      <c r="H1291" t="str">
        <f>CONCATENATE("У ",ROUND('БАЗА ЯНД'!M1289,0))</f>
        <v>У 0</v>
      </c>
      <c r="I1291">
        <f>'БАЗА ЯНД'!N1289</f>
        <v>0</v>
      </c>
      <c r="J1291">
        <f>'БАЗА ЯНД'!O1289</f>
        <v>0</v>
      </c>
      <c r="K1291">
        <f>'БАЗА ЯНД'!P1289</f>
        <v>0</v>
      </c>
      <c r="L1291">
        <f>'БАЗА ЯНД'!Q1289</f>
        <v>0</v>
      </c>
      <c r="M1291">
        <f>'БАЗА ЯНД'!R1289</f>
        <v>0</v>
      </c>
    </row>
    <row r="1292" spans="1:13" ht="15" hidden="1" customHeight="1" x14ac:dyDescent="0.25">
      <c r="A1292">
        <f>'БАЗА ЯНД'!B1290</f>
        <v>0</v>
      </c>
      <c r="B1292">
        <f>'БАЗА ЯНД'!E1290</f>
        <v>0</v>
      </c>
      <c r="C1292" t="str">
        <f>CONCATENATE('БАЗА ЯНД'!F1290,".-")</f>
        <v>.-</v>
      </c>
      <c r="D1292" t="str">
        <f>CONCATENATE('БАЗА ЯНД'!I1290," г")</f>
        <v xml:space="preserve"> г</v>
      </c>
      <c r="E1292" t="str">
        <f>CONCATENATE(ROUND('БАЗА ЯНД'!J1290,0)," кк")</f>
        <v>0 кк</v>
      </c>
      <c r="F1292" t="str">
        <f>CONCATENATE("Б ",ROUND('БАЗА ЯНД'!K1290,0))</f>
        <v>Б 0</v>
      </c>
      <c r="G1292" t="str">
        <f>CONCATENATE("Ж ",ROUND('БАЗА ЯНД'!L1290,0))</f>
        <v>Ж 0</v>
      </c>
      <c r="H1292" t="str">
        <f>CONCATENATE("У ",ROUND('БАЗА ЯНД'!M1290,0))</f>
        <v>У 0</v>
      </c>
      <c r="I1292">
        <f>'БАЗА ЯНД'!N1290</f>
        <v>0</v>
      </c>
      <c r="J1292">
        <f>'БАЗА ЯНД'!O1290</f>
        <v>0</v>
      </c>
      <c r="K1292">
        <f>'БАЗА ЯНД'!P1290</f>
        <v>0</v>
      </c>
      <c r="L1292">
        <f>'БАЗА ЯНД'!Q1290</f>
        <v>0</v>
      </c>
      <c r="M1292">
        <f>'БАЗА ЯНД'!R1290</f>
        <v>0</v>
      </c>
    </row>
    <row r="1293" spans="1:13" ht="15" hidden="1" customHeight="1" x14ac:dyDescent="0.25">
      <c r="A1293">
        <f>'БАЗА ЯНД'!B1291</f>
        <v>0</v>
      </c>
      <c r="B1293">
        <f>'БАЗА ЯНД'!E1291</f>
        <v>0</v>
      </c>
      <c r="C1293" t="str">
        <f>CONCATENATE('БАЗА ЯНД'!F1291,".-")</f>
        <v>.-</v>
      </c>
      <c r="D1293" t="str">
        <f>CONCATENATE('БАЗА ЯНД'!I1291," г")</f>
        <v xml:space="preserve"> г</v>
      </c>
      <c r="E1293" t="str">
        <f>CONCATENATE(ROUND('БАЗА ЯНД'!J1291,0)," кк")</f>
        <v>0 кк</v>
      </c>
      <c r="F1293" t="str">
        <f>CONCATENATE("Б ",ROUND('БАЗА ЯНД'!K1291,0))</f>
        <v>Б 0</v>
      </c>
      <c r="G1293" t="str">
        <f>CONCATENATE("Ж ",ROUND('БАЗА ЯНД'!L1291,0))</f>
        <v>Ж 0</v>
      </c>
      <c r="H1293" t="str">
        <f>CONCATENATE("У ",ROUND('БАЗА ЯНД'!M1291,0))</f>
        <v>У 0</v>
      </c>
      <c r="I1293">
        <f>'БАЗА ЯНД'!N1291</f>
        <v>0</v>
      </c>
      <c r="J1293">
        <f>'БАЗА ЯНД'!O1291</f>
        <v>0</v>
      </c>
      <c r="K1293">
        <f>'БАЗА ЯНД'!P1291</f>
        <v>0</v>
      </c>
      <c r="L1293">
        <f>'БАЗА ЯНД'!Q1291</f>
        <v>0</v>
      </c>
      <c r="M1293">
        <f>'БАЗА ЯНД'!R1291</f>
        <v>0</v>
      </c>
    </row>
    <row r="1294" spans="1:13" ht="15" hidden="1" customHeight="1" x14ac:dyDescent="0.25">
      <c r="A1294">
        <f>'БАЗА ЯНД'!B1292</f>
        <v>0</v>
      </c>
      <c r="B1294">
        <f>'БАЗА ЯНД'!E1292</f>
        <v>0</v>
      </c>
      <c r="C1294" t="str">
        <f>CONCATENATE('БАЗА ЯНД'!F1292,".-")</f>
        <v>.-</v>
      </c>
      <c r="D1294" t="str">
        <f>CONCATENATE('БАЗА ЯНД'!I1292," г")</f>
        <v xml:space="preserve"> г</v>
      </c>
      <c r="E1294" t="str">
        <f>CONCATENATE(ROUND('БАЗА ЯНД'!J1292,0)," кк")</f>
        <v>0 кк</v>
      </c>
      <c r="F1294" t="str">
        <f>CONCATENATE("Б ",ROUND('БАЗА ЯНД'!K1292,0))</f>
        <v>Б 0</v>
      </c>
      <c r="G1294" t="str">
        <f>CONCATENATE("Ж ",ROUND('БАЗА ЯНД'!L1292,0))</f>
        <v>Ж 0</v>
      </c>
      <c r="H1294" t="str">
        <f>CONCATENATE("У ",ROUND('БАЗА ЯНД'!M1292,0))</f>
        <v>У 0</v>
      </c>
      <c r="I1294">
        <f>'БАЗА ЯНД'!N1292</f>
        <v>0</v>
      </c>
      <c r="J1294">
        <f>'БАЗА ЯНД'!O1292</f>
        <v>0</v>
      </c>
      <c r="K1294">
        <f>'БАЗА ЯНД'!P1292</f>
        <v>0</v>
      </c>
      <c r="L1294">
        <f>'БАЗА ЯНД'!Q1292</f>
        <v>0</v>
      </c>
      <c r="M1294">
        <f>'БАЗА ЯНД'!R1292</f>
        <v>0</v>
      </c>
    </row>
    <row r="1295" spans="1:13" ht="15" hidden="1" customHeight="1" x14ac:dyDescent="0.25">
      <c r="A1295">
        <f>'БАЗА ЯНД'!B1293</f>
        <v>0</v>
      </c>
      <c r="B1295">
        <f>'БАЗА ЯНД'!E1293</f>
        <v>0</v>
      </c>
      <c r="C1295" t="str">
        <f>CONCATENATE('БАЗА ЯНД'!F1293,".-")</f>
        <v>.-</v>
      </c>
      <c r="D1295" t="str">
        <f>CONCATENATE('БАЗА ЯНД'!I1293," г")</f>
        <v xml:space="preserve"> г</v>
      </c>
      <c r="E1295" t="str">
        <f>CONCATENATE(ROUND('БАЗА ЯНД'!J1293,0)," кк")</f>
        <v>0 кк</v>
      </c>
      <c r="F1295" t="str">
        <f>CONCATENATE("Б ",ROUND('БАЗА ЯНД'!K1293,0))</f>
        <v>Б 0</v>
      </c>
      <c r="G1295" t="str">
        <f>CONCATENATE("Ж ",ROUND('БАЗА ЯНД'!L1293,0))</f>
        <v>Ж 0</v>
      </c>
      <c r="H1295" t="str">
        <f>CONCATENATE("У ",ROUND('БАЗА ЯНД'!M1293,0))</f>
        <v>У 0</v>
      </c>
      <c r="I1295">
        <f>'БАЗА ЯНД'!N1293</f>
        <v>0</v>
      </c>
      <c r="J1295">
        <f>'БАЗА ЯНД'!O1293</f>
        <v>0</v>
      </c>
      <c r="K1295">
        <f>'БАЗА ЯНД'!P1293</f>
        <v>0</v>
      </c>
      <c r="L1295">
        <f>'БАЗА ЯНД'!Q1293</f>
        <v>0</v>
      </c>
      <c r="M1295">
        <f>'БАЗА ЯНД'!R1293</f>
        <v>0</v>
      </c>
    </row>
    <row r="1296" spans="1:13" ht="15" hidden="1" customHeight="1" x14ac:dyDescent="0.25">
      <c r="A1296">
        <f>'БАЗА ЯНД'!B1294</f>
        <v>0</v>
      </c>
      <c r="B1296">
        <f>'БАЗА ЯНД'!E1294</f>
        <v>0</v>
      </c>
      <c r="C1296" t="str">
        <f>CONCATENATE('БАЗА ЯНД'!F1294,".-")</f>
        <v>.-</v>
      </c>
      <c r="D1296" t="str">
        <f>CONCATENATE('БАЗА ЯНД'!I1294," г")</f>
        <v xml:space="preserve"> г</v>
      </c>
      <c r="E1296" t="str">
        <f>CONCATENATE(ROUND('БАЗА ЯНД'!J1294,0)," кк")</f>
        <v>0 кк</v>
      </c>
      <c r="F1296" t="str">
        <f>CONCATENATE("Б ",ROUND('БАЗА ЯНД'!K1294,0))</f>
        <v>Б 0</v>
      </c>
      <c r="G1296" t="str">
        <f>CONCATENATE("Ж ",ROUND('БАЗА ЯНД'!L1294,0))</f>
        <v>Ж 0</v>
      </c>
      <c r="H1296" t="str">
        <f>CONCATENATE("У ",ROUND('БАЗА ЯНД'!M1294,0))</f>
        <v>У 0</v>
      </c>
      <c r="I1296">
        <f>'БАЗА ЯНД'!N1294</f>
        <v>0</v>
      </c>
      <c r="J1296">
        <f>'БАЗА ЯНД'!O1294</f>
        <v>0</v>
      </c>
      <c r="K1296">
        <f>'БАЗА ЯНД'!P1294</f>
        <v>0</v>
      </c>
      <c r="L1296">
        <f>'БАЗА ЯНД'!Q1294</f>
        <v>0</v>
      </c>
      <c r="M1296">
        <f>'БАЗА ЯНД'!R1294</f>
        <v>0</v>
      </c>
    </row>
    <row r="1297" spans="1:13" ht="15" hidden="1" customHeight="1" x14ac:dyDescent="0.25">
      <c r="A1297">
        <f>'БАЗА ЯНД'!B1295</f>
        <v>0</v>
      </c>
      <c r="B1297">
        <f>'БАЗА ЯНД'!E1295</f>
        <v>0</v>
      </c>
      <c r="C1297" t="str">
        <f>CONCATENATE('БАЗА ЯНД'!F1295,".-")</f>
        <v>.-</v>
      </c>
      <c r="D1297" t="str">
        <f>CONCATENATE('БАЗА ЯНД'!I1295," г")</f>
        <v xml:space="preserve"> г</v>
      </c>
      <c r="E1297" t="str">
        <f>CONCATENATE(ROUND('БАЗА ЯНД'!J1295,0)," кк")</f>
        <v>0 кк</v>
      </c>
      <c r="F1297" t="str">
        <f>CONCATENATE("Б ",ROUND('БАЗА ЯНД'!K1295,0))</f>
        <v>Б 0</v>
      </c>
      <c r="G1297" t="str">
        <f>CONCATENATE("Ж ",ROUND('БАЗА ЯНД'!L1295,0))</f>
        <v>Ж 0</v>
      </c>
      <c r="H1297" t="str">
        <f>CONCATENATE("У ",ROUND('БАЗА ЯНД'!M1295,0))</f>
        <v>У 0</v>
      </c>
      <c r="I1297">
        <f>'БАЗА ЯНД'!N1295</f>
        <v>0</v>
      </c>
      <c r="J1297">
        <f>'БАЗА ЯНД'!O1295</f>
        <v>0</v>
      </c>
      <c r="K1297">
        <f>'БАЗА ЯНД'!P1295</f>
        <v>0</v>
      </c>
      <c r="L1297">
        <f>'БАЗА ЯНД'!Q1295</f>
        <v>0</v>
      </c>
      <c r="M1297">
        <f>'БАЗА ЯНД'!R1295</f>
        <v>0</v>
      </c>
    </row>
    <row r="1298" spans="1:13" ht="15" hidden="1" customHeight="1" x14ac:dyDescent="0.25">
      <c r="A1298">
        <f>'БАЗА ЯНД'!B1296</f>
        <v>0</v>
      </c>
      <c r="B1298">
        <f>'БАЗА ЯНД'!E1296</f>
        <v>0</v>
      </c>
      <c r="C1298" t="str">
        <f>CONCATENATE('БАЗА ЯНД'!F1296,".-")</f>
        <v>.-</v>
      </c>
      <c r="D1298" t="str">
        <f>CONCATENATE('БАЗА ЯНД'!I1296," г")</f>
        <v xml:space="preserve"> г</v>
      </c>
      <c r="E1298" t="str">
        <f>CONCATENATE(ROUND('БАЗА ЯНД'!J1296,0)," кк")</f>
        <v>0 кк</v>
      </c>
      <c r="F1298" t="str">
        <f>CONCATENATE("Б ",ROUND('БАЗА ЯНД'!K1296,0))</f>
        <v>Б 0</v>
      </c>
      <c r="G1298" t="str">
        <f>CONCATENATE("Ж ",ROUND('БАЗА ЯНД'!L1296,0))</f>
        <v>Ж 0</v>
      </c>
      <c r="H1298" t="str">
        <f>CONCATENATE("У ",ROUND('БАЗА ЯНД'!M1296,0))</f>
        <v>У 0</v>
      </c>
      <c r="I1298">
        <f>'БАЗА ЯНД'!N1296</f>
        <v>0</v>
      </c>
      <c r="J1298">
        <f>'БАЗА ЯНД'!O1296</f>
        <v>0</v>
      </c>
      <c r="K1298">
        <f>'БАЗА ЯНД'!P1296</f>
        <v>0</v>
      </c>
      <c r="L1298">
        <f>'БАЗА ЯНД'!Q1296</f>
        <v>0</v>
      </c>
      <c r="M1298">
        <f>'БАЗА ЯНД'!R1296</f>
        <v>0</v>
      </c>
    </row>
    <row r="1299" spans="1:13" ht="15" hidden="1" customHeight="1" x14ac:dyDescent="0.25">
      <c r="A1299">
        <f>'БАЗА ЯНД'!B1297</f>
        <v>0</v>
      </c>
      <c r="B1299">
        <f>'БАЗА ЯНД'!E1297</f>
        <v>0</v>
      </c>
      <c r="C1299" t="str">
        <f>CONCATENATE('БАЗА ЯНД'!F1297,".-")</f>
        <v>.-</v>
      </c>
      <c r="D1299" t="str">
        <f>CONCATENATE('БАЗА ЯНД'!I1297," г")</f>
        <v xml:space="preserve"> г</v>
      </c>
      <c r="E1299" t="str">
        <f>CONCATENATE(ROUND('БАЗА ЯНД'!J1297,0)," кк")</f>
        <v>0 кк</v>
      </c>
      <c r="F1299" t="str">
        <f>CONCATENATE("Б ",ROUND('БАЗА ЯНД'!K1297,0))</f>
        <v>Б 0</v>
      </c>
      <c r="G1299" t="str">
        <f>CONCATENATE("Ж ",ROUND('БАЗА ЯНД'!L1297,0))</f>
        <v>Ж 0</v>
      </c>
      <c r="H1299" t="str">
        <f>CONCATENATE("У ",ROUND('БАЗА ЯНД'!M1297,0))</f>
        <v>У 0</v>
      </c>
      <c r="I1299">
        <f>'БАЗА ЯНД'!N1297</f>
        <v>0</v>
      </c>
      <c r="J1299">
        <f>'БАЗА ЯНД'!O1297</f>
        <v>0</v>
      </c>
      <c r="K1299">
        <f>'БАЗА ЯНД'!P1297</f>
        <v>0</v>
      </c>
      <c r="L1299">
        <f>'БАЗА ЯНД'!Q1297</f>
        <v>0</v>
      </c>
      <c r="M1299">
        <f>'БАЗА ЯНД'!R1297</f>
        <v>0</v>
      </c>
    </row>
    <row r="1300" spans="1:13" ht="15" hidden="1" customHeight="1" x14ac:dyDescent="0.25">
      <c r="A1300">
        <f>'БАЗА ЯНД'!B1298</f>
        <v>0</v>
      </c>
      <c r="B1300">
        <f>'БАЗА ЯНД'!E1298</f>
        <v>0</v>
      </c>
      <c r="C1300" t="str">
        <f>CONCATENATE('БАЗА ЯНД'!F1298,".-")</f>
        <v>.-</v>
      </c>
      <c r="D1300" t="str">
        <f>CONCATENATE('БАЗА ЯНД'!I1298," г")</f>
        <v xml:space="preserve"> г</v>
      </c>
      <c r="E1300" t="str">
        <f>CONCATENATE(ROUND('БАЗА ЯНД'!J1298,0)," кк")</f>
        <v>0 кк</v>
      </c>
      <c r="F1300" t="str">
        <f>CONCATENATE("Б ",ROUND('БАЗА ЯНД'!K1298,0))</f>
        <v>Б 0</v>
      </c>
      <c r="G1300" t="str">
        <f>CONCATENATE("Ж ",ROUND('БАЗА ЯНД'!L1298,0))</f>
        <v>Ж 0</v>
      </c>
      <c r="H1300" t="str">
        <f>CONCATENATE("У ",ROUND('БАЗА ЯНД'!M1298,0))</f>
        <v>У 0</v>
      </c>
      <c r="I1300">
        <f>'БАЗА ЯНД'!N1298</f>
        <v>0</v>
      </c>
      <c r="J1300">
        <f>'БАЗА ЯНД'!O1298</f>
        <v>0</v>
      </c>
      <c r="K1300">
        <f>'БАЗА ЯНД'!P1298</f>
        <v>0</v>
      </c>
      <c r="L1300">
        <f>'БАЗА ЯНД'!Q1298</f>
        <v>0</v>
      </c>
      <c r="M1300">
        <f>'БАЗА ЯНД'!R1298</f>
        <v>0</v>
      </c>
    </row>
    <row r="1301" spans="1:13" ht="15" hidden="1" customHeight="1" x14ac:dyDescent="0.25">
      <c r="A1301">
        <f>'БАЗА ЯНД'!B1299</f>
        <v>0</v>
      </c>
      <c r="B1301">
        <f>'БАЗА ЯНД'!E1299</f>
        <v>0</v>
      </c>
      <c r="C1301" t="str">
        <f>CONCATENATE('БАЗА ЯНД'!F1299,".-")</f>
        <v>.-</v>
      </c>
      <c r="D1301" t="str">
        <f>CONCATENATE('БАЗА ЯНД'!I1299," г")</f>
        <v xml:space="preserve"> г</v>
      </c>
      <c r="E1301" t="str">
        <f>CONCATENATE(ROUND('БАЗА ЯНД'!J1299,0)," кк")</f>
        <v>0 кк</v>
      </c>
      <c r="F1301" t="str">
        <f>CONCATENATE("Б ",ROUND('БАЗА ЯНД'!K1299,0))</f>
        <v>Б 0</v>
      </c>
      <c r="G1301" t="str">
        <f>CONCATENATE("Ж ",ROUND('БАЗА ЯНД'!L1299,0))</f>
        <v>Ж 0</v>
      </c>
      <c r="H1301" t="str">
        <f>CONCATENATE("У ",ROUND('БАЗА ЯНД'!M1299,0))</f>
        <v>У 0</v>
      </c>
      <c r="I1301">
        <f>'БАЗА ЯНД'!N1299</f>
        <v>0</v>
      </c>
      <c r="J1301">
        <f>'БАЗА ЯНД'!O1299</f>
        <v>0</v>
      </c>
      <c r="K1301">
        <f>'БАЗА ЯНД'!P1299</f>
        <v>0</v>
      </c>
      <c r="L1301">
        <f>'БАЗА ЯНД'!Q1299</f>
        <v>0</v>
      </c>
      <c r="M1301">
        <f>'БАЗА ЯНД'!R1299</f>
        <v>0</v>
      </c>
    </row>
    <row r="1302" spans="1:13" ht="15" hidden="1" customHeight="1" x14ac:dyDescent="0.25">
      <c r="A1302">
        <f>'БАЗА ЯНД'!B1300</f>
        <v>0</v>
      </c>
      <c r="B1302">
        <f>'БАЗА ЯНД'!E1300</f>
        <v>0</v>
      </c>
      <c r="C1302" t="str">
        <f>CONCATENATE('БАЗА ЯНД'!F1300,".-")</f>
        <v>.-</v>
      </c>
      <c r="D1302" t="str">
        <f>CONCATENATE('БАЗА ЯНД'!I1300," г")</f>
        <v xml:space="preserve"> г</v>
      </c>
      <c r="E1302" t="str">
        <f>CONCATENATE(ROUND('БАЗА ЯНД'!J1300,0)," кк")</f>
        <v>0 кк</v>
      </c>
      <c r="F1302" t="str">
        <f>CONCATENATE("Б ",ROUND('БАЗА ЯНД'!K1300,0))</f>
        <v>Б 0</v>
      </c>
      <c r="G1302" t="str">
        <f>CONCATENATE("Ж ",ROUND('БАЗА ЯНД'!L1300,0))</f>
        <v>Ж 0</v>
      </c>
      <c r="H1302" t="str">
        <f>CONCATENATE("У ",ROUND('БАЗА ЯНД'!M1300,0))</f>
        <v>У 0</v>
      </c>
      <c r="I1302">
        <f>'БАЗА ЯНД'!N1300</f>
        <v>0</v>
      </c>
      <c r="J1302">
        <f>'БАЗА ЯНД'!O1300</f>
        <v>0</v>
      </c>
      <c r="K1302">
        <f>'БАЗА ЯНД'!P1300</f>
        <v>0</v>
      </c>
      <c r="L1302">
        <f>'БАЗА ЯНД'!Q1300</f>
        <v>0</v>
      </c>
      <c r="M1302">
        <f>'БАЗА ЯНД'!R1300</f>
        <v>0</v>
      </c>
    </row>
    <row r="1303" spans="1:13" ht="15" hidden="1" customHeight="1" x14ac:dyDescent="0.25">
      <c r="A1303">
        <f>'БАЗА ЯНД'!B1301</f>
        <v>0</v>
      </c>
      <c r="B1303">
        <f>'БАЗА ЯНД'!E1301</f>
        <v>0</v>
      </c>
      <c r="C1303" t="str">
        <f>CONCATENATE('БАЗА ЯНД'!F1301,".-")</f>
        <v>.-</v>
      </c>
      <c r="D1303" t="str">
        <f>CONCATENATE('БАЗА ЯНД'!I1301," г")</f>
        <v xml:space="preserve"> г</v>
      </c>
      <c r="E1303" t="str">
        <f>CONCATENATE(ROUND('БАЗА ЯНД'!J1301,0)," кк")</f>
        <v>0 кк</v>
      </c>
      <c r="F1303" t="str">
        <f>CONCATENATE("Б ",ROUND('БАЗА ЯНД'!K1301,0))</f>
        <v>Б 0</v>
      </c>
      <c r="G1303" t="str">
        <f>CONCATENATE("Ж ",ROUND('БАЗА ЯНД'!L1301,0))</f>
        <v>Ж 0</v>
      </c>
      <c r="H1303" t="str">
        <f>CONCATENATE("У ",ROUND('БАЗА ЯНД'!M1301,0))</f>
        <v>У 0</v>
      </c>
      <c r="I1303">
        <f>'БАЗА ЯНД'!N1301</f>
        <v>0</v>
      </c>
      <c r="J1303">
        <f>'БАЗА ЯНД'!O1301</f>
        <v>0</v>
      </c>
      <c r="K1303">
        <f>'БАЗА ЯНД'!P1301</f>
        <v>0</v>
      </c>
      <c r="L1303">
        <f>'БАЗА ЯНД'!Q1301</f>
        <v>0</v>
      </c>
      <c r="M1303">
        <f>'БАЗА ЯНД'!R1301</f>
        <v>0</v>
      </c>
    </row>
    <row r="1304" spans="1:13" ht="15" hidden="1" customHeight="1" x14ac:dyDescent="0.25">
      <c r="A1304">
        <f>'БАЗА ЯНД'!B1302</f>
        <v>0</v>
      </c>
      <c r="B1304">
        <f>'БАЗА ЯНД'!E1302</f>
        <v>0</v>
      </c>
      <c r="C1304" t="str">
        <f>CONCATENATE('БАЗА ЯНД'!F1302,".-")</f>
        <v>.-</v>
      </c>
      <c r="D1304" t="str">
        <f>CONCATENATE('БАЗА ЯНД'!I1302," г")</f>
        <v xml:space="preserve"> г</v>
      </c>
      <c r="E1304" t="str">
        <f>CONCATENATE(ROUND('БАЗА ЯНД'!J1302,0)," кк")</f>
        <v>0 кк</v>
      </c>
      <c r="F1304" t="str">
        <f>CONCATENATE("Б ",ROUND('БАЗА ЯНД'!K1302,0))</f>
        <v>Б 0</v>
      </c>
      <c r="G1304" t="str">
        <f>CONCATENATE("Ж ",ROUND('БАЗА ЯНД'!L1302,0))</f>
        <v>Ж 0</v>
      </c>
      <c r="H1304" t="str">
        <f>CONCATENATE("У ",ROUND('БАЗА ЯНД'!M1302,0))</f>
        <v>У 0</v>
      </c>
      <c r="I1304">
        <f>'БАЗА ЯНД'!N1302</f>
        <v>0</v>
      </c>
      <c r="J1304">
        <f>'БАЗА ЯНД'!O1302</f>
        <v>0</v>
      </c>
      <c r="K1304">
        <f>'БАЗА ЯНД'!P1302</f>
        <v>0</v>
      </c>
      <c r="L1304">
        <f>'БАЗА ЯНД'!Q1302</f>
        <v>0</v>
      </c>
      <c r="M1304">
        <f>'БАЗА ЯНД'!R1302</f>
        <v>0</v>
      </c>
    </row>
    <row r="1305" spans="1:13" ht="15" hidden="1" customHeight="1" x14ac:dyDescent="0.25">
      <c r="A1305">
        <f>'БАЗА ЯНД'!B1303</f>
        <v>0</v>
      </c>
      <c r="B1305">
        <f>'БАЗА ЯНД'!E1303</f>
        <v>0</v>
      </c>
      <c r="C1305" t="str">
        <f>CONCATENATE('БАЗА ЯНД'!F1303,".-")</f>
        <v>.-</v>
      </c>
      <c r="D1305" t="str">
        <f>CONCATENATE('БАЗА ЯНД'!I1303," г")</f>
        <v xml:space="preserve"> г</v>
      </c>
      <c r="E1305" t="str">
        <f>CONCATENATE(ROUND('БАЗА ЯНД'!J1303,0)," кк")</f>
        <v>0 кк</v>
      </c>
      <c r="F1305" t="str">
        <f>CONCATENATE("Б ",ROUND('БАЗА ЯНД'!K1303,0))</f>
        <v>Б 0</v>
      </c>
      <c r="G1305" t="str">
        <f>CONCATENATE("Ж ",ROUND('БАЗА ЯНД'!L1303,0))</f>
        <v>Ж 0</v>
      </c>
      <c r="H1305" t="str">
        <f>CONCATENATE("У ",ROUND('БАЗА ЯНД'!M1303,0))</f>
        <v>У 0</v>
      </c>
      <c r="I1305">
        <f>'БАЗА ЯНД'!N1303</f>
        <v>0</v>
      </c>
      <c r="J1305">
        <f>'БАЗА ЯНД'!O1303</f>
        <v>0</v>
      </c>
      <c r="K1305">
        <f>'БАЗА ЯНД'!P1303</f>
        <v>0</v>
      </c>
      <c r="L1305">
        <f>'БАЗА ЯНД'!Q1303</f>
        <v>0</v>
      </c>
      <c r="M1305">
        <f>'БАЗА ЯНД'!R1303</f>
        <v>0</v>
      </c>
    </row>
    <row r="1306" spans="1:13" ht="15" hidden="1" customHeight="1" x14ac:dyDescent="0.25">
      <c r="A1306">
        <f>'БАЗА ЯНД'!B1304</f>
        <v>0</v>
      </c>
      <c r="B1306">
        <f>'БАЗА ЯНД'!E1304</f>
        <v>0</v>
      </c>
      <c r="C1306" t="str">
        <f>CONCATENATE('БАЗА ЯНД'!F1304,".-")</f>
        <v>.-</v>
      </c>
      <c r="D1306" t="str">
        <f>CONCATENATE('БАЗА ЯНД'!I1304," г")</f>
        <v xml:space="preserve"> г</v>
      </c>
      <c r="E1306" t="str">
        <f>CONCATENATE(ROUND('БАЗА ЯНД'!J1304,0)," кк")</f>
        <v>0 кк</v>
      </c>
      <c r="F1306" t="str">
        <f>CONCATENATE("Б ",ROUND('БАЗА ЯНД'!K1304,0))</f>
        <v>Б 0</v>
      </c>
      <c r="G1306" t="str">
        <f>CONCATENATE("Ж ",ROUND('БАЗА ЯНД'!L1304,0))</f>
        <v>Ж 0</v>
      </c>
      <c r="H1306" t="str">
        <f>CONCATENATE("У ",ROUND('БАЗА ЯНД'!M1304,0))</f>
        <v>У 0</v>
      </c>
      <c r="I1306">
        <f>'БАЗА ЯНД'!N1304</f>
        <v>0</v>
      </c>
      <c r="J1306">
        <f>'БАЗА ЯНД'!O1304</f>
        <v>0</v>
      </c>
      <c r="K1306">
        <f>'БАЗА ЯНД'!P1304</f>
        <v>0</v>
      </c>
      <c r="L1306">
        <f>'БАЗА ЯНД'!Q1304</f>
        <v>0</v>
      </c>
      <c r="M1306">
        <f>'БАЗА ЯНД'!R1304</f>
        <v>0</v>
      </c>
    </row>
    <row r="1307" spans="1:13" ht="15" hidden="1" customHeight="1" x14ac:dyDescent="0.25">
      <c r="A1307">
        <f>'БАЗА ЯНД'!B1305</f>
        <v>0</v>
      </c>
      <c r="B1307">
        <f>'БАЗА ЯНД'!E1305</f>
        <v>0</v>
      </c>
      <c r="C1307" t="str">
        <f>CONCATENATE('БАЗА ЯНД'!F1305,".-")</f>
        <v>.-</v>
      </c>
      <c r="D1307" t="str">
        <f>CONCATENATE('БАЗА ЯНД'!I1305," г")</f>
        <v xml:space="preserve"> г</v>
      </c>
      <c r="E1307" t="str">
        <f>CONCATENATE(ROUND('БАЗА ЯНД'!J1305,0)," кк")</f>
        <v>0 кк</v>
      </c>
      <c r="F1307" t="str">
        <f>CONCATENATE("Б ",ROUND('БАЗА ЯНД'!K1305,0))</f>
        <v>Б 0</v>
      </c>
      <c r="G1307" t="str">
        <f>CONCATENATE("Ж ",ROUND('БАЗА ЯНД'!L1305,0))</f>
        <v>Ж 0</v>
      </c>
      <c r="H1307" t="str">
        <f>CONCATENATE("У ",ROUND('БАЗА ЯНД'!M1305,0))</f>
        <v>У 0</v>
      </c>
      <c r="I1307">
        <f>'БАЗА ЯНД'!N1305</f>
        <v>0</v>
      </c>
      <c r="J1307">
        <f>'БАЗА ЯНД'!O1305</f>
        <v>0</v>
      </c>
      <c r="K1307">
        <f>'БАЗА ЯНД'!P1305</f>
        <v>0</v>
      </c>
      <c r="L1307">
        <f>'БАЗА ЯНД'!Q1305</f>
        <v>0</v>
      </c>
      <c r="M1307">
        <f>'БАЗА ЯНД'!R1305</f>
        <v>0</v>
      </c>
    </row>
    <row r="1308" spans="1:13" ht="15" hidden="1" customHeight="1" x14ac:dyDescent="0.25">
      <c r="A1308">
        <f>'БАЗА ЯНД'!B1306</f>
        <v>0</v>
      </c>
      <c r="B1308">
        <f>'БАЗА ЯНД'!E1306</f>
        <v>0</v>
      </c>
      <c r="C1308" t="str">
        <f>CONCATENATE('БАЗА ЯНД'!F1306,".-")</f>
        <v>.-</v>
      </c>
      <c r="D1308" t="str">
        <f>CONCATENATE('БАЗА ЯНД'!I1306," г")</f>
        <v xml:space="preserve"> г</v>
      </c>
      <c r="E1308" t="str">
        <f>CONCATENATE(ROUND('БАЗА ЯНД'!J1306,0)," кк")</f>
        <v>0 кк</v>
      </c>
      <c r="F1308" t="str">
        <f>CONCATENATE("Б ",ROUND('БАЗА ЯНД'!K1306,0))</f>
        <v>Б 0</v>
      </c>
      <c r="G1308" t="str">
        <f>CONCATENATE("Ж ",ROUND('БАЗА ЯНД'!L1306,0))</f>
        <v>Ж 0</v>
      </c>
      <c r="H1308" t="str">
        <f>CONCATENATE("У ",ROUND('БАЗА ЯНД'!M1306,0))</f>
        <v>У 0</v>
      </c>
      <c r="I1308">
        <f>'БАЗА ЯНД'!N1306</f>
        <v>0</v>
      </c>
      <c r="J1308">
        <f>'БАЗА ЯНД'!O1306</f>
        <v>0</v>
      </c>
      <c r="K1308">
        <f>'БАЗА ЯНД'!P1306</f>
        <v>0</v>
      </c>
      <c r="L1308">
        <f>'БАЗА ЯНД'!Q1306</f>
        <v>0</v>
      </c>
      <c r="M1308">
        <f>'БАЗА ЯНД'!R1306</f>
        <v>0</v>
      </c>
    </row>
    <row r="1309" spans="1:13" ht="15" hidden="1" customHeight="1" x14ac:dyDescent="0.25">
      <c r="A1309">
        <f>'БАЗА ЯНД'!B1307</f>
        <v>0</v>
      </c>
      <c r="B1309">
        <f>'БАЗА ЯНД'!E1307</f>
        <v>0</v>
      </c>
      <c r="C1309" t="str">
        <f>CONCATENATE('БАЗА ЯНД'!F1307,".-")</f>
        <v>.-</v>
      </c>
      <c r="D1309" t="str">
        <f>CONCATENATE('БАЗА ЯНД'!I1307," г")</f>
        <v xml:space="preserve"> г</v>
      </c>
      <c r="E1309" t="str">
        <f>CONCATENATE(ROUND('БАЗА ЯНД'!J1307,0)," кк")</f>
        <v>0 кк</v>
      </c>
      <c r="F1309" t="str">
        <f>CONCATENATE("Б ",ROUND('БАЗА ЯНД'!K1307,0))</f>
        <v>Б 0</v>
      </c>
      <c r="G1309" t="str">
        <f>CONCATENATE("Ж ",ROUND('БАЗА ЯНД'!L1307,0))</f>
        <v>Ж 0</v>
      </c>
      <c r="H1309" t="str">
        <f>CONCATENATE("У ",ROUND('БАЗА ЯНД'!M1307,0))</f>
        <v>У 0</v>
      </c>
      <c r="I1309">
        <f>'БАЗА ЯНД'!N1307</f>
        <v>0</v>
      </c>
      <c r="J1309">
        <f>'БАЗА ЯНД'!O1307</f>
        <v>0</v>
      </c>
      <c r="K1309">
        <f>'БАЗА ЯНД'!P1307</f>
        <v>0</v>
      </c>
      <c r="L1309">
        <f>'БАЗА ЯНД'!Q1307</f>
        <v>0</v>
      </c>
      <c r="M1309">
        <f>'БАЗА ЯНД'!R1307</f>
        <v>0</v>
      </c>
    </row>
    <row r="1310" spans="1:13" ht="15" hidden="1" customHeight="1" x14ac:dyDescent="0.25">
      <c r="A1310">
        <f>'БАЗА ЯНД'!B1308</f>
        <v>0</v>
      </c>
      <c r="B1310">
        <f>'БАЗА ЯНД'!E1308</f>
        <v>0</v>
      </c>
      <c r="C1310" t="str">
        <f>CONCATENATE('БАЗА ЯНД'!F1308,".-")</f>
        <v>.-</v>
      </c>
      <c r="D1310" t="str">
        <f>CONCATENATE('БАЗА ЯНД'!I1308," г")</f>
        <v xml:space="preserve"> г</v>
      </c>
      <c r="E1310" t="str">
        <f>CONCATENATE(ROUND('БАЗА ЯНД'!J1308,0)," кк")</f>
        <v>0 кк</v>
      </c>
      <c r="F1310" t="str">
        <f>CONCATENATE("Б ",ROUND('БАЗА ЯНД'!K1308,0))</f>
        <v>Б 0</v>
      </c>
      <c r="G1310" t="str">
        <f>CONCATENATE("Ж ",ROUND('БАЗА ЯНД'!L1308,0))</f>
        <v>Ж 0</v>
      </c>
      <c r="H1310" t="str">
        <f>CONCATENATE("У ",ROUND('БАЗА ЯНД'!M1308,0))</f>
        <v>У 0</v>
      </c>
      <c r="I1310">
        <f>'БАЗА ЯНД'!N1308</f>
        <v>0</v>
      </c>
      <c r="J1310">
        <f>'БАЗА ЯНД'!O1308</f>
        <v>0</v>
      </c>
      <c r="K1310">
        <f>'БАЗА ЯНД'!P1308</f>
        <v>0</v>
      </c>
      <c r="L1310">
        <f>'БАЗА ЯНД'!Q1308</f>
        <v>0</v>
      </c>
      <c r="M1310">
        <f>'БАЗА ЯНД'!R1308</f>
        <v>0</v>
      </c>
    </row>
    <row r="1311" spans="1:13" ht="15" hidden="1" customHeight="1" x14ac:dyDescent="0.25">
      <c r="A1311">
        <f>'БАЗА ЯНД'!B1309</f>
        <v>0</v>
      </c>
      <c r="B1311">
        <f>'БАЗА ЯНД'!E1309</f>
        <v>0</v>
      </c>
      <c r="C1311" t="str">
        <f>CONCATENATE('БАЗА ЯНД'!F1309,".-")</f>
        <v>.-</v>
      </c>
      <c r="D1311" t="str">
        <f>CONCATENATE('БАЗА ЯНД'!I1309," г")</f>
        <v xml:space="preserve"> г</v>
      </c>
      <c r="E1311" t="str">
        <f>CONCATENATE(ROUND('БАЗА ЯНД'!J1309,0)," кк")</f>
        <v>0 кк</v>
      </c>
      <c r="F1311" t="str">
        <f>CONCATENATE("Б ",ROUND('БАЗА ЯНД'!K1309,0))</f>
        <v>Б 0</v>
      </c>
      <c r="G1311" t="str">
        <f>CONCATENATE("Ж ",ROUND('БАЗА ЯНД'!L1309,0))</f>
        <v>Ж 0</v>
      </c>
      <c r="H1311" t="str">
        <f>CONCATENATE("У ",ROUND('БАЗА ЯНД'!M1309,0))</f>
        <v>У 0</v>
      </c>
      <c r="I1311">
        <f>'БАЗА ЯНД'!N1309</f>
        <v>0</v>
      </c>
      <c r="J1311">
        <f>'БАЗА ЯНД'!O1309</f>
        <v>0</v>
      </c>
      <c r="K1311">
        <f>'БАЗА ЯНД'!P1309</f>
        <v>0</v>
      </c>
      <c r="L1311">
        <f>'БАЗА ЯНД'!Q1309</f>
        <v>0</v>
      </c>
      <c r="M1311">
        <f>'БАЗА ЯНД'!R1309</f>
        <v>0</v>
      </c>
    </row>
    <row r="1312" spans="1:13" ht="15" hidden="1" customHeight="1" x14ac:dyDescent="0.25">
      <c r="A1312">
        <f>'БАЗА ЯНД'!B1310</f>
        <v>0</v>
      </c>
      <c r="B1312">
        <f>'БАЗА ЯНД'!E1310</f>
        <v>0</v>
      </c>
      <c r="C1312" t="str">
        <f>CONCATENATE('БАЗА ЯНД'!F1310,".-")</f>
        <v>.-</v>
      </c>
      <c r="D1312" t="str">
        <f>CONCATENATE('БАЗА ЯНД'!I1310," г")</f>
        <v xml:space="preserve"> г</v>
      </c>
      <c r="E1312" t="str">
        <f>CONCATENATE(ROUND('БАЗА ЯНД'!J1310,0)," кк")</f>
        <v>0 кк</v>
      </c>
      <c r="F1312" t="str">
        <f>CONCATENATE("Б ",ROUND('БАЗА ЯНД'!K1310,0))</f>
        <v>Б 0</v>
      </c>
      <c r="G1312" t="str">
        <f>CONCATENATE("Ж ",ROUND('БАЗА ЯНД'!L1310,0))</f>
        <v>Ж 0</v>
      </c>
      <c r="H1312" t="str">
        <f>CONCATENATE("У ",ROUND('БАЗА ЯНД'!M1310,0))</f>
        <v>У 0</v>
      </c>
      <c r="I1312">
        <f>'БАЗА ЯНД'!N1310</f>
        <v>0</v>
      </c>
      <c r="J1312">
        <f>'БАЗА ЯНД'!O1310</f>
        <v>0</v>
      </c>
      <c r="K1312">
        <f>'БАЗА ЯНД'!P1310</f>
        <v>0</v>
      </c>
      <c r="L1312">
        <f>'БАЗА ЯНД'!Q1310</f>
        <v>0</v>
      </c>
      <c r="M1312">
        <f>'БАЗА ЯНД'!R1310</f>
        <v>0</v>
      </c>
    </row>
    <row r="1313" spans="1:13" ht="15" hidden="1" customHeight="1" x14ac:dyDescent="0.25">
      <c r="A1313">
        <f>'БАЗА ЯНД'!B1311</f>
        <v>0</v>
      </c>
      <c r="B1313">
        <f>'БАЗА ЯНД'!E1311</f>
        <v>0</v>
      </c>
      <c r="C1313" t="str">
        <f>CONCATENATE('БАЗА ЯНД'!F1311,".-")</f>
        <v>.-</v>
      </c>
      <c r="D1313" t="str">
        <f>CONCATENATE('БАЗА ЯНД'!I1311," г")</f>
        <v xml:space="preserve"> г</v>
      </c>
      <c r="E1313" t="str">
        <f>CONCATENATE(ROUND('БАЗА ЯНД'!J1311,0)," кк")</f>
        <v>0 кк</v>
      </c>
      <c r="F1313" t="str">
        <f>CONCATENATE("Б ",ROUND('БАЗА ЯНД'!K1311,0))</f>
        <v>Б 0</v>
      </c>
      <c r="G1313" t="str">
        <f>CONCATENATE("Ж ",ROUND('БАЗА ЯНД'!L1311,0))</f>
        <v>Ж 0</v>
      </c>
      <c r="H1313" t="str">
        <f>CONCATENATE("У ",ROUND('БАЗА ЯНД'!M1311,0))</f>
        <v>У 0</v>
      </c>
      <c r="I1313">
        <f>'БАЗА ЯНД'!N1311</f>
        <v>0</v>
      </c>
      <c r="J1313">
        <f>'БАЗА ЯНД'!O1311</f>
        <v>0</v>
      </c>
      <c r="K1313">
        <f>'БАЗА ЯНД'!P1311</f>
        <v>0</v>
      </c>
      <c r="L1313">
        <f>'БАЗА ЯНД'!Q1311</f>
        <v>0</v>
      </c>
      <c r="M1313">
        <f>'БАЗА ЯНД'!R1311</f>
        <v>0</v>
      </c>
    </row>
    <row r="1314" spans="1:13" ht="15" hidden="1" customHeight="1" x14ac:dyDescent="0.25">
      <c r="A1314">
        <f>'БАЗА ЯНД'!B1312</f>
        <v>0</v>
      </c>
      <c r="B1314">
        <f>'БАЗА ЯНД'!E1312</f>
        <v>0</v>
      </c>
      <c r="C1314" t="str">
        <f>CONCATENATE('БАЗА ЯНД'!F1312,".-")</f>
        <v>.-</v>
      </c>
      <c r="D1314" t="str">
        <f>CONCATENATE('БАЗА ЯНД'!I1312," г")</f>
        <v xml:space="preserve"> г</v>
      </c>
      <c r="E1314" t="str">
        <f>CONCATENATE(ROUND('БАЗА ЯНД'!J1312,0)," кк")</f>
        <v>0 кк</v>
      </c>
      <c r="F1314" t="str">
        <f>CONCATENATE("Б ",ROUND('БАЗА ЯНД'!K1312,0))</f>
        <v>Б 0</v>
      </c>
      <c r="G1314" t="str">
        <f>CONCATENATE("Ж ",ROUND('БАЗА ЯНД'!L1312,0))</f>
        <v>Ж 0</v>
      </c>
      <c r="H1314" t="str">
        <f>CONCATENATE("У ",ROUND('БАЗА ЯНД'!M1312,0))</f>
        <v>У 0</v>
      </c>
      <c r="I1314">
        <f>'БАЗА ЯНД'!N1312</f>
        <v>0</v>
      </c>
      <c r="J1314">
        <f>'БАЗА ЯНД'!O1312</f>
        <v>0</v>
      </c>
      <c r="K1314">
        <f>'БАЗА ЯНД'!P1312</f>
        <v>0</v>
      </c>
      <c r="L1314">
        <f>'БАЗА ЯНД'!Q1312</f>
        <v>0</v>
      </c>
      <c r="M1314">
        <f>'БАЗА ЯНД'!R1312</f>
        <v>0</v>
      </c>
    </row>
    <row r="1315" spans="1:13" ht="15" hidden="1" customHeight="1" x14ac:dyDescent="0.25">
      <c r="A1315">
        <f>'БАЗА ЯНД'!B1313</f>
        <v>0</v>
      </c>
      <c r="B1315">
        <f>'БАЗА ЯНД'!E1313</f>
        <v>0</v>
      </c>
      <c r="C1315" t="str">
        <f>CONCATENATE('БАЗА ЯНД'!F1313,".-")</f>
        <v>.-</v>
      </c>
      <c r="D1315" t="str">
        <f>CONCATENATE('БАЗА ЯНД'!I1313," г")</f>
        <v xml:space="preserve"> г</v>
      </c>
      <c r="E1315" t="str">
        <f>CONCATENATE(ROUND('БАЗА ЯНД'!J1313,0)," кк")</f>
        <v>0 кк</v>
      </c>
      <c r="F1315" t="str">
        <f>CONCATENATE("Б ",ROUND('БАЗА ЯНД'!K1313,0))</f>
        <v>Б 0</v>
      </c>
      <c r="G1315" t="str">
        <f>CONCATENATE("Ж ",ROUND('БАЗА ЯНД'!L1313,0))</f>
        <v>Ж 0</v>
      </c>
      <c r="H1315" t="str">
        <f>CONCATENATE("У ",ROUND('БАЗА ЯНД'!M1313,0))</f>
        <v>У 0</v>
      </c>
      <c r="I1315">
        <f>'БАЗА ЯНД'!N1313</f>
        <v>0</v>
      </c>
      <c r="J1315">
        <f>'БАЗА ЯНД'!O1313</f>
        <v>0</v>
      </c>
      <c r="K1315">
        <f>'БАЗА ЯНД'!P1313</f>
        <v>0</v>
      </c>
      <c r="L1315">
        <f>'БАЗА ЯНД'!Q1313</f>
        <v>0</v>
      </c>
      <c r="M1315">
        <f>'БАЗА ЯНД'!R1313</f>
        <v>0</v>
      </c>
    </row>
    <row r="1316" spans="1:13" ht="15" hidden="1" customHeight="1" x14ac:dyDescent="0.25">
      <c r="A1316">
        <f>'БАЗА ЯНД'!B1314</f>
        <v>0</v>
      </c>
      <c r="B1316">
        <f>'БАЗА ЯНД'!E1314</f>
        <v>0</v>
      </c>
      <c r="C1316" t="str">
        <f>CONCATENATE('БАЗА ЯНД'!F1314,".-")</f>
        <v>.-</v>
      </c>
      <c r="D1316" t="str">
        <f>CONCATENATE('БАЗА ЯНД'!I1314," г")</f>
        <v xml:space="preserve"> г</v>
      </c>
      <c r="E1316" t="str">
        <f>CONCATENATE(ROUND('БАЗА ЯНД'!J1314,0)," кк")</f>
        <v>0 кк</v>
      </c>
      <c r="F1316" t="str">
        <f>CONCATENATE("Б ",ROUND('БАЗА ЯНД'!K1314,0))</f>
        <v>Б 0</v>
      </c>
      <c r="G1316" t="str">
        <f>CONCATENATE("Ж ",ROUND('БАЗА ЯНД'!L1314,0))</f>
        <v>Ж 0</v>
      </c>
      <c r="H1316" t="str">
        <f>CONCATENATE("У ",ROUND('БАЗА ЯНД'!M1314,0))</f>
        <v>У 0</v>
      </c>
      <c r="I1316">
        <f>'БАЗА ЯНД'!N1314</f>
        <v>0</v>
      </c>
      <c r="J1316">
        <f>'БАЗА ЯНД'!O1314</f>
        <v>0</v>
      </c>
      <c r="K1316">
        <f>'БАЗА ЯНД'!P1314</f>
        <v>0</v>
      </c>
      <c r="L1316">
        <f>'БАЗА ЯНД'!Q1314</f>
        <v>0</v>
      </c>
      <c r="M1316">
        <f>'БАЗА ЯНД'!R1314</f>
        <v>0</v>
      </c>
    </row>
    <row r="1317" spans="1:13" ht="15" hidden="1" customHeight="1" x14ac:dyDescent="0.25">
      <c r="A1317">
        <f>'БАЗА ЯНД'!B1315</f>
        <v>0</v>
      </c>
      <c r="B1317">
        <f>'БАЗА ЯНД'!E1315</f>
        <v>0</v>
      </c>
      <c r="C1317" t="str">
        <f>CONCATENATE('БАЗА ЯНД'!F1315,".-")</f>
        <v>.-</v>
      </c>
      <c r="D1317" t="str">
        <f>CONCATENATE('БАЗА ЯНД'!I1315," г")</f>
        <v xml:space="preserve"> г</v>
      </c>
      <c r="E1317" t="str">
        <f>CONCATENATE(ROUND('БАЗА ЯНД'!J1315,0)," кк")</f>
        <v>0 кк</v>
      </c>
      <c r="F1317" t="str">
        <f>CONCATENATE("Б ",ROUND('БАЗА ЯНД'!K1315,0))</f>
        <v>Б 0</v>
      </c>
      <c r="G1317" t="str">
        <f>CONCATENATE("Ж ",ROUND('БАЗА ЯНД'!L1315,0))</f>
        <v>Ж 0</v>
      </c>
      <c r="H1317" t="str">
        <f>CONCATENATE("У ",ROUND('БАЗА ЯНД'!M1315,0))</f>
        <v>У 0</v>
      </c>
      <c r="I1317">
        <f>'БАЗА ЯНД'!N1315</f>
        <v>0</v>
      </c>
      <c r="J1317">
        <f>'БАЗА ЯНД'!O1315</f>
        <v>0</v>
      </c>
      <c r="K1317">
        <f>'БАЗА ЯНД'!P1315</f>
        <v>0</v>
      </c>
      <c r="L1317">
        <f>'БАЗА ЯНД'!Q1315</f>
        <v>0</v>
      </c>
      <c r="M1317">
        <f>'БАЗА ЯНД'!R1315</f>
        <v>0</v>
      </c>
    </row>
    <row r="1318" spans="1:13" ht="15" hidden="1" customHeight="1" x14ac:dyDescent="0.25">
      <c r="A1318">
        <f>'БАЗА ЯНД'!B1316</f>
        <v>0</v>
      </c>
      <c r="B1318">
        <f>'БАЗА ЯНД'!E1316</f>
        <v>0</v>
      </c>
      <c r="C1318" t="str">
        <f>CONCATENATE('БАЗА ЯНД'!F1316,".-")</f>
        <v>.-</v>
      </c>
      <c r="D1318" t="str">
        <f>CONCATENATE('БАЗА ЯНД'!I1316," г")</f>
        <v xml:space="preserve"> г</v>
      </c>
      <c r="E1318" t="str">
        <f>CONCATENATE(ROUND('БАЗА ЯНД'!J1316,0)," кк")</f>
        <v>0 кк</v>
      </c>
      <c r="F1318" t="str">
        <f>CONCATENATE("Б ",ROUND('БАЗА ЯНД'!K1316,0))</f>
        <v>Б 0</v>
      </c>
      <c r="G1318" t="str">
        <f>CONCATENATE("Ж ",ROUND('БАЗА ЯНД'!L1316,0))</f>
        <v>Ж 0</v>
      </c>
      <c r="H1318" t="str">
        <f>CONCATENATE("У ",ROUND('БАЗА ЯНД'!M1316,0))</f>
        <v>У 0</v>
      </c>
      <c r="I1318">
        <f>'БАЗА ЯНД'!N1316</f>
        <v>0</v>
      </c>
      <c r="J1318">
        <f>'БАЗА ЯНД'!O1316</f>
        <v>0</v>
      </c>
      <c r="K1318">
        <f>'БАЗА ЯНД'!P1316</f>
        <v>0</v>
      </c>
      <c r="L1318">
        <f>'БАЗА ЯНД'!Q1316</f>
        <v>0</v>
      </c>
      <c r="M1318">
        <f>'БАЗА ЯНД'!R1316</f>
        <v>0</v>
      </c>
    </row>
    <row r="1319" spans="1:13" ht="15" hidden="1" customHeight="1" x14ac:dyDescent="0.25">
      <c r="A1319">
        <f>'БАЗА ЯНД'!B1317</f>
        <v>0</v>
      </c>
      <c r="B1319">
        <f>'БАЗА ЯНД'!E1317</f>
        <v>0</v>
      </c>
      <c r="C1319" t="str">
        <f>CONCATENATE('БАЗА ЯНД'!F1317,".-")</f>
        <v>.-</v>
      </c>
      <c r="D1319" t="str">
        <f>CONCATENATE('БАЗА ЯНД'!I1317," г")</f>
        <v xml:space="preserve"> г</v>
      </c>
      <c r="E1319" t="str">
        <f>CONCATENATE(ROUND('БАЗА ЯНД'!J1317,0)," кк")</f>
        <v>0 кк</v>
      </c>
      <c r="F1319" t="str">
        <f>CONCATENATE("Б ",ROUND('БАЗА ЯНД'!K1317,0))</f>
        <v>Б 0</v>
      </c>
      <c r="G1319" t="str">
        <f>CONCATENATE("Ж ",ROUND('БАЗА ЯНД'!L1317,0))</f>
        <v>Ж 0</v>
      </c>
      <c r="H1319" t="str">
        <f>CONCATENATE("У ",ROUND('БАЗА ЯНД'!M1317,0))</f>
        <v>У 0</v>
      </c>
      <c r="I1319">
        <f>'БАЗА ЯНД'!N1317</f>
        <v>0</v>
      </c>
      <c r="J1319">
        <f>'БАЗА ЯНД'!O1317</f>
        <v>0</v>
      </c>
      <c r="K1319">
        <f>'БАЗА ЯНД'!P1317</f>
        <v>0</v>
      </c>
      <c r="L1319">
        <f>'БАЗА ЯНД'!Q1317</f>
        <v>0</v>
      </c>
      <c r="M1319">
        <f>'БАЗА ЯНД'!R1317</f>
        <v>0</v>
      </c>
    </row>
    <row r="1320" spans="1:13" ht="15" hidden="1" customHeight="1" x14ac:dyDescent="0.25">
      <c r="A1320">
        <f>'БАЗА ЯНД'!B1318</f>
        <v>0</v>
      </c>
      <c r="B1320">
        <f>'БАЗА ЯНД'!E1318</f>
        <v>0</v>
      </c>
      <c r="C1320" t="str">
        <f>CONCATENATE('БАЗА ЯНД'!F1318,".-")</f>
        <v>.-</v>
      </c>
      <c r="D1320" t="str">
        <f>CONCATENATE('БАЗА ЯНД'!I1318," г")</f>
        <v xml:space="preserve"> г</v>
      </c>
      <c r="E1320" t="str">
        <f>CONCATENATE(ROUND('БАЗА ЯНД'!J1318,0)," кк")</f>
        <v>0 кк</v>
      </c>
      <c r="F1320" t="str">
        <f>CONCATENATE("Б ",ROUND('БАЗА ЯНД'!K1318,0))</f>
        <v>Б 0</v>
      </c>
      <c r="G1320" t="str">
        <f>CONCATENATE("Ж ",ROUND('БАЗА ЯНД'!L1318,0))</f>
        <v>Ж 0</v>
      </c>
      <c r="H1320" t="str">
        <f>CONCATENATE("У ",ROUND('БАЗА ЯНД'!M1318,0))</f>
        <v>У 0</v>
      </c>
      <c r="I1320">
        <f>'БАЗА ЯНД'!N1318</f>
        <v>0</v>
      </c>
      <c r="J1320">
        <f>'БАЗА ЯНД'!O1318</f>
        <v>0</v>
      </c>
      <c r="K1320">
        <f>'БАЗА ЯНД'!P1318</f>
        <v>0</v>
      </c>
      <c r="L1320">
        <f>'БАЗА ЯНД'!Q1318</f>
        <v>0</v>
      </c>
      <c r="M1320">
        <f>'БАЗА ЯНД'!R1318</f>
        <v>0</v>
      </c>
    </row>
    <row r="1321" spans="1:13" ht="15" hidden="1" customHeight="1" x14ac:dyDescent="0.25">
      <c r="A1321">
        <f>'БАЗА ЯНД'!B1319</f>
        <v>0</v>
      </c>
      <c r="B1321">
        <f>'БАЗА ЯНД'!E1319</f>
        <v>0</v>
      </c>
      <c r="C1321" t="str">
        <f>CONCATENATE('БАЗА ЯНД'!F1319,".-")</f>
        <v>.-</v>
      </c>
      <c r="D1321" t="str">
        <f>CONCATENATE('БАЗА ЯНД'!I1319," г")</f>
        <v xml:space="preserve"> г</v>
      </c>
      <c r="E1321" t="str">
        <f>CONCATENATE(ROUND('БАЗА ЯНД'!J1319,0)," кк")</f>
        <v>0 кк</v>
      </c>
      <c r="F1321" t="str">
        <f>CONCATENATE("Б ",ROUND('БАЗА ЯНД'!K1319,0))</f>
        <v>Б 0</v>
      </c>
      <c r="G1321" t="str">
        <f>CONCATENATE("Ж ",ROUND('БАЗА ЯНД'!L1319,0))</f>
        <v>Ж 0</v>
      </c>
      <c r="H1321" t="str">
        <f>CONCATENATE("У ",ROUND('БАЗА ЯНД'!M1319,0))</f>
        <v>У 0</v>
      </c>
      <c r="I1321">
        <f>'БАЗА ЯНД'!N1319</f>
        <v>0</v>
      </c>
      <c r="J1321">
        <f>'БАЗА ЯНД'!O1319</f>
        <v>0</v>
      </c>
      <c r="K1321">
        <f>'БАЗА ЯНД'!P1319</f>
        <v>0</v>
      </c>
      <c r="L1321">
        <f>'БАЗА ЯНД'!Q1319</f>
        <v>0</v>
      </c>
      <c r="M1321">
        <f>'БАЗА ЯНД'!R1319</f>
        <v>0</v>
      </c>
    </row>
    <row r="1322" spans="1:13" ht="15" hidden="1" customHeight="1" x14ac:dyDescent="0.25">
      <c r="A1322">
        <f>'БАЗА ЯНД'!B1320</f>
        <v>0</v>
      </c>
      <c r="B1322">
        <f>'БАЗА ЯНД'!E1320</f>
        <v>0</v>
      </c>
      <c r="C1322" t="str">
        <f>CONCATENATE('БАЗА ЯНД'!F1320,".-")</f>
        <v>.-</v>
      </c>
      <c r="D1322" t="str">
        <f>CONCATENATE('БАЗА ЯНД'!I1320," г")</f>
        <v xml:space="preserve"> г</v>
      </c>
      <c r="E1322" t="str">
        <f>CONCATENATE(ROUND('БАЗА ЯНД'!J1320,0)," кк")</f>
        <v>0 кк</v>
      </c>
      <c r="F1322" t="str">
        <f>CONCATENATE("Б ",ROUND('БАЗА ЯНД'!K1320,0))</f>
        <v>Б 0</v>
      </c>
      <c r="G1322" t="str">
        <f>CONCATENATE("Ж ",ROUND('БАЗА ЯНД'!L1320,0))</f>
        <v>Ж 0</v>
      </c>
      <c r="H1322" t="str">
        <f>CONCATENATE("У ",ROUND('БАЗА ЯНД'!M1320,0))</f>
        <v>У 0</v>
      </c>
      <c r="I1322">
        <f>'БАЗА ЯНД'!N1320</f>
        <v>0</v>
      </c>
      <c r="J1322">
        <f>'БАЗА ЯНД'!O1320</f>
        <v>0</v>
      </c>
      <c r="K1322">
        <f>'БАЗА ЯНД'!P1320</f>
        <v>0</v>
      </c>
      <c r="L1322">
        <f>'БАЗА ЯНД'!Q1320</f>
        <v>0</v>
      </c>
      <c r="M1322">
        <f>'БАЗА ЯНД'!R1320</f>
        <v>0</v>
      </c>
    </row>
    <row r="1323" spans="1:13" ht="15" hidden="1" customHeight="1" x14ac:dyDescent="0.25">
      <c r="A1323">
        <f>'БАЗА ЯНД'!B1321</f>
        <v>0</v>
      </c>
      <c r="B1323">
        <f>'БАЗА ЯНД'!E1321</f>
        <v>0</v>
      </c>
      <c r="C1323" t="str">
        <f>CONCATENATE('БАЗА ЯНД'!F1321,".-")</f>
        <v>.-</v>
      </c>
      <c r="D1323" t="str">
        <f>CONCATENATE('БАЗА ЯНД'!I1321," г")</f>
        <v xml:space="preserve"> г</v>
      </c>
      <c r="E1323" t="str">
        <f>CONCATENATE(ROUND('БАЗА ЯНД'!J1321,0)," кк")</f>
        <v>0 кк</v>
      </c>
      <c r="F1323" t="str">
        <f>CONCATENATE("Б ",ROUND('БАЗА ЯНД'!K1321,0))</f>
        <v>Б 0</v>
      </c>
      <c r="G1323" t="str">
        <f>CONCATENATE("Ж ",ROUND('БАЗА ЯНД'!L1321,0))</f>
        <v>Ж 0</v>
      </c>
      <c r="H1323" t="str">
        <f>CONCATENATE("У ",ROUND('БАЗА ЯНД'!M1321,0))</f>
        <v>У 0</v>
      </c>
      <c r="I1323">
        <f>'БАЗА ЯНД'!N1321</f>
        <v>0</v>
      </c>
      <c r="J1323">
        <f>'БАЗА ЯНД'!O1321</f>
        <v>0</v>
      </c>
      <c r="K1323">
        <f>'БАЗА ЯНД'!P1321</f>
        <v>0</v>
      </c>
      <c r="L1323">
        <f>'БАЗА ЯНД'!Q1321</f>
        <v>0</v>
      </c>
      <c r="M1323">
        <f>'БАЗА ЯНД'!R1321</f>
        <v>0</v>
      </c>
    </row>
    <row r="1324" spans="1:13" ht="15" hidden="1" customHeight="1" x14ac:dyDescent="0.25">
      <c r="A1324">
        <f>'БАЗА ЯНД'!B1322</f>
        <v>0</v>
      </c>
      <c r="B1324">
        <f>'БАЗА ЯНД'!E1322</f>
        <v>0</v>
      </c>
      <c r="C1324" t="str">
        <f>CONCATENATE('БАЗА ЯНД'!F1322,".-")</f>
        <v>.-</v>
      </c>
      <c r="D1324" t="str">
        <f>CONCATENATE('БАЗА ЯНД'!I1322," г")</f>
        <v xml:space="preserve"> г</v>
      </c>
      <c r="E1324" t="str">
        <f>CONCATENATE(ROUND('БАЗА ЯНД'!J1322,0)," кк")</f>
        <v>0 кк</v>
      </c>
      <c r="F1324" t="str">
        <f>CONCATENATE("Б ",ROUND('БАЗА ЯНД'!K1322,0))</f>
        <v>Б 0</v>
      </c>
      <c r="G1324" t="str">
        <f>CONCATENATE("Ж ",ROUND('БАЗА ЯНД'!L1322,0))</f>
        <v>Ж 0</v>
      </c>
      <c r="H1324" t="str">
        <f>CONCATENATE("У ",ROUND('БАЗА ЯНД'!M1322,0))</f>
        <v>У 0</v>
      </c>
      <c r="I1324">
        <f>'БАЗА ЯНД'!N1322</f>
        <v>0</v>
      </c>
      <c r="J1324">
        <f>'БАЗА ЯНД'!O1322</f>
        <v>0</v>
      </c>
      <c r="K1324">
        <f>'БАЗА ЯНД'!P1322</f>
        <v>0</v>
      </c>
      <c r="L1324">
        <f>'БАЗА ЯНД'!Q1322</f>
        <v>0</v>
      </c>
      <c r="M1324">
        <f>'БАЗА ЯНД'!R1322</f>
        <v>0</v>
      </c>
    </row>
    <row r="1325" spans="1:13" ht="15" hidden="1" customHeight="1" x14ac:dyDescent="0.25">
      <c r="A1325">
        <f>'БАЗА ЯНД'!B1323</f>
        <v>0</v>
      </c>
      <c r="B1325">
        <f>'БАЗА ЯНД'!E1323</f>
        <v>0</v>
      </c>
      <c r="C1325" t="str">
        <f>CONCATENATE('БАЗА ЯНД'!F1323,".-")</f>
        <v>.-</v>
      </c>
      <c r="D1325" t="str">
        <f>CONCATENATE('БАЗА ЯНД'!I1323," г")</f>
        <v xml:space="preserve"> г</v>
      </c>
      <c r="E1325" t="str">
        <f>CONCATENATE(ROUND('БАЗА ЯНД'!J1323,0)," кк")</f>
        <v>0 кк</v>
      </c>
      <c r="F1325" t="str">
        <f>CONCATENATE("Б ",ROUND('БАЗА ЯНД'!K1323,0))</f>
        <v>Б 0</v>
      </c>
      <c r="G1325" t="str">
        <f>CONCATENATE("Ж ",ROUND('БАЗА ЯНД'!L1323,0))</f>
        <v>Ж 0</v>
      </c>
      <c r="H1325" t="str">
        <f>CONCATENATE("У ",ROUND('БАЗА ЯНД'!M1323,0))</f>
        <v>У 0</v>
      </c>
      <c r="I1325">
        <f>'БАЗА ЯНД'!N1323</f>
        <v>0</v>
      </c>
      <c r="J1325">
        <f>'БАЗА ЯНД'!O1323</f>
        <v>0</v>
      </c>
      <c r="K1325">
        <f>'БАЗА ЯНД'!P1323</f>
        <v>0</v>
      </c>
      <c r="L1325">
        <f>'БАЗА ЯНД'!Q1323</f>
        <v>0</v>
      </c>
      <c r="M1325">
        <f>'БАЗА ЯНД'!R1323</f>
        <v>0</v>
      </c>
    </row>
    <row r="1326" spans="1:13" ht="15" hidden="1" customHeight="1" x14ac:dyDescent="0.25">
      <c r="A1326">
        <f>'БАЗА ЯНД'!B1324</f>
        <v>0</v>
      </c>
      <c r="B1326">
        <f>'БАЗА ЯНД'!E1324</f>
        <v>0</v>
      </c>
      <c r="C1326" t="str">
        <f>CONCATENATE('БАЗА ЯНД'!F1324,".-")</f>
        <v>.-</v>
      </c>
      <c r="D1326" t="str">
        <f>CONCATENATE('БАЗА ЯНД'!I1324," г")</f>
        <v xml:space="preserve"> г</v>
      </c>
      <c r="E1326" t="str">
        <f>CONCATENATE(ROUND('БАЗА ЯНД'!J1324,0)," кк")</f>
        <v>0 кк</v>
      </c>
      <c r="F1326" t="str">
        <f>CONCATENATE("Б ",ROUND('БАЗА ЯНД'!K1324,0))</f>
        <v>Б 0</v>
      </c>
      <c r="G1326" t="str">
        <f>CONCATENATE("Ж ",ROUND('БАЗА ЯНД'!L1324,0))</f>
        <v>Ж 0</v>
      </c>
      <c r="H1326" t="str">
        <f>CONCATENATE("У ",ROUND('БАЗА ЯНД'!M1324,0))</f>
        <v>У 0</v>
      </c>
      <c r="I1326">
        <f>'БАЗА ЯНД'!N1324</f>
        <v>0</v>
      </c>
      <c r="J1326">
        <f>'БАЗА ЯНД'!O1324</f>
        <v>0</v>
      </c>
      <c r="K1326">
        <f>'БАЗА ЯНД'!P1324</f>
        <v>0</v>
      </c>
      <c r="L1326">
        <f>'БАЗА ЯНД'!Q1324</f>
        <v>0</v>
      </c>
      <c r="M1326">
        <f>'БАЗА ЯНД'!R1324</f>
        <v>0</v>
      </c>
    </row>
    <row r="1327" spans="1:13" ht="15" hidden="1" customHeight="1" x14ac:dyDescent="0.25">
      <c r="A1327">
        <f>'БАЗА ЯНД'!B1325</f>
        <v>0</v>
      </c>
      <c r="B1327">
        <f>'БАЗА ЯНД'!E1325</f>
        <v>0</v>
      </c>
      <c r="C1327" t="str">
        <f>CONCATENATE('БАЗА ЯНД'!F1325,".-")</f>
        <v>.-</v>
      </c>
      <c r="D1327" t="str">
        <f>CONCATENATE('БАЗА ЯНД'!I1325," г")</f>
        <v xml:space="preserve"> г</v>
      </c>
      <c r="E1327" t="str">
        <f>CONCATENATE(ROUND('БАЗА ЯНД'!J1325,0)," кк")</f>
        <v>0 кк</v>
      </c>
      <c r="F1327" t="str">
        <f>CONCATENATE("Б ",ROUND('БАЗА ЯНД'!K1325,0))</f>
        <v>Б 0</v>
      </c>
      <c r="G1327" t="str">
        <f>CONCATENATE("Ж ",ROUND('БАЗА ЯНД'!L1325,0))</f>
        <v>Ж 0</v>
      </c>
      <c r="H1327" t="str">
        <f>CONCATENATE("У ",ROUND('БАЗА ЯНД'!M1325,0))</f>
        <v>У 0</v>
      </c>
      <c r="I1327">
        <f>'БАЗА ЯНД'!N1325</f>
        <v>0</v>
      </c>
      <c r="J1327">
        <f>'БАЗА ЯНД'!O1325</f>
        <v>0</v>
      </c>
      <c r="K1327">
        <f>'БАЗА ЯНД'!P1325</f>
        <v>0</v>
      </c>
      <c r="L1327">
        <f>'БАЗА ЯНД'!Q1325</f>
        <v>0</v>
      </c>
      <c r="M1327">
        <f>'БАЗА ЯНД'!R1325</f>
        <v>0</v>
      </c>
    </row>
    <row r="1328" spans="1:13" ht="15" hidden="1" customHeight="1" x14ac:dyDescent="0.25">
      <c r="A1328">
        <f>'БАЗА ЯНД'!B1326</f>
        <v>0</v>
      </c>
      <c r="B1328">
        <f>'БАЗА ЯНД'!E1326</f>
        <v>0</v>
      </c>
      <c r="C1328" t="str">
        <f>CONCATENATE('БАЗА ЯНД'!F1326,".-")</f>
        <v>.-</v>
      </c>
      <c r="D1328" t="str">
        <f>CONCATENATE('БАЗА ЯНД'!I1326," г")</f>
        <v xml:space="preserve"> г</v>
      </c>
      <c r="E1328" t="str">
        <f>CONCATENATE(ROUND('БАЗА ЯНД'!J1326,0)," кк")</f>
        <v>0 кк</v>
      </c>
      <c r="F1328" t="str">
        <f>CONCATENATE("Б ",ROUND('БАЗА ЯНД'!K1326,0))</f>
        <v>Б 0</v>
      </c>
      <c r="G1328" t="str">
        <f>CONCATENATE("Ж ",ROUND('БАЗА ЯНД'!L1326,0))</f>
        <v>Ж 0</v>
      </c>
      <c r="H1328" t="str">
        <f>CONCATENATE("У ",ROUND('БАЗА ЯНД'!M1326,0))</f>
        <v>У 0</v>
      </c>
      <c r="I1328">
        <f>'БАЗА ЯНД'!N1326</f>
        <v>0</v>
      </c>
      <c r="J1328">
        <f>'БАЗА ЯНД'!O1326</f>
        <v>0</v>
      </c>
      <c r="K1328">
        <f>'БАЗА ЯНД'!P1326</f>
        <v>0</v>
      </c>
      <c r="L1328">
        <f>'БАЗА ЯНД'!Q1326</f>
        <v>0</v>
      </c>
      <c r="M1328">
        <f>'БАЗА ЯНД'!R1326</f>
        <v>0</v>
      </c>
    </row>
    <row r="1329" spans="1:13" ht="15" hidden="1" customHeight="1" x14ac:dyDescent="0.25">
      <c r="A1329">
        <f>'БАЗА ЯНД'!B1327</f>
        <v>0</v>
      </c>
      <c r="B1329">
        <f>'БАЗА ЯНД'!E1327</f>
        <v>0</v>
      </c>
      <c r="C1329" t="str">
        <f>CONCATENATE('БАЗА ЯНД'!F1327,".-")</f>
        <v>.-</v>
      </c>
      <c r="D1329" t="str">
        <f>CONCATENATE('БАЗА ЯНД'!I1327," г")</f>
        <v xml:space="preserve"> г</v>
      </c>
      <c r="E1329" t="str">
        <f>CONCATENATE(ROUND('БАЗА ЯНД'!J1327,0)," кк")</f>
        <v>0 кк</v>
      </c>
      <c r="F1329" t="str">
        <f>CONCATENATE("Б ",ROUND('БАЗА ЯНД'!K1327,0))</f>
        <v>Б 0</v>
      </c>
      <c r="G1329" t="str">
        <f>CONCATENATE("Ж ",ROUND('БАЗА ЯНД'!L1327,0))</f>
        <v>Ж 0</v>
      </c>
      <c r="H1329" t="str">
        <f>CONCATENATE("У ",ROUND('БАЗА ЯНД'!M1327,0))</f>
        <v>У 0</v>
      </c>
      <c r="I1329">
        <f>'БАЗА ЯНД'!N1327</f>
        <v>0</v>
      </c>
      <c r="J1329">
        <f>'БАЗА ЯНД'!O1327</f>
        <v>0</v>
      </c>
      <c r="K1329">
        <f>'БАЗА ЯНД'!P1327</f>
        <v>0</v>
      </c>
      <c r="L1329">
        <f>'БАЗА ЯНД'!Q1327</f>
        <v>0</v>
      </c>
      <c r="M1329">
        <f>'БАЗА ЯНД'!R1327</f>
        <v>0</v>
      </c>
    </row>
    <row r="1330" spans="1:13" ht="15" hidden="1" customHeight="1" x14ac:dyDescent="0.25">
      <c r="A1330">
        <f>'БАЗА ЯНД'!B1328</f>
        <v>0</v>
      </c>
      <c r="B1330">
        <f>'БАЗА ЯНД'!E1328</f>
        <v>0</v>
      </c>
      <c r="C1330" t="str">
        <f>CONCATENATE('БАЗА ЯНД'!F1328,".-")</f>
        <v>.-</v>
      </c>
      <c r="D1330" t="str">
        <f>CONCATENATE('БАЗА ЯНД'!I1328," г")</f>
        <v xml:space="preserve"> г</v>
      </c>
      <c r="E1330" t="str">
        <f>CONCATENATE(ROUND('БАЗА ЯНД'!J1328,0)," кк")</f>
        <v>0 кк</v>
      </c>
      <c r="F1330" t="str">
        <f>CONCATENATE("Б ",ROUND('БАЗА ЯНД'!K1328,0))</f>
        <v>Б 0</v>
      </c>
      <c r="G1330" t="str">
        <f>CONCATENATE("Ж ",ROUND('БАЗА ЯНД'!L1328,0))</f>
        <v>Ж 0</v>
      </c>
      <c r="H1330" t="str">
        <f>CONCATENATE("У ",ROUND('БАЗА ЯНД'!M1328,0))</f>
        <v>У 0</v>
      </c>
      <c r="I1330">
        <f>'БАЗА ЯНД'!N1328</f>
        <v>0</v>
      </c>
      <c r="J1330">
        <f>'БАЗА ЯНД'!O1328</f>
        <v>0</v>
      </c>
      <c r="K1330">
        <f>'БАЗА ЯНД'!P1328</f>
        <v>0</v>
      </c>
      <c r="L1330">
        <f>'БАЗА ЯНД'!Q1328</f>
        <v>0</v>
      </c>
      <c r="M1330">
        <f>'БАЗА ЯНД'!R1328</f>
        <v>0</v>
      </c>
    </row>
    <row r="1331" spans="1:13" ht="15" hidden="1" customHeight="1" x14ac:dyDescent="0.25">
      <c r="A1331">
        <f>'БАЗА ЯНД'!B1329</f>
        <v>0</v>
      </c>
      <c r="B1331">
        <f>'БАЗА ЯНД'!E1329</f>
        <v>0</v>
      </c>
      <c r="C1331" t="str">
        <f>CONCATENATE('БАЗА ЯНД'!F1329,".-")</f>
        <v>.-</v>
      </c>
      <c r="D1331" t="str">
        <f>CONCATENATE('БАЗА ЯНД'!I1329," г")</f>
        <v xml:space="preserve"> г</v>
      </c>
      <c r="E1331" t="str">
        <f>CONCATENATE(ROUND('БАЗА ЯНД'!J1329,0)," кк")</f>
        <v>0 кк</v>
      </c>
      <c r="F1331" t="str">
        <f>CONCATENATE("Б ",ROUND('БАЗА ЯНД'!K1329,0))</f>
        <v>Б 0</v>
      </c>
      <c r="G1331" t="str">
        <f>CONCATENATE("Ж ",ROUND('БАЗА ЯНД'!L1329,0))</f>
        <v>Ж 0</v>
      </c>
      <c r="H1331" t="str">
        <f>CONCATENATE("У ",ROUND('БАЗА ЯНД'!M1329,0))</f>
        <v>У 0</v>
      </c>
      <c r="I1331">
        <f>'БАЗА ЯНД'!N1329</f>
        <v>0</v>
      </c>
      <c r="J1331">
        <f>'БАЗА ЯНД'!O1329</f>
        <v>0</v>
      </c>
      <c r="K1331">
        <f>'БАЗА ЯНД'!P1329</f>
        <v>0</v>
      </c>
      <c r="L1331">
        <f>'БАЗА ЯНД'!Q1329</f>
        <v>0</v>
      </c>
      <c r="M1331">
        <f>'БАЗА ЯНД'!R1329</f>
        <v>0</v>
      </c>
    </row>
    <row r="1332" spans="1:13" ht="15" hidden="1" customHeight="1" x14ac:dyDescent="0.25">
      <c r="A1332">
        <f>'БАЗА ЯНД'!B1330</f>
        <v>0</v>
      </c>
      <c r="B1332">
        <f>'БАЗА ЯНД'!E1330</f>
        <v>0</v>
      </c>
      <c r="C1332" t="str">
        <f>CONCATENATE('БАЗА ЯНД'!F1330,".-")</f>
        <v>.-</v>
      </c>
      <c r="D1332" t="str">
        <f>CONCATENATE('БАЗА ЯНД'!I1330," г")</f>
        <v xml:space="preserve"> г</v>
      </c>
      <c r="E1332" t="str">
        <f>CONCATENATE(ROUND('БАЗА ЯНД'!J1330,0)," кк")</f>
        <v>0 кк</v>
      </c>
      <c r="F1332" t="str">
        <f>CONCATENATE("Б ",ROUND('БАЗА ЯНД'!K1330,0))</f>
        <v>Б 0</v>
      </c>
      <c r="G1332" t="str">
        <f>CONCATENATE("Ж ",ROUND('БАЗА ЯНД'!L1330,0))</f>
        <v>Ж 0</v>
      </c>
      <c r="H1332" t="str">
        <f>CONCATENATE("У ",ROUND('БАЗА ЯНД'!M1330,0))</f>
        <v>У 0</v>
      </c>
      <c r="I1332">
        <f>'БАЗА ЯНД'!N1330</f>
        <v>0</v>
      </c>
      <c r="J1332">
        <f>'БАЗА ЯНД'!O1330</f>
        <v>0</v>
      </c>
      <c r="K1332">
        <f>'БАЗА ЯНД'!P1330</f>
        <v>0</v>
      </c>
      <c r="L1332">
        <f>'БАЗА ЯНД'!Q1330</f>
        <v>0</v>
      </c>
      <c r="M1332">
        <f>'БАЗА ЯНД'!R1330</f>
        <v>0</v>
      </c>
    </row>
    <row r="1333" spans="1:13" ht="15" hidden="1" customHeight="1" x14ac:dyDescent="0.25">
      <c r="A1333">
        <f>'БАЗА ЯНД'!B1331</f>
        <v>0</v>
      </c>
      <c r="B1333">
        <f>'БАЗА ЯНД'!E1331</f>
        <v>0</v>
      </c>
      <c r="C1333" t="str">
        <f>CONCATENATE('БАЗА ЯНД'!F1331,".-")</f>
        <v>.-</v>
      </c>
      <c r="D1333" t="str">
        <f>CONCATENATE('БАЗА ЯНД'!I1331," г")</f>
        <v xml:space="preserve"> г</v>
      </c>
      <c r="E1333" t="str">
        <f>CONCATENATE(ROUND('БАЗА ЯНД'!J1331,0)," кк")</f>
        <v>0 кк</v>
      </c>
      <c r="F1333" t="str">
        <f>CONCATENATE("Б ",ROUND('БАЗА ЯНД'!K1331,0))</f>
        <v>Б 0</v>
      </c>
      <c r="G1333" t="str">
        <f>CONCATENATE("Ж ",ROUND('БАЗА ЯНД'!L1331,0))</f>
        <v>Ж 0</v>
      </c>
      <c r="H1333" t="str">
        <f>CONCATENATE("У ",ROUND('БАЗА ЯНД'!M1331,0))</f>
        <v>У 0</v>
      </c>
      <c r="I1333">
        <f>'БАЗА ЯНД'!N1331</f>
        <v>0</v>
      </c>
      <c r="J1333">
        <f>'БАЗА ЯНД'!O1331</f>
        <v>0</v>
      </c>
      <c r="K1333">
        <f>'БАЗА ЯНД'!P1331</f>
        <v>0</v>
      </c>
      <c r="L1333">
        <f>'БАЗА ЯНД'!Q1331</f>
        <v>0</v>
      </c>
      <c r="M1333">
        <f>'БАЗА ЯНД'!R1331</f>
        <v>0</v>
      </c>
    </row>
    <row r="1334" spans="1:13" ht="15" hidden="1" customHeight="1" x14ac:dyDescent="0.25">
      <c r="A1334">
        <f>'БАЗА ЯНД'!B1332</f>
        <v>0</v>
      </c>
      <c r="B1334">
        <f>'БАЗА ЯНД'!E1332</f>
        <v>0</v>
      </c>
      <c r="C1334" t="str">
        <f>CONCATENATE('БАЗА ЯНД'!F1332,".-")</f>
        <v>.-</v>
      </c>
      <c r="D1334" t="str">
        <f>CONCATENATE('БАЗА ЯНД'!I1332," г")</f>
        <v xml:space="preserve"> г</v>
      </c>
      <c r="E1334" t="str">
        <f>CONCATENATE(ROUND('БАЗА ЯНД'!J1332,0)," кк")</f>
        <v>0 кк</v>
      </c>
      <c r="F1334" t="str">
        <f>CONCATENATE("Б ",ROUND('БАЗА ЯНД'!K1332,0))</f>
        <v>Б 0</v>
      </c>
      <c r="G1334" t="str">
        <f>CONCATENATE("Ж ",ROUND('БАЗА ЯНД'!L1332,0))</f>
        <v>Ж 0</v>
      </c>
      <c r="H1334" t="str">
        <f>CONCATENATE("У ",ROUND('БАЗА ЯНД'!M1332,0))</f>
        <v>У 0</v>
      </c>
      <c r="I1334">
        <f>'БАЗА ЯНД'!N1332</f>
        <v>0</v>
      </c>
      <c r="J1334">
        <f>'БАЗА ЯНД'!O1332</f>
        <v>0</v>
      </c>
      <c r="K1334">
        <f>'БАЗА ЯНД'!P1332</f>
        <v>0</v>
      </c>
      <c r="L1334">
        <f>'БАЗА ЯНД'!Q1332</f>
        <v>0</v>
      </c>
      <c r="M1334">
        <f>'БАЗА ЯНД'!R1332</f>
        <v>0</v>
      </c>
    </row>
    <row r="1335" spans="1:13" ht="15" hidden="1" customHeight="1" x14ac:dyDescent="0.25">
      <c r="A1335">
        <f>'БАЗА ЯНД'!B1333</f>
        <v>0</v>
      </c>
      <c r="B1335">
        <f>'БАЗА ЯНД'!E1333</f>
        <v>0</v>
      </c>
      <c r="C1335" t="str">
        <f>CONCATENATE('БАЗА ЯНД'!F1333,".-")</f>
        <v>.-</v>
      </c>
      <c r="D1335" t="str">
        <f>CONCATENATE('БАЗА ЯНД'!I1333," г")</f>
        <v xml:space="preserve"> г</v>
      </c>
      <c r="E1335" t="str">
        <f>CONCATENATE(ROUND('БАЗА ЯНД'!J1333,0)," кк")</f>
        <v>0 кк</v>
      </c>
      <c r="F1335" t="str">
        <f>CONCATENATE("Б ",ROUND('БАЗА ЯНД'!K1333,0))</f>
        <v>Б 0</v>
      </c>
      <c r="G1335" t="str">
        <f>CONCATENATE("Ж ",ROUND('БАЗА ЯНД'!L1333,0))</f>
        <v>Ж 0</v>
      </c>
      <c r="H1335" t="str">
        <f>CONCATENATE("У ",ROUND('БАЗА ЯНД'!M1333,0))</f>
        <v>У 0</v>
      </c>
      <c r="I1335">
        <f>'БАЗА ЯНД'!N1333</f>
        <v>0</v>
      </c>
      <c r="J1335">
        <f>'БАЗА ЯНД'!O1333</f>
        <v>0</v>
      </c>
      <c r="K1335">
        <f>'БАЗА ЯНД'!P1333</f>
        <v>0</v>
      </c>
      <c r="L1335">
        <f>'БАЗА ЯНД'!Q1333</f>
        <v>0</v>
      </c>
      <c r="M1335">
        <f>'БАЗА ЯНД'!R1333</f>
        <v>0</v>
      </c>
    </row>
    <row r="1336" spans="1:13" ht="15" hidden="1" customHeight="1" x14ac:dyDescent="0.25">
      <c r="A1336">
        <f>'БАЗА ЯНД'!B1334</f>
        <v>0</v>
      </c>
      <c r="B1336">
        <f>'БАЗА ЯНД'!E1334</f>
        <v>0</v>
      </c>
      <c r="C1336" t="str">
        <f>CONCATENATE('БАЗА ЯНД'!F1334,".-")</f>
        <v>.-</v>
      </c>
      <c r="D1336" t="str">
        <f>CONCATENATE('БАЗА ЯНД'!I1334," г")</f>
        <v xml:space="preserve"> г</v>
      </c>
      <c r="E1336" t="str">
        <f>CONCATENATE(ROUND('БАЗА ЯНД'!J1334,0)," кк")</f>
        <v>0 кк</v>
      </c>
      <c r="F1336" t="str">
        <f>CONCATENATE("Б ",ROUND('БАЗА ЯНД'!K1334,0))</f>
        <v>Б 0</v>
      </c>
      <c r="G1336" t="str">
        <f>CONCATENATE("Ж ",ROUND('БАЗА ЯНД'!L1334,0))</f>
        <v>Ж 0</v>
      </c>
      <c r="H1336" t="str">
        <f>CONCATENATE("У ",ROUND('БАЗА ЯНД'!M1334,0))</f>
        <v>У 0</v>
      </c>
      <c r="I1336">
        <f>'БАЗА ЯНД'!N1334</f>
        <v>0</v>
      </c>
      <c r="J1336">
        <f>'БАЗА ЯНД'!O1334</f>
        <v>0</v>
      </c>
      <c r="K1336">
        <f>'БАЗА ЯНД'!P1334</f>
        <v>0</v>
      </c>
      <c r="L1336">
        <f>'БАЗА ЯНД'!Q1334</f>
        <v>0</v>
      </c>
      <c r="M1336">
        <f>'БАЗА ЯНД'!R1334</f>
        <v>0</v>
      </c>
    </row>
    <row r="1337" spans="1:13" ht="15" hidden="1" customHeight="1" x14ac:dyDescent="0.25">
      <c r="A1337">
        <f>'БАЗА ЯНД'!B1335</f>
        <v>0</v>
      </c>
      <c r="B1337">
        <f>'БАЗА ЯНД'!E1335</f>
        <v>0</v>
      </c>
      <c r="C1337" t="str">
        <f>CONCATENATE('БАЗА ЯНД'!F1335,".-")</f>
        <v>.-</v>
      </c>
      <c r="D1337" t="str">
        <f>CONCATENATE('БАЗА ЯНД'!I1335," г")</f>
        <v xml:space="preserve"> г</v>
      </c>
      <c r="E1337" t="str">
        <f>CONCATENATE(ROUND('БАЗА ЯНД'!J1335,0)," кк")</f>
        <v>0 кк</v>
      </c>
      <c r="F1337" t="str">
        <f>CONCATENATE("Б ",ROUND('БАЗА ЯНД'!K1335,0))</f>
        <v>Б 0</v>
      </c>
      <c r="G1337" t="str">
        <f>CONCATENATE("Ж ",ROUND('БАЗА ЯНД'!L1335,0))</f>
        <v>Ж 0</v>
      </c>
      <c r="H1337" t="str">
        <f>CONCATENATE("У ",ROUND('БАЗА ЯНД'!M1335,0))</f>
        <v>У 0</v>
      </c>
      <c r="I1337">
        <f>'БАЗА ЯНД'!N1335</f>
        <v>0</v>
      </c>
      <c r="J1337">
        <f>'БАЗА ЯНД'!O1335</f>
        <v>0</v>
      </c>
      <c r="K1337">
        <f>'БАЗА ЯНД'!P1335</f>
        <v>0</v>
      </c>
      <c r="L1337">
        <f>'БАЗА ЯНД'!Q1335</f>
        <v>0</v>
      </c>
      <c r="M1337">
        <f>'БАЗА ЯНД'!R1335</f>
        <v>0</v>
      </c>
    </row>
    <row r="1338" spans="1:13" ht="15" hidden="1" customHeight="1" x14ac:dyDescent="0.25">
      <c r="A1338">
        <f>'БАЗА ЯНД'!B1336</f>
        <v>0</v>
      </c>
      <c r="B1338">
        <f>'БАЗА ЯНД'!E1336</f>
        <v>0</v>
      </c>
      <c r="C1338" t="str">
        <f>CONCATENATE('БАЗА ЯНД'!F1336,".-")</f>
        <v>.-</v>
      </c>
      <c r="D1338" t="str">
        <f>CONCATENATE('БАЗА ЯНД'!I1336," г")</f>
        <v xml:space="preserve"> г</v>
      </c>
      <c r="E1338" t="str">
        <f>CONCATENATE(ROUND('БАЗА ЯНД'!J1336,0)," кк")</f>
        <v>0 кк</v>
      </c>
      <c r="F1338" t="str">
        <f>CONCATENATE("Б ",ROUND('БАЗА ЯНД'!K1336,0))</f>
        <v>Б 0</v>
      </c>
      <c r="G1338" t="str">
        <f>CONCATENATE("Ж ",ROUND('БАЗА ЯНД'!L1336,0))</f>
        <v>Ж 0</v>
      </c>
      <c r="H1338" t="str">
        <f>CONCATENATE("У ",ROUND('БАЗА ЯНД'!M1336,0))</f>
        <v>У 0</v>
      </c>
      <c r="I1338">
        <f>'БАЗА ЯНД'!N1336</f>
        <v>0</v>
      </c>
      <c r="J1338">
        <f>'БАЗА ЯНД'!O1336</f>
        <v>0</v>
      </c>
      <c r="K1338">
        <f>'БАЗА ЯНД'!P1336</f>
        <v>0</v>
      </c>
      <c r="L1338">
        <f>'БАЗА ЯНД'!Q1336</f>
        <v>0</v>
      </c>
      <c r="M1338">
        <f>'БАЗА ЯНД'!R1336</f>
        <v>0</v>
      </c>
    </row>
    <row r="1339" spans="1:13" ht="15" hidden="1" customHeight="1" x14ac:dyDescent="0.25">
      <c r="A1339">
        <f>'БАЗА ЯНД'!B1337</f>
        <v>0</v>
      </c>
      <c r="B1339">
        <f>'БАЗА ЯНД'!E1337</f>
        <v>0</v>
      </c>
      <c r="C1339" t="str">
        <f>CONCATENATE('БАЗА ЯНД'!F1337,".-")</f>
        <v>.-</v>
      </c>
      <c r="D1339" t="str">
        <f>CONCATENATE('БАЗА ЯНД'!I1337," г")</f>
        <v xml:space="preserve"> г</v>
      </c>
      <c r="E1339" t="str">
        <f>CONCATENATE(ROUND('БАЗА ЯНД'!J1337,0)," кк")</f>
        <v>0 кк</v>
      </c>
      <c r="F1339" t="str">
        <f>CONCATENATE("Б ",ROUND('БАЗА ЯНД'!K1337,0))</f>
        <v>Б 0</v>
      </c>
      <c r="G1339" t="str">
        <f>CONCATENATE("Ж ",ROUND('БАЗА ЯНД'!L1337,0))</f>
        <v>Ж 0</v>
      </c>
      <c r="H1339" t="str">
        <f>CONCATENATE("У ",ROUND('БАЗА ЯНД'!M1337,0))</f>
        <v>У 0</v>
      </c>
      <c r="I1339">
        <f>'БАЗА ЯНД'!N1337</f>
        <v>0</v>
      </c>
      <c r="J1339">
        <f>'БАЗА ЯНД'!O1337</f>
        <v>0</v>
      </c>
      <c r="K1339">
        <f>'БАЗА ЯНД'!P1337</f>
        <v>0</v>
      </c>
      <c r="L1339">
        <f>'БАЗА ЯНД'!Q1337</f>
        <v>0</v>
      </c>
      <c r="M1339">
        <f>'БАЗА ЯНД'!R1337</f>
        <v>0</v>
      </c>
    </row>
    <row r="1340" spans="1:13" ht="15" hidden="1" customHeight="1" x14ac:dyDescent="0.25">
      <c r="A1340">
        <f>'БАЗА ЯНД'!B1338</f>
        <v>0</v>
      </c>
      <c r="B1340">
        <f>'БАЗА ЯНД'!E1338</f>
        <v>0</v>
      </c>
      <c r="C1340" t="str">
        <f>CONCATENATE('БАЗА ЯНД'!F1338,".-")</f>
        <v>.-</v>
      </c>
      <c r="D1340" t="str">
        <f>CONCATENATE('БАЗА ЯНД'!I1338," г")</f>
        <v xml:space="preserve"> г</v>
      </c>
      <c r="E1340" t="str">
        <f>CONCATENATE(ROUND('БАЗА ЯНД'!J1338,0)," кк")</f>
        <v>0 кк</v>
      </c>
      <c r="F1340" t="str">
        <f>CONCATENATE("Б ",ROUND('БАЗА ЯНД'!K1338,0))</f>
        <v>Б 0</v>
      </c>
      <c r="G1340" t="str">
        <f>CONCATENATE("Ж ",ROUND('БАЗА ЯНД'!L1338,0))</f>
        <v>Ж 0</v>
      </c>
      <c r="H1340" t="str">
        <f>CONCATENATE("У ",ROUND('БАЗА ЯНД'!M1338,0))</f>
        <v>У 0</v>
      </c>
      <c r="I1340">
        <f>'БАЗА ЯНД'!N1338</f>
        <v>0</v>
      </c>
      <c r="J1340">
        <f>'БАЗА ЯНД'!O1338</f>
        <v>0</v>
      </c>
      <c r="K1340">
        <f>'БАЗА ЯНД'!P1338</f>
        <v>0</v>
      </c>
      <c r="L1340">
        <f>'БАЗА ЯНД'!Q1338</f>
        <v>0</v>
      </c>
      <c r="M1340">
        <f>'БАЗА ЯНД'!R1338</f>
        <v>0</v>
      </c>
    </row>
    <row r="1341" spans="1:13" ht="15" hidden="1" customHeight="1" x14ac:dyDescent="0.25">
      <c r="A1341">
        <f>'БАЗА ЯНД'!B1339</f>
        <v>0</v>
      </c>
      <c r="B1341">
        <f>'БАЗА ЯНД'!E1339</f>
        <v>0</v>
      </c>
      <c r="C1341" t="str">
        <f>CONCATENATE('БАЗА ЯНД'!F1339,".-")</f>
        <v>.-</v>
      </c>
      <c r="D1341" t="str">
        <f>CONCATENATE('БАЗА ЯНД'!I1339," г")</f>
        <v xml:space="preserve"> г</v>
      </c>
      <c r="E1341" t="str">
        <f>CONCATENATE(ROUND('БАЗА ЯНД'!J1339,0)," кк")</f>
        <v>0 кк</v>
      </c>
      <c r="F1341" t="str">
        <f>CONCATENATE("Б ",ROUND('БАЗА ЯНД'!K1339,0))</f>
        <v>Б 0</v>
      </c>
      <c r="G1341" t="str">
        <f>CONCATENATE("Ж ",ROUND('БАЗА ЯНД'!L1339,0))</f>
        <v>Ж 0</v>
      </c>
      <c r="H1341" t="str">
        <f>CONCATENATE("У ",ROUND('БАЗА ЯНД'!M1339,0))</f>
        <v>У 0</v>
      </c>
      <c r="I1341">
        <f>'БАЗА ЯНД'!N1339</f>
        <v>0</v>
      </c>
      <c r="J1341">
        <f>'БАЗА ЯНД'!O1339</f>
        <v>0</v>
      </c>
      <c r="K1341">
        <f>'БАЗА ЯНД'!P1339</f>
        <v>0</v>
      </c>
      <c r="L1341">
        <f>'БАЗА ЯНД'!Q1339</f>
        <v>0</v>
      </c>
      <c r="M1341">
        <f>'БАЗА ЯНД'!R1339</f>
        <v>0</v>
      </c>
    </row>
    <row r="1342" spans="1:13" ht="15" hidden="1" customHeight="1" x14ac:dyDescent="0.25">
      <c r="A1342">
        <f>'БАЗА ЯНД'!B1340</f>
        <v>0</v>
      </c>
      <c r="B1342">
        <f>'БАЗА ЯНД'!E1340</f>
        <v>0</v>
      </c>
      <c r="C1342" t="str">
        <f>CONCATENATE('БАЗА ЯНД'!F1340,".-")</f>
        <v>.-</v>
      </c>
      <c r="D1342" t="str">
        <f>CONCATENATE('БАЗА ЯНД'!I1340," г")</f>
        <v xml:space="preserve"> г</v>
      </c>
      <c r="E1342" t="str">
        <f>CONCATENATE(ROUND('БАЗА ЯНД'!J1340,0)," кк")</f>
        <v>0 кк</v>
      </c>
      <c r="F1342" t="str">
        <f>CONCATENATE("Б ",ROUND('БАЗА ЯНД'!K1340,0))</f>
        <v>Б 0</v>
      </c>
      <c r="G1342" t="str">
        <f>CONCATENATE("Ж ",ROUND('БАЗА ЯНД'!L1340,0))</f>
        <v>Ж 0</v>
      </c>
      <c r="H1342" t="str">
        <f>CONCATENATE("У ",ROUND('БАЗА ЯНД'!M1340,0))</f>
        <v>У 0</v>
      </c>
      <c r="I1342">
        <f>'БАЗА ЯНД'!N1340</f>
        <v>0</v>
      </c>
      <c r="J1342">
        <f>'БАЗА ЯНД'!O1340</f>
        <v>0</v>
      </c>
      <c r="K1342">
        <f>'БАЗА ЯНД'!P1340</f>
        <v>0</v>
      </c>
      <c r="L1342">
        <f>'БАЗА ЯНД'!Q1340</f>
        <v>0</v>
      </c>
      <c r="M1342">
        <f>'БАЗА ЯНД'!R1340</f>
        <v>0</v>
      </c>
    </row>
    <row r="1343" spans="1:13" ht="15" hidden="1" customHeight="1" x14ac:dyDescent="0.25">
      <c r="A1343">
        <f>'БАЗА ЯНД'!B1341</f>
        <v>0</v>
      </c>
      <c r="B1343">
        <f>'БАЗА ЯНД'!E1341</f>
        <v>0</v>
      </c>
      <c r="C1343" t="str">
        <f>CONCATENATE('БАЗА ЯНД'!F1341,".-")</f>
        <v>.-</v>
      </c>
      <c r="D1343" t="str">
        <f>CONCATENATE('БАЗА ЯНД'!I1341," г")</f>
        <v xml:space="preserve"> г</v>
      </c>
      <c r="E1343" t="str">
        <f>CONCATENATE(ROUND('БАЗА ЯНД'!J1341,0)," кк")</f>
        <v>0 кк</v>
      </c>
      <c r="F1343" t="str">
        <f>CONCATENATE("Б ",ROUND('БАЗА ЯНД'!K1341,0))</f>
        <v>Б 0</v>
      </c>
      <c r="G1343" t="str">
        <f>CONCATENATE("Ж ",ROUND('БАЗА ЯНД'!L1341,0))</f>
        <v>Ж 0</v>
      </c>
      <c r="H1343" t="str">
        <f>CONCATENATE("У ",ROUND('БАЗА ЯНД'!M1341,0))</f>
        <v>У 0</v>
      </c>
      <c r="I1343">
        <f>'БАЗА ЯНД'!N1341</f>
        <v>0</v>
      </c>
      <c r="J1343">
        <f>'БАЗА ЯНД'!O1341</f>
        <v>0</v>
      </c>
      <c r="K1343">
        <f>'БАЗА ЯНД'!P1341</f>
        <v>0</v>
      </c>
      <c r="L1343">
        <f>'БАЗА ЯНД'!Q1341</f>
        <v>0</v>
      </c>
      <c r="M1343">
        <f>'БАЗА ЯНД'!R1341</f>
        <v>0</v>
      </c>
    </row>
    <row r="1344" spans="1:13" ht="15" hidden="1" customHeight="1" x14ac:dyDescent="0.25">
      <c r="A1344">
        <f>'БАЗА ЯНД'!B1342</f>
        <v>0</v>
      </c>
      <c r="B1344">
        <f>'БАЗА ЯНД'!E1342</f>
        <v>0</v>
      </c>
      <c r="C1344" t="str">
        <f>CONCATENATE('БАЗА ЯНД'!F1342,".-")</f>
        <v>.-</v>
      </c>
      <c r="D1344" t="str">
        <f>CONCATENATE('БАЗА ЯНД'!I1342," г")</f>
        <v xml:space="preserve"> г</v>
      </c>
      <c r="E1344" t="str">
        <f>CONCATENATE(ROUND('БАЗА ЯНД'!J1342,0)," кк")</f>
        <v>0 кк</v>
      </c>
      <c r="F1344" t="str">
        <f>CONCATENATE("Б ",ROUND('БАЗА ЯНД'!K1342,0))</f>
        <v>Б 0</v>
      </c>
      <c r="G1344" t="str">
        <f>CONCATENATE("Ж ",ROUND('БАЗА ЯНД'!L1342,0))</f>
        <v>Ж 0</v>
      </c>
      <c r="H1344" t="str">
        <f>CONCATENATE("У ",ROUND('БАЗА ЯНД'!M1342,0))</f>
        <v>У 0</v>
      </c>
      <c r="I1344">
        <f>'БАЗА ЯНД'!N1342</f>
        <v>0</v>
      </c>
      <c r="J1344">
        <f>'БАЗА ЯНД'!O1342</f>
        <v>0</v>
      </c>
      <c r="K1344">
        <f>'БАЗА ЯНД'!P1342</f>
        <v>0</v>
      </c>
      <c r="L1344">
        <f>'БАЗА ЯНД'!Q1342</f>
        <v>0</v>
      </c>
      <c r="M1344">
        <f>'БАЗА ЯНД'!R1342</f>
        <v>0</v>
      </c>
    </row>
    <row r="1345" spans="1:13" ht="15" hidden="1" customHeight="1" x14ac:dyDescent="0.25">
      <c r="A1345">
        <f>'БАЗА ЯНД'!B1343</f>
        <v>0</v>
      </c>
      <c r="B1345">
        <f>'БАЗА ЯНД'!E1343</f>
        <v>0</v>
      </c>
      <c r="C1345" t="str">
        <f>CONCATENATE('БАЗА ЯНД'!F1343,".-")</f>
        <v>.-</v>
      </c>
      <c r="D1345" t="str">
        <f>CONCATENATE('БАЗА ЯНД'!I1343," г")</f>
        <v xml:space="preserve"> г</v>
      </c>
      <c r="E1345" t="str">
        <f>CONCATENATE(ROUND('БАЗА ЯНД'!J1343,0)," кк")</f>
        <v>0 кк</v>
      </c>
      <c r="F1345" t="str">
        <f>CONCATENATE("Б ",ROUND('БАЗА ЯНД'!K1343,0))</f>
        <v>Б 0</v>
      </c>
      <c r="G1345" t="str">
        <f>CONCATENATE("Ж ",ROUND('БАЗА ЯНД'!L1343,0))</f>
        <v>Ж 0</v>
      </c>
      <c r="H1345" t="str">
        <f>CONCATENATE("У ",ROUND('БАЗА ЯНД'!M1343,0))</f>
        <v>У 0</v>
      </c>
      <c r="I1345">
        <f>'БАЗА ЯНД'!N1343</f>
        <v>0</v>
      </c>
      <c r="J1345">
        <f>'БАЗА ЯНД'!O1343</f>
        <v>0</v>
      </c>
      <c r="K1345">
        <f>'БАЗА ЯНД'!P1343</f>
        <v>0</v>
      </c>
      <c r="L1345">
        <f>'БАЗА ЯНД'!Q1343</f>
        <v>0</v>
      </c>
      <c r="M1345">
        <f>'БАЗА ЯНД'!R1343</f>
        <v>0</v>
      </c>
    </row>
    <row r="1346" spans="1:13" ht="15" hidden="1" customHeight="1" x14ac:dyDescent="0.25">
      <c r="A1346">
        <f>'БАЗА ЯНД'!B1344</f>
        <v>0</v>
      </c>
      <c r="B1346">
        <f>'БАЗА ЯНД'!E1344</f>
        <v>0</v>
      </c>
      <c r="C1346" t="str">
        <f>CONCATENATE('БАЗА ЯНД'!F1344,".-")</f>
        <v>.-</v>
      </c>
      <c r="D1346" t="str">
        <f>CONCATENATE('БАЗА ЯНД'!I1344," г")</f>
        <v xml:space="preserve"> г</v>
      </c>
      <c r="E1346" t="str">
        <f>CONCATENATE(ROUND('БАЗА ЯНД'!J1344,0)," кк")</f>
        <v>0 кк</v>
      </c>
      <c r="F1346" t="str">
        <f>CONCATENATE("Б ",ROUND('БАЗА ЯНД'!K1344,0))</f>
        <v>Б 0</v>
      </c>
      <c r="G1346" t="str">
        <f>CONCATENATE("Ж ",ROUND('БАЗА ЯНД'!L1344,0))</f>
        <v>Ж 0</v>
      </c>
      <c r="H1346" t="str">
        <f>CONCATENATE("У ",ROUND('БАЗА ЯНД'!M1344,0))</f>
        <v>У 0</v>
      </c>
      <c r="I1346">
        <f>'БАЗА ЯНД'!N1344</f>
        <v>0</v>
      </c>
      <c r="J1346">
        <f>'БАЗА ЯНД'!O1344</f>
        <v>0</v>
      </c>
      <c r="K1346">
        <f>'БАЗА ЯНД'!P1344</f>
        <v>0</v>
      </c>
      <c r="L1346">
        <f>'БАЗА ЯНД'!Q1344</f>
        <v>0</v>
      </c>
      <c r="M1346">
        <f>'БАЗА ЯНД'!R1344</f>
        <v>0</v>
      </c>
    </row>
    <row r="1347" spans="1:13" ht="15" hidden="1" customHeight="1" x14ac:dyDescent="0.25">
      <c r="A1347">
        <f>'БАЗА ЯНД'!B1345</f>
        <v>0</v>
      </c>
      <c r="B1347">
        <f>'БАЗА ЯНД'!E1345</f>
        <v>0</v>
      </c>
      <c r="C1347" t="str">
        <f>CONCATENATE('БАЗА ЯНД'!F1345,".-")</f>
        <v>.-</v>
      </c>
      <c r="D1347" t="str">
        <f>CONCATENATE('БАЗА ЯНД'!I1345," г")</f>
        <v xml:space="preserve"> г</v>
      </c>
      <c r="E1347" t="str">
        <f>CONCATENATE(ROUND('БАЗА ЯНД'!J1345,0)," кк")</f>
        <v>0 кк</v>
      </c>
      <c r="F1347" t="str">
        <f>CONCATENATE("Б ",ROUND('БАЗА ЯНД'!K1345,0))</f>
        <v>Б 0</v>
      </c>
      <c r="G1347" t="str">
        <f>CONCATENATE("Ж ",ROUND('БАЗА ЯНД'!L1345,0))</f>
        <v>Ж 0</v>
      </c>
      <c r="H1347" t="str">
        <f>CONCATENATE("У ",ROUND('БАЗА ЯНД'!M1345,0))</f>
        <v>У 0</v>
      </c>
      <c r="I1347">
        <f>'БАЗА ЯНД'!N1345</f>
        <v>0</v>
      </c>
      <c r="J1347">
        <f>'БАЗА ЯНД'!O1345</f>
        <v>0</v>
      </c>
      <c r="K1347">
        <f>'БАЗА ЯНД'!P1345</f>
        <v>0</v>
      </c>
      <c r="L1347">
        <f>'БАЗА ЯНД'!Q1345</f>
        <v>0</v>
      </c>
      <c r="M1347">
        <f>'БАЗА ЯНД'!R1345</f>
        <v>0</v>
      </c>
    </row>
    <row r="1348" spans="1:13" ht="15" hidden="1" customHeight="1" x14ac:dyDescent="0.25">
      <c r="A1348">
        <f>'БАЗА ЯНД'!B1346</f>
        <v>0</v>
      </c>
      <c r="B1348">
        <f>'БАЗА ЯНД'!E1346</f>
        <v>0</v>
      </c>
      <c r="C1348" t="str">
        <f>CONCATENATE('БАЗА ЯНД'!F1346,".-")</f>
        <v>.-</v>
      </c>
      <c r="D1348" t="str">
        <f>CONCATENATE('БАЗА ЯНД'!I1346," г")</f>
        <v xml:space="preserve"> г</v>
      </c>
      <c r="E1348" t="str">
        <f>CONCATENATE(ROUND('БАЗА ЯНД'!J1346,0)," кк")</f>
        <v>0 кк</v>
      </c>
      <c r="F1348" t="str">
        <f>CONCATENATE("Б ",ROUND('БАЗА ЯНД'!K1346,0))</f>
        <v>Б 0</v>
      </c>
      <c r="G1348" t="str">
        <f>CONCATENATE("Ж ",ROUND('БАЗА ЯНД'!L1346,0))</f>
        <v>Ж 0</v>
      </c>
      <c r="H1348" t="str">
        <f>CONCATENATE("У ",ROUND('БАЗА ЯНД'!M1346,0))</f>
        <v>У 0</v>
      </c>
      <c r="I1348">
        <f>'БАЗА ЯНД'!N1346</f>
        <v>0</v>
      </c>
      <c r="J1348">
        <f>'БАЗА ЯНД'!O1346</f>
        <v>0</v>
      </c>
      <c r="K1348">
        <f>'БАЗА ЯНД'!P1346</f>
        <v>0</v>
      </c>
      <c r="L1348">
        <f>'БАЗА ЯНД'!Q1346</f>
        <v>0</v>
      </c>
      <c r="M1348">
        <f>'БАЗА ЯНД'!R1346</f>
        <v>0</v>
      </c>
    </row>
    <row r="1349" spans="1:13" ht="15" hidden="1" customHeight="1" x14ac:dyDescent="0.25">
      <c r="A1349">
        <f>'БАЗА ЯНД'!B1347</f>
        <v>0</v>
      </c>
      <c r="B1349">
        <f>'БАЗА ЯНД'!E1347</f>
        <v>0</v>
      </c>
      <c r="C1349" t="str">
        <f>CONCATENATE('БАЗА ЯНД'!F1347,".-")</f>
        <v>.-</v>
      </c>
      <c r="D1349" t="str">
        <f>CONCATENATE('БАЗА ЯНД'!I1347," г")</f>
        <v xml:space="preserve"> г</v>
      </c>
      <c r="E1349" t="str">
        <f>CONCATENATE(ROUND('БАЗА ЯНД'!J1347,0)," кк")</f>
        <v>0 кк</v>
      </c>
      <c r="F1349" t="str">
        <f>CONCATENATE("Б ",ROUND('БАЗА ЯНД'!K1347,0))</f>
        <v>Б 0</v>
      </c>
      <c r="G1349" t="str">
        <f>CONCATENATE("Ж ",ROUND('БАЗА ЯНД'!L1347,0))</f>
        <v>Ж 0</v>
      </c>
      <c r="H1349" t="str">
        <f>CONCATENATE("У ",ROUND('БАЗА ЯНД'!M1347,0))</f>
        <v>У 0</v>
      </c>
      <c r="I1349">
        <f>'БАЗА ЯНД'!N1347</f>
        <v>0</v>
      </c>
      <c r="J1349">
        <f>'БАЗА ЯНД'!O1347</f>
        <v>0</v>
      </c>
      <c r="K1349">
        <f>'БАЗА ЯНД'!P1347</f>
        <v>0</v>
      </c>
      <c r="L1349">
        <f>'БАЗА ЯНД'!Q1347</f>
        <v>0</v>
      </c>
      <c r="M1349">
        <f>'БАЗА ЯНД'!R1347</f>
        <v>0</v>
      </c>
    </row>
    <row r="1350" spans="1:13" ht="15" hidden="1" customHeight="1" x14ac:dyDescent="0.25">
      <c r="A1350">
        <f>'БАЗА ЯНД'!B1348</f>
        <v>0</v>
      </c>
      <c r="B1350">
        <f>'БАЗА ЯНД'!E1348</f>
        <v>0</v>
      </c>
      <c r="C1350" t="str">
        <f>CONCATENATE('БАЗА ЯНД'!F1348,".-")</f>
        <v>.-</v>
      </c>
      <c r="D1350" t="str">
        <f>CONCATENATE('БАЗА ЯНД'!I1348," г")</f>
        <v xml:space="preserve"> г</v>
      </c>
      <c r="E1350" t="str">
        <f>CONCATENATE(ROUND('БАЗА ЯНД'!J1348,0)," кк")</f>
        <v>0 кк</v>
      </c>
      <c r="F1350" t="str">
        <f>CONCATENATE("Б ",ROUND('БАЗА ЯНД'!K1348,0))</f>
        <v>Б 0</v>
      </c>
      <c r="G1350" t="str">
        <f>CONCATENATE("Ж ",ROUND('БАЗА ЯНД'!L1348,0))</f>
        <v>Ж 0</v>
      </c>
      <c r="H1350" t="str">
        <f>CONCATENATE("У ",ROUND('БАЗА ЯНД'!M1348,0))</f>
        <v>У 0</v>
      </c>
      <c r="I1350">
        <f>'БАЗА ЯНД'!N1348</f>
        <v>0</v>
      </c>
      <c r="J1350">
        <f>'БАЗА ЯНД'!O1348</f>
        <v>0</v>
      </c>
      <c r="K1350">
        <f>'БАЗА ЯНД'!P1348</f>
        <v>0</v>
      </c>
      <c r="L1350">
        <f>'БАЗА ЯНД'!Q1348</f>
        <v>0</v>
      </c>
      <c r="M1350">
        <f>'БАЗА ЯНД'!R1348</f>
        <v>0</v>
      </c>
    </row>
    <row r="1351" spans="1:13" ht="15" hidden="1" customHeight="1" x14ac:dyDescent="0.25">
      <c r="A1351">
        <f>'БАЗА ЯНД'!B1349</f>
        <v>0</v>
      </c>
      <c r="B1351">
        <f>'БАЗА ЯНД'!E1349</f>
        <v>0</v>
      </c>
      <c r="C1351" t="str">
        <f>CONCATENATE('БАЗА ЯНД'!F1349,".-")</f>
        <v>.-</v>
      </c>
      <c r="D1351" t="str">
        <f>CONCATENATE('БАЗА ЯНД'!I1349," г")</f>
        <v xml:space="preserve"> г</v>
      </c>
      <c r="E1351" t="str">
        <f>CONCATENATE(ROUND('БАЗА ЯНД'!J1349,0)," кк")</f>
        <v>0 кк</v>
      </c>
      <c r="F1351" t="str">
        <f>CONCATENATE("Б ",ROUND('БАЗА ЯНД'!K1349,0))</f>
        <v>Б 0</v>
      </c>
      <c r="G1351" t="str">
        <f>CONCATENATE("Ж ",ROUND('БАЗА ЯНД'!L1349,0))</f>
        <v>Ж 0</v>
      </c>
      <c r="H1351" t="str">
        <f>CONCATENATE("У ",ROUND('БАЗА ЯНД'!M1349,0))</f>
        <v>У 0</v>
      </c>
      <c r="I1351">
        <f>'БАЗА ЯНД'!N1349</f>
        <v>0</v>
      </c>
      <c r="J1351">
        <f>'БАЗА ЯНД'!O1349</f>
        <v>0</v>
      </c>
      <c r="K1351">
        <f>'БАЗА ЯНД'!P1349</f>
        <v>0</v>
      </c>
      <c r="L1351">
        <f>'БАЗА ЯНД'!Q1349</f>
        <v>0</v>
      </c>
      <c r="M1351">
        <f>'БАЗА ЯНД'!R1349</f>
        <v>0</v>
      </c>
    </row>
    <row r="1352" spans="1:13" ht="15" hidden="1" customHeight="1" x14ac:dyDescent="0.25">
      <c r="A1352">
        <f>'БАЗА ЯНД'!B1350</f>
        <v>0</v>
      </c>
      <c r="B1352">
        <f>'БАЗА ЯНД'!E1350</f>
        <v>0</v>
      </c>
      <c r="C1352" t="str">
        <f>CONCATENATE('БАЗА ЯНД'!F1350,".-")</f>
        <v>.-</v>
      </c>
      <c r="D1352" t="str">
        <f>CONCATENATE('БАЗА ЯНД'!I1350," г")</f>
        <v xml:space="preserve"> г</v>
      </c>
      <c r="E1352" t="str">
        <f>CONCATENATE(ROUND('БАЗА ЯНД'!J1350,0)," кк")</f>
        <v>0 кк</v>
      </c>
      <c r="F1352" t="str">
        <f>CONCATENATE("Б ",ROUND('БАЗА ЯНД'!K1350,0))</f>
        <v>Б 0</v>
      </c>
      <c r="G1352" t="str">
        <f>CONCATENATE("Ж ",ROUND('БАЗА ЯНД'!L1350,0))</f>
        <v>Ж 0</v>
      </c>
      <c r="H1352" t="str">
        <f>CONCATENATE("У ",ROUND('БАЗА ЯНД'!M1350,0))</f>
        <v>У 0</v>
      </c>
      <c r="I1352">
        <f>'БАЗА ЯНД'!N1350</f>
        <v>0</v>
      </c>
      <c r="J1352">
        <f>'БАЗА ЯНД'!O1350</f>
        <v>0</v>
      </c>
      <c r="K1352">
        <f>'БАЗА ЯНД'!P1350</f>
        <v>0</v>
      </c>
      <c r="L1352">
        <f>'БАЗА ЯНД'!Q1350</f>
        <v>0</v>
      </c>
      <c r="M1352">
        <f>'БАЗА ЯНД'!R1350</f>
        <v>0</v>
      </c>
    </row>
    <row r="1353" spans="1:13" ht="15" hidden="1" customHeight="1" x14ac:dyDescent="0.25">
      <c r="A1353">
        <f>'БАЗА ЯНД'!B1351</f>
        <v>0</v>
      </c>
      <c r="B1353">
        <f>'БАЗА ЯНД'!E1351</f>
        <v>0</v>
      </c>
      <c r="C1353" t="str">
        <f>CONCATENATE('БАЗА ЯНД'!F1351,".-")</f>
        <v>.-</v>
      </c>
      <c r="D1353" t="str">
        <f>CONCATENATE('БАЗА ЯНД'!I1351," г")</f>
        <v xml:space="preserve"> г</v>
      </c>
      <c r="E1353" t="str">
        <f>CONCATENATE(ROUND('БАЗА ЯНД'!J1351,0)," кк")</f>
        <v>0 кк</v>
      </c>
      <c r="F1353" t="str">
        <f>CONCATENATE("Б ",ROUND('БАЗА ЯНД'!K1351,0))</f>
        <v>Б 0</v>
      </c>
      <c r="G1353" t="str">
        <f>CONCATENATE("Ж ",ROUND('БАЗА ЯНД'!L1351,0))</f>
        <v>Ж 0</v>
      </c>
      <c r="H1353" t="str">
        <f>CONCATENATE("У ",ROUND('БАЗА ЯНД'!M1351,0))</f>
        <v>У 0</v>
      </c>
      <c r="I1353">
        <f>'БАЗА ЯНД'!N1351</f>
        <v>0</v>
      </c>
      <c r="J1353">
        <f>'БАЗА ЯНД'!O1351</f>
        <v>0</v>
      </c>
      <c r="K1353">
        <f>'БАЗА ЯНД'!P1351</f>
        <v>0</v>
      </c>
      <c r="L1353">
        <f>'БАЗА ЯНД'!Q1351</f>
        <v>0</v>
      </c>
      <c r="M1353">
        <f>'БАЗА ЯНД'!R1351</f>
        <v>0</v>
      </c>
    </row>
    <row r="1354" spans="1:13" ht="15" hidden="1" customHeight="1" x14ac:dyDescent="0.25">
      <c r="A1354">
        <f>'БАЗА ЯНД'!B1352</f>
        <v>0</v>
      </c>
      <c r="B1354">
        <f>'БАЗА ЯНД'!E1352</f>
        <v>0</v>
      </c>
      <c r="C1354" t="str">
        <f>CONCATENATE('БАЗА ЯНД'!F1352,".-")</f>
        <v>.-</v>
      </c>
      <c r="D1354" t="str">
        <f>CONCATENATE('БАЗА ЯНД'!I1352," г")</f>
        <v xml:space="preserve"> г</v>
      </c>
      <c r="E1354" t="str">
        <f>CONCATENATE(ROUND('БАЗА ЯНД'!J1352,0)," кк")</f>
        <v>0 кк</v>
      </c>
      <c r="F1354" t="str">
        <f>CONCATENATE("Б ",ROUND('БАЗА ЯНД'!K1352,0))</f>
        <v>Б 0</v>
      </c>
      <c r="G1354" t="str">
        <f>CONCATENATE("Ж ",ROUND('БАЗА ЯНД'!L1352,0))</f>
        <v>Ж 0</v>
      </c>
      <c r="H1354" t="str">
        <f>CONCATENATE("У ",ROUND('БАЗА ЯНД'!M1352,0))</f>
        <v>У 0</v>
      </c>
      <c r="I1354">
        <f>'БАЗА ЯНД'!N1352</f>
        <v>0</v>
      </c>
      <c r="J1354">
        <f>'БАЗА ЯНД'!O1352</f>
        <v>0</v>
      </c>
      <c r="K1354">
        <f>'БАЗА ЯНД'!P1352</f>
        <v>0</v>
      </c>
      <c r="L1354">
        <f>'БАЗА ЯНД'!Q1352</f>
        <v>0</v>
      </c>
      <c r="M1354">
        <f>'БАЗА ЯНД'!R1352</f>
        <v>0</v>
      </c>
    </row>
    <row r="1355" spans="1:13" ht="15" hidden="1" customHeight="1" x14ac:dyDescent="0.25">
      <c r="A1355">
        <f>'БАЗА ЯНД'!B1353</f>
        <v>0</v>
      </c>
      <c r="B1355">
        <f>'БАЗА ЯНД'!E1353</f>
        <v>0</v>
      </c>
      <c r="C1355" t="str">
        <f>CONCATENATE('БАЗА ЯНД'!F1353,".-")</f>
        <v>.-</v>
      </c>
      <c r="D1355" t="str">
        <f>CONCATENATE('БАЗА ЯНД'!I1353," г")</f>
        <v xml:space="preserve"> г</v>
      </c>
      <c r="E1355" t="str">
        <f>CONCATENATE(ROUND('БАЗА ЯНД'!J1353,0)," кк")</f>
        <v>0 кк</v>
      </c>
      <c r="F1355" t="str">
        <f>CONCATENATE("Б ",ROUND('БАЗА ЯНД'!K1353,0))</f>
        <v>Б 0</v>
      </c>
      <c r="G1355" t="str">
        <f>CONCATENATE("Ж ",ROUND('БАЗА ЯНД'!L1353,0))</f>
        <v>Ж 0</v>
      </c>
      <c r="H1355" t="str">
        <f>CONCATENATE("У ",ROUND('БАЗА ЯНД'!M1353,0))</f>
        <v>У 0</v>
      </c>
      <c r="I1355">
        <f>'БАЗА ЯНД'!N1353</f>
        <v>0</v>
      </c>
      <c r="J1355">
        <f>'БАЗА ЯНД'!O1353</f>
        <v>0</v>
      </c>
      <c r="K1355">
        <f>'БАЗА ЯНД'!P1353</f>
        <v>0</v>
      </c>
      <c r="L1355">
        <f>'БАЗА ЯНД'!Q1353</f>
        <v>0</v>
      </c>
      <c r="M1355">
        <f>'БАЗА ЯНД'!R1353</f>
        <v>0</v>
      </c>
    </row>
    <row r="1356" spans="1:13" ht="15" hidden="1" customHeight="1" x14ac:dyDescent="0.25">
      <c r="A1356">
        <f>'БАЗА ЯНД'!B1354</f>
        <v>0</v>
      </c>
      <c r="B1356">
        <f>'БАЗА ЯНД'!E1354</f>
        <v>0</v>
      </c>
      <c r="C1356" t="str">
        <f>CONCATENATE('БАЗА ЯНД'!F1354,".-")</f>
        <v>.-</v>
      </c>
      <c r="D1356" t="str">
        <f>CONCATENATE('БАЗА ЯНД'!I1354," г")</f>
        <v xml:space="preserve"> г</v>
      </c>
      <c r="E1356" t="str">
        <f>CONCATENATE(ROUND('БАЗА ЯНД'!J1354,0)," кк")</f>
        <v>0 кк</v>
      </c>
      <c r="F1356" t="str">
        <f>CONCATENATE("Б ",ROUND('БАЗА ЯНД'!K1354,0))</f>
        <v>Б 0</v>
      </c>
      <c r="G1356" t="str">
        <f>CONCATENATE("Ж ",ROUND('БАЗА ЯНД'!L1354,0))</f>
        <v>Ж 0</v>
      </c>
      <c r="H1356" t="str">
        <f>CONCATENATE("У ",ROUND('БАЗА ЯНД'!M1354,0))</f>
        <v>У 0</v>
      </c>
      <c r="I1356">
        <f>'БАЗА ЯНД'!N1354</f>
        <v>0</v>
      </c>
      <c r="J1356">
        <f>'БАЗА ЯНД'!O1354</f>
        <v>0</v>
      </c>
      <c r="K1356">
        <f>'БАЗА ЯНД'!P1354</f>
        <v>0</v>
      </c>
      <c r="L1356">
        <f>'БАЗА ЯНД'!Q1354</f>
        <v>0</v>
      </c>
      <c r="M1356">
        <f>'БАЗА ЯНД'!R1354</f>
        <v>0</v>
      </c>
    </row>
    <row r="1357" spans="1:13" ht="15" hidden="1" customHeight="1" x14ac:dyDescent="0.25">
      <c r="A1357">
        <f>'БАЗА ЯНД'!B1355</f>
        <v>0</v>
      </c>
      <c r="B1357">
        <f>'БАЗА ЯНД'!E1355</f>
        <v>0</v>
      </c>
      <c r="C1357" t="str">
        <f>CONCATENATE('БАЗА ЯНД'!F1355,".-")</f>
        <v>.-</v>
      </c>
      <c r="D1357" t="str">
        <f>CONCATENATE('БАЗА ЯНД'!I1355," г")</f>
        <v xml:space="preserve"> г</v>
      </c>
      <c r="E1357" t="str">
        <f>CONCATENATE(ROUND('БАЗА ЯНД'!J1355,0)," кк")</f>
        <v>0 кк</v>
      </c>
      <c r="F1357" t="str">
        <f>CONCATENATE("Б ",ROUND('БАЗА ЯНД'!K1355,0))</f>
        <v>Б 0</v>
      </c>
      <c r="G1357" t="str">
        <f>CONCATENATE("Ж ",ROUND('БАЗА ЯНД'!L1355,0))</f>
        <v>Ж 0</v>
      </c>
      <c r="H1357" t="str">
        <f>CONCATENATE("У ",ROUND('БАЗА ЯНД'!M1355,0))</f>
        <v>У 0</v>
      </c>
      <c r="I1357">
        <f>'БАЗА ЯНД'!N1355</f>
        <v>0</v>
      </c>
      <c r="J1357">
        <f>'БАЗА ЯНД'!O1355</f>
        <v>0</v>
      </c>
      <c r="K1357">
        <f>'БАЗА ЯНД'!P1355</f>
        <v>0</v>
      </c>
      <c r="L1357">
        <f>'БАЗА ЯНД'!Q1355</f>
        <v>0</v>
      </c>
      <c r="M1357">
        <f>'БАЗА ЯНД'!R1355</f>
        <v>0</v>
      </c>
    </row>
    <row r="1358" spans="1:13" ht="15" hidden="1" customHeight="1" x14ac:dyDescent="0.25">
      <c r="A1358">
        <f>'БАЗА ЯНД'!B1356</f>
        <v>0</v>
      </c>
      <c r="B1358">
        <f>'БАЗА ЯНД'!E1356</f>
        <v>0</v>
      </c>
      <c r="C1358" t="str">
        <f>CONCATENATE('БАЗА ЯНД'!F1356,".-")</f>
        <v>.-</v>
      </c>
      <c r="D1358" t="str">
        <f>CONCATENATE('БАЗА ЯНД'!I1356," г")</f>
        <v xml:space="preserve"> г</v>
      </c>
      <c r="E1358" t="str">
        <f>CONCATENATE(ROUND('БАЗА ЯНД'!J1356,0)," кк")</f>
        <v>0 кк</v>
      </c>
      <c r="F1358" t="str">
        <f>CONCATENATE("Б ",ROUND('БАЗА ЯНД'!K1356,0))</f>
        <v>Б 0</v>
      </c>
      <c r="G1358" t="str">
        <f>CONCATENATE("Ж ",ROUND('БАЗА ЯНД'!L1356,0))</f>
        <v>Ж 0</v>
      </c>
      <c r="H1358" t="str">
        <f>CONCATENATE("У ",ROUND('БАЗА ЯНД'!M1356,0))</f>
        <v>У 0</v>
      </c>
      <c r="I1358">
        <f>'БАЗА ЯНД'!N1356</f>
        <v>0</v>
      </c>
      <c r="J1358">
        <f>'БАЗА ЯНД'!O1356</f>
        <v>0</v>
      </c>
      <c r="K1358">
        <f>'БАЗА ЯНД'!P1356</f>
        <v>0</v>
      </c>
      <c r="L1358">
        <f>'БАЗА ЯНД'!Q1356</f>
        <v>0</v>
      </c>
      <c r="M1358">
        <f>'БАЗА ЯНД'!R1356</f>
        <v>0</v>
      </c>
    </row>
    <row r="1359" spans="1:13" ht="15" hidden="1" customHeight="1" x14ac:dyDescent="0.25">
      <c r="A1359">
        <f>'БАЗА ЯНД'!B1357</f>
        <v>0</v>
      </c>
      <c r="B1359">
        <f>'БАЗА ЯНД'!E1357</f>
        <v>0</v>
      </c>
      <c r="C1359" t="str">
        <f>CONCATENATE('БАЗА ЯНД'!F1357,".-")</f>
        <v>.-</v>
      </c>
      <c r="D1359" t="str">
        <f>CONCATENATE('БАЗА ЯНД'!I1357," г")</f>
        <v xml:space="preserve"> г</v>
      </c>
      <c r="E1359" t="str">
        <f>CONCATENATE(ROUND('БАЗА ЯНД'!J1357,0)," кк")</f>
        <v>0 кк</v>
      </c>
      <c r="F1359" t="str">
        <f>CONCATENATE("Б ",ROUND('БАЗА ЯНД'!K1357,0))</f>
        <v>Б 0</v>
      </c>
      <c r="G1359" t="str">
        <f>CONCATENATE("Ж ",ROUND('БАЗА ЯНД'!L1357,0))</f>
        <v>Ж 0</v>
      </c>
      <c r="H1359" t="str">
        <f>CONCATENATE("У ",ROUND('БАЗА ЯНД'!M1357,0))</f>
        <v>У 0</v>
      </c>
      <c r="I1359">
        <f>'БАЗА ЯНД'!N1357</f>
        <v>0</v>
      </c>
      <c r="J1359">
        <f>'БАЗА ЯНД'!O1357</f>
        <v>0</v>
      </c>
      <c r="K1359">
        <f>'БАЗА ЯНД'!P1357</f>
        <v>0</v>
      </c>
      <c r="L1359">
        <f>'БАЗА ЯНД'!Q1357</f>
        <v>0</v>
      </c>
      <c r="M1359">
        <f>'БАЗА ЯНД'!R1357</f>
        <v>0</v>
      </c>
    </row>
    <row r="1360" spans="1:13" ht="15" hidden="1" customHeight="1" x14ac:dyDescent="0.25">
      <c r="A1360">
        <f>'БАЗА ЯНД'!B1358</f>
        <v>0</v>
      </c>
      <c r="B1360">
        <f>'БАЗА ЯНД'!E1358</f>
        <v>0</v>
      </c>
      <c r="C1360" t="str">
        <f>CONCATENATE('БАЗА ЯНД'!F1358,".-")</f>
        <v>.-</v>
      </c>
      <c r="D1360" t="str">
        <f>CONCATENATE('БАЗА ЯНД'!I1358," г")</f>
        <v xml:space="preserve"> г</v>
      </c>
      <c r="E1360" t="str">
        <f>CONCATENATE(ROUND('БАЗА ЯНД'!J1358,0)," кк")</f>
        <v>0 кк</v>
      </c>
      <c r="F1360" t="str">
        <f>CONCATENATE("Б ",ROUND('БАЗА ЯНД'!K1358,0))</f>
        <v>Б 0</v>
      </c>
      <c r="G1360" t="str">
        <f>CONCATENATE("Ж ",ROUND('БАЗА ЯНД'!L1358,0))</f>
        <v>Ж 0</v>
      </c>
      <c r="H1360" t="str">
        <f>CONCATENATE("У ",ROUND('БАЗА ЯНД'!M1358,0))</f>
        <v>У 0</v>
      </c>
      <c r="I1360">
        <f>'БАЗА ЯНД'!N1358</f>
        <v>0</v>
      </c>
      <c r="J1360">
        <f>'БАЗА ЯНД'!O1358</f>
        <v>0</v>
      </c>
      <c r="K1360">
        <f>'БАЗА ЯНД'!P1358</f>
        <v>0</v>
      </c>
      <c r="L1360">
        <f>'БАЗА ЯНД'!Q1358</f>
        <v>0</v>
      </c>
      <c r="M1360">
        <f>'БАЗА ЯНД'!R1358</f>
        <v>0</v>
      </c>
    </row>
    <row r="1361" spans="1:13" ht="15" hidden="1" customHeight="1" x14ac:dyDescent="0.25">
      <c r="A1361">
        <f>'БАЗА ЯНД'!B1359</f>
        <v>0</v>
      </c>
      <c r="B1361">
        <f>'БАЗА ЯНД'!E1359</f>
        <v>0</v>
      </c>
      <c r="C1361" t="str">
        <f>CONCATENATE('БАЗА ЯНД'!F1359,".-")</f>
        <v>.-</v>
      </c>
      <c r="D1361" t="str">
        <f>CONCATENATE('БАЗА ЯНД'!I1359," г")</f>
        <v xml:space="preserve"> г</v>
      </c>
      <c r="E1361" t="str">
        <f>CONCATENATE(ROUND('БАЗА ЯНД'!J1359,0)," кк")</f>
        <v>0 кк</v>
      </c>
      <c r="F1361" t="str">
        <f>CONCATENATE("Б ",ROUND('БАЗА ЯНД'!K1359,0))</f>
        <v>Б 0</v>
      </c>
      <c r="G1361" t="str">
        <f>CONCATENATE("Ж ",ROUND('БАЗА ЯНД'!L1359,0))</f>
        <v>Ж 0</v>
      </c>
      <c r="H1361" t="str">
        <f>CONCATENATE("У ",ROUND('БАЗА ЯНД'!M1359,0))</f>
        <v>У 0</v>
      </c>
      <c r="I1361">
        <f>'БАЗА ЯНД'!N1359</f>
        <v>0</v>
      </c>
      <c r="J1361">
        <f>'БАЗА ЯНД'!O1359</f>
        <v>0</v>
      </c>
      <c r="K1361">
        <f>'БАЗА ЯНД'!P1359</f>
        <v>0</v>
      </c>
      <c r="L1361">
        <f>'БАЗА ЯНД'!Q1359</f>
        <v>0</v>
      </c>
      <c r="M1361">
        <f>'БАЗА ЯНД'!R1359</f>
        <v>0</v>
      </c>
    </row>
    <row r="1362" spans="1:13" ht="15" hidden="1" customHeight="1" x14ac:dyDescent="0.25">
      <c r="A1362">
        <f>'БАЗА ЯНД'!B1348</f>
        <v>0</v>
      </c>
      <c r="B1362">
        <f>'БАЗА ЯНД'!E1348</f>
        <v>0</v>
      </c>
      <c r="C1362" t="str">
        <f>CONCATENATE('БАЗА ЯНД'!F1348,".-")</f>
        <v>.-</v>
      </c>
      <c r="D1362" t="str">
        <f>CONCATENATE('БАЗА ЯНД'!I1348," г")</f>
        <v xml:space="preserve"> г</v>
      </c>
      <c r="E1362" t="str">
        <f>CONCATENATE(ROUND('БАЗА ЯНД'!J1348,0)," кк")</f>
        <v>0 кк</v>
      </c>
      <c r="F1362" t="str">
        <f>CONCATENATE("Б ",ROUND('БАЗА ЯНД'!K1348,0))</f>
        <v>Б 0</v>
      </c>
      <c r="G1362" t="str">
        <f>CONCATENATE("Ж ",ROUND('БАЗА ЯНД'!L1348,0))</f>
        <v>Ж 0</v>
      </c>
      <c r="H1362" t="str">
        <f>CONCATENATE("У ",ROUND('БАЗА ЯНД'!M1348,0))</f>
        <v>У 0</v>
      </c>
      <c r="I1362">
        <f>'БАЗА ЯНД'!N1348</f>
        <v>0</v>
      </c>
      <c r="J1362">
        <f>'БАЗА ЯНД'!O1348</f>
        <v>0</v>
      </c>
      <c r="K1362">
        <f>'БАЗА ЯНД'!P1348</f>
        <v>0</v>
      </c>
      <c r="L1362">
        <f>'БАЗА ЯНД'!Q1348</f>
        <v>0</v>
      </c>
      <c r="M1362">
        <f>'БАЗА ЯНД'!R1348</f>
        <v>0</v>
      </c>
    </row>
    <row r="1363" spans="1:13" ht="15" hidden="1" customHeight="1" x14ac:dyDescent="0.25">
      <c r="A1363">
        <f>'БАЗА ЯНД'!B1349</f>
        <v>0</v>
      </c>
      <c r="B1363">
        <f>'БАЗА ЯНД'!E1349</f>
        <v>0</v>
      </c>
      <c r="C1363" t="str">
        <f>CONCATENATE('БАЗА ЯНД'!F1349,".-")</f>
        <v>.-</v>
      </c>
      <c r="D1363" t="str">
        <f>CONCATENATE('БАЗА ЯНД'!I1349," г")</f>
        <v xml:space="preserve"> г</v>
      </c>
      <c r="E1363" t="str">
        <f>CONCATENATE(ROUND('БАЗА ЯНД'!J1349,0)," кк")</f>
        <v>0 кк</v>
      </c>
      <c r="F1363" t="str">
        <f>CONCATENATE("Б ",ROUND('БАЗА ЯНД'!K1349,0))</f>
        <v>Б 0</v>
      </c>
      <c r="G1363" t="str">
        <f>CONCATENATE("Ж ",ROUND('БАЗА ЯНД'!L1349,0))</f>
        <v>Ж 0</v>
      </c>
      <c r="H1363" t="str">
        <f>CONCATENATE("У ",ROUND('БАЗА ЯНД'!M1349,0))</f>
        <v>У 0</v>
      </c>
      <c r="I1363">
        <f>'БАЗА ЯНД'!N1349</f>
        <v>0</v>
      </c>
      <c r="J1363">
        <f>'БАЗА ЯНД'!O1349</f>
        <v>0</v>
      </c>
      <c r="K1363">
        <f>'БАЗА ЯНД'!P1349</f>
        <v>0</v>
      </c>
      <c r="L1363">
        <f>'БАЗА ЯНД'!Q1349</f>
        <v>0</v>
      </c>
      <c r="M1363">
        <f>'БАЗА ЯНД'!R1349</f>
        <v>0</v>
      </c>
    </row>
    <row r="1364" spans="1:13" ht="15" hidden="1" customHeight="1" x14ac:dyDescent="0.25">
      <c r="A1364">
        <f>'БАЗА ЯНД'!B1350</f>
        <v>0</v>
      </c>
      <c r="B1364">
        <f>'БАЗА ЯНД'!E1350</f>
        <v>0</v>
      </c>
      <c r="C1364" t="str">
        <f>CONCATENATE('БАЗА ЯНД'!F1350,".-")</f>
        <v>.-</v>
      </c>
      <c r="D1364" t="str">
        <f>CONCATENATE('БАЗА ЯНД'!I1350," г")</f>
        <v xml:space="preserve"> г</v>
      </c>
      <c r="E1364" t="str">
        <f>CONCATENATE(ROUND('БАЗА ЯНД'!J1350,0)," кк")</f>
        <v>0 кк</v>
      </c>
      <c r="F1364" t="str">
        <f>CONCATENATE("Б ",ROUND('БАЗА ЯНД'!K1350,0))</f>
        <v>Б 0</v>
      </c>
      <c r="G1364" t="str">
        <f>CONCATENATE("Ж ",ROUND('БАЗА ЯНД'!L1350,0))</f>
        <v>Ж 0</v>
      </c>
      <c r="H1364" t="str">
        <f>CONCATENATE("У ",ROUND('БАЗА ЯНД'!M1350,0))</f>
        <v>У 0</v>
      </c>
      <c r="I1364">
        <f>'БАЗА ЯНД'!N1350</f>
        <v>0</v>
      </c>
      <c r="J1364">
        <f>'БАЗА ЯНД'!O1350</f>
        <v>0</v>
      </c>
      <c r="K1364">
        <f>'БАЗА ЯНД'!P1350</f>
        <v>0</v>
      </c>
      <c r="L1364">
        <f>'БАЗА ЯНД'!Q1350</f>
        <v>0</v>
      </c>
      <c r="M1364">
        <f>'БАЗА ЯНД'!R1350</f>
        <v>0</v>
      </c>
    </row>
    <row r="1365" spans="1:13" ht="15" hidden="1" customHeight="1" x14ac:dyDescent="0.25">
      <c r="A1365">
        <f>'БАЗА ЯНД'!B1351</f>
        <v>0</v>
      </c>
      <c r="B1365">
        <f>'БАЗА ЯНД'!E1351</f>
        <v>0</v>
      </c>
      <c r="C1365" t="str">
        <f>CONCATENATE('БАЗА ЯНД'!F1351,".-")</f>
        <v>.-</v>
      </c>
      <c r="D1365" t="str">
        <f>CONCATENATE('БАЗА ЯНД'!I1351," г")</f>
        <v xml:space="preserve"> г</v>
      </c>
      <c r="E1365" t="str">
        <f>CONCATENATE(ROUND('БАЗА ЯНД'!J1351,0)," кк")</f>
        <v>0 кк</v>
      </c>
      <c r="F1365" t="str">
        <f>CONCATENATE("Б ",ROUND('БАЗА ЯНД'!K1351,0))</f>
        <v>Б 0</v>
      </c>
      <c r="G1365" t="str">
        <f>CONCATENATE("Ж ",ROUND('БАЗА ЯНД'!L1351,0))</f>
        <v>Ж 0</v>
      </c>
      <c r="H1365" t="str">
        <f>CONCATENATE("У ",ROUND('БАЗА ЯНД'!M1351,0))</f>
        <v>У 0</v>
      </c>
      <c r="I1365">
        <f>'БАЗА ЯНД'!N1351</f>
        <v>0</v>
      </c>
      <c r="J1365">
        <f>'БАЗА ЯНД'!O1351</f>
        <v>0</v>
      </c>
      <c r="K1365">
        <f>'БАЗА ЯНД'!P1351</f>
        <v>0</v>
      </c>
      <c r="L1365">
        <f>'БАЗА ЯНД'!Q1351</f>
        <v>0</v>
      </c>
      <c r="M1365">
        <f>'БАЗА ЯНД'!R1351</f>
        <v>0</v>
      </c>
    </row>
    <row r="1366" spans="1:13" ht="15" hidden="1" customHeight="1" x14ac:dyDescent="0.25">
      <c r="A1366">
        <f>'БАЗА ЯНД'!B1352</f>
        <v>0</v>
      </c>
      <c r="B1366">
        <f>'БАЗА ЯНД'!E1352</f>
        <v>0</v>
      </c>
      <c r="C1366" t="str">
        <f>CONCATENATE('БАЗА ЯНД'!F1352,".-")</f>
        <v>.-</v>
      </c>
      <c r="D1366" t="str">
        <f>CONCATENATE('БАЗА ЯНД'!I1352," г")</f>
        <v xml:space="preserve"> г</v>
      </c>
      <c r="E1366" t="str">
        <f>CONCATENATE(ROUND('БАЗА ЯНД'!J1352,0)," кк")</f>
        <v>0 кк</v>
      </c>
      <c r="F1366" t="str">
        <f>CONCATENATE("Б ",ROUND('БАЗА ЯНД'!K1352,0))</f>
        <v>Б 0</v>
      </c>
      <c r="G1366" t="str">
        <f>CONCATENATE("Ж ",ROUND('БАЗА ЯНД'!L1352,0))</f>
        <v>Ж 0</v>
      </c>
      <c r="H1366" t="str">
        <f>CONCATENATE("У ",ROUND('БАЗА ЯНД'!M1352,0))</f>
        <v>У 0</v>
      </c>
      <c r="I1366">
        <f>'БАЗА ЯНД'!N1352</f>
        <v>0</v>
      </c>
      <c r="J1366">
        <f>'БАЗА ЯНД'!O1352</f>
        <v>0</v>
      </c>
      <c r="K1366">
        <f>'БАЗА ЯНД'!P1352</f>
        <v>0</v>
      </c>
      <c r="L1366">
        <f>'БАЗА ЯНД'!Q1352</f>
        <v>0</v>
      </c>
      <c r="M1366">
        <f>'БАЗА ЯНД'!R1352</f>
        <v>0</v>
      </c>
    </row>
    <row r="1367" spans="1:13" ht="15" hidden="1" customHeight="1" x14ac:dyDescent="0.25">
      <c r="A1367">
        <f>'БАЗА ЯНД'!B1353</f>
        <v>0</v>
      </c>
      <c r="B1367">
        <f>'БАЗА ЯНД'!E1353</f>
        <v>0</v>
      </c>
      <c r="C1367" t="str">
        <f>CONCATENATE('БАЗА ЯНД'!F1353,".-")</f>
        <v>.-</v>
      </c>
      <c r="D1367" t="str">
        <f>CONCATENATE('БАЗА ЯНД'!I1353," г")</f>
        <v xml:space="preserve"> г</v>
      </c>
      <c r="E1367" t="str">
        <f>CONCATENATE(ROUND('БАЗА ЯНД'!J1353,0)," кк")</f>
        <v>0 кк</v>
      </c>
      <c r="F1367" t="str">
        <f>CONCATENATE("Б ",ROUND('БАЗА ЯНД'!K1353,0))</f>
        <v>Б 0</v>
      </c>
      <c r="G1367" t="str">
        <f>CONCATENATE("Ж ",ROUND('БАЗА ЯНД'!L1353,0))</f>
        <v>Ж 0</v>
      </c>
      <c r="H1367" t="str">
        <f>CONCATENATE("У ",ROUND('БАЗА ЯНД'!M1353,0))</f>
        <v>У 0</v>
      </c>
      <c r="I1367">
        <f>'БАЗА ЯНД'!N1353</f>
        <v>0</v>
      </c>
      <c r="J1367">
        <f>'БАЗА ЯНД'!O1353</f>
        <v>0</v>
      </c>
      <c r="K1367">
        <f>'БАЗА ЯНД'!P1353</f>
        <v>0</v>
      </c>
      <c r="L1367">
        <f>'БАЗА ЯНД'!Q1353</f>
        <v>0</v>
      </c>
      <c r="M1367">
        <f>'БАЗА ЯНД'!R1353</f>
        <v>0</v>
      </c>
    </row>
    <row r="1368" spans="1:13" ht="15" hidden="1" customHeight="1" x14ac:dyDescent="0.25">
      <c r="A1368">
        <f>'БАЗА ЯНД'!B1354</f>
        <v>0</v>
      </c>
      <c r="B1368">
        <f>'БАЗА ЯНД'!E1354</f>
        <v>0</v>
      </c>
      <c r="C1368" t="str">
        <f>CONCATENATE('БАЗА ЯНД'!F1354,".-")</f>
        <v>.-</v>
      </c>
      <c r="D1368" t="str">
        <f>CONCATENATE('БАЗА ЯНД'!I1354," г")</f>
        <v xml:space="preserve"> г</v>
      </c>
      <c r="E1368" t="str">
        <f>CONCATENATE(ROUND('БАЗА ЯНД'!J1354,0)," кк")</f>
        <v>0 кк</v>
      </c>
      <c r="F1368" t="str">
        <f>CONCATENATE("Б ",ROUND('БАЗА ЯНД'!K1354,0))</f>
        <v>Б 0</v>
      </c>
      <c r="G1368" t="str">
        <f>CONCATENATE("Ж ",ROUND('БАЗА ЯНД'!L1354,0))</f>
        <v>Ж 0</v>
      </c>
      <c r="H1368" t="str">
        <f>CONCATENATE("У ",ROUND('БАЗА ЯНД'!M1354,0))</f>
        <v>У 0</v>
      </c>
      <c r="I1368">
        <f>'БАЗА ЯНД'!N1354</f>
        <v>0</v>
      </c>
      <c r="J1368">
        <f>'БАЗА ЯНД'!O1354</f>
        <v>0</v>
      </c>
      <c r="K1368">
        <f>'БАЗА ЯНД'!P1354</f>
        <v>0</v>
      </c>
      <c r="L1368">
        <f>'БАЗА ЯНД'!Q1354</f>
        <v>0</v>
      </c>
      <c r="M1368">
        <f>'БАЗА ЯНД'!R1354</f>
        <v>0</v>
      </c>
    </row>
    <row r="1369" spans="1:13" ht="15" hidden="1" customHeight="1" x14ac:dyDescent="0.25">
      <c r="A1369">
        <f>'БАЗА ЯНД'!B1355</f>
        <v>0</v>
      </c>
      <c r="B1369">
        <f>'БАЗА ЯНД'!E1355</f>
        <v>0</v>
      </c>
      <c r="C1369" t="str">
        <f>CONCATENATE('БАЗА ЯНД'!F1355,".-")</f>
        <v>.-</v>
      </c>
      <c r="D1369" t="str">
        <f>CONCATENATE('БАЗА ЯНД'!I1355," г")</f>
        <v xml:space="preserve"> г</v>
      </c>
      <c r="E1369" t="str">
        <f>CONCATENATE(ROUND('БАЗА ЯНД'!J1355,0)," кк")</f>
        <v>0 кк</v>
      </c>
      <c r="F1369" t="str">
        <f>CONCATENATE("Б ",ROUND('БАЗА ЯНД'!K1355,0))</f>
        <v>Б 0</v>
      </c>
      <c r="G1369" t="str">
        <f>CONCATENATE("Ж ",ROUND('БАЗА ЯНД'!L1355,0))</f>
        <v>Ж 0</v>
      </c>
      <c r="H1369" t="str">
        <f>CONCATENATE("У ",ROUND('БАЗА ЯНД'!M1355,0))</f>
        <v>У 0</v>
      </c>
      <c r="I1369">
        <f>'БАЗА ЯНД'!N1355</f>
        <v>0</v>
      </c>
      <c r="J1369">
        <f>'БАЗА ЯНД'!O1355</f>
        <v>0</v>
      </c>
      <c r="K1369">
        <f>'БАЗА ЯНД'!P1355</f>
        <v>0</v>
      </c>
      <c r="L1369">
        <f>'БАЗА ЯНД'!Q1355</f>
        <v>0</v>
      </c>
      <c r="M1369">
        <f>'БАЗА ЯНД'!R1355</f>
        <v>0</v>
      </c>
    </row>
    <row r="1370" spans="1:13" ht="15" hidden="1" customHeight="1" x14ac:dyDescent="0.25">
      <c r="A1370">
        <f>'БАЗА ЯНД'!B1356</f>
        <v>0</v>
      </c>
      <c r="B1370">
        <f>'БАЗА ЯНД'!E1356</f>
        <v>0</v>
      </c>
      <c r="C1370" t="str">
        <f>CONCATENATE('БАЗА ЯНД'!F1356,".-")</f>
        <v>.-</v>
      </c>
      <c r="D1370" t="str">
        <f>CONCATENATE('БАЗА ЯНД'!I1356," г")</f>
        <v xml:space="preserve"> г</v>
      </c>
      <c r="E1370" t="str">
        <f>CONCATENATE(ROUND('БАЗА ЯНД'!J1356,0)," кк")</f>
        <v>0 кк</v>
      </c>
      <c r="F1370" t="str">
        <f>CONCATENATE("Б ",ROUND('БАЗА ЯНД'!K1356,0))</f>
        <v>Б 0</v>
      </c>
      <c r="G1370" t="str">
        <f>CONCATENATE("Ж ",ROUND('БАЗА ЯНД'!L1356,0))</f>
        <v>Ж 0</v>
      </c>
      <c r="H1370" t="str">
        <f>CONCATENATE("У ",ROUND('БАЗА ЯНД'!M1356,0))</f>
        <v>У 0</v>
      </c>
      <c r="I1370">
        <f>'БАЗА ЯНД'!N1356</f>
        <v>0</v>
      </c>
      <c r="J1370">
        <f>'БАЗА ЯНД'!O1356</f>
        <v>0</v>
      </c>
      <c r="K1370">
        <f>'БАЗА ЯНД'!P1356</f>
        <v>0</v>
      </c>
      <c r="L1370">
        <f>'БАЗА ЯНД'!Q1356</f>
        <v>0</v>
      </c>
      <c r="M1370">
        <f>'БАЗА ЯНД'!R1356</f>
        <v>0</v>
      </c>
    </row>
    <row r="1371" spans="1:13" ht="15" hidden="1" customHeight="1" x14ac:dyDescent="0.25">
      <c r="A1371">
        <f>'БАЗА ЯНД'!B1357</f>
        <v>0</v>
      </c>
      <c r="B1371">
        <f>'БАЗА ЯНД'!E1357</f>
        <v>0</v>
      </c>
      <c r="C1371" t="str">
        <f>CONCATENATE('БАЗА ЯНД'!F1357,".-")</f>
        <v>.-</v>
      </c>
      <c r="D1371" t="str">
        <f>CONCATENATE('БАЗА ЯНД'!I1357," г")</f>
        <v xml:space="preserve"> г</v>
      </c>
      <c r="E1371" t="str">
        <f>CONCATENATE(ROUND('БАЗА ЯНД'!J1357,0)," кк")</f>
        <v>0 кк</v>
      </c>
      <c r="F1371" t="str">
        <f>CONCATENATE("Б ",ROUND('БАЗА ЯНД'!K1357,0))</f>
        <v>Б 0</v>
      </c>
      <c r="G1371" t="str">
        <f>CONCATENATE("Ж ",ROUND('БАЗА ЯНД'!L1357,0))</f>
        <v>Ж 0</v>
      </c>
      <c r="H1371" t="str">
        <f>CONCATENATE("У ",ROUND('БАЗА ЯНД'!M1357,0))</f>
        <v>У 0</v>
      </c>
      <c r="I1371">
        <f>'БАЗА ЯНД'!N1357</f>
        <v>0</v>
      </c>
      <c r="J1371">
        <f>'БАЗА ЯНД'!O1357</f>
        <v>0</v>
      </c>
      <c r="K1371">
        <f>'БАЗА ЯНД'!P1357</f>
        <v>0</v>
      </c>
      <c r="L1371">
        <f>'БАЗА ЯНД'!Q1357</f>
        <v>0</v>
      </c>
      <c r="M1371">
        <f>'БАЗА ЯНД'!R1357</f>
        <v>0</v>
      </c>
    </row>
    <row r="1372" spans="1:13" ht="15" hidden="1" customHeight="1" x14ac:dyDescent="0.25">
      <c r="A1372">
        <f>'БАЗА ЯНД'!B1358</f>
        <v>0</v>
      </c>
      <c r="B1372">
        <f>'БАЗА ЯНД'!E1358</f>
        <v>0</v>
      </c>
      <c r="C1372" t="str">
        <f>CONCATENATE('БАЗА ЯНД'!F1358,".-")</f>
        <v>.-</v>
      </c>
      <c r="D1372" t="str">
        <f>CONCATENATE('БАЗА ЯНД'!I1358," г")</f>
        <v xml:space="preserve"> г</v>
      </c>
      <c r="E1372" t="str">
        <f>CONCATENATE(ROUND('БАЗА ЯНД'!J1358,0)," кк")</f>
        <v>0 кк</v>
      </c>
      <c r="F1372" t="str">
        <f>CONCATENATE("Б ",ROUND('БАЗА ЯНД'!K1358,0))</f>
        <v>Б 0</v>
      </c>
      <c r="G1372" t="str">
        <f>CONCATENATE("Ж ",ROUND('БАЗА ЯНД'!L1358,0))</f>
        <v>Ж 0</v>
      </c>
      <c r="H1372" t="str">
        <f>CONCATENATE("У ",ROUND('БАЗА ЯНД'!M1358,0))</f>
        <v>У 0</v>
      </c>
      <c r="I1372">
        <f>'БАЗА ЯНД'!N1358</f>
        <v>0</v>
      </c>
      <c r="J1372">
        <f>'БАЗА ЯНД'!O1358</f>
        <v>0</v>
      </c>
      <c r="K1372">
        <f>'БАЗА ЯНД'!P1358</f>
        <v>0</v>
      </c>
      <c r="L1372">
        <f>'БАЗА ЯНД'!Q1358</f>
        <v>0</v>
      </c>
      <c r="M1372">
        <f>'БАЗА ЯНД'!R1358</f>
        <v>0</v>
      </c>
    </row>
    <row r="1373" spans="1:13" ht="15" hidden="1" customHeight="1" x14ac:dyDescent="0.25">
      <c r="A1373">
        <f>'БАЗА ЯНД'!B1359</f>
        <v>0</v>
      </c>
      <c r="B1373">
        <f>'БАЗА ЯНД'!E1359</f>
        <v>0</v>
      </c>
      <c r="C1373" t="str">
        <f>CONCATENATE('БАЗА ЯНД'!F1359,".-")</f>
        <v>.-</v>
      </c>
      <c r="D1373" t="str">
        <f>CONCATENATE('БАЗА ЯНД'!I1359," г")</f>
        <v xml:space="preserve"> г</v>
      </c>
      <c r="E1373" t="str">
        <f>CONCATENATE(ROUND('БАЗА ЯНД'!J1359,0)," кк")</f>
        <v>0 кк</v>
      </c>
      <c r="F1373" t="str">
        <f>CONCATENATE("Б ",ROUND('БАЗА ЯНД'!K1359,0))</f>
        <v>Б 0</v>
      </c>
      <c r="G1373" t="str">
        <f>CONCATENATE("Ж ",ROUND('БАЗА ЯНД'!L1359,0))</f>
        <v>Ж 0</v>
      </c>
      <c r="H1373" t="str">
        <f>CONCATENATE("У ",ROUND('БАЗА ЯНД'!M1359,0))</f>
        <v>У 0</v>
      </c>
      <c r="I1373">
        <f>'БАЗА ЯНД'!N1359</f>
        <v>0</v>
      </c>
      <c r="J1373">
        <f>'БАЗА ЯНД'!O1359</f>
        <v>0</v>
      </c>
      <c r="K1373">
        <f>'БАЗА ЯНД'!P1359</f>
        <v>0</v>
      </c>
      <c r="L1373">
        <f>'БАЗА ЯНД'!Q1359</f>
        <v>0</v>
      </c>
      <c r="M1373">
        <f>'БАЗА ЯНД'!R1359</f>
        <v>0</v>
      </c>
    </row>
    <row r="1374" spans="1:13" ht="15" hidden="1" customHeight="1" x14ac:dyDescent="0.25">
      <c r="A1374">
        <f>'БАЗА ЯНД'!B1360</f>
        <v>0</v>
      </c>
      <c r="B1374">
        <f>'БАЗА ЯНД'!E1360</f>
        <v>0</v>
      </c>
      <c r="C1374" t="str">
        <f>CONCATENATE('БАЗА ЯНД'!F1360,".-")</f>
        <v>.-</v>
      </c>
      <c r="D1374" t="str">
        <f>CONCATENATE('БАЗА ЯНД'!I1360," г")</f>
        <v xml:space="preserve"> г</v>
      </c>
      <c r="E1374" t="str">
        <f>CONCATENATE(ROUND('БАЗА ЯНД'!J1360,0)," кк")</f>
        <v>0 кк</v>
      </c>
      <c r="F1374" t="str">
        <f>CONCATENATE("Б ",ROUND('БАЗА ЯНД'!K1360,0))</f>
        <v>Б 0</v>
      </c>
      <c r="G1374" t="str">
        <f>CONCATENATE("Ж ",ROUND('БАЗА ЯНД'!L1360,0))</f>
        <v>Ж 0</v>
      </c>
      <c r="H1374" t="str">
        <f>CONCATENATE("У ",ROUND('БАЗА ЯНД'!M1360,0))</f>
        <v>У 0</v>
      </c>
      <c r="I1374">
        <f>'БАЗА ЯНД'!N1360</f>
        <v>0</v>
      </c>
      <c r="J1374">
        <f>'БАЗА ЯНД'!O1360</f>
        <v>0</v>
      </c>
      <c r="K1374">
        <f>'БАЗА ЯНД'!P1360</f>
        <v>0</v>
      </c>
      <c r="L1374">
        <f>'БАЗА ЯНД'!Q1360</f>
        <v>0</v>
      </c>
      <c r="M1374">
        <f>'БАЗА ЯНД'!R1360</f>
        <v>0</v>
      </c>
    </row>
    <row r="1375" spans="1:13" ht="15" hidden="1" customHeight="1" x14ac:dyDescent="0.25">
      <c r="A1375">
        <f>'БАЗА ЯНД'!B1361</f>
        <v>0</v>
      </c>
      <c r="B1375">
        <f>'БАЗА ЯНД'!E1361</f>
        <v>0</v>
      </c>
      <c r="C1375" t="str">
        <f>CONCATENATE('БАЗА ЯНД'!F1361,".-")</f>
        <v>.-</v>
      </c>
      <c r="D1375" t="str">
        <f>CONCATENATE('БАЗА ЯНД'!I1361," г")</f>
        <v xml:space="preserve"> г</v>
      </c>
      <c r="E1375" t="str">
        <f>CONCATENATE(ROUND('БАЗА ЯНД'!J1361,0)," кк")</f>
        <v>0 кк</v>
      </c>
      <c r="F1375" t="str">
        <f>CONCATENATE("Б ",ROUND('БАЗА ЯНД'!K1361,0))</f>
        <v>Б 0</v>
      </c>
      <c r="G1375" t="str">
        <f>CONCATENATE("Ж ",ROUND('БАЗА ЯНД'!L1361,0))</f>
        <v>Ж 0</v>
      </c>
      <c r="H1375" t="str">
        <f>CONCATENATE("У ",ROUND('БАЗА ЯНД'!M1361,0))</f>
        <v>У 0</v>
      </c>
      <c r="I1375">
        <f>'БАЗА ЯНД'!N1361</f>
        <v>0</v>
      </c>
      <c r="J1375">
        <f>'БАЗА ЯНД'!O1361</f>
        <v>0</v>
      </c>
      <c r="K1375">
        <f>'БАЗА ЯНД'!P1361</f>
        <v>0</v>
      </c>
      <c r="L1375">
        <f>'БАЗА ЯНД'!Q1361</f>
        <v>0</v>
      </c>
      <c r="M1375">
        <f>'БАЗА ЯНД'!R1361</f>
        <v>0</v>
      </c>
    </row>
    <row r="1376" spans="1:13" ht="15" hidden="1" customHeight="1" x14ac:dyDescent="0.25">
      <c r="A1376">
        <f>'БАЗА ЯНД'!B1362</f>
        <v>0</v>
      </c>
      <c r="B1376">
        <f>'БАЗА ЯНД'!E1362</f>
        <v>0</v>
      </c>
      <c r="C1376" t="str">
        <f>CONCATENATE('БАЗА ЯНД'!F1362,".-")</f>
        <v>.-</v>
      </c>
      <c r="D1376" t="str">
        <f>CONCATENATE('БАЗА ЯНД'!I1362," г")</f>
        <v xml:space="preserve"> г</v>
      </c>
      <c r="E1376" t="str">
        <f>CONCATENATE(ROUND('БАЗА ЯНД'!J1362,0)," кк")</f>
        <v>0 кк</v>
      </c>
      <c r="F1376" t="str">
        <f>CONCATENATE("Б ",ROUND('БАЗА ЯНД'!K1362,0))</f>
        <v>Б 0</v>
      </c>
      <c r="G1376" t="str">
        <f>CONCATENATE("Ж ",ROUND('БАЗА ЯНД'!L1362,0))</f>
        <v>Ж 0</v>
      </c>
      <c r="H1376" t="str">
        <f>CONCATENATE("У ",ROUND('БАЗА ЯНД'!M1362,0))</f>
        <v>У 0</v>
      </c>
      <c r="I1376">
        <f>'БАЗА ЯНД'!N1362</f>
        <v>0</v>
      </c>
      <c r="J1376">
        <f>'БАЗА ЯНД'!O1362</f>
        <v>0</v>
      </c>
      <c r="K1376">
        <f>'БАЗА ЯНД'!P1362</f>
        <v>0</v>
      </c>
      <c r="L1376">
        <f>'БАЗА ЯНД'!Q1362</f>
        <v>0</v>
      </c>
      <c r="M1376">
        <f>'БАЗА ЯНД'!R1362</f>
        <v>0</v>
      </c>
    </row>
    <row r="1377" spans="1:13" ht="15" hidden="1" customHeight="1" x14ac:dyDescent="0.25">
      <c r="A1377">
        <f>'БАЗА ЯНД'!B1363</f>
        <v>0</v>
      </c>
      <c r="B1377">
        <f>'БАЗА ЯНД'!E1363</f>
        <v>0</v>
      </c>
      <c r="C1377" t="str">
        <f>CONCATENATE('БАЗА ЯНД'!F1363,".-")</f>
        <v>.-</v>
      </c>
      <c r="D1377" t="str">
        <f>CONCATENATE('БАЗА ЯНД'!I1363," г")</f>
        <v xml:space="preserve"> г</v>
      </c>
      <c r="E1377" t="str">
        <f>CONCATENATE(ROUND('БАЗА ЯНД'!J1363,0)," кк")</f>
        <v>0 кк</v>
      </c>
      <c r="F1377" t="str">
        <f>CONCATENATE("Б ",ROUND('БАЗА ЯНД'!K1363,0))</f>
        <v>Б 0</v>
      </c>
      <c r="G1377" t="str">
        <f>CONCATENATE("Ж ",ROUND('БАЗА ЯНД'!L1363,0))</f>
        <v>Ж 0</v>
      </c>
      <c r="H1377" t="str">
        <f>CONCATENATE("У ",ROUND('БАЗА ЯНД'!M1363,0))</f>
        <v>У 0</v>
      </c>
      <c r="I1377">
        <f>'БАЗА ЯНД'!N1363</f>
        <v>0</v>
      </c>
      <c r="J1377">
        <f>'БАЗА ЯНД'!O1363</f>
        <v>0</v>
      </c>
      <c r="K1377">
        <f>'БАЗА ЯНД'!P1363</f>
        <v>0</v>
      </c>
      <c r="L1377">
        <f>'БАЗА ЯНД'!Q1363</f>
        <v>0</v>
      </c>
      <c r="M1377">
        <f>'БАЗА ЯНД'!R1363</f>
        <v>0</v>
      </c>
    </row>
    <row r="1378" spans="1:13" ht="15" hidden="1" customHeight="1" x14ac:dyDescent="0.25">
      <c r="A1378">
        <f>'БАЗА ЯНД'!B1364</f>
        <v>0</v>
      </c>
      <c r="B1378">
        <f>'БАЗА ЯНД'!E1364</f>
        <v>0</v>
      </c>
      <c r="C1378" t="str">
        <f>CONCATENATE('БАЗА ЯНД'!F1364,".-")</f>
        <v>.-</v>
      </c>
      <c r="D1378" t="str">
        <f>CONCATENATE('БАЗА ЯНД'!I1364," г")</f>
        <v xml:space="preserve"> г</v>
      </c>
      <c r="E1378" t="str">
        <f>CONCATENATE(ROUND('БАЗА ЯНД'!J1364,0)," кк")</f>
        <v>0 кк</v>
      </c>
      <c r="F1378" t="str">
        <f>CONCATENATE("Б ",ROUND('БАЗА ЯНД'!K1364,0))</f>
        <v>Б 0</v>
      </c>
      <c r="G1378" t="str">
        <f>CONCATENATE("Ж ",ROUND('БАЗА ЯНД'!L1364,0))</f>
        <v>Ж 0</v>
      </c>
      <c r="H1378" t="str">
        <f>CONCATENATE("У ",ROUND('БАЗА ЯНД'!M1364,0))</f>
        <v>У 0</v>
      </c>
      <c r="I1378">
        <f>'БАЗА ЯНД'!N1364</f>
        <v>0</v>
      </c>
      <c r="J1378">
        <f>'БАЗА ЯНД'!O1364</f>
        <v>0</v>
      </c>
      <c r="K1378">
        <f>'БАЗА ЯНД'!P1364</f>
        <v>0</v>
      </c>
      <c r="L1378">
        <f>'БАЗА ЯНД'!Q1364</f>
        <v>0</v>
      </c>
      <c r="M1378">
        <f>'БАЗА ЯНД'!R1364</f>
        <v>0</v>
      </c>
    </row>
    <row r="1379" spans="1:13" ht="15" hidden="1" customHeight="1" x14ac:dyDescent="0.25">
      <c r="A1379">
        <f>'БАЗА ЯНД'!B1365</f>
        <v>0</v>
      </c>
      <c r="B1379">
        <f>'БАЗА ЯНД'!E1365</f>
        <v>0</v>
      </c>
      <c r="C1379" t="str">
        <f>CONCATENATE('БАЗА ЯНД'!F1365,".-")</f>
        <v>.-</v>
      </c>
      <c r="D1379" t="str">
        <f>CONCATENATE('БАЗА ЯНД'!I1365," г")</f>
        <v xml:space="preserve"> г</v>
      </c>
      <c r="E1379" t="str">
        <f>CONCATENATE(ROUND('БАЗА ЯНД'!J1365,0)," кк")</f>
        <v>0 кк</v>
      </c>
      <c r="F1379" t="str">
        <f>CONCATENATE("Б ",ROUND('БАЗА ЯНД'!K1365,0))</f>
        <v>Б 0</v>
      </c>
      <c r="G1379" t="str">
        <f>CONCATENATE("Ж ",ROUND('БАЗА ЯНД'!L1365,0))</f>
        <v>Ж 0</v>
      </c>
      <c r="H1379" t="str">
        <f>CONCATENATE("У ",ROUND('БАЗА ЯНД'!M1365,0))</f>
        <v>У 0</v>
      </c>
      <c r="I1379">
        <f>'БАЗА ЯНД'!N1365</f>
        <v>0</v>
      </c>
      <c r="J1379">
        <f>'БАЗА ЯНД'!O1365</f>
        <v>0</v>
      </c>
      <c r="K1379">
        <f>'БАЗА ЯНД'!P1365</f>
        <v>0</v>
      </c>
      <c r="L1379">
        <f>'БАЗА ЯНД'!Q1365</f>
        <v>0</v>
      </c>
      <c r="M1379">
        <f>'БАЗА ЯНД'!R1365</f>
        <v>0</v>
      </c>
    </row>
    <row r="1380" spans="1:13" ht="15" hidden="1" customHeight="1" x14ac:dyDescent="0.25">
      <c r="A1380">
        <f>'БАЗА ЯНД'!B1366</f>
        <v>0</v>
      </c>
      <c r="B1380">
        <f>'БАЗА ЯНД'!E1366</f>
        <v>0</v>
      </c>
      <c r="C1380" t="str">
        <f>CONCATENATE('БАЗА ЯНД'!F1366,".-")</f>
        <v>.-</v>
      </c>
      <c r="D1380" t="str">
        <f>CONCATENATE('БАЗА ЯНД'!I1366," г")</f>
        <v xml:space="preserve"> г</v>
      </c>
      <c r="E1380" t="str">
        <f>CONCATENATE(ROUND('БАЗА ЯНД'!J1366,0)," кк")</f>
        <v>0 кк</v>
      </c>
      <c r="F1380" t="str">
        <f>CONCATENATE("Б ",ROUND('БАЗА ЯНД'!K1366,0))</f>
        <v>Б 0</v>
      </c>
      <c r="G1380" t="str">
        <f>CONCATENATE("Ж ",ROUND('БАЗА ЯНД'!L1366,0))</f>
        <v>Ж 0</v>
      </c>
      <c r="H1380" t="str">
        <f>CONCATENATE("У ",ROUND('БАЗА ЯНД'!M1366,0))</f>
        <v>У 0</v>
      </c>
      <c r="I1380">
        <f>'БАЗА ЯНД'!N1366</f>
        <v>0</v>
      </c>
      <c r="J1380">
        <f>'БАЗА ЯНД'!O1366</f>
        <v>0</v>
      </c>
      <c r="K1380">
        <f>'БАЗА ЯНД'!P1366</f>
        <v>0</v>
      </c>
      <c r="L1380">
        <f>'БАЗА ЯНД'!Q1366</f>
        <v>0</v>
      </c>
      <c r="M1380">
        <f>'БАЗА ЯНД'!R1366</f>
        <v>0</v>
      </c>
    </row>
    <row r="1381" spans="1:13" ht="15" hidden="1" customHeight="1" x14ac:dyDescent="0.25">
      <c r="A1381">
        <f>'БАЗА ЯНД'!B1367</f>
        <v>0</v>
      </c>
      <c r="B1381">
        <f>'БАЗА ЯНД'!E1367</f>
        <v>0</v>
      </c>
      <c r="C1381" t="str">
        <f>CONCATENATE('БАЗА ЯНД'!F1367,".-")</f>
        <v>.-</v>
      </c>
      <c r="D1381" t="str">
        <f>CONCATENATE('БАЗА ЯНД'!I1367," г")</f>
        <v xml:space="preserve"> г</v>
      </c>
      <c r="E1381" t="str">
        <f>CONCATENATE(ROUND('БАЗА ЯНД'!J1367,0)," кк")</f>
        <v>0 кк</v>
      </c>
      <c r="F1381" t="str">
        <f>CONCATENATE("Б ",ROUND('БАЗА ЯНД'!K1367,0))</f>
        <v>Б 0</v>
      </c>
      <c r="G1381" t="str">
        <f>CONCATENATE("Ж ",ROUND('БАЗА ЯНД'!L1367,0))</f>
        <v>Ж 0</v>
      </c>
      <c r="H1381" t="str">
        <f>CONCATENATE("У ",ROUND('БАЗА ЯНД'!M1367,0))</f>
        <v>У 0</v>
      </c>
      <c r="I1381">
        <f>'БАЗА ЯНД'!N1367</f>
        <v>0</v>
      </c>
      <c r="J1381">
        <f>'БАЗА ЯНД'!O1367</f>
        <v>0</v>
      </c>
      <c r="K1381">
        <f>'БАЗА ЯНД'!P1367</f>
        <v>0</v>
      </c>
      <c r="L1381">
        <f>'БАЗА ЯНД'!Q1367</f>
        <v>0</v>
      </c>
      <c r="M1381">
        <f>'БАЗА ЯНД'!R1367</f>
        <v>0</v>
      </c>
    </row>
    <row r="1382" spans="1:13" ht="15" hidden="1" customHeight="1" x14ac:dyDescent="0.25">
      <c r="A1382">
        <f>'БАЗА ЯНД'!B1368</f>
        <v>0</v>
      </c>
      <c r="B1382">
        <f>'БАЗА ЯНД'!E1368</f>
        <v>0</v>
      </c>
      <c r="C1382" t="str">
        <f>CONCATENATE('БАЗА ЯНД'!F1368,".-")</f>
        <v>.-</v>
      </c>
      <c r="D1382" t="str">
        <f>CONCATENATE('БАЗА ЯНД'!I1368," г")</f>
        <v xml:space="preserve"> г</v>
      </c>
      <c r="E1382" t="str">
        <f>CONCATENATE(ROUND('БАЗА ЯНД'!J1368,0)," кк")</f>
        <v>0 кк</v>
      </c>
      <c r="F1382" t="str">
        <f>CONCATENATE("Б ",ROUND('БАЗА ЯНД'!K1368,0))</f>
        <v>Б 0</v>
      </c>
      <c r="G1382" t="str">
        <f>CONCATENATE("Ж ",ROUND('БАЗА ЯНД'!L1368,0))</f>
        <v>Ж 0</v>
      </c>
      <c r="H1382" t="str">
        <f>CONCATENATE("У ",ROUND('БАЗА ЯНД'!M1368,0))</f>
        <v>У 0</v>
      </c>
      <c r="I1382">
        <f>'БАЗА ЯНД'!N1368</f>
        <v>0</v>
      </c>
      <c r="J1382">
        <f>'БАЗА ЯНД'!O1368</f>
        <v>0</v>
      </c>
      <c r="K1382">
        <f>'БАЗА ЯНД'!P1368</f>
        <v>0</v>
      </c>
      <c r="L1382">
        <f>'БАЗА ЯНД'!Q1368</f>
        <v>0</v>
      </c>
      <c r="M1382">
        <f>'БАЗА ЯНД'!R1368</f>
        <v>0</v>
      </c>
    </row>
    <row r="1383" spans="1:13" ht="15" hidden="1" customHeight="1" x14ac:dyDescent="0.25">
      <c r="A1383">
        <f>'БАЗА ЯНД'!B1369</f>
        <v>0</v>
      </c>
      <c r="B1383">
        <f>'БАЗА ЯНД'!E1369</f>
        <v>0</v>
      </c>
      <c r="C1383" t="str">
        <f>CONCATENATE('БАЗА ЯНД'!F1369,".-")</f>
        <v>.-</v>
      </c>
      <c r="D1383" t="str">
        <f>CONCATENATE('БАЗА ЯНД'!I1369," г")</f>
        <v xml:space="preserve"> г</v>
      </c>
      <c r="E1383" t="str">
        <f>CONCATENATE(ROUND('БАЗА ЯНД'!J1369,0)," кк")</f>
        <v>0 кк</v>
      </c>
      <c r="F1383" t="str">
        <f>CONCATENATE("Б ",ROUND('БАЗА ЯНД'!K1369,0))</f>
        <v>Б 0</v>
      </c>
      <c r="G1383" t="str">
        <f>CONCATENATE("Ж ",ROUND('БАЗА ЯНД'!L1369,0))</f>
        <v>Ж 0</v>
      </c>
      <c r="H1383" t="str">
        <f>CONCATENATE("У ",ROUND('БАЗА ЯНД'!M1369,0))</f>
        <v>У 0</v>
      </c>
      <c r="I1383">
        <f>'БАЗА ЯНД'!N1369</f>
        <v>0</v>
      </c>
      <c r="J1383">
        <f>'БАЗА ЯНД'!O1369</f>
        <v>0</v>
      </c>
      <c r="K1383">
        <f>'БАЗА ЯНД'!P1369</f>
        <v>0</v>
      </c>
      <c r="L1383">
        <f>'БАЗА ЯНД'!Q1369</f>
        <v>0</v>
      </c>
      <c r="M1383">
        <f>'БАЗА ЯНД'!R1369</f>
        <v>0</v>
      </c>
    </row>
    <row r="1384" spans="1:13" ht="15" hidden="1" customHeight="1" x14ac:dyDescent="0.25">
      <c r="A1384">
        <f>'БАЗА ЯНД'!B1370</f>
        <v>0</v>
      </c>
      <c r="B1384">
        <f>'БАЗА ЯНД'!E1370</f>
        <v>0</v>
      </c>
      <c r="C1384" t="str">
        <f>CONCATENATE('БАЗА ЯНД'!F1370,".-")</f>
        <v>.-</v>
      </c>
      <c r="D1384" t="str">
        <f>CONCATENATE('БАЗА ЯНД'!I1370," г")</f>
        <v xml:space="preserve"> г</v>
      </c>
      <c r="E1384" t="str">
        <f>CONCATENATE(ROUND('БАЗА ЯНД'!J1370,0)," кк")</f>
        <v>0 кк</v>
      </c>
      <c r="F1384" t="str">
        <f>CONCATENATE("Б ",ROUND('БАЗА ЯНД'!K1370,0))</f>
        <v>Б 0</v>
      </c>
      <c r="G1384" t="str">
        <f>CONCATENATE("Ж ",ROUND('БАЗА ЯНД'!L1370,0))</f>
        <v>Ж 0</v>
      </c>
      <c r="H1384" t="str">
        <f>CONCATENATE("У ",ROUND('БАЗА ЯНД'!M1370,0))</f>
        <v>У 0</v>
      </c>
      <c r="I1384">
        <f>'БАЗА ЯНД'!N1370</f>
        <v>0</v>
      </c>
      <c r="J1384">
        <f>'БАЗА ЯНД'!O1370</f>
        <v>0</v>
      </c>
      <c r="K1384">
        <f>'БАЗА ЯНД'!P1370</f>
        <v>0</v>
      </c>
      <c r="L1384">
        <f>'БАЗА ЯНД'!Q1370</f>
        <v>0</v>
      </c>
      <c r="M1384">
        <f>'БАЗА ЯНД'!R1370</f>
        <v>0</v>
      </c>
    </row>
    <row r="1385" spans="1:13" ht="15" hidden="1" customHeight="1" x14ac:dyDescent="0.25">
      <c r="A1385">
        <f>'БАЗА ЯНД'!B1371</f>
        <v>0</v>
      </c>
      <c r="B1385">
        <f>'БАЗА ЯНД'!E1371</f>
        <v>0</v>
      </c>
      <c r="C1385" t="str">
        <f>CONCATENATE('БАЗА ЯНД'!F1371,".-")</f>
        <v>.-</v>
      </c>
      <c r="D1385" t="str">
        <f>CONCATENATE('БАЗА ЯНД'!I1371," г")</f>
        <v xml:space="preserve"> г</v>
      </c>
      <c r="E1385" t="str">
        <f>CONCATENATE(ROUND('БАЗА ЯНД'!J1371,0)," кк")</f>
        <v>0 кк</v>
      </c>
      <c r="F1385" t="str">
        <f>CONCATENATE("Б ",ROUND('БАЗА ЯНД'!K1371,0))</f>
        <v>Б 0</v>
      </c>
      <c r="G1385" t="str">
        <f>CONCATENATE("Ж ",ROUND('БАЗА ЯНД'!L1371,0))</f>
        <v>Ж 0</v>
      </c>
      <c r="H1385" t="str">
        <f>CONCATENATE("У ",ROUND('БАЗА ЯНД'!M1371,0))</f>
        <v>У 0</v>
      </c>
      <c r="I1385">
        <f>'БАЗА ЯНД'!N1371</f>
        <v>0</v>
      </c>
      <c r="J1385">
        <f>'БАЗА ЯНД'!O1371</f>
        <v>0</v>
      </c>
      <c r="K1385">
        <f>'БАЗА ЯНД'!P1371</f>
        <v>0</v>
      </c>
      <c r="L1385">
        <f>'БАЗА ЯНД'!Q1371</f>
        <v>0</v>
      </c>
      <c r="M1385">
        <f>'БАЗА ЯНД'!R1371</f>
        <v>0</v>
      </c>
    </row>
    <row r="1386" spans="1:13" ht="15" hidden="1" customHeight="1" x14ac:dyDescent="0.25">
      <c r="A1386">
        <f>'БАЗА ЯНД'!B1372</f>
        <v>0</v>
      </c>
      <c r="B1386">
        <f>'БАЗА ЯНД'!E1372</f>
        <v>0</v>
      </c>
      <c r="C1386" t="str">
        <f>CONCATENATE('БАЗА ЯНД'!F1372,".-")</f>
        <v>.-</v>
      </c>
      <c r="D1386" t="str">
        <f>CONCATENATE('БАЗА ЯНД'!I1372," г")</f>
        <v xml:space="preserve"> г</v>
      </c>
      <c r="E1386" t="str">
        <f>CONCATENATE(ROUND('БАЗА ЯНД'!J1372,0)," кк")</f>
        <v>0 кк</v>
      </c>
      <c r="F1386" t="str">
        <f>CONCATENATE("Б ",ROUND('БАЗА ЯНД'!K1372,0))</f>
        <v>Б 0</v>
      </c>
      <c r="G1386" t="str">
        <f>CONCATENATE("Ж ",ROUND('БАЗА ЯНД'!L1372,0))</f>
        <v>Ж 0</v>
      </c>
      <c r="H1386" t="str">
        <f>CONCATENATE("У ",ROUND('БАЗА ЯНД'!M1372,0))</f>
        <v>У 0</v>
      </c>
      <c r="I1386">
        <f>'БАЗА ЯНД'!N1372</f>
        <v>0</v>
      </c>
      <c r="J1386">
        <f>'БАЗА ЯНД'!O1372</f>
        <v>0</v>
      </c>
      <c r="K1386">
        <f>'БАЗА ЯНД'!P1372</f>
        <v>0</v>
      </c>
      <c r="L1386">
        <f>'БАЗА ЯНД'!Q1372</f>
        <v>0</v>
      </c>
      <c r="M1386">
        <f>'БАЗА ЯНД'!R1372</f>
        <v>0</v>
      </c>
    </row>
    <row r="1387" spans="1:13" ht="15" hidden="1" customHeight="1" x14ac:dyDescent="0.25">
      <c r="A1387">
        <f>'БАЗА ЯНД'!B1373</f>
        <v>0</v>
      </c>
      <c r="B1387">
        <f>'БАЗА ЯНД'!E1373</f>
        <v>0</v>
      </c>
      <c r="C1387" t="str">
        <f>CONCATENATE('БАЗА ЯНД'!F1373,".-")</f>
        <v>.-</v>
      </c>
      <c r="D1387" t="str">
        <f>CONCATENATE('БАЗА ЯНД'!I1373," г")</f>
        <v xml:space="preserve"> г</v>
      </c>
      <c r="E1387" t="str">
        <f>CONCATENATE(ROUND('БАЗА ЯНД'!J1373,0)," кк")</f>
        <v>0 кк</v>
      </c>
      <c r="F1387" t="str">
        <f>CONCATENATE("Б ",ROUND('БАЗА ЯНД'!K1373,0))</f>
        <v>Б 0</v>
      </c>
      <c r="G1387" t="str">
        <f>CONCATENATE("Ж ",ROUND('БАЗА ЯНД'!L1373,0))</f>
        <v>Ж 0</v>
      </c>
      <c r="H1387" t="str">
        <f>CONCATENATE("У ",ROUND('БАЗА ЯНД'!M1373,0))</f>
        <v>У 0</v>
      </c>
      <c r="I1387">
        <f>'БАЗА ЯНД'!N1373</f>
        <v>0</v>
      </c>
      <c r="J1387">
        <f>'БАЗА ЯНД'!O1373</f>
        <v>0</v>
      </c>
      <c r="K1387">
        <f>'БАЗА ЯНД'!P1373</f>
        <v>0</v>
      </c>
      <c r="L1387">
        <f>'БАЗА ЯНД'!Q1373</f>
        <v>0</v>
      </c>
      <c r="M1387">
        <f>'БАЗА ЯНД'!R1373</f>
        <v>0</v>
      </c>
    </row>
    <row r="1388" spans="1:13" ht="15" hidden="1" customHeight="1" x14ac:dyDescent="0.25">
      <c r="A1388">
        <f>'БАЗА ЯНД'!B1374</f>
        <v>0</v>
      </c>
      <c r="B1388">
        <f>'БАЗА ЯНД'!E1374</f>
        <v>0</v>
      </c>
      <c r="C1388" t="str">
        <f>CONCATENATE('БАЗА ЯНД'!F1374,".-")</f>
        <v>.-</v>
      </c>
      <c r="D1388" t="str">
        <f>CONCATENATE('БАЗА ЯНД'!I1374," г")</f>
        <v xml:space="preserve"> г</v>
      </c>
      <c r="E1388" t="str">
        <f>CONCATENATE(ROUND('БАЗА ЯНД'!J1374,0)," кк")</f>
        <v>0 кк</v>
      </c>
      <c r="F1388" t="str">
        <f>CONCATENATE("Б ",ROUND('БАЗА ЯНД'!K1374,0))</f>
        <v>Б 0</v>
      </c>
      <c r="G1388" t="str">
        <f>CONCATENATE("Ж ",ROUND('БАЗА ЯНД'!L1374,0))</f>
        <v>Ж 0</v>
      </c>
      <c r="H1388" t="str">
        <f>CONCATENATE("У ",ROUND('БАЗА ЯНД'!M1374,0))</f>
        <v>У 0</v>
      </c>
      <c r="I1388">
        <f>'БАЗА ЯНД'!N1374</f>
        <v>0</v>
      </c>
      <c r="J1388">
        <f>'БАЗА ЯНД'!O1374</f>
        <v>0</v>
      </c>
      <c r="K1388">
        <f>'БАЗА ЯНД'!P1374</f>
        <v>0</v>
      </c>
      <c r="L1388">
        <f>'БАЗА ЯНД'!Q1374</f>
        <v>0</v>
      </c>
      <c r="M1388">
        <f>'БАЗА ЯНД'!R1374</f>
        <v>0</v>
      </c>
    </row>
    <row r="1389" spans="1:13" ht="15" hidden="1" customHeight="1" x14ac:dyDescent="0.25">
      <c r="A1389">
        <f>'БАЗА ЯНД'!B1375</f>
        <v>0</v>
      </c>
      <c r="B1389">
        <f>'БАЗА ЯНД'!E1375</f>
        <v>0</v>
      </c>
      <c r="C1389" t="str">
        <f>CONCATENATE('БАЗА ЯНД'!F1375,".-")</f>
        <v>.-</v>
      </c>
      <c r="D1389" t="str">
        <f>CONCATENATE('БАЗА ЯНД'!I1375," г")</f>
        <v xml:space="preserve"> г</v>
      </c>
      <c r="E1389" t="str">
        <f>CONCATENATE(ROUND('БАЗА ЯНД'!J1375,0)," кк")</f>
        <v>0 кк</v>
      </c>
      <c r="F1389" t="str">
        <f>CONCATENATE("Б ",ROUND('БАЗА ЯНД'!K1375,0))</f>
        <v>Б 0</v>
      </c>
      <c r="G1389" t="str">
        <f>CONCATENATE("Ж ",ROUND('БАЗА ЯНД'!L1375,0))</f>
        <v>Ж 0</v>
      </c>
      <c r="H1389" t="str">
        <f>CONCATENATE("У ",ROUND('БАЗА ЯНД'!M1375,0))</f>
        <v>У 0</v>
      </c>
      <c r="I1389">
        <f>'БАЗА ЯНД'!N1375</f>
        <v>0</v>
      </c>
      <c r="J1389">
        <f>'БАЗА ЯНД'!O1375</f>
        <v>0</v>
      </c>
      <c r="K1389">
        <f>'БАЗА ЯНД'!P1375</f>
        <v>0</v>
      </c>
      <c r="L1389">
        <f>'БАЗА ЯНД'!Q1375</f>
        <v>0</v>
      </c>
      <c r="M1389">
        <f>'БАЗА ЯНД'!R1375</f>
        <v>0</v>
      </c>
    </row>
    <row r="1390" spans="1:13" ht="15" hidden="1" customHeight="1" x14ac:dyDescent="0.25">
      <c r="A1390">
        <f>'БАЗА ЯНД'!B1376</f>
        <v>0</v>
      </c>
      <c r="B1390">
        <f>'БАЗА ЯНД'!E1376</f>
        <v>0</v>
      </c>
      <c r="C1390" t="str">
        <f>CONCATENATE('БАЗА ЯНД'!F1376,".-")</f>
        <v>.-</v>
      </c>
      <c r="D1390" t="str">
        <f>CONCATENATE('БАЗА ЯНД'!I1376," г")</f>
        <v xml:space="preserve"> г</v>
      </c>
      <c r="E1390" t="str">
        <f>CONCATENATE(ROUND('БАЗА ЯНД'!J1376,0)," кк")</f>
        <v>0 кк</v>
      </c>
      <c r="F1390" t="str">
        <f>CONCATENATE("Б ",ROUND('БАЗА ЯНД'!K1376,0))</f>
        <v>Б 0</v>
      </c>
      <c r="G1390" t="str">
        <f>CONCATENATE("Ж ",ROUND('БАЗА ЯНД'!L1376,0))</f>
        <v>Ж 0</v>
      </c>
      <c r="H1390" t="str">
        <f>CONCATENATE("У ",ROUND('БАЗА ЯНД'!M1376,0))</f>
        <v>У 0</v>
      </c>
      <c r="I1390">
        <f>'БАЗА ЯНД'!N1376</f>
        <v>0</v>
      </c>
      <c r="J1390">
        <f>'БАЗА ЯНД'!O1376</f>
        <v>0</v>
      </c>
      <c r="K1390">
        <f>'БАЗА ЯНД'!P1376</f>
        <v>0</v>
      </c>
      <c r="L1390">
        <f>'БАЗА ЯНД'!Q1376</f>
        <v>0</v>
      </c>
      <c r="M1390">
        <f>'БАЗА ЯНД'!R1376</f>
        <v>0</v>
      </c>
    </row>
    <row r="1391" spans="1:13" ht="15" hidden="1" customHeight="1" x14ac:dyDescent="0.25">
      <c r="A1391">
        <f>'БАЗА ЯНД'!B1377</f>
        <v>0</v>
      </c>
      <c r="B1391">
        <f>'БАЗА ЯНД'!E1377</f>
        <v>0</v>
      </c>
      <c r="C1391" t="str">
        <f>CONCATENATE('БАЗА ЯНД'!F1377,".-")</f>
        <v>.-</v>
      </c>
      <c r="D1391" t="str">
        <f>CONCATENATE('БАЗА ЯНД'!I1377," г")</f>
        <v xml:space="preserve"> г</v>
      </c>
      <c r="E1391" t="str">
        <f>CONCATENATE(ROUND('БАЗА ЯНД'!J1377,0)," кк")</f>
        <v>0 кк</v>
      </c>
      <c r="F1391" t="str">
        <f>CONCATENATE("Б ",ROUND('БАЗА ЯНД'!K1377,0))</f>
        <v>Б 0</v>
      </c>
      <c r="G1391" t="str">
        <f>CONCATENATE("Ж ",ROUND('БАЗА ЯНД'!L1377,0))</f>
        <v>Ж 0</v>
      </c>
      <c r="H1391" t="str">
        <f>CONCATENATE("У ",ROUND('БАЗА ЯНД'!M1377,0))</f>
        <v>У 0</v>
      </c>
      <c r="I1391">
        <f>'БАЗА ЯНД'!N1377</f>
        <v>0</v>
      </c>
      <c r="J1391">
        <f>'БАЗА ЯНД'!O1377</f>
        <v>0</v>
      </c>
      <c r="K1391">
        <f>'БАЗА ЯНД'!P1377</f>
        <v>0</v>
      </c>
      <c r="L1391">
        <f>'БАЗА ЯНД'!Q1377</f>
        <v>0</v>
      </c>
      <c r="M1391">
        <f>'БАЗА ЯНД'!R1377</f>
        <v>0</v>
      </c>
    </row>
    <row r="1392" spans="1:13" ht="15" hidden="1" customHeight="1" x14ac:dyDescent="0.25">
      <c r="A1392">
        <f>'БАЗА ЯНД'!B1378</f>
        <v>0</v>
      </c>
      <c r="B1392">
        <f>'БАЗА ЯНД'!E1378</f>
        <v>0</v>
      </c>
      <c r="C1392" t="str">
        <f>CONCATENATE('БАЗА ЯНД'!F1378,".-")</f>
        <v>.-</v>
      </c>
      <c r="D1392" t="str">
        <f>CONCATENATE('БАЗА ЯНД'!I1378," г")</f>
        <v xml:space="preserve"> г</v>
      </c>
      <c r="E1392" t="str">
        <f>CONCATENATE(ROUND('БАЗА ЯНД'!J1378,0)," кк")</f>
        <v>0 кк</v>
      </c>
      <c r="F1392" t="str">
        <f>CONCATENATE("Б ",ROUND('БАЗА ЯНД'!K1378,0))</f>
        <v>Б 0</v>
      </c>
      <c r="G1392" t="str">
        <f>CONCATENATE("Ж ",ROUND('БАЗА ЯНД'!L1378,0))</f>
        <v>Ж 0</v>
      </c>
      <c r="H1392" t="str">
        <f>CONCATENATE("У ",ROUND('БАЗА ЯНД'!M1378,0))</f>
        <v>У 0</v>
      </c>
      <c r="I1392">
        <f>'БАЗА ЯНД'!N1378</f>
        <v>0</v>
      </c>
      <c r="J1392">
        <f>'БАЗА ЯНД'!O1378</f>
        <v>0</v>
      </c>
      <c r="K1392">
        <f>'БАЗА ЯНД'!P1378</f>
        <v>0</v>
      </c>
      <c r="L1392">
        <f>'БАЗА ЯНД'!Q1378</f>
        <v>0</v>
      </c>
      <c r="M1392">
        <f>'БАЗА ЯНД'!R1378</f>
        <v>0</v>
      </c>
    </row>
    <row r="1393" spans="1:13" ht="15" hidden="1" customHeight="1" x14ac:dyDescent="0.25">
      <c r="A1393">
        <f>'БАЗА ЯНД'!B1379</f>
        <v>0</v>
      </c>
      <c r="B1393">
        <f>'БАЗА ЯНД'!E1379</f>
        <v>0</v>
      </c>
      <c r="C1393" t="str">
        <f>CONCATENATE('БАЗА ЯНД'!F1379,".-")</f>
        <v>.-</v>
      </c>
      <c r="D1393" t="str">
        <f>CONCATENATE('БАЗА ЯНД'!I1379," г")</f>
        <v xml:space="preserve"> г</v>
      </c>
      <c r="E1393" t="str">
        <f>CONCATENATE(ROUND('БАЗА ЯНД'!J1379,0)," кк")</f>
        <v>0 кк</v>
      </c>
      <c r="F1393" t="str">
        <f>CONCATENATE("Б ",ROUND('БАЗА ЯНД'!K1379,0))</f>
        <v>Б 0</v>
      </c>
      <c r="G1393" t="str">
        <f>CONCATENATE("Ж ",ROUND('БАЗА ЯНД'!L1379,0))</f>
        <v>Ж 0</v>
      </c>
      <c r="H1393" t="str">
        <f>CONCATENATE("У ",ROUND('БАЗА ЯНД'!M1379,0))</f>
        <v>У 0</v>
      </c>
      <c r="I1393">
        <f>'БАЗА ЯНД'!N1379</f>
        <v>0</v>
      </c>
      <c r="J1393">
        <f>'БАЗА ЯНД'!O1379</f>
        <v>0</v>
      </c>
      <c r="K1393">
        <f>'БАЗА ЯНД'!P1379</f>
        <v>0</v>
      </c>
      <c r="L1393">
        <f>'БАЗА ЯНД'!Q1379</f>
        <v>0</v>
      </c>
      <c r="M1393">
        <f>'БАЗА ЯНД'!R1379</f>
        <v>0</v>
      </c>
    </row>
    <row r="1394" spans="1:13" ht="15" hidden="1" customHeight="1" x14ac:dyDescent="0.25">
      <c r="A1394">
        <f>'БАЗА ЯНД'!B1380</f>
        <v>0</v>
      </c>
      <c r="B1394">
        <f>'БАЗА ЯНД'!E1380</f>
        <v>0</v>
      </c>
      <c r="C1394" t="str">
        <f>CONCATENATE('БАЗА ЯНД'!F1380,".-")</f>
        <v>.-</v>
      </c>
      <c r="D1394" t="str">
        <f>CONCATENATE('БАЗА ЯНД'!I1380," г")</f>
        <v xml:space="preserve"> г</v>
      </c>
      <c r="E1394" t="str">
        <f>CONCATENATE(ROUND('БАЗА ЯНД'!J1380,0)," кк")</f>
        <v>0 кк</v>
      </c>
      <c r="F1394" t="str">
        <f>CONCATENATE("Б ",ROUND('БАЗА ЯНД'!K1380,0))</f>
        <v>Б 0</v>
      </c>
      <c r="G1394" t="str">
        <f>CONCATENATE("Ж ",ROUND('БАЗА ЯНД'!L1380,0))</f>
        <v>Ж 0</v>
      </c>
      <c r="H1394" t="str">
        <f>CONCATENATE("У ",ROUND('БАЗА ЯНД'!M1380,0))</f>
        <v>У 0</v>
      </c>
      <c r="I1394">
        <f>'БАЗА ЯНД'!N1380</f>
        <v>0</v>
      </c>
      <c r="J1394">
        <f>'БАЗА ЯНД'!O1380</f>
        <v>0</v>
      </c>
      <c r="K1394">
        <f>'БАЗА ЯНД'!P1380</f>
        <v>0</v>
      </c>
      <c r="L1394">
        <f>'БАЗА ЯНД'!Q1380</f>
        <v>0</v>
      </c>
      <c r="M1394">
        <f>'БАЗА ЯНД'!R1380</f>
        <v>0</v>
      </c>
    </row>
    <row r="1395" spans="1:13" ht="15" hidden="1" customHeight="1" x14ac:dyDescent="0.25">
      <c r="A1395">
        <f>'БАЗА ЯНД'!B1381</f>
        <v>0</v>
      </c>
      <c r="B1395">
        <f>'БАЗА ЯНД'!E1381</f>
        <v>0</v>
      </c>
      <c r="C1395" t="str">
        <f>CONCATENATE('БАЗА ЯНД'!F1381,".-")</f>
        <v>.-</v>
      </c>
      <c r="D1395" t="str">
        <f>CONCATENATE('БАЗА ЯНД'!I1381," г")</f>
        <v xml:space="preserve"> г</v>
      </c>
      <c r="E1395" t="str">
        <f>CONCATENATE(ROUND('БАЗА ЯНД'!J1381,0)," кк")</f>
        <v>0 кк</v>
      </c>
      <c r="F1395" t="str">
        <f>CONCATENATE("Б ",ROUND('БАЗА ЯНД'!K1381,0))</f>
        <v>Б 0</v>
      </c>
      <c r="G1395" t="str">
        <f>CONCATENATE("Ж ",ROUND('БАЗА ЯНД'!L1381,0))</f>
        <v>Ж 0</v>
      </c>
      <c r="H1395" t="str">
        <f>CONCATENATE("У ",ROUND('БАЗА ЯНД'!M1381,0))</f>
        <v>У 0</v>
      </c>
      <c r="I1395">
        <f>'БАЗА ЯНД'!N1381</f>
        <v>0</v>
      </c>
      <c r="J1395">
        <f>'БАЗА ЯНД'!O1381</f>
        <v>0</v>
      </c>
      <c r="K1395">
        <f>'БАЗА ЯНД'!P1381</f>
        <v>0</v>
      </c>
      <c r="L1395">
        <f>'БАЗА ЯНД'!Q1381</f>
        <v>0</v>
      </c>
      <c r="M1395">
        <f>'БАЗА ЯНД'!R1381</f>
        <v>0</v>
      </c>
    </row>
    <row r="1396" spans="1:13" ht="15" hidden="1" customHeight="1" x14ac:dyDescent="0.25">
      <c r="A1396">
        <f>'БАЗА ЯНД'!B1382</f>
        <v>0</v>
      </c>
      <c r="B1396">
        <f>'БАЗА ЯНД'!E1382</f>
        <v>0</v>
      </c>
      <c r="C1396" t="str">
        <f>CONCATENATE('БАЗА ЯНД'!F1382,".-")</f>
        <v>.-</v>
      </c>
      <c r="D1396" t="str">
        <f>CONCATENATE('БАЗА ЯНД'!I1382," г")</f>
        <v xml:space="preserve"> г</v>
      </c>
      <c r="E1396" t="str">
        <f>CONCATENATE(ROUND('БАЗА ЯНД'!J1382,0)," кк")</f>
        <v>0 кк</v>
      </c>
      <c r="F1396" t="str">
        <f>CONCATENATE("Б ",ROUND('БАЗА ЯНД'!K1382,0))</f>
        <v>Б 0</v>
      </c>
      <c r="G1396" t="str">
        <f>CONCATENATE("Ж ",ROUND('БАЗА ЯНД'!L1382,0))</f>
        <v>Ж 0</v>
      </c>
      <c r="H1396" t="str">
        <f>CONCATENATE("У ",ROUND('БАЗА ЯНД'!M1382,0))</f>
        <v>У 0</v>
      </c>
      <c r="I1396">
        <f>'БАЗА ЯНД'!N1382</f>
        <v>0</v>
      </c>
      <c r="J1396">
        <f>'БАЗА ЯНД'!O1382</f>
        <v>0</v>
      </c>
      <c r="K1396">
        <f>'БАЗА ЯНД'!P1382</f>
        <v>0</v>
      </c>
      <c r="L1396">
        <f>'БАЗА ЯНД'!Q1382</f>
        <v>0</v>
      </c>
      <c r="M1396">
        <f>'БАЗА ЯНД'!R1382</f>
        <v>0</v>
      </c>
    </row>
    <row r="1397" spans="1:13" hidden="1" x14ac:dyDescent="0.25">
      <c r="A1397">
        <f>'БАЗА ЯНД'!B1383</f>
        <v>0</v>
      </c>
      <c r="B1397">
        <f>'БАЗА ЯНД'!E1383</f>
        <v>0</v>
      </c>
      <c r="C1397" t="str">
        <f>CONCATENATE('БАЗА ЯНД'!F1383,".-")</f>
        <v>.-</v>
      </c>
      <c r="D1397" t="str">
        <f>CONCATENATE('БАЗА ЯНД'!I1383," г")</f>
        <v xml:space="preserve"> г</v>
      </c>
      <c r="E1397" t="str">
        <f>CONCATENATE(ROUND('БАЗА ЯНД'!J1383,0)," кк")</f>
        <v>0 кк</v>
      </c>
      <c r="F1397" t="str">
        <f>CONCATENATE("Б ",ROUND('БАЗА ЯНД'!K1383,0))</f>
        <v>Б 0</v>
      </c>
      <c r="G1397" t="str">
        <f>CONCATENATE("Ж ",ROUND('БАЗА ЯНД'!L1383,0))</f>
        <v>Ж 0</v>
      </c>
      <c r="H1397" t="str">
        <f>CONCATENATE("У ",ROUND('БАЗА ЯНД'!M1383,0))</f>
        <v>У 0</v>
      </c>
      <c r="I1397">
        <f>'БАЗА ЯНД'!N1383</f>
        <v>0</v>
      </c>
      <c r="J1397">
        <f>'БАЗА ЯНД'!O1383</f>
        <v>0</v>
      </c>
      <c r="K1397">
        <f>'БАЗА ЯНД'!P1383</f>
        <v>0</v>
      </c>
      <c r="L1397">
        <f>'БАЗА ЯНД'!Q1383</f>
        <v>0</v>
      </c>
      <c r="M1397">
        <f>'БАЗА ЯНД'!R1383</f>
        <v>0</v>
      </c>
    </row>
  </sheetData>
  <autoFilter ref="A1:R1397" xr:uid="{00000000-0009-0000-0000-000002000000}">
    <filterColumn colId="0">
      <filters>
        <filter val="23"/>
      </filters>
    </filterColumn>
  </autoFilter>
  <pageMargins left="0.7" right="0.7" top="0.75" bottom="0.75" header="0.3" footer="0.3"/>
  <pageSetup paperSize="9" firstPageNumber="429496729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I30" sqref="I30"/>
    </sheetView>
  </sheetViews>
  <sheetFormatPr defaultRowHeight="15" x14ac:dyDescent="0.25"/>
  <cols>
    <col min="1" max="1" width="32.28515625" style="449" customWidth="1"/>
    <col min="2" max="3" width="9.140625" style="450"/>
    <col min="4" max="4" width="9.140625" style="454"/>
  </cols>
  <sheetData>
    <row r="1" spans="1:7" x14ac:dyDescent="0.25">
      <c r="A1" s="447" t="s">
        <v>3557</v>
      </c>
      <c r="B1" s="455" t="s">
        <v>3558</v>
      </c>
      <c r="C1" s="456" t="s">
        <v>305</v>
      </c>
      <c r="D1" s="452" t="s">
        <v>3559</v>
      </c>
      <c r="E1" s="448" t="s">
        <v>2113</v>
      </c>
      <c r="F1" s="448" t="s">
        <v>3560</v>
      </c>
      <c r="G1" s="448" t="s">
        <v>3561</v>
      </c>
    </row>
    <row r="2" spans="1:7" x14ac:dyDescent="0.25">
      <c r="A2" s="449" t="str">
        <f>'прдк свдн'!A1</f>
        <v>Блины, оладьи</v>
      </c>
      <c r="B2" s="451">
        <f>AVERAGEIF('БАЗА ЯНД'!$C:$C,$A2,'БАЗА ЯНД'!F:F)</f>
        <v>63.333333333333336</v>
      </c>
      <c r="C2" s="451">
        <f>AVERAGEIF('БАЗА ЯНД'!$C:$C,$A2,'БАЗА ЯНД'!G:G)</f>
        <v>19.333333333333332</v>
      </c>
      <c r="D2" s="453">
        <f>AVERAGEIF('БАЗА ЯНД'!$C:$C,$A2,'БАЗА ЯНД'!H:H)</f>
        <v>0.26230158730158731</v>
      </c>
      <c r="E2" s="451">
        <f>AVERAGEIF('БАЗА ЯНД'!$C:$C,$A2,'БАЗА ЯНД'!I:I)</f>
        <v>61.666666666666664</v>
      </c>
      <c r="F2" s="451">
        <f>COUNTIF('БАЗА ЯНД'!C:C,$A2)</f>
        <v>3</v>
      </c>
      <c r="G2" s="451">
        <f>C2/E2*1000</f>
        <v>313.51351351351354</v>
      </c>
    </row>
    <row r="3" spans="1:7" x14ac:dyDescent="0.25">
      <c r="A3" s="449" t="str">
        <f>'прдк свдн'!A2</f>
        <v>Омлет, блюда из яиц</v>
      </c>
      <c r="B3" s="451">
        <f>AVERAGEIF('БАЗА ЯНД'!$C:$C,$A3,'БАЗА ЯНД'!F:F)</f>
        <v>147.33333333333334</v>
      </c>
      <c r="C3" s="451">
        <f>AVERAGEIF('БАЗА ЯНД'!$C:$C,$A3,'БАЗА ЯНД'!G:G)</f>
        <v>40.966666666666669</v>
      </c>
      <c r="D3" s="453">
        <f>AVERAGEIF('БАЗА ЯНД'!$C:$C,$A3,'БАЗА ЯНД'!H:H)</f>
        <v>0.27648722709752122</v>
      </c>
      <c r="E3" s="451">
        <f>AVERAGEIF('БАЗА ЯНД'!$C:$C,$A3,'БАЗА ЯНД'!I:I)</f>
        <v>175</v>
      </c>
      <c r="F3" s="451">
        <f>COUNTIF('БАЗА ЯНД'!C:C,$A3)</f>
        <v>30</v>
      </c>
      <c r="G3" s="451">
        <f t="shared" ref="G3:G7" si="0">C3/E3*1000</f>
        <v>234.0952380952381</v>
      </c>
    </row>
    <row r="4" spans="1:7" x14ac:dyDescent="0.25">
      <c r="A4" s="449" t="str">
        <f>'прдк свдн'!A3</f>
        <v>Колбаски, драники, бекон</v>
      </c>
      <c r="B4" s="451">
        <f>AVERAGEIF('БАЗА ЯНД'!$C:$C,$A4,'БАЗА ЯНД'!F:F)</f>
        <v>85</v>
      </c>
      <c r="C4" s="451">
        <f>AVERAGEIF('БАЗА ЯНД'!$C:$C,$A4,'БАЗА ЯНД'!G:G)</f>
        <v>26</v>
      </c>
      <c r="D4" s="453">
        <f>AVERAGEIF('БАЗА ЯНД'!$C:$C,$A4,'БАЗА ЯНД'!H:H)</f>
        <v>0.29401083200425304</v>
      </c>
      <c r="E4" s="451">
        <f>AVERAGEIF('БАЗА ЯНД'!$C:$C,$A4,'БАЗА ЯНД'!I:I)</f>
        <v>59.375</v>
      </c>
      <c r="F4" s="451">
        <f>COUNTIF('БАЗА ЯНД'!C:C,$A4)</f>
        <v>8</v>
      </c>
      <c r="G4" s="451">
        <f t="shared" si="0"/>
        <v>437.89473684210526</v>
      </c>
    </row>
    <row r="5" spans="1:7" x14ac:dyDescent="0.25">
      <c r="A5" s="449" t="str">
        <f>'прдк свдн'!A4</f>
        <v>Блюда из творога</v>
      </c>
      <c r="B5" s="451">
        <f>AVERAGEIF('БАЗА ЯНД'!$C:$C,$A5,'БАЗА ЯНД'!F:F)</f>
        <v>130</v>
      </c>
      <c r="C5" s="451">
        <f>AVERAGEIF('БАЗА ЯНД'!$C:$C,$A5,'БАЗА ЯНД'!G:G)</f>
        <v>36.4</v>
      </c>
      <c r="D5" s="453">
        <f>AVERAGEIF('БАЗА ЯНД'!$C:$C,$A5,'БАЗА ЯНД'!H:H)</f>
        <v>0.27480769230769231</v>
      </c>
      <c r="E5" s="451">
        <f>AVERAGEIF('БАЗА ЯНД'!$C:$C,$A5,'БАЗА ЯНД'!I:I)</f>
        <v>168</v>
      </c>
      <c r="F5" s="451">
        <f>COUNTIF('БАЗА ЯНД'!C:C,$A5)</f>
        <v>5</v>
      </c>
      <c r="G5" s="451">
        <f t="shared" si="0"/>
        <v>216.66666666666666</v>
      </c>
    </row>
    <row r="6" spans="1:7" x14ac:dyDescent="0.25">
      <c r="A6" s="449" t="str">
        <f>'прдк свдн'!A5</f>
        <v>Запеканка</v>
      </c>
      <c r="B6" s="451">
        <f>AVERAGEIF('БАЗА ЯНД'!$C:$C,$A6,'БАЗА ЯНД'!F:F)</f>
        <v>133.88888888888889</v>
      </c>
      <c r="C6" s="451">
        <f>AVERAGEIF('БАЗА ЯНД'!$C:$C,$A6,'БАЗА ЯНД'!G:G)</f>
        <v>32.055555555555557</v>
      </c>
      <c r="D6" s="453">
        <f>AVERAGEIF('БАЗА ЯНД'!$C:$C,$A6,'БАЗА ЯНД'!H:H)</f>
        <v>0.23941798941798942</v>
      </c>
      <c r="E6" s="451">
        <f>AVERAGEIF('БАЗА ЯНД'!$C:$C,$A6,'БАЗА ЯНД'!I:I)</f>
        <v>155.55555555555554</v>
      </c>
      <c r="F6" s="451">
        <f>COUNTIF('БАЗА ЯНД'!C:C,$A6)</f>
        <v>18</v>
      </c>
      <c r="G6" s="451">
        <f t="shared" si="0"/>
        <v>206.07142857142861</v>
      </c>
    </row>
    <row r="7" spans="1:7" x14ac:dyDescent="0.25">
      <c r="A7" s="449" t="str">
        <f>'прдк свдн'!A6</f>
        <v>Каша без молока</v>
      </c>
      <c r="B7" s="451">
        <f>AVERAGEIF('БАЗА ЯНД'!$C:$C,$A7,'БАЗА ЯНД'!F:F)</f>
        <v>126.66666666666667</v>
      </c>
      <c r="C7" s="451">
        <f>AVERAGEIF('БАЗА ЯНД'!$C:$C,$A7,'БАЗА ЯНД'!G:G)</f>
        <v>26.833333333333332</v>
      </c>
      <c r="D7" s="453">
        <f>AVERAGEIF('БАЗА ЯНД'!$C:$C,$A7,'БАЗА ЯНД'!H:H)</f>
        <v>0.21100427350427353</v>
      </c>
      <c r="E7" s="451">
        <f>AVERAGEIF('БАЗА ЯНД'!$C:$C,$A7,'БАЗА ЯНД'!I:I)</f>
        <v>250</v>
      </c>
      <c r="F7" s="451">
        <f>COUNTIF('БАЗА ЯНД'!C:C,$A7)</f>
        <v>6</v>
      </c>
      <c r="G7" s="451">
        <f t="shared" si="0"/>
        <v>107.33333333333333</v>
      </c>
    </row>
    <row r="8" spans="1:7" x14ac:dyDescent="0.25">
      <c r="A8" s="449" t="str">
        <f>'прдк свдн'!A7</f>
        <v>Каша на молоке</v>
      </c>
      <c r="B8" s="451">
        <f>AVERAGEIF('БАЗА ЯНД'!$C:$C,$A8,'БАЗА ЯНД'!F:F)</f>
        <v>102.14285714285714</v>
      </c>
      <c r="C8" s="451">
        <f>AVERAGEIF('БАЗА ЯНД'!$C:$C,$A8,'БАЗА ЯНД'!G:G)</f>
        <v>24.142857142857142</v>
      </c>
      <c r="D8" s="453">
        <f>AVERAGEIF('БАЗА ЯНД'!$C:$C,$A8,'БАЗА ЯНД'!H:H)</f>
        <v>0.23759504384504387</v>
      </c>
      <c r="E8" s="451">
        <f>AVERAGEIF('БАЗА ЯНД'!$C:$C,$A8,'БАЗА ЯНД'!I:I)</f>
        <v>250</v>
      </c>
      <c r="F8" s="451">
        <f>COUNTIF('БАЗА ЯНД'!C:C,$A8)</f>
        <v>14</v>
      </c>
      <c r="G8" s="451">
        <f t="shared" ref="G8:G22" si="1">C8/E8*1000</f>
        <v>96.571428571428569</v>
      </c>
    </row>
    <row r="9" spans="1:7" x14ac:dyDescent="0.25">
      <c r="A9" s="449" t="str">
        <f>'прдк свдн'!A8</f>
        <v>Киш</v>
      </c>
      <c r="B9" s="451">
        <f>AVERAGEIF('БАЗА ЯНД'!$C:$C,$A9,'БАЗА ЯНД'!F:F)</f>
        <v>208.75</v>
      </c>
      <c r="C9" s="451">
        <f>AVERAGEIF('БАЗА ЯНД'!$C:$C,$A9,'БАЗА ЯНД'!G:G)</f>
        <v>58.25</v>
      </c>
      <c r="D9" s="453">
        <f>AVERAGEIF('БАЗА ЯНД'!$C:$C,$A9,'БАЗА ЯНД'!H:H)</f>
        <v>0.27775479670216513</v>
      </c>
      <c r="E9" s="451">
        <f>AVERAGEIF('БАЗА ЯНД'!$C:$C,$A9,'БАЗА ЯНД'!I:I)</f>
        <v>190.83333333333334</v>
      </c>
      <c r="F9" s="451">
        <f>COUNTIF('БАЗА ЯНД'!C:C,$A9)</f>
        <v>12</v>
      </c>
      <c r="G9" s="451">
        <f t="shared" si="1"/>
        <v>305.2401746724891</v>
      </c>
    </row>
    <row r="10" spans="1:7" x14ac:dyDescent="0.25">
      <c r="A10" s="449" t="str">
        <f>'прдк свдн'!A9</f>
        <v>Сытный блинчик</v>
      </c>
      <c r="B10" s="451">
        <f>AVERAGEIF('БАЗА ЯНД'!$C:$C,$A10,'БАЗА ЯНД'!F:F)</f>
        <v>131.5</v>
      </c>
      <c r="C10" s="451">
        <f>AVERAGEIF('БАЗА ЯНД'!$C:$C,$A10,'БАЗА ЯНД'!G:G)</f>
        <v>34.200000000000003</v>
      </c>
      <c r="D10" s="453">
        <f>AVERAGEIF('БАЗА ЯНД'!$C:$C,$A10,'БАЗА ЯНД'!H:H)</f>
        <v>0.25390008602508607</v>
      </c>
      <c r="E10" s="451">
        <f>AVERAGEIF('БАЗА ЯНД'!$C:$C,$A10,'БАЗА ЯНД'!I:I)</f>
        <v>117.5</v>
      </c>
      <c r="F10" s="451">
        <f>COUNTIF('БАЗА ЯНД'!C:C,$A10)</f>
        <v>20</v>
      </c>
      <c r="G10" s="451">
        <f t="shared" si="1"/>
        <v>291.06382978723406</v>
      </c>
    </row>
    <row r="11" spans="1:7" x14ac:dyDescent="0.25">
      <c r="A11" s="449" t="str">
        <f>'прдк свдн'!A10</f>
        <v>Тост</v>
      </c>
      <c r="B11" s="451">
        <f>AVERAGEIF('БАЗА ЯНД'!$C:$C,$A11,'БАЗА ЯНД'!F:F)</f>
        <v>142.33333333333334</v>
      </c>
      <c r="C11" s="451">
        <f>AVERAGEIF('БАЗА ЯНД'!$C:$C,$A11,'БАЗА ЯНД'!G:G)</f>
        <v>38.93333333333333</v>
      </c>
      <c r="D11" s="453">
        <f>AVERAGEIF('БАЗА ЯНД'!$C:$C,$A11,'БАЗА ЯНД'!H:H)</f>
        <v>0.27274553179970634</v>
      </c>
      <c r="E11" s="451">
        <f>AVERAGEIF('БАЗА ЯНД'!$C:$C,$A11,'БАЗА ЯНД'!I:I)</f>
        <v>152.66666666666666</v>
      </c>
      <c r="F11" s="451">
        <f>COUNTIF('БАЗА ЯНД'!C:C,$A11)</f>
        <v>15</v>
      </c>
      <c r="G11" s="451">
        <f t="shared" si="1"/>
        <v>255.02183406113537</v>
      </c>
    </row>
    <row r="12" spans="1:7" x14ac:dyDescent="0.25">
      <c r="A12" s="449" t="str">
        <f>'прдк свдн'!A11</f>
        <v>Мясное блюдо</v>
      </c>
      <c r="B12" s="451">
        <f>AVERAGEIF('БАЗА ЯНД'!$C:$C,$A12,'БАЗА ЯНД'!F:F)</f>
        <v>203.8235294117647</v>
      </c>
      <c r="C12" s="451">
        <f>AVERAGEIF('БАЗА ЯНД'!$C:$C,$A12,'БАЗА ЯНД'!G:G)</f>
        <v>56.716577540106954</v>
      </c>
      <c r="D12" s="453">
        <f>AVERAGEIF('БАЗА ЯНД'!$C:$C,$A12,'БАЗА ЯНД'!H:H)</f>
        <v>0.27841223088668654</v>
      </c>
      <c r="E12" s="451">
        <f>AVERAGEIF('БАЗА ЯНД'!$C:$C,$A12,'БАЗА ЯНД'!I:I)</f>
        <v>173.7433155080214</v>
      </c>
      <c r="F12" s="451">
        <f>COUNTIF('БАЗА ЯНД'!C:C,$A12)</f>
        <v>187</v>
      </c>
      <c r="G12" s="451">
        <f t="shared" si="1"/>
        <v>326.43890427823948</v>
      </c>
    </row>
    <row r="13" spans="1:7" x14ac:dyDescent="0.25">
      <c r="A13" s="449" t="str">
        <f>'прдк свдн'!A12</f>
        <v>Рыбное блюдо</v>
      </c>
      <c r="B13" s="451">
        <f>AVERAGEIF('БАЗА ЯНД'!$C:$C,$A13,'БАЗА ЯНД'!F:F)</f>
        <v>235.19230769230768</v>
      </c>
      <c r="C13" s="451">
        <f>AVERAGEIF('БАЗА ЯНД'!$C:$C,$A13,'БАЗА ЯНД'!G:G)</f>
        <v>67.480769230769226</v>
      </c>
      <c r="D13" s="453">
        <f>AVERAGEIF('БАЗА ЯНД'!$C:$C,$A13,'БАЗА ЯНД'!H:H)</f>
        <v>0.28802640508018656</v>
      </c>
      <c r="E13" s="451">
        <f>AVERAGEIF('БАЗА ЯНД'!$C:$C,$A13,'БАЗА ЯНД'!I:I)</f>
        <v>180.57692307692307</v>
      </c>
      <c r="F13" s="451">
        <f>COUNTIF('БАЗА ЯНД'!C:C,$A13)</f>
        <v>52</v>
      </c>
      <c r="G13" s="451">
        <f t="shared" si="1"/>
        <v>373.69542066027691</v>
      </c>
    </row>
    <row r="14" spans="1:7" x14ac:dyDescent="0.25">
      <c r="A14" s="449" t="str">
        <f>'прдк свдн'!A13</f>
        <v>Вег.блюдо</v>
      </c>
      <c r="B14" s="451">
        <f>AVERAGEIF('БАЗА ЯНД'!$C:$C,$A14,'БАЗА ЯНД'!F:F)</f>
        <v>163.6021505376344</v>
      </c>
      <c r="C14" s="451">
        <f>AVERAGEIF('БАЗА ЯНД'!$C:$C,$A14,'БАЗА ЯНД'!G:G)</f>
        <v>42.365591397849464</v>
      </c>
      <c r="D14" s="453">
        <f>AVERAGEIF('БАЗА ЯНД'!$C:$C,$A14,'БАЗА ЯНД'!H:H)</f>
        <v>0.25643906526671434</v>
      </c>
      <c r="E14" s="451">
        <f>AVERAGEIF('БАЗА ЯНД'!$C:$C,$A14,'БАЗА ЯНД'!I:I)</f>
        <v>196.45161290322579</v>
      </c>
      <c r="F14" s="451">
        <f>COUNTIF('БАЗА ЯНД'!C:C,$A14)</f>
        <v>93</v>
      </c>
      <c r="G14" s="451">
        <f t="shared" si="1"/>
        <v>215.65407772304326</v>
      </c>
    </row>
    <row r="15" spans="1:7" x14ac:dyDescent="0.25">
      <c r="A15" s="449" t="str">
        <f>'прдк свдн'!A14</f>
        <v>Диетическое блюдо</v>
      </c>
      <c r="B15" s="451">
        <f>AVERAGEIF('БАЗА ЯНД'!$C:$C,$A15,'БАЗА ЯНД'!F:F)</f>
        <v>210</v>
      </c>
      <c r="C15" s="451">
        <f>AVERAGEIF('БАЗА ЯНД'!$C:$C,$A15,'БАЗА ЯНД'!G:G)</f>
        <v>60.714285714285715</v>
      </c>
      <c r="D15" s="453">
        <f>AVERAGEIF('БАЗА ЯНД'!$C:$C,$A15,'БАЗА ЯНД'!H:H)</f>
        <v>0.28777545831452339</v>
      </c>
      <c r="E15" s="451">
        <f>AVERAGEIF('БАЗА ЯНД'!$C:$C,$A15,'БАЗА ЯНД'!I:I)</f>
        <v>180</v>
      </c>
      <c r="F15" s="451">
        <f>COUNTIF('БАЗА ЯНД'!C:C,$A15)</f>
        <v>7</v>
      </c>
      <c r="G15" s="451">
        <f t="shared" si="1"/>
        <v>337.30158730158735</v>
      </c>
    </row>
    <row r="16" spans="1:7" x14ac:dyDescent="0.25">
      <c r="A16" s="449" t="str">
        <f>'прдк свдн'!A15</f>
        <v>Гарнир</v>
      </c>
      <c r="B16" s="451">
        <f>AVERAGEIF('БАЗА ЯНД'!$C:$C,$A16,'БАЗА ЯНД'!F:F)</f>
        <v>94.857142857142861</v>
      </c>
      <c r="C16" s="451">
        <f>AVERAGEIF('БАЗА ЯНД'!$C:$C,$A16,'БАЗА ЯНД'!G:G)</f>
        <v>23.657142857142858</v>
      </c>
      <c r="D16" s="453">
        <f>AVERAGEIF('БАЗА ЯНД'!$C:$C,$A16,'БАЗА ЯНД'!H:H)</f>
        <v>0.24544205535483735</v>
      </c>
      <c r="E16" s="451">
        <f>AVERAGEIF('БАЗА ЯНД'!$C:$C,$A16,'БАЗА ЯНД'!I:I)</f>
        <v>174.28571428571428</v>
      </c>
      <c r="F16" s="451">
        <f>COUNTIF('БАЗА ЯНД'!C:C,$A16)</f>
        <v>35</v>
      </c>
      <c r="G16" s="451">
        <f t="shared" si="1"/>
        <v>135.73770491803279</v>
      </c>
    </row>
    <row r="17" spans="1:7" x14ac:dyDescent="0.25">
      <c r="A17" s="449" t="str">
        <f>'прдк свдн'!A16</f>
        <v>Овощной суп</v>
      </c>
      <c r="B17" s="451">
        <f>AVERAGEIF('БАЗА ЯНД'!$C:$C,$A17,'БАЗА ЯНД'!F:F)</f>
        <v>121.71052631578948</v>
      </c>
      <c r="C17" s="451">
        <f>AVERAGEIF('БАЗА ЯНД'!$C:$C,$A17,'БАЗА ЯНД'!G:G)</f>
        <v>29.710526315789473</v>
      </c>
      <c r="D17" s="453">
        <f>AVERAGEIF('БАЗА ЯНД'!$C:$C,$A17,'БАЗА ЯНД'!H:H)</f>
        <v>0.24107101718943827</v>
      </c>
      <c r="E17" s="451">
        <f>AVERAGEIF('БАЗА ЯНД'!$C:$C,$A17,'БАЗА ЯНД'!I:I)</f>
        <v>250</v>
      </c>
      <c r="F17" s="451">
        <f>COUNTIF('БАЗА ЯНД'!C:C,$A17)</f>
        <v>38</v>
      </c>
      <c r="G17" s="451">
        <f t="shared" si="1"/>
        <v>118.84210526315789</v>
      </c>
    </row>
    <row r="18" spans="1:7" x14ac:dyDescent="0.25">
      <c r="A18" s="449" t="str">
        <f>'прдк свдн'!A17</f>
        <v>Мясной суп</v>
      </c>
      <c r="B18" s="451">
        <f>AVERAGEIF('БАЗА ЯНД'!$C:$C,$A18,'БАЗА ЯНД'!F:F)</f>
        <v>134.87179487179486</v>
      </c>
      <c r="C18" s="451">
        <f>AVERAGEIF('БАЗА ЯНД'!$C:$C,$A18,'БАЗА ЯНД'!G:G)</f>
        <v>35.051282051282051</v>
      </c>
      <c r="D18" s="453">
        <f>AVERAGEIF('БАЗА ЯНД'!$C:$C,$A18,'БАЗА ЯНД'!H:H)</f>
        <v>0.25849128723146347</v>
      </c>
      <c r="E18" s="451">
        <f>AVERAGEIF('БАЗА ЯНД'!$C:$C,$A18,'БАЗА ЯНД'!I:I)</f>
        <v>250</v>
      </c>
      <c r="F18" s="451">
        <f>COUNTIF('БАЗА ЯНД'!C:C,$A18)</f>
        <v>39</v>
      </c>
      <c r="G18" s="451">
        <f t="shared" si="1"/>
        <v>140.2051282051282</v>
      </c>
    </row>
    <row r="19" spans="1:7" x14ac:dyDescent="0.25">
      <c r="A19" s="449" t="str">
        <f>'прдк свдн'!A18</f>
        <v>Рыбный суп</v>
      </c>
      <c r="B19" s="451">
        <f>AVERAGEIF('БАЗА ЯНД'!$C:$C,$A19,'БАЗА ЯНД'!F:F)</f>
        <v>169.28571428571428</v>
      </c>
      <c r="C19" s="451">
        <f>AVERAGEIF('БАЗА ЯНД'!$C:$C,$A19,'БАЗА ЯНД'!G:G)</f>
        <v>47.571428571428569</v>
      </c>
      <c r="D19" s="453">
        <f>AVERAGEIF('БАЗА ЯНД'!$C:$C,$A19,'БАЗА ЯНД'!H:H)</f>
        <v>0.28103699813258631</v>
      </c>
      <c r="E19" s="451">
        <f>AVERAGEIF('БАЗА ЯНД'!$C:$C,$A19,'БАЗА ЯНД'!I:I)</f>
        <v>250</v>
      </c>
      <c r="F19" s="451">
        <f>COUNTIF('БАЗА ЯНД'!C:C,$A19)</f>
        <v>14</v>
      </c>
      <c r="G19" s="451">
        <f t="shared" si="1"/>
        <v>190.28571428571428</v>
      </c>
    </row>
    <row r="20" spans="1:7" x14ac:dyDescent="0.25">
      <c r="A20" s="449" t="str">
        <f>'прдк свдн'!A19</f>
        <v>Ужин</v>
      </c>
      <c r="B20" s="451">
        <f>AVERAGEIF('БАЗА ЯНД'!$C:$C,$A20,'БАЗА ЯНД'!F:F)</f>
        <v>239.16666666666666</v>
      </c>
      <c r="C20" s="451">
        <f>AVERAGEIF('БАЗА ЯНД'!$C:$C,$A20,'БАЗА ЯНД'!G:G)</f>
        <v>63.166666666666664</v>
      </c>
      <c r="D20" s="453">
        <f>AVERAGEIF('БАЗА ЯНД'!$C:$C,$A20,'БАЗА ЯНД'!H:H)</f>
        <v>0.26376125210002022</v>
      </c>
      <c r="E20" s="451">
        <f>AVERAGEIF('БАЗА ЯНД'!$C:$C,$A20,'БАЗА ЯНД'!I:I)</f>
        <v>234.16666666666666</v>
      </c>
      <c r="F20" s="451">
        <f>COUNTIF('БАЗА ЯНД'!C:C,$A20)</f>
        <v>12</v>
      </c>
      <c r="G20" s="451">
        <f t="shared" si="1"/>
        <v>269.75088967971527</v>
      </c>
    </row>
    <row r="21" spans="1:7" x14ac:dyDescent="0.25">
      <c r="A21" s="449" t="str">
        <f>'прдк свдн'!A20</f>
        <v>Овощной салат</v>
      </c>
      <c r="B21" s="451">
        <f>AVERAGEIF('БАЗА ЯНД'!$C:$C,$A21,'БАЗА ЯНД'!F:F)</f>
        <v>114.1025641025641</v>
      </c>
      <c r="C21" s="451">
        <f>AVERAGEIF('БАЗА ЯНД'!$C:$C,$A21,'БАЗА ЯНД'!G:G)</f>
        <v>27.128205128205128</v>
      </c>
      <c r="D21" s="453">
        <f>AVERAGEIF('БАЗА ЯНД'!$C:$C,$A21,'БАЗА ЯНД'!H:H)</f>
        <v>0.23861741740167766</v>
      </c>
      <c r="E21" s="451">
        <f>AVERAGEIF('БАЗА ЯНД'!$C:$C,$A21,'БАЗА ЯНД'!I:I)</f>
        <v>161.02564102564102</v>
      </c>
      <c r="F21" s="451">
        <f>COUNTIF('БАЗА ЯНД'!C:C,$A21)</f>
        <v>39</v>
      </c>
      <c r="G21" s="451">
        <f t="shared" si="1"/>
        <v>168.47133757961782</v>
      </c>
    </row>
    <row r="22" spans="1:7" x14ac:dyDescent="0.25">
      <c r="A22" s="449" t="str">
        <f>'прдк свдн'!A21</f>
        <v>Сытный салат</v>
      </c>
      <c r="B22" s="451">
        <f>AVERAGEIF('БАЗА ЯНД'!$C:$C,$A22,'БАЗА ЯНД'!F:F)</f>
        <v>172.33333333333334</v>
      </c>
      <c r="C22" s="451">
        <f>AVERAGEIF('БАЗА ЯНД'!$C:$C,$A22,'БАЗА ЯНД'!G:G)</f>
        <v>43.8</v>
      </c>
      <c r="D22" s="453">
        <f>AVERAGEIF('БАЗА ЯНД'!$C:$C,$A22,'БАЗА ЯНД'!H:H)</f>
        <v>0.25373250528281488</v>
      </c>
      <c r="E22" s="451">
        <f>AVERAGEIF('БАЗА ЯНД'!$C:$C,$A22,'БАЗА ЯНД'!I:I)</f>
        <v>194</v>
      </c>
      <c r="F22" s="451">
        <f>COUNTIF('БАЗА ЯНД'!C:C,$A22)</f>
        <v>30</v>
      </c>
      <c r="G22" s="451">
        <f t="shared" si="1"/>
        <v>225.77319587628864</v>
      </c>
    </row>
    <row r="23" spans="1:7" x14ac:dyDescent="0.25">
      <c r="A23" s="449" t="str">
        <f>'прдк свдн'!A22</f>
        <v>Салат-боул</v>
      </c>
      <c r="B23" s="451">
        <f>AVERAGEIF('БАЗА ЯНД'!$C:$C,$A23,'БАЗА ЯНД'!F:F)</f>
        <v>229.5</v>
      </c>
      <c r="C23" s="451">
        <f>AVERAGEIF('БАЗА ЯНД'!$C:$C,$A23,'БАЗА ЯНД'!G:G)</f>
        <v>60.93333333333333</v>
      </c>
      <c r="D23" s="453">
        <f>AVERAGEIF('БАЗА ЯНД'!$C:$C,$A23,'БАЗА ЯНД'!H:H)</f>
        <v>0.2647506186490724</v>
      </c>
      <c r="E23" s="451">
        <f>AVERAGEIF('БАЗА ЯНД'!$C:$C,$A23,'БАЗА ЯНД'!I:I)</f>
        <v>229.33333333333334</v>
      </c>
      <c r="F23" s="451">
        <f>COUNTIF('БАЗА ЯНД'!C:C,$A23)</f>
        <v>60</v>
      </c>
      <c r="G23" s="451">
        <f t="shared" ref="G23:G34" si="2">C23/E23*1000</f>
        <v>265.69767441860466</v>
      </c>
    </row>
    <row r="24" spans="1:7" x14ac:dyDescent="0.25">
      <c r="A24" s="449" t="str">
        <f>'прдк свдн'!A23</f>
        <v>Онигири, суши-ролл</v>
      </c>
      <c r="B24" s="451">
        <f>AVERAGEIF('БАЗА ЯНД'!$C:$C,$A24,'БАЗА ЯНД'!F:F)</f>
        <v>134.41176470588235</v>
      </c>
      <c r="C24" s="451">
        <f>AVERAGEIF('БАЗА ЯНД'!$C:$C,$A24,'БАЗА ЯНД'!G:G)</f>
        <v>34.411764705882355</v>
      </c>
      <c r="D24" s="453">
        <f>AVERAGEIF('БАЗА ЯНД'!$C:$C,$A24,'БАЗА ЯНД'!H:H)</f>
        <v>0.25057164183375258</v>
      </c>
      <c r="E24" s="451">
        <f>AVERAGEIF('БАЗА ЯНД'!$C:$C,$A24,'БАЗА ЯНД'!I:I)</f>
        <v>108.23529411764706</v>
      </c>
      <c r="F24" s="451">
        <f>COUNTIF('БАЗА ЯНД'!C:C,$A24)</f>
        <v>17</v>
      </c>
      <c r="G24" s="451">
        <f t="shared" si="2"/>
        <v>317.93478260869568</v>
      </c>
    </row>
    <row r="25" spans="1:7" x14ac:dyDescent="0.25">
      <c r="A25" s="449" t="str">
        <f>'прдк свдн'!A24</f>
        <v>Поке</v>
      </c>
      <c r="B25" s="451">
        <f>AVERAGEIF('БАЗА ЯНД'!$C:$C,$A25,'БАЗА ЯНД'!F:F)</f>
        <v>261.42857142857144</v>
      </c>
      <c r="C25" s="451">
        <f>AVERAGEIF('БАЗА ЯНД'!$C:$C,$A25,'БАЗА ЯНД'!G:G)</f>
        <v>71.142857142857139</v>
      </c>
      <c r="D25" s="453">
        <f>AVERAGEIF('БАЗА ЯНД'!$C:$C,$A25,'БАЗА ЯНД'!H:H)</f>
        <v>0.2707991407924667</v>
      </c>
      <c r="E25" s="451">
        <f>AVERAGEIF('БАЗА ЯНД'!$C:$C,$A25,'БАЗА ЯНД'!I:I)</f>
        <v>235.71428571428572</v>
      </c>
      <c r="F25" s="451">
        <f>COUNTIF('БАЗА ЯНД'!C:C,$A25)</f>
        <v>7</v>
      </c>
      <c r="G25" s="451">
        <f t="shared" si="2"/>
        <v>301.81818181818176</v>
      </c>
    </row>
    <row r="26" spans="1:7" x14ac:dyDescent="0.25">
      <c r="A26" s="449" t="str">
        <f>'прдк свдн'!A25</f>
        <v>Сэндвич</v>
      </c>
      <c r="B26" s="451">
        <f>AVERAGEIF('БАЗА ЯНД'!$C:$C,$A26,'БАЗА ЯНД'!F:F)</f>
        <v>150.5</v>
      </c>
      <c r="C26" s="451">
        <f>AVERAGEIF('БАЗА ЯНД'!$C:$C,$A26,'БАЗА ЯНД'!G:G)</f>
        <v>40.799999999999997</v>
      </c>
      <c r="D26" s="453">
        <f>AVERAGEIF('БАЗА ЯНД'!$C:$C,$A26,'БАЗА ЯНД'!H:H)</f>
        <v>0.27224630230880231</v>
      </c>
      <c r="E26" s="451">
        <f>AVERAGEIF('БАЗА ЯНД'!$C:$C,$A26,'БАЗА ЯНД'!I:I)</f>
        <v>120</v>
      </c>
      <c r="F26" s="451">
        <f>COUNTIF('БАЗА ЯНД'!C:C,$A26)</f>
        <v>20</v>
      </c>
      <c r="G26" s="451">
        <f t="shared" si="2"/>
        <v>339.99999999999994</v>
      </c>
    </row>
    <row r="27" spans="1:7" x14ac:dyDescent="0.25">
      <c r="A27" s="449" t="str">
        <f>'прдк свдн'!A26</f>
        <v>Пшеничный ролл</v>
      </c>
      <c r="B27" s="451">
        <f>AVERAGEIF('БАЗА ЯНД'!$C:$C,$A27,'БАЗА ЯНД'!F:F)</f>
        <v>200.45454545454547</v>
      </c>
      <c r="C27" s="451">
        <f>AVERAGEIF('БАЗА ЯНД'!$C:$C,$A27,'БАЗА ЯНД'!G:G)</f>
        <v>49.045454545454547</v>
      </c>
      <c r="D27" s="453">
        <f>AVERAGEIF('БАЗА ЯНД'!$C:$C,$A27,'БАЗА ЯНД'!H:H)</f>
        <v>0.2438542645090388</v>
      </c>
      <c r="E27" s="451">
        <f>AVERAGEIF('БАЗА ЯНД'!$C:$C,$A27,'БАЗА ЯНД'!I:I)</f>
        <v>213.18181818181819</v>
      </c>
      <c r="F27" s="451">
        <f>COUNTIF('БАЗА ЯНД'!C:C,$A27)</f>
        <v>22</v>
      </c>
      <c r="G27" s="451">
        <f t="shared" si="2"/>
        <v>230.0639658848614</v>
      </c>
    </row>
    <row r="28" spans="1:7" x14ac:dyDescent="0.25">
      <c r="A28" s="449" t="str">
        <f>'прдк свдн'!A27</f>
        <v>Закуски</v>
      </c>
      <c r="B28" s="451">
        <f>AVERAGEIF('БАЗА ЯНД'!$C:$C,$A28,'БАЗА ЯНД'!F:F)</f>
        <v>152.69230769230768</v>
      </c>
      <c r="C28" s="451">
        <f>AVERAGEIF('БАЗА ЯНД'!$C:$C,$A28,'БАЗА ЯНД'!G:G)</f>
        <v>38.307692307692307</v>
      </c>
      <c r="D28" s="453" t="e">
        <f>AVERAGEIF('БАЗА ЯНД'!$C:$C,$A28,'БАЗА ЯНД'!H:H)</f>
        <v>#DIV/0!</v>
      </c>
      <c r="E28" s="451">
        <f>AVERAGEIF('БАЗА ЯНД'!$C:$C,$A28,'БАЗА ЯНД'!I:I)</f>
        <v>170</v>
      </c>
      <c r="F28" s="451">
        <f>COUNTIF('БАЗА ЯНД'!C:C,$A28)</f>
        <v>27</v>
      </c>
      <c r="G28" s="451">
        <f t="shared" si="2"/>
        <v>225.3393665158371</v>
      </c>
    </row>
    <row r="29" spans="1:7" x14ac:dyDescent="0.25">
      <c r="A29" s="449" t="str">
        <f>'прдк свдн'!A28</f>
        <v>Бейгл, панини, круассан</v>
      </c>
      <c r="B29" s="451">
        <f>AVERAGEIF('БАЗА ЯНД'!$C:$C,$A29,'БАЗА ЯНД'!F:F)</f>
        <v>211.76470588235293</v>
      </c>
      <c r="C29" s="451">
        <f>AVERAGEIF('БАЗА ЯНД'!$C:$C,$A29,'БАЗА ЯНД'!G:G)</f>
        <v>57.294117647058826</v>
      </c>
      <c r="D29" s="453">
        <f>AVERAGEIF('БАЗА ЯНД'!$C:$C,$A29,'БАЗА ЯНД'!H:H)</f>
        <v>0.26960230398277529</v>
      </c>
      <c r="E29" s="451">
        <f>AVERAGEIF('БАЗА ЯНД'!$C:$C,$A29,'БАЗА ЯНД'!I:I)</f>
        <v>170.88235294117646</v>
      </c>
      <c r="F29" s="451">
        <f>COUNTIF('БАЗА ЯНД'!C:C,$A29)</f>
        <v>34</v>
      </c>
      <c r="G29" s="451">
        <f t="shared" si="2"/>
        <v>335.28399311531842</v>
      </c>
    </row>
    <row r="30" spans="1:7" x14ac:dyDescent="0.25">
      <c r="A30" s="449" t="str">
        <f>'прдк свдн'!A29</f>
        <v>Свежие фрукты</v>
      </c>
      <c r="B30" s="451">
        <f>AVERAGEIF('БАЗА ЯНД'!$C:$C,$A30,'БАЗА ЯНД'!F:F)</f>
        <v>134.54545454545453</v>
      </c>
      <c r="C30" s="451">
        <f>AVERAGEIF('БАЗА ЯНД'!$C:$C,$A30,'БАЗА ЯНД'!G:G)</f>
        <v>44.888888888888886</v>
      </c>
      <c r="D30" s="453">
        <f>AVERAGEIF('БАЗА ЯНД'!$C:$C,$A30,'БАЗА ЯНД'!H:H)</f>
        <v>0.25922353790000846</v>
      </c>
      <c r="E30" s="451">
        <f>AVERAGEIF('БАЗА ЯНД'!$C:$C,$A30,'БАЗА ЯНД'!I:I)</f>
        <v>207</v>
      </c>
      <c r="F30" s="451">
        <f>COUNTIF('БАЗА ЯНД'!C:C,$A30)</f>
        <v>11</v>
      </c>
      <c r="G30" s="451">
        <f t="shared" si="2"/>
        <v>216.8545356951154</v>
      </c>
    </row>
    <row r="31" spans="1:7" x14ac:dyDescent="0.25">
      <c r="A31" s="449" t="str">
        <f>'прдк свдн'!A30</f>
        <v>Десерт</v>
      </c>
      <c r="B31" s="451">
        <f>AVERAGEIF('БАЗА ЯНД'!$C:$C,$A31,'БАЗА ЯНД'!F:F)</f>
        <v>136.45833333333334</v>
      </c>
      <c r="C31" s="451">
        <f>AVERAGEIF('БАЗА ЯНД'!$C:$C,$A31,'БАЗА ЯНД'!G:G)</f>
        <v>33.680555555555557</v>
      </c>
      <c r="D31" s="453" t="e">
        <f>AVERAGEIF('БАЗА ЯНД'!$C:$C,$A31,'БАЗА ЯНД'!H:H)</f>
        <v>#DIV/0!</v>
      </c>
      <c r="E31" s="451">
        <f>AVERAGEIF('БАЗА ЯНД'!$C:$C,$A31,'БАЗА ЯНД'!I:I)</f>
        <v>144.92957746478874</v>
      </c>
      <c r="F31" s="451">
        <f>COUNTIF('БАЗА ЯНД'!C:C,$A31)</f>
        <v>74</v>
      </c>
      <c r="G31" s="451">
        <f t="shared" si="2"/>
        <v>232.39256019868265</v>
      </c>
    </row>
    <row r="32" spans="1:7" x14ac:dyDescent="0.25">
      <c r="A32" s="449" t="str">
        <f>'прдк свдн'!A31</f>
        <v>Выпечка</v>
      </c>
      <c r="B32" s="451">
        <f>AVERAGEIF('БАЗА ЯНД'!$C:$C,$A32,'БАЗА ЯНД'!F:F)</f>
        <v>88.28125</v>
      </c>
      <c r="C32" s="451">
        <f>AVERAGEIF('БАЗА ЯНД'!$C:$C,$A32,'БАЗА ЯНД'!G:G)</f>
        <v>30.5</v>
      </c>
      <c r="D32" s="453">
        <f>AVERAGEIF('БАЗА ЯНД'!$C:$C,$A32,'БАЗА ЯНД'!H:H)</f>
        <v>0.31869324034599178</v>
      </c>
      <c r="E32" s="451">
        <f>AVERAGEIF('БАЗА ЯНД'!$C:$C,$A32,'БАЗА ЯНД'!I:I)</f>
        <v>84.6875</v>
      </c>
      <c r="F32" s="451">
        <f>COUNTIF('БАЗА ЯНД'!C:C,$A32)</f>
        <v>32</v>
      </c>
      <c r="G32" s="451">
        <f t="shared" si="2"/>
        <v>360.14760147601476</v>
      </c>
    </row>
    <row r="33" spans="1:7" x14ac:dyDescent="0.25">
      <c r="A33" s="449" t="str">
        <f>'прдк свдн'!A32</f>
        <v>Холодный напиток в стекле</v>
      </c>
      <c r="B33" s="451">
        <f>AVERAGEIF('БАЗА ЯНД'!$C:$C,$A33,'БАЗА ЯНД'!F:F)</f>
        <v>119.64912280701755</v>
      </c>
      <c r="C33" s="451">
        <f>AVERAGEIF('БАЗА ЯНД'!$C:$C,$A33,'БАЗА ЯНД'!G:G)</f>
        <v>35.456140350877192</v>
      </c>
      <c r="D33" s="453">
        <f>AVERAGEIF('БАЗА ЯНД'!$C:$C,$A33,'БАЗА ЯНД'!H:H)</f>
        <v>0.30577313131289019</v>
      </c>
      <c r="E33" s="451">
        <f>AVERAGEIF('БАЗА ЯНД'!$C:$C,$A33,'БАЗА ЯНД'!I:I)</f>
        <v>262.63157894736844</v>
      </c>
      <c r="F33" s="451">
        <f>COUNTIF('БАЗА ЯНД'!C:C,$A33)</f>
        <v>57</v>
      </c>
      <c r="G33" s="451">
        <f t="shared" si="2"/>
        <v>135.00334001336003</v>
      </c>
    </row>
    <row r="34" spans="1:7" x14ac:dyDescent="0.25">
      <c r="A34" s="449" t="str">
        <f>'прдк свдн'!A33</f>
        <v>Холодный напиток на разлив</v>
      </c>
      <c r="B34" s="451">
        <f>AVERAGEIF('БАЗА ЯНД'!$C:$C,$A34,'БАЗА ЯНД'!F:F)</f>
        <v>46.727272727272727</v>
      </c>
      <c r="C34" s="451">
        <f>AVERAGEIF('БАЗА ЯНД'!$C:$C,$A34,'БАЗА ЯНД'!G:G)</f>
        <v>8.709090909090909</v>
      </c>
      <c r="D34" s="453">
        <f>AVERAGEIF('БАЗА ЯНД'!$C:$C,$A34,'БАЗА ЯНД'!H:H)</f>
        <v>0.18597654870382146</v>
      </c>
      <c r="E34" s="451">
        <f>AVERAGEIF('БАЗА ЯНД'!$C:$C,$A34,'БАЗА ЯНД'!I:I)</f>
        <v>250</v>
      </c>
      <c r="F34" s="451">
        <f>COUNTIF('БАЗА ЯНД'!C:C,$A34)</f>
        <v>55</v>
      </c>
      <c r="G34" s="451">
        <f t="shared" si="2"/>
        <v>34.836363636363636</v>
      </c>
    </row>
  </sheetData>
  <autoFilter ref="A1:G1" xr:uid="{00000000-0009-0000-0000-000003000000}"/>
  <conditionalFormatting sqref="D2:D174">
    <cfRule type="cellIs" dxfId="0" priority="1" operator="greaterThan">
      <formula>0.26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0"/>
  <sheetViews>
    <sheetView workbookViewId="0">
      <selection activeCell="I18" sqref="I18"/>
    </sheetView>
  </sheetViews>
  <sheetFormatPr defaultColWidth="8.7109375" defaultRowHeight="15" x14ac:dyDescent="0.25"/>
  <cols>
    <col min="2" max="2" width="4.42578125" customWidth="1"/>
    <col min="3" max="3" width="8.28515625" customWidth="1"/>
    <col min="4" max="4" width="37.28515625" customWidth="1"/>
  </cols>
  <sheetData>
    <row r="1" spans="1:5" x14ac:dyDescent="0.25">
      <c r="D1" t="s">
        <v>2009</v>
      </c>
      <c r="E1" t="s">
        <v>2010</v>
      </c>
    </row>
    <row r="2" spans="1:5" x14ac:dyDescent="0.25">
      <c r="B2">
        <v>38</v>
      </c>
      <c r="C2" t="s">
        <v>1417</v>
      </c>
      <c r="D2" t="s">
        <v>2011</v>
      </c>
      <c r="E2">
        <v>25</v>
      </c>
    </row>
    <row r="3" spans="1:5" x14ac:dyDescent="0.25">
      <c r="A3">
        <v>5</v>
      </c>
      <c r="B3">
        <v>38</v>
      </c>
      <c r="C3" t="s">
        <v>318</v>
      </c>
      <c r="D3" t="s">
        <v>2012</v>
      </c>
      <c r="E3">
        <v>20</v>
      </c>
    </row>
    <row r="4" spans="1:5" x14ac:dyDescent="0.25">
      <c r="A4">
        <v>13</v>
      </c>
      <c r="B4">
        <v>52</v>
      </c>
      <c r="C4" t="s">
        <v>1417</v>
      </c>
      <c r="D4" t="s">
        <v>2013</v>
      </c>
      <c r="E4">
        <v>95</v>
      </c>
    </row>
    <row r="5" spans="1:5" x14ac:dyDescent="0.25">
      <c r="A5">
        <v>13</v>
      </c>
      <c r="B5">
        <v>38</v>
      </c>
      <c r="C5" t="s">
        <v>319</v>
      </c>
      <c r="D5" t="s">
        <v>2014</v>
      </c>
      <c r="E5">
        <v>120</v>
      </c>
    </row>
    <row r="6" spans="1:5" x14ac:dyDescent="0.25">
      <c r="A6">
        <v>13</v>
      </c>
      <c r="B6">
        <v>39</v>
      </c>
      <c r="C6" t="s">
        <v>319</v>
      </c>
      <c r="D6" t="s">
        <v>2015</v>
      </c>
      <c r="E6">
        <v>30</v>
      </c>
    </row>
    <row r="7" spans="1:5" x14ac:dyDescent="0.25">
      <c r="A7">
        <v>5</v>
      </c>
      <c r="B7">
        <v>39</v>
      </c>
      <c r="C7" t="s">
        <v>319</v>
      </c>
      <c r="D7" t="s">
        <v>2016</v>
      </c>
      <c r="E7">
        <v>175</v>
      </c>
    </row>
    <row r="8" spans="1:5" x14ac:dyDescent="0.25">
      <c r="A8">
        <v>5</v>
      </c>
      <c r="B8">
        <v>39</v>
      </c>
      <c r="C8" t="s">
        <v>1417</v>
      </c>
      <c r="D8" t="s">
        <v>2017</v>
      </c>
      <c r="E8">
        <v>50</v>
      </c>
    </row>
    <row r="9" spans="1:5" x14ac:dyDescent="0.25">
      <c r="A9">
        <v>1</v>
      </c>
      <c r="B9">
        <v>14</v>
      </c>
      <c r="C9" t="s">
        <v>318</v>
      </c>
      <c r="D9" t="s">
        <v>2018</v>
      </c>
      <c r="E9">
        <v>130</v>
      </c>
    </row>
    <row r="10" spans="1:5" x14ac:dyDescent="0.25">
      <c r="B10">
        <v>11</v>
      </c>
      <c r="C10" t="s">
        <v>1417</v>
      </c>
      <c r="D10" t="s">
        <v>2019</v>
      </c>
      <c r="E10">
        <v>70</v>
      </c>
    </row>
    <row r="11" spans="1:5" x14ac:dyDescent="0.25">
      <c r="B11">
        <v>41</v>
      </c>
      <c r="C11" t="s">
        <v>318</v>
      </c>
      <c r="D11" t="s">
        <v>2020</v>
      </c>
      <c r="E11">
        <v>60</v>
      </c>
    </row>
    <row r="12" spans="1:5" x14ac:dyDescent="0.25">
      <c r="B12">
        <v>11</v>
      </c>
      <c r="C12" t="s">
        <v>1417</v>
      </c>
      <c r="D12" t="s">
        <v>2021</v>
      </c>
      <c r="E12">
        <v>80</v>
      </c>
    </row>
    <row r="13" spans="1:5" x14ac:dyDescent="0.25">
      <c r="B13">
        <v>39</v>
      </c>
      <c r="C13" t="s">
        <v>1417</v>
      </c>
      <c r="D13" t="s">
        <v>2022</v>
      </c>
      <c r="E13">
        <v>70</v>
      </c>
    </row>
    <row r="14" spans="1:5" x14ac:dyDescent="0.25">
      <c r="B14">
        <v>39</v>
      </c>
      <c r="C14" t="s">
        <v>318</v>
      </c>
      <c r="D14" t="s">
        <v>2023</v>
      </c>
      <c r="E14">
        <v>85</v>
      </c>
    </row>
    <row r="15" spans="1:5" x14ac:dyDescent="0.25">
      <c r="B15">
        <v>15</v>
      </c>
      <c r="C15" t="s">
        <v>318</v>
      </c>
      <c r="D15" t="s">
        <v>2024</v>
      </c>
      <c r="E15">
        <v>85</v>
      </c>
    </row>
    <row r="16" spans="1:5" x14ac:dyDescent="0.25">
      <c r="A16">
        <v>5</v>
      </c>
      <c r="B16">
        <v>5</v>
      </c>
      <c r="C16" t="s">
        <v>319</v>
      </c>
      <c r="D16" t="s">
        <v>2025</v>
      </c>
      <c r="E16">
        <v>80</v>
      </c>
    </row>
    <row r="17" spans="1:5" x14ac:dyDescent="0.25">
      <c r="A17">
        <v>5</v>
      </c>
      <c r="B17">
        <v>39</v>
      </c>
      <c r="C17" t="s">
        <v>1417</v>
      </c>
      <c r="D17" t="s">
        <v>2026</v>
      </c>
      <c r="E17">
        <v>75</v>
      </c>
    </row>
    <row r="18" spans="1:5" x14ac:dyDescent="0.25">
      <c r="A18">
        <v>5</v>
      </c>
      <c r="B18">
        <v>39</v>
      </c>
      <c r="C18" t="s">
        <v>1417</v>
      </c>
      <c r="D18" t="s">
        <v>2027</v>
      </c>
      <c r="E18">
        <v>75</v>
      </c>
    </row>
    <row r="19" spans="1:5" x14ac:dyDescent="0.25">
      <c r="A19">
        <v>5</v>
      </c>
      <c r="B19">
        <v>39</v>
      </c>
      <c r="C19" t="s">
        <v>1417</v>
      </c>
      <c r="D19" t="s">
        <v>2028</v>
      </c>
      <c r="E19">
        <v>60</v>
      </c>
    </row>
    <row r="20" spans="1:5" x14ac:dyDescent="0.25">
      <c r="B20">
        <v>39</v>
      </c>
      <c r="C20" t="s">
        <v>1417</v>
      </c>
      <c r="D20" t="s">
        <v>2029</v>
      </c>
      <c r="E20">
        <v>70</v>
      </c>
    </row>
    <row r="21" spans="1:5" x14ac:dyDescent="0.25">
      <c r="A21">
        <v>5</v>
      </c>
      <c r="B21">
        <v>12</v>
      </c>
      <c r="C21" t="s">
        <v>319</v>
      </c>
      <c r="D21" t="s">
        <v>2030</v>
      </c>
      <c r="E21">
        <v>120</v>
      </c>
    </row>
    <row r="22" spans="1:5" x14ac:dyDescent="0.25">
      <c r="A22">
        <v>5</v>
      </c>
      <c r="B22">
        <v>40</v>
      </c>
      <c r="C22" t="s">
        <v>1417</v>
      </c>
      <c r="D22" t="s">
        <v>2031</v>
      </c>
      <c r="E22">
        <v>150</v>
      </c>
    </row>
    <row r="23" spans="1:5" x14ac:dyDescent="0.25">
      <c r="A23">
        <v>5</v>
      </c>
      <c r="B23">
        <v>40</v>
      </c>
      <c r="C23" t="s">
        <v>1417</v>
      </c>
      <c r="D23" t="s">
        <v>2032</v>
      </c>
      <c r="E23">
        <v>20</v>
      </c>
    </row>
    <row r="24" spans="1:5" x14ac:dyDescent="0.25">
      <c r="A24">
        <v>5</v>
      </c>
      <c r="B24">
        <v>40</v>
      </c>
      <c r="C24" t="s">
        <v>1417</v>
      </c>
      <c r="D24" t="s">
        <v>2033</v>
      </c>
      <c r="E24">
        <v>25</v>
      </c>
    </row>
    <row r="25" spans="1:5" x14ac:dyDescent="0.25">
      <c r="A25">
        <v>5</v>
      </c>
      <c r="B25">
        <v>41</v>
      </c>
      <c r="C25" t="s">
        <v>1417</v>
      </c>
      <c r="D25" t="s">
        <v>2034</v>
      </c>
      <c r="E25">
        <v>65</v>
      </c>
    </row>
    <row r="26" spans="1:5" x14ac:dyDescent="0.25">
      <c r="A26">
        <v>13</v>
      </c>
      <c r="B26">
        <v>41</v>
      </c>
      <c r="C26" t="s">
        <v>1417</v>
      </c>
      <c r="D26" t="s">
        <v>2035</v>
      </c>
      <c r="E26">
        <v>145</v>
      </c>
    </row>
    <row r="27" spans="1:5" x14ac:dyDescent="0.25">
      <c r="A27">
        <v>5</v>
      </c>
      <c r="B27">
        <v>49</v>
      </c>
      <c r="C27" t="s">
        <v>318</v>
      </c>
      <c r="D27" t="s">
        <v>2036</v>
      </c>
      <c r="E27">
        <v>140</v>
      </c>
    </row>
    <row r="28" spans="1:5" x14ac:dyDescent="0.25">
      <c r="A28">
        <v>5</v>
      </c>
      <c r="B28">
        <v>41</v>
      </c>
      <c r="C28" t="s">
        <v>318</v>
      </c>
      <c r="D28" t="s">
        <v>2019</v>
      </c>
      <c r="E28">
        <v>80</v>
      </c>
    </row>
    <row r="29" spans="1:5" x14ac:dyDescent="0.25">
      <c r="A29">
        <v>5</v>
      </c>
      <c r="B29">
        <v>41</v>
      </c>
      <c r="C29" t="s">
        <v>319</v>
      </c>
      <c r="D29" t="s">
        <v>2037</v>
      </c>
      <c r="E29">
        <v>80</v>
      </c>
    </row>
    <row r="30" spans="1:5" x14ac:dyDescent="0.25">
      <c r="A30">
        <v>5</v>
      </c>
      <c r="B30">
        <v>41</v>
      </c>
      <c r="C30" t="s">
        <v>319</v>
      </c>
      <c r="D30" t="s">
        <v>2038</v>
      </c>
      <c r="E30">
        <v>70</v>
      </c>
    </row>
    <row r="31" spans="1:5" x14ac:dyDescent="0.25">
      <c r="B31">
        <v>42</v>
      </c>
      <c r="C31" t="s">
        <v>319</v>
      </c>
      <c r="D31" t="s">
        <v>2039</v>
      </c>
      <c r="E31">
        <v>65</v>
      </c>
    </row>
    <row r="32" spans="1:5" x14ac:dyDescent="0.25">
      <c r="B32">
        <v>8</v>
      </c>
      <c r="C32" t="s">
        <v>1417</v>
      </c>
      <c r="D32" t="s">
        <v>2040</v>
      </c>
      <c r="E32">
        <v>15</v>
      </c>
    </row>
    <row r="33" spans="1:5" x14ac:dyDescent="0.25">
      <c r="D33" t="s">
        <v>2041</v>
      </c>
      <c r="E33">
        <v>50</v>
      </c>
    </row>
    <row r="34" spans="1:5" x14ac:dyDescent="0.25">
      <c r="A34">
        <v>5</v>
      </c>
      <c r="B34">
        <v>51</v>
      </c>
      <c r="C34" t="s">
        <v>319</v>
      </c>
      <c r="D34" t="s">
        <v>2042</v>
      </c>
      <c r="E34">
        <v>90</v>
      </c>
    </row>
    <row r="35" spans="1:5" x14ac:dyDescent="0.25">
      <c r="B35">
        <v>52</v>
      </c>
      <c r="C35" t="s">
        <v>318</v>
      </c>
      <c r="D35" t="s">
        <v>2043</v>
      </c>
      <c r="E35">
        <v>110</v>
      </c>
    </row>
    <row r="36" spans="1:5" x14ac:dyDescent="0.25">
      <c r="B36">
        <v>52</v>
      </c>
      <c r="C36" t="s">
        <v>1417</v>
      </c>
      <c r="D36" t="s">
        <v>2044</v>
      </c>
      <c r="E36">
        <v>90</v>
      </c>
    </row>
    <row r="37" spans="1:5" x14ac:dyDescent="0.25">
      <c r="B37">
        <v>52</v>
      </c>
      <c r="C37" t="s">
        <v>1417</v>
      </c>
      <c r="D37" t="s">
        <v>2045</v>
      </c>
      <c r="E37">
        <v>170</v>
      </c>
    </row>
    <row r="38" spans="1:5" x14ac:dyDescent="0.25">
      <c r="A38">
        <v>1</v>
      </c>
      <c r="B38">
        <v>14</v>
      </c>
      <c r="C38" t="s">
        <v>319</v>
      </c>
      <c r="D38" t="s">
        <v>2046</v>
      </c>
      <c r="E38">
        <v>230</v>
      </c>
    </row>
    <row r="39" spans="1:5" x14ac:dyDescent="0.25">
      <c r="B39">
        <v>5</v>
      </c>
      <c r="C39" t="s">
        <v>319</v>
      </c>
      <c r="D39" t="s">
        <v>2047</v>
      </c>
      <c r="E39">
        <v>70</v>
      </c>
    </row>
    <row r="40" spans="1:5" x14ac:dyDescent="0.25">
      <c r="B40">
        <v>5</v>
      </c>
      <c r="C40" t="s">
        <v>319</v>
      </c>
      <c r="D40" t="s">
        <v>2048</v>
      </c>
      <c r="E40">
        <v>25</v>
      </c>
    </row>
    <row r="41" spans="1:5" x14ac:dyDescent="0.25">
      <c r="A41">
        <v>5</v>
      </c>
      <c r="B41">
        <v>5</v>
      </c>
      <c r="C41" t="s">
        <v>1417</v>
      </c>
      <c r="D41" t="s">
        <v>2049</v>
      </c>
      <c r="E41">
        <v>25</v>
      </c>
    </row>
    <row r="42" spans="1:5" x14ac:dyDescent="0.25">
      <c r="B42">
        <v>5</v>
      </c>
      <c r="C42" t="s">
        <v>319</v>
      </c>
      <c r="D42" t="s">
        <v>2050</v>
      </c>
      <c r="E42">
        <v>20</v>
      </c>
    </row>
    <row r="43" spans="1:5" x14ac:dyDescent="0.25">
      <c r="B43">
        <v>5</v>
      </c>
      <c r="C43" t="s">
        <v>319</v>
      </c>
      <c r="D43" t="s">
        <v>2051</v>
      </c>
      <c r="E43">
        <v>90</v>
      </c>
    </row>
    <row r="44" spans="1:5" x14ac:dyDescent="0.25">
      <c r="B44">
        <v>7</v>
      </c>
      <c r="C44" t="s">
        <v>319</v>
      </c>
      <c r="D44" t="s">
        <v>2052</v>
      </c>
      <c r="E44">
        <v>45</v>
      </c>
    </row>
    <row r="45" spans="1:5" x14ac:dyDescent="0.25">
      <c r="B45">
        <v>7</v>
      </c>
      <c r="C45" t="s">
        <v>319</v>
      </c>
      <c r="D45" t="s">
        <v>2053</v>
      </c>
      <c r="E45">
        <v>40</v>
      </c>
    </row>
    <row r="46" spans="1:5" x14ac:dyDescent="0.25">
      <c r="B46">
        <v>7</v>
      </c>
      <c r="C46" t="s">
        <v>319</v>
      </c>
      <c r="D46" t="s">
        <v>2054</v>
      </c>
      <c r="E46">
        <v>85</v>
      </c>
    </row>
    <row r="47" spans="1:5" x14ac:dyDescent="0.25">
      <c r="B47">
        <v>7</v>
      </c>
      <c r="C47" t="s">
        <v>319</v>
      </c>
      <c r="D47" t="s">
        <v>2055</v>
      </c>
      <c r="E47">
        <v>45</v>
      </c>
    </row>
    <row r="48" spans="1:5" x14ac:dyDescent="0.25">
      <c r="B48">
        <v>7</v>
      </c>
      <c r="C48" t="s">
        <v>319</v>
      </c>
      <c r="D48" t="s">
        <v>2056</v>
      </c>
      <c r="E48">
        <v>70</v>
      </c>
    </row>
    <row r="49" spans="1:5" x14ac:dyDescent="0.25">
      <c r="B49">
        <v>7</v>
      </c>
      <c r="C49" t="s">
        <v>319</v>
      </c>
      <c r="D49" t="s">
        <v>2056</v>
      </c>
      <c r="E49">
        <v>110</v>
      </c>
    </row>
    <row r="50" spans="1:5" x14ac:dyDescent="0.25">
      <c r="B50">
        <v>7</v>
      </c>
      <c r="C50" t="s">
        <v>319</v>
      </c>
      <c r="D50" t="s">
        <v>2057</v>
      </c>
      <c r="E50">
        <v>75</v>
      </c>
    </row>
    <row r="51" spans="1:5" x14ac:dyDescent="0.25">
      <c r="B51">
        <v>7</v>
      </c>
      <c r="C51" t="s">
        <v>319</v>
      </c>
      <c r="D51" t="s">
        <v>2058</v>
      </c>
      <c r="E51">
        <v>110</v>
      </c>
    </row>
    <row r="52" spans="1:5" x14ac:dyDescent="0.25">
      <c r="B52">
        <v>7</v>
      </c>
      <c r="C52" t="s">
        <v>319</v>
      </c>
      <c r="D52" t="s">
        <v>2059</v>
      </c>
      <c r="E52">
        <v>40</v>
      </c>
    </row>
    <row r="53" spans="1:5" x14ac:dyDescent="0.25">
      <c r="B53">
        <v>7</v>
      </c>
      <c r="C53" t="s">
        <v>319</v>
      </c>
      <c r="D53" t="s">
        <v>2060</v>
      </c>
      <c r="E53">
        <v>30</v>
      </c>
    </row>
    <row r="54" spans="1:5" x14ac:dyDescent="0.25">
      <c r="B54">
        <v>7</v>
      </c>
      <c r="C54" t="s">
        <v>319</v>
      </c>
      <c r="D54" t="s">
        <v>2061</v>
      </c>
      <c r="E54">
        <v>30</v>
      </c>
    </row>
    <row r="55" spans="1:5" x14ac:dyDescent="0.25">
      <c r="B55">
        <v>7</v>
      </c>
      <c r="C55" t="s">
        <v>319</v>
      </c>
      <c r="D55" t="s">
        <v>2062</v>
      </c>
      <c r="E55">
        <v>40</v>
      </c>
    </row>
    <row r="56" spans="1:5" x14ac:dyDescent="0.25">
      <c r="B56">
        <v>7</v>
      </c>
      <c r="C56" t="s">
        <v>319</v>
      </c>
      <c r="D56" t="s">
        <v>2063</v>
      </c>
      <c r="E56">
        <v>130</v>
      </c>
    </row>
    <row r="57" spans="1:5" x14ac:dyDescent="0.25">
      <c r="B57">
        <v>7</v>
      </c>
      <c r="C57" t="s">
        <v>319</v>
      </c>
      <c r="D57" t="s">
        <v>2064</v>
      </c>
      <c r="E57">
        <v>130</v>
      </c>
    </row>
    <row r="58" spans="1:5" x14ac:dyDescent="0.25">
      <c r="A58">
        <v>13</v>
      </c>
      <c r="B58">
        <v>7</v>
      </c>
      <c r="C58" t="s">
        <v>319</v>
      </c>
      <c r="D58" t="s">
        <v>2065</v>
      </c>
      <c r="E58">
        <v>65</v>
      </c>
    </row>
    <row r="59" spans="1:5" x14ac:dyDescent="0.25">
      <c r="A59">
        <v>13</v>
      </c>
      <c r="B59">
        <v>7</v>
      </c>
      <c r="C59" t="s">
        <v>319</v>
      </c>
      <c r="D59" t="s">
        <v>2066</v>
      </c>
      <c r="E59">
        <v>65</v>
      </c>
    </row>
    <row r="60" spans="1:5" x14ac:dyDescent="0.25">
      <c r="A60">
        <v>13</v>
      </c>
      <c r="B60">
        <v>7</v>
      </c>
      <c r="C60" t="s">
        <v>319</v>
      </c>
      <c r="D60" t="s">
        <v>2067</v>
      </c>
      <c r="E60">
        <v>65</v>
      </c>
    </row>
    <row r="61" spans="1:5" x14ac:dyDescent="0.25">
      <c r="B61">
        <v>7</v>
      </c>
      <c r="C61" t="s">
        <v>319</v>
      </c>
      <c r="D61" t="s">
        <v>2068</v>
      </c>
      <c r="E61">
        <v>230</v>
      </c>
    </row>
    <row r="62" spans="1:5" x14ac:dyDescent="0.25">
      <c r="B62">
        <v>7</v>
      </c>
      <c r="C62" t="s">
        <v>319</v>
      </c>
      <c r="D62" t="s">
        <v>2069</v>
      </c>
      <c r="E62">
        <v>55</v>
      </c>
    </row>
    <row r="63" spans="1:5" x14ac:dyDescent="0.25">
      <c r="B63">
        <v>7</v>
      </c>
      <c r="C63" t="s">
        <v>319</v>
      </c>
      <c r="D63" t="s">
        <v>2070</v>
      </c>
      <c r="E63">
        <v>100</v>
      </c>
    </row>
    <row r="64" spans="1:5" x14ac:dyDescent="0.25">
      <c r="B64">
        <v>7</v>
      </c>
      <c r="C64" t="s">
        <v>319</v>
      </c>
      <c r="D64" t="s">
        <v>2071</v>
      </c>
      <c r="E64">
        <v>50</v>
      </c>
    </row>
    <row r="65" spans="2:5" x14ac:dyDescent="0.25">
      <c r="B65">
        <v>7</v>
      </c>
      <c r="C65" t="s">
        <v>319</v>
      </c>
      <c r="D65" t="s">
        <v>2072</v>
      </c>
      <c r="E65">
        <v>60</v>
      </c>
    </row>
    <row r="66" spans="2:5" x14ac:dyDescent="0.25">
      <c r="B66">
        <v>7</v>
      </c>
      <c r="C66" t="s">
        <v>319</v>
      </c>
      <c r="D66" t="s">
        <v>2073</v>
      </c>
      <c r="E66">
        <v>100</v>
      </c>
    </row>
    <row r="67" spans="2:5" x14ac:dyDescent="0.25">
      <c r="B67">
        <v>7</v>
      </c>
      <c r="C67" t="s">
        <v>319</v>
      </c>
      <c r="D67" t="s">
        <v>2074</v>
      </c>
      <c r="E67">
        <v>190</v>
      </c>
    </row>
    <row r="68" spans="2:5" x14ac:dyDescent="0.25">
      <c r="B68">
        <v>8</v>
      </c>
      <c r="C68" t="s">
        <v>1417</v>
      </c>
      <c r="D68" t="s">
        <v>2075</v>
      </c>
      <c r="E68">
        <v>20</v>
      </c>
    </row>
    <row r="69" spans="2:5" x14ac:dyDescent="0.25">
      <c r="B69">
        <v>7</v>
      </c>
      <c r="C69" t="s">
        <v>319</v>
      </c>
      <c r="D69" t="s">
        <v>2076</v>
      </c>
      <c r="E69">
        <v>90</v>
      </c>
    </row>
    <row r="70" spans="2:5" x14ac:dyDescent="0.25">
      <c r="B70">
        <v>8</v>
      </c>
      <c r="C70" t="s">
        <v>1417</v>
      </c>
      <c r="D70" t="s">
        <v>2077</v>
      </c>
      <c r="E70">
        <v>40</v>
      </c>
    </row>
    <row r="71" spans="2:5" x14ac:dyDescent="0.25">
      <c r="B71">
        <v>7</v>
      </c>
      <c r="C71" t="s">
        <v>319</v>
      </c>
      <c r="D71" t="s">
        <v>2078</v>
      </c>
      <c r="E71">
        <v>55</v>
      </c>
    </row>
    <row r="72" spans="2:5" x14ac:dyDescent="0.25">
      <c r="B72">
        <v>8</v>
      </c>
      <c r="C72" t="s">
        <v>1417</v>
      </c>
      <c r="D72" t="s">
        <v>2079</v>
      </c>
      <c r="E72">
        <v>115</v>
      </c>
    </row>
    <row r="73" spans="2:5" x14ac:dyDescent="0.25">
      <c r="B73">
        <v>8</v>
      </c>
      <c r="C73" t="s">
        <v>1417</v>
      </c>
      <c r="D73" t="s">
        <v>2080</v>
      </c>
      <c r="E73">
        <v>60</v>
      </c>
    </row>
    <row r="74" spans="2:5" x14ac:dyDescent="0.25">
      <c r="B74">
        <v>8</v>
      </c>
      <c r="C74" t="s">
        <v>1417</v>
      </c>
      <c r="D74" t="s">
        <v>2081</v>
      </c>
      <c r="E74">
        <v>100</v>
      </c>
    </row>
    <row r="75" spans="2:5" x14ac:dyDescent="0.25">
      <c r="B75">
        <v>10</v>
      </c>
      <c r="C75" t="s">
        <v>1417</v>
      </c>
      <c r="D75" t="s">
        <v>2082</v>
      </c>
      <c r="E75">
        <v>40</v>
      </c>
    </row>
    <row r="76" spans="2:5" x14ac:dyDescent="0.25">
      <c r="B76">
        <v>8</v>
      </c>
      <c r="C76" t="s">
        <v>1417</v>
      </c>
      <c r="D76" t="s">
        <v>2083</v>
      </c>
      <c r="E76">
        <v>125</v>
      </c>
    </row>
    <row r="77" spans="2:5" x14ac:dyDescent="0.25">
      <c r="B77">
        <v>8</v>
      </c>
      <c r="C77" t="s">
        <v>1417</v>
      </c>
      <c r="D77" t="s">
        <v>170</v>
      </c>
      <c r="E77">
        <v>60</v>
      </c>
    </row>
    <row r="78" spans="2:5" x14ac:dyDescent="0.25">
      <c r="B78">
        <v>8</v>
      </c>
      <c r="C78" t="s">
        <v>1417</v>
      </c>
      <c r="D78" t="s">
        <v>2084</v>
      </c>
      <c r="E78">
        <v>95</v>
      </c>
    </row>
    <row r="79" spans="2:5" x14ac:dyDescent="0.25">
      <c r="B79">
        <v>11</v>
      </c>
      <c r="C79" t="s">
        <v>1417</v>
      </c>
      <c r="D79" t="s">
        <v>2085</v>
      </c>
      <c r="E79">
        <v>35</v>
      </c>
    </row>
    <row r="80" spans="2:5" x14ac:dyDescent="0.25">
      <c r="B80">
        <v>8</v>
      </c>
      <c r="C80" t="s">
        <v>319</v>
      </c>
      <c r="D80" t="s">
        <v>2086</v>
      </c>
      <c r="E80">
        <v>100</v>
      </c>
    </row>
    <row r="81" spans="2:5" x14ac:dyDescent="0.25">
      <c r="B81">
        <v>8</v>
      </c>
      <c r="C81" t="s">
        <v>319</v>
      </c>
      <c r="D81" t="s">
        <v>2087</v>
      </c>
      <c r="E81">
        <v>195</v>
      </c>
    </row>
    <row r="82" spans="2:5" x14ac:dyDescent="0.25">
      <c r="B82">
        <v>8</v>
      </c>
      <c r="C82" t="s">
        <v>319</v>
      </c>
      <c r="D82" t="s">
        <v>2088</v>
      </c>
      <c r="E82">
        <v>130</v>
      </c>
    </row>
    <row r="83" spans="2:5" x14ac:dyDescent="0.25">
      <c r="B83">
        <v>8</v>
      </c>
      <c r="C83" t="s">
        <v>319</v>
      </c>
      <c r="D83" t="s">
        <v>2089</v>
      </c>
      <c r="E83">
        <v>10</v>
      </c>
    </row>
    <row r="84" spans="2:5" x14ac:dyDescent="0.25">
      <c r="B84">
        <v>11</v>
      </c>
      <c r="C84" t="s">
        <v>1417</v>
      </c>
      <c r="D84" t="s">
        <v>170</v>
      </c>
      <c r="E84">
        <v>75</v>
      </c>
    </row>
    <row r="85" spans="2:5" x14ac:dyDescent="0.25">
      <c r="B85">
        <v>11</v>
      </c>
      <c r="C85" t="s">
        <v>1417</v>
      </c>
      <c r="D85" t="s">
        <v>169</v>
      </c>
      <c r="E85">
        <v>130</v>
      </c>
    </row>
    <row r="86" spans="2:5" x14ac:dyDescent="0.25">
      <c r="B86">
        <v>10</v>
      </c>
      <c r="C86" t="s">
        <v>319</v>
      </c>
      <c r="D86" t="s">
        <v>171</v>
      </c>
      <c r="E86">
        <v>90</v>
      </c>
    </row>
    <row r="87" spans="2:5" x14ac:dyDescent="0.25">
      <c r="B87">
        <v>11</v>
      </c>
      <c r="C87" t="s">
        <v>1417</v>
      </c>
      <c r="D87" t="s">
        <v>2090</v>
      </c>
      <c r="E87">
        <v>0</v>
      </c>
    </row>
    <row r="88" spans="2:5" x14ac:dyDescent="0.25">
      <c r="B88">
        <v>11</v>
      </c>
      <c r="C88" t="s">
        <v>1417</v>
      </c>
      <c r="D88" t="s">
        <v>2091</v>
      </c>
      <c r="E88">
        <v>30</v>
      </c>
    </row>
    <row r="89" spans="2:5" x14ac:dyDescent="0.25">
      <c r="B89">
        <v>12</v>
      </c>
      <c r="C89" t="s">
        <v>318</v>
      </c>
      <c r="D89" t="s">
        <v>2092</v>
      </c>
      <c r="E89">
        <v>70</v>
      </c>
    </row>
    <row r="90" spans="2:5" x14ac:dyDescent="0.25">
      <c r="B90">
        <v>12</v>
      </c>
      <c r="C90" t="s">
        <v>318</v>
      </c>
      <c r="D90" t="s">
        <v>2093</v>
      </c>
      <c r="E90">
        <v>95</v>
      </c>
    </row>
    <row r="91" spans="2:5" x14ac:dyDescent="0.25">
      <c r="B91">
        <v>12</v>
      </c>
      <c r="C91" t="s">
        <v>318</v>
      </c>
      <c r="D91" t="s">
        <v>1792</v>
      </c>
      <c r="E91">
        <v>95</v>
      </c>
    </row>
    <row r="92" spans="2:5" x14ac:dyDescent="0.25">
      <c r="B92">
        <v>12</v>
      </c>
      <c r="C92" t="s">
        <v>319</v>
      </c>
      <c r="D92" t="s">
        <v>2094</v>
      </c>
      <c r="E92">
        <v>55</v>
      </c>
    </row>
    <row r="93" spans="2:5" x14ac:dyDescent="0.25">
      <c r="B93">
        <v>12</v>
      </c>
      <c r="C93" t="s">
        <v>319</v>
      </c>
      <c r="D93" t="s">
        <v>2095</v>
      </c>
      <c r="E93">
        <v>40</v>
      </c>
    </row>
    <row r="94" spans="2:5" x14ac:dyDescent="0.25">
      <c r="B94">
        <v>12</v>
      </c>
      <c r="C94" t="s">
        <v>319</v>
      </c>
      <c r="D94" t="s">
        <v>2096</v>
      </c>
      <c r="E94">
        <v>90</v>
      </c>
    </row>
    <row r="95" spans="2:5" x14ac:dyDescent="0.25">
      <c r="B95">
        <v>12</v>
      </c>
      <c r="C95" t="s">
        <v>319</v>
      </c>
      <c r="D95" t="s">
        <v>2097</v>
      </c>
      <c r="E95">
        <v>170</v>
      </c>
    </row>
    <row r="96" spans="2:5" x14ac:dyDescent="0.25">
      <c r="B96">
        <v>12</v>
      </c>
      <c r="C96" t="s">
        <v>319</v>
      </c>
      <c r="D96" t="s">
        <v>2098</v>
      </c>
      <c r="E96">
        <v>230</v>
      </c>
    </row>
    <row r="97" spans="1:5" x14ac:dyDescent="0.25">
      <c r="B97">
        <v>13</v>
      </c>
      <c r="C97" t="s">
        <v>319</v>
      </c>
      <c r="D97" t="s">
        <v>2099</v>
      </c>
      <c r="E97">
        <v>80</v>
      </c>
    </row>
    <row r="98" spans="1:5" x14ac:dyDescent="0.25">
      <c r="B98">
        <v>13</v>
      </c>
      <c r="C98" t="s">
        <v>319</v>
      </c>
      <c r="D98" t="s">
        <v>2100</v>
      </c>
      <c r="E98">
        <v>80</v>
      </c>
    </row>
    <row r="99" spans="1:5" x14ac:dyDescent="0.25">
      <c r="B99">
        <v>13</v>
      </c>
      <c r="C99" t="s">
        <v>319</v>
      </c>
      <c r="D99" t="s">
        <v>2101</v>
      </c>
      <c r="E99">
        <v>170</v>
      </c>
    </row>
    <row r="100" spans="1:5" x14ac:dyDescent="0.25">
      <c r="B100">
        <v>13</v>
      </c>
      <c r="C100" t="s">
        <v>319</v>
      </c>
      <c r="D100" t="s">
        <v>2102</v>
      </c>
      <c r="E100">
        <v>100</v>
      </c>
    </row>
    <row r="101" spans="1:5" x14ac:dyDescent="0.25">
      <c r="B101">
        <v>13</v>
      </c>
      <c r="C101" t="s">
        <v>319</v>
      </c>
      <c r="D101" t="s">
        <v>2103</v>
      </c>
      <c r="E101">
        <v>90</v>
      </c>
    </row>
    <row r="102" spans="1:5" x14ac:dyDescent="0.25">
      <c r="B102">
        <v>13</v>
      </c>
      <c r="C102" t="s">
        <v>319</v>
      </c>
      <c r="D102" t="s">
        <v>2104</v>
      </c>
      <c r="E102">
        <v>100</v>
      </c>
    </row>
    <row r="103" spans="1:5" x14ac:dyDescent="0.25">
      <c r="B103">
        <v>13</v>
      </c>
      <c r="C103" t="s">
        <v>319</v>
      </c>
      <c r="D103" t="s">
        <v>2105</v>
      </c>
      <c r="E103">
        <v>60</v>
      </c>
    </row>
    <row r="104" spans="1:5" x14ac:dyDescent="0.25">
      <c r="A104">
        <v>1</v>
      </c>
      <c r="B104">
        <v>14</v>
      </c>
      <c r="C104" t="s">
        <v>319</v>
      </c>
      <c r="D104" t="s">
        <v>2106</v>
      </c>
      <c r="E104">
        <v>130</v>
      </c>
    </row>
    <row r="105" spans="1:5" x14ac:dyDescent="0.25">
      <c r="B105">
        <v>14</v>
      </c>
      <c r="C105" t="s">
        <v>319</v>
      </c>
      <c r="D105" t="s">
        <v>2107</v>
      </c>
      <c r="E105">
        <v>85</v>
      </c>
    </row>
    <row r="106" spans="1:5" x14ac:dyDescent="0.25">
      <c r="B106">
        <v>14</v>
      </c>
      <c r="C106" t="s">
        <v>319</v>
      </c>
      <c r="D106" t="s">
        <v>2108</v>
      </c>
      <c r="E106">
        <v>170</v>
      </c>
    </row>
    <row r="107" spans="1:5" x14ac:dyDescent="0.25">
      <c r="B107">
        <v>14</v>
      </c>
      <c r="C107" t="s">
        <v>319</v>
      </c>
      <c r="D107" t="s">
        <v>2109</v>
      </c>
      <c r="E107">
        <v>95</v>
      </c>
    </row>
    <row r="108" spans="1:5" x14ac:dyDescent="0.25">
      <c r="B108">
        <v>14</v>
      </c>
      <c r="C108" t="s">
        <v>319</v>
      </c>
      <c r="D108" t="s">
        <v>2110</v>
      </c>
      <c r="E108">
        <v>55</v>
      </c>
    </row>
    <row r="109" spans="1:5" x14ac:dyDescent="0.25">
      <c r="B109">
        <v>15</v>
      </c>
      <c r="D109" t="s">
        <v>2111</v>
      </c>
      <c r="E109">
        <v>230</v>
      </c>
    </row>
    <row r="110" spans="1:5" x14ac:dyDescent="0.25">
      <c r="B110">
        <v>15</v>
      </c>
      <c r="D110" t="s">
        <v>2112</v>
      </c>
      <c r="E110">
        <v>240</v>
      </c>
    </row>
  </sheetData>
  <autoFilter ref="B1:B110" xr:uid="{00000000-0009-0000-0000-000004000000}"/>
  <pageMargins left="0.7" right="0.7" top="0.75" bottom="0.75" header="0.3" footer="0.3"/>
  <pageSetup paperSize="9" firstPageNumber="429496729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55"/>
  <sheetViews>
    <sheetView topLeftCell="A716" workbookViewId="0">
      <selection activeCell="E745" sqref="E745"/>
    </sheetView>
  </sheetViews>
  <sheetFormatPr defaultRowHeight="15" x14ac:dyDescent="0.25"/>
  <cols>
    <col min="1" max="1" width="41" customWidth="1"/>
  </cols>
  <sheetData>
    <row r="1" spans="1:2" s="37" customFormat="1" x14ac:dyDescent="0.25">
      <c r="A1" s="37" t="str">
        <f>'ЯНД НЕД'!E2</f>
        <v>ПН</v>
      </c>
      <c r="B1" s="37">
        <f>'ЯНД НЕД'!B1</f>
        <v>24</v>
      </c>
    </row>
    <row r="2" spans="1:2" s="38" customFormat="1" x14ac:dyDescent="0.25">
      <c r="A2" s="38" t="str">
        <f>'ЯНД НЕД'!E3</f>
        <v>Завтрак г/ц</v>
      </c>
    </row>
    <row r="3" spans="1:2" x14ac:dyDescent="0.25">
      <c r="A3" t="str">
        <f>'ЯНД НЕД'!E4</f>
        <v xml:space="preserve">Блинчики, 1 шт </v>
      </c>
      <c r="B3">
        <f t="shared" ref="B3:B66" si="0">$B$1</f>
        <v>24</v>
      </c>
    </row>
    <row r="4" spans="1:2" x14ac:dyDescent="0.25">
      <c r="A4" t="str">
        <f>'ЯНД НЕД'!E5</f>
        <v>Английский завтрак</v>
      </c>
      <c r="B4">
        <f t="shared" si="0"/>
        <v>24</v>
      </c>
    </row>
    <row r="5" spans="1:2" x14ac:dyDescent="0.25">
      <c r="A5" t="str">
        <f>'ЯНД НЕД'!E6</f>
        <v>Оладьи, 1 шт</v>
      </c>
      <c r="B5">
        <f t="shared" si="0"/>
        <v>24</v>
      </c>
    </row>
    <row r="6" spans="1:2" x14ac:dyDescent="0.25">
      <c r="A6" t="str">
        <f>'ЯНД НЕД'!E7</f>
        <v>Сырники, 1 шт</v>
      </c>
      <c r="B6">
        <f t="shared" si="0"/>
        <v>24</v>
      </c>
    </row>
    <row r="7" spans="1:2" x14ac:dyDescent="0.25">
      <c r="A7" t="str">
        <f>'ЯНД НЕД'!E8</f>
        <v>Свиная Колбаска</v>
      </c>
      <c r="B7">
        <f t="shared" si="0"/>
        <v>24</v>
      </c>
    </row>
    <row r="8" spans="1:2" x14ac:dyDescent="0.25">
      <c r="A8" t="str">
        <f>'ЯНД НЕД'!E9</f>
        <v>Куриная колбаска, 1 шт</v>
      </c>
      <c r="B8">
        <f t="shared" si="0"/>
        <v>24</v>
      </c>
    </row>
    <row r="9" spans="1:2" x14ac:dyDescent="0.25">
      <c r="A9" t="str">
        <f>'ЯНД НЕД'!E10</f>
        <v>Хашбраун, 1 шт</v>
      </c>
      <c r="B9">
        <f t="shared" si="0"/>
        <v>24</v>
      </c>
    </row>
    <row r="10" spans="1:2" x14ac:dyDescent="0.25">
      <c r="A10" t="str">
        <f>'ЯНД НЕД'!E11</f>
        <v>Глазунья</v>
      </c>
      <c r="B10">
        <f t="shared" si="0"/>
        <v>24</v>
      </c>
    </row>
    <row r="11" spans="1:2" x14ac:dyDescent="0.25">
      <c r="A11" t="str">
        <f>'ЯНД НЕД'!E12</f>
        <v xml:space="preserve">Творог с фруктами и гранолой </v>
      </c>
      <c r="B11">
        <f t="shared" si="0"/>
        <v>24</v>
      </c>
    </row>
    <row r="12" spans="1:2" x14ac:dyDescent="0.25">
      <c r="A12" t="str">
        <f>'ЯНД НЕД'!E13</f>
        <v>Крок Мадам</v>
      </c>
      <c r="B12">
        <f t="shared" si="0"/>
        <v>24</v>
      </c>
    </row>
    <row r="13" spans="1:2" x14ac:dyDescent="0.25">
      <c r="A13" t="str">
        <f>'ЯНД НЕД'!E14</f>
        <v>Яйца кокот</v>
      </c>
      <c r="B13">
        <f t="shared" si="0"/>
        <v>24</v>
      </c>
    </row>
    <row r="14" spans="1:2" x14ac:dyDescent="0.25">
      <c r="A14" t="str">
        <f>'ЯНД НЕД'!E15</f>
        <v>Киш с грудинкой и шампиньонами</v>
      </c>
      <c r="B14">
        <f t="shared" si="0"/>
        <v>24</v>
      </c>
    </row>
    <row r="15" spans="1:2" x14ac:dyDescent="0.25">
      <c r="A15" t="str">
        <f>'ЯНД НЕД'!E16</f>
        <v>Овсяная каша</v>
      </c>
      <c r="B15">
        <f t="shared" si="0"/>
        <v>24</v>
      </c>
    </row>
    <row r="16" spans="1:2" x14ac:dyDescent="0.25">
      <c r="A16" t="str">
        <f>'ЯНД НЕД'!E17</f>
        <v>Гречневая миндальная каша с семечками</v>
      </c>
      <c r="B16">
        <f t="shared" si="0"/>
        <v>24</v>
      </c>
    </row>
    <row r="17" spans="1:2" x14ac:dyDescent="0.25">
      <c r="A17" t="str">
        <f>'ЯНД НЕД'!E18</f>
        <v>Слойка творожная Датская</v>
      </c>
      <c r="B17">
        <f t="shared" si="0"/>
        <v>24</v>
      </c>
    </row>
    <row r="18" spans="1:2" x14ac:dyDescent="0.25">
      <c r="A18" t="str">
        <f>'ЯНД НЕД'!E19</f>
        <v>Круассан с шоколадом</v>
      </c>
      <c r="B18">
        <f t="shared" si="0"/>
        <v>24</v>
      </c>
    </row>
    <row r="19" spans="1:2" x14ac:dyDescent="0.25">
      <c r="A19" t="str">
        <f>'ЯНД НЕД'!E20</f>
        <v>Язычок с творогом</v>
      </c>
      <c r="B19">
        <f t="shared" si="0"/>
        <v>24</v>
      </c>
    </row>
    <row r="20" spans="1:2" x14ac:dyDescent="0.25">
      <c r="A20" t="str">
        <f>'ЯНД НЕД'!E21</f>
        <v>Кленовый пекан</v>
      </c>
      <c r="B20">
        <f t="shared" si="0"/>
        <v>24</v>
      </c>
    </row>
    <row r="21" spans="1:2" x14ac:dyDescent="0.25">
      <c r="A21" t="str">
        <f>'ЯНД НЕД'!E22</f>
        <v>Лакомка с вареной сгущенкой</v>
      </c>
      <c r="B21">
        <f t="shared" si="0"/>
        <v>24</v>
      </c>
    </row>
    <row r="22" spans="1:2" x14ac:dyDescent="0.25">
      <c r="A22" t="str">
        <f>'ЯНД НЕД'!E23</f>
        <v>Бриошь с яблоком и грецким орехом</v>
      </c>
      <c r="B22">
        <f t="shared" si="0"/>
        <v>24</v>
      </c>
    </row>
    <row r="23" spans="1:2" x14ac:dyDescent="0.25">
      <c r="A23" t="str">
        <f>'ЯНД НЕД'!E24</f>
        <v>Круассан миндальный</v>
      </c>
      <c r="B23">
        <f t="shared" si="0"/>
        <v>24</v>
      </c>
    </row>
    <row r="24" spans="1:2" x14ac:dyDescent="0.25">
      <c r="A24" t="str">
        <f>'ЯНД НЕД'!E25</f>
        <v>Круассан</v>
      </c>
      <c r="B24">
        <f t="shared" si="0"/>
        <v>24</v>
      </c>
    </row>
    <row r="25" spans="1:2" x14ac:dyDescent="0.25">
      <c r="A25" t="str">
        <f>'ЯНД НЕД'!E26</f>
        <v>Кленовый пекан</v>
      </c>
      <c r="B25">
        <f t="shared" si="0"/>
        <v>24</v>
      </c>
    </row>
    <row r="26" spans="1:2" x14ac:dyDescent="0.25">
      <c r="A26" t="str">
        <f>'ЯНД НЕД'!E27</f>
        <v>Хачапури</v>
      </c>
      <c r="B26">
        <f t="shared" si="0"/>
        <v>24</v>
      </c>
    </row>
    <row r="27" spans="1:2" x14ac:dyDescent="0.25">
      <c r="A27" t="str">
        <f>'ЯНД НЕД'!E28</f>
        <v>Курник с шампиньонами</v>
      </c>
      <c r="B27">
        <f t="shared" si="0"/>
        <v>24</v>
      </c>
    </row>
    <row r="28" spans="1:2" x14ac:dyDescent="0.25">
      <c r="A28" t="str">
        <f>'ЯНД НЕД'!E29</f>
        <v>Пирожок с говядиной</v>
      </c>
      <c r="B28">
        <f t="shared" si="0"/>
        <v>24</v>
      </c>
    </row>
    <row r="29" spans="1:2" x14ac:dyDescent="0.25">
      <c r="A29" t="str">
        <f>'ЯНД НЕД'!E30</f>
        <v>Пирожок со шпинатом и рикоттой</v>
      </c>
      <c r="B29">
        <f t="shared" si="0"/>
        <v>24</v>
      </c>
    </row>
    <row r="30" spans="1:2" x14ac:dyDescent="0.25">
      <c r="A30" t="str">
        <f>'ЯНД НЕД'!E31</f>
        <v>Эмпанадас Маргарита с оливками</v>
      </c>
      <c r="B30">
        <f t="shared" si="0"/>
        <v>24</v>
      </c>
    </row>
    <row r="31" spans="1:2" x14ac:dyDescent="0.25">
      <c r="A31" t="str">
        <f>'ЯНД НЕД'!E32</f>
        <v>Слойка с малиной</v>
      </c>
      <c r="B31">
        <f t="shared" si="0"/>
        <v>24</v>
      </c>
    </row>
    <row r="32" spans="1:2" x14ac:dyDescent="0.25">
      <c r="A32" t="str">
        <f>'ЯНД НЕД'!E33</f>
        <v>Бретцель дог</v>
      </c>
      <c r="B32">
        <f t="shared" si="0"/>
        <v>24</v>
      </c>
    </row>
    <row r="33" spans="1:2" x14ac:dyDescent="0.25">
      <c r="A33">
        <f>'ЯНД НЕД'!E34</f>
        <v>0</v>
      </c>
      <c r="B33">
        <f t="shared" si="0"/>
        <v>24</v>
      </c>
    </row>
    <row r="34" spans="1:2" x14ac:dyDescent="0.25">
      <c r="A34" t="str">
        <f>'ЯНД НЕД'!E35</f>
        <v>Обед г/ц</v>
      </c>
      <c r="B34">
        <f t="shared" si="0"/>
        <v>24</v>
      </c>
    </row>
    <row r="35" spans="1:2" x14ac:dyDescent="0.25">
      <c r="A35" t="str">
        <f>'ЯНД НЕД'!E36</f>
        <v>Кружка куриного бульона</v>
      </c>
      <c r="B35">
        <f t="shared" si="0"/>
        <v>24</v>
      </c>
    </row>
    <row r="36" spans="1:2" x14ac:dyDescent="0.25">
      <c r="A36" t="str">
        <f>'ЯНД НЕД'!E37</f>
        <v>Макароны</v>
      </c>
      <c r="B36">
        <f t="shared" si="0"/>
        <v>24</v>
      </c>
    </row>
    <row r="37" spans="1:2" x14ac:dyDescent="0.25">
      <c r="A37" t="str">
        <f>'ЯНД НЕД'!E38</f>
        <v>Гречневая каша</v>
      </c>
      <c r="B37">
        <f t="shared" si="0"/>
        <v>24</v>
      </c>
    </row>
    <row r="38" spans="1:2" x14ac:dyDescent="0.25">
      <c r="A38" t="str">
        <f>'ЯНД НЕД'!E39</f>
        <v>Картофельное пюре</v>
      </c>
      <c r="B38">
        <f t="shared" si="0"/>
        <v>24</v>
      </c>
    </row>
    <row r="39" spans="1:2" x14ac:dyDescent="0.25">
      <c r="A39" t="str">
        <f>'ЯНД НЕД'!E40</f>
        <v>Жареный рис с овощами</v>
      </c>
      <c r="B39">
        <f t="shared" si="0"/>
        <v>24</v>
      </c>
    </row>
    <row r="40" spans="1:2" x14ac:dyDescent="0.25">
      <c r="A40" t="str">
        <f>'ЯНД НЕД'!E41</f>
        <v>Овощи на пару</v>
      </c>
      <c r="B40">
        <f t="shared" si="0"/>
        <v>24</v>
      </c>
    </row>
    <row r="41" spans="1:2" x14ac:dyDescent="0.25">
      <c r="A41">
        <f>'ЯНД НЕД'!E42</f>
        <v>0</v>
      </c>
      <c r="B41">
        <f t="shared" si="0"/>
        <v>24</v>
      </c>
    </row>
    <row r="42" spans="1:2" x14ac:dyDescent="0.25">
      <c r="A42" t="str">
        <f>'ЯНД НЕД'!E43</f>
        <v>Чикен ролл</v>
      </c>
      <c r="B42">
        <f t="shared" si="0"/>
        <v>24</v>
      </c>
    </row>
    <row r="43" spans="1:2" x14ac:dyDescent="0.25">
      <c r="A43" t="str">
        <f>'ЯНД НЕД'!E44</f>
        <v>Макароны по-флотски</v>
      </c>
      <c r="B43">
        <f t="shared" si="0"/>
        <v>24</v>
      </c>
    </row>
    <row r="44" spans="1:2" x14ac:dyDescent="0.25">
      <c r="A44" t="str">
        <f>'ЯНД НЕД'!E45</f>
        <v>Куриная грудка тапака</v>
      </c>
      <c r="B44">
        <f t="shared" si="0"/>
        <v>24</v>
      </c>
    </row>
    <row r="45" spans="1:2" x14ac:dyDescent="0.25">
      <c r="A45" t="str">
        <f>'ЯНД НЕД'!E46</f>
        <v>Чебуреки с говядиной, 1 шт</v>
      </c>
      <c r="B45">
        <f t="shared" si="0"/>
        <v>24</v>
      </c>
    </row>
    <row r="46" spans="1:2" x14ac:dyDescent="0.25">
      <c r="A46" t="str">
        <f>'ЯНД НЕД'!E47</f>
        <v>Компот из яблок и груши</v>
      </c>
      <c r="B46">
        <f t="shared" si="0"/>
        <v>24</v>
      </c>
    </row>
    <row r="47" spans="1:2" x14ac:dyDescent="0.25">
      <c r="A47" t="str">
        <f>'ЯНД НЕД'!E48</f>
        <v>Домашний куриный суп лапшой</v>
      </c>
      <c r="B47">
        <f t="shared" si="0"/>
        <v>24</v>
      </c>
    </row>
    <row r="48" spans="1:2" x14ac:dyDescent="0.25">
      <c r="A48" t="str">
        <f>'ЯНД НЕД'!E49</f>
        <v>Томатный суп с беконом</v>
      </c>
      <c r="B48">
        <f t="shared" si="0"/>
        <v>24</v>
      </c>
    </row>
    <row r="49" spans="1:2" x14ac:dyDescent="0.25">
      <c r="A49" t="str">
        <f>'ЯНД НЕД'!E50</f>
        <v>Крем-суп из цветной капусты</v>
      </c>
      <c r="B49">
        <f t="shared" si="0"/>
        <v>24</v>
      </c>
    </row>
    <row r="50" spans="1:2" x14ac:dyDescent="0.25">
      <c r="A50" t="str">
        <f>'ЯНД НЕД'!E51</f>
        <v>Цыплёнок в сливочном соусе</v>
      </c>
      <c r="B50">
        <f t="shared" si="0"/>
        <v>24</v>
      </c>
    </row>
    <row r="51" spans="1:2" x14ac:dyDescent="0.25">
      <c r="A51" t="str">
        <f>'ЯНД НЕД'!E52</f>
        <v>Бифштекс из индейки с можжевеловым соусом</v>
      </c>
      <c r="B51">
        <f t="shared" si="0"/>
        <v>24</v>
      </c>
    </row>
    <row r="52" spans="1:2" x14ac:dyDescent="0.25">
      <c r="A52" t="str">
        <f>'ЯНД НЕД'!E53</f>
        <v>Домашняя ветчина с луковым соусом</v>
      </c>
      <c r="B52">
        <f t="shared" si="0"/>
        <v>24</v>
      </c>
    </row>
    <row r="53" spans="1:2" x14ac:dyDescent="0.25">
      <c r="A53" t="str">
        <f>'ЯНД НЕД'!E54</f>
        <v>Филе белой рыбы с картофелем и соусом тартар</v>
      </c>
      <c r="B53">
        <f t="shared" si="0"/>
        <v>24</v>
      </c>
    </row>
    <row r="54" spans="1:2" x14ac:dyDescent="0.25">
      <c r="A54" t="str">
        <f>'ЯНД НЕД'!E55</f>
        <v>Ризотто из булгура со шпинатом и тыквой</v>
      </c>
      <c r="B54">
        <f t="shared" si="0"/>
        <v>24</v>
      </c>
    </row>
    <row r="55" spans="1:2" x14ac:dyDescent="0.25">
      <c r="A55">
        <f>'ЯНД НЕД'!E58</f>
        <v>0</v>
      </c>
      <c r="B55">
        <f t="shared" si="0"/>
        <v>24</v>
      </c>
    </row>
    <row r="56" spans="1:2" x14ac:dyDescent="0.25">
      <c r="A56" t="str">
        <f>'ЯНД НЕД'!E59</f>
        <v>Завтрак х/ц</v>
      </c>
      <c r="B56">
        <f t="shared" si="0"/>
        <v>24</v>
      </c>
    </row>
    <row r="57" spans="1:2" x14ac:dyDescent="0.25">
      <c r="A57" t="str">
        <f>'ЯНД НЕД'!E60</f>
        <v>Чизкейк</v>
      </c>
      <c r="B57">
        <f t="shared" si="0"/>
        <v>24</v>
      </c>
    </row>
    <row r="58" spans="1:2" x14ac:dyDescent="0.25">
      <c r="A58" t="str">
        <f>'ЯНД НЕД'!E61</f>
        <v>Медовик</v>
      </c>
      <c r="B58">
        <f t="shared" si="0"/>
        <v>24</v>
      </c>
    </row>
    <row r="59" spans="1:2" x14ac:dyDescent="0.25">
      <c r="A59" t="str">
        <f>'ЯНД НЕД'!E62</f>
        <v>Шоколадный брауни</v>
      </c>
      <c r="B59">
        <f t="shared" si="0"/>
        <v>24</v>
      </c>
    </row>
    <row r="60" spans="1:2" x14ac:dyDescent="0.25">
      <c r="A60" t="str">
        <f>'ЯНД НЕД'!E63</f>
        <v>Вишневый «Витин» пирог</v>
      </c>
      <c r="B60">
        <f t="shared" si="0"/>
        <v>24</v>
      </c>
    </row>
    <row r="61" spans="1:2" x14ac:dyDescent="0.25">
      <c r="A61" t="str">
        <f>'ЯНД НЕД'!E64</f>
        <v>Пирожное Картошка</v>
      </c>
      <c r="B61">
        <f t="shared" si="0"/>
        <v>24</v>
      </c>
    </row>
    <row r="62" spans="1:2" x14ac:dyDescent="0.25">
      <c r="A62" t="str">
        <f>'ЯНД НЕД'!E65</f>
        <v>Шу с клубникой</v>
      </c>
      <c r="B62">
        <f t="shared" si="0"/>
        <v>24</v>
      </c>
    </row>
    <row r="63" spans="1:2" x14ac:dyDescent="0.25">
      <c r="A63" t="str">
        <f>'ЯНД НЕД'!E66</f>
        <v>Десерт Павлова с клубникой</v>
      </c>
      <c r="B63">
        <f t="shared" si="0"/>
        <v>24</v>
      </c>
    </row>
    <row r="64" spans="1:2" x14ac:dyDescent="0.25">
      <c r="A64" t="str">
        <f>'ЯНД НЕД'!E67</f>
        <v>Клубника со взбитыми сливками</v>
      </c>
      <c r="B64">
        <f t="shared" si="0"/>
        <v>24</v>
      </c>
    </row>
    <row r="65" spans="1:2" x14ac:dyDescent="0.25">
      <c r="A65" t="str">
        <f>'ЯНД НЕД'!E68</f>
        <v>Апельсиновый фреш</v>
      </c>
      <c r="B65">
        <f t="shared" si="0"/>
        <v>24</v>
      </c>
    </row>
    <row r="66" spans="1:2" x14ac:dyDescent="0.25">
      <c r="A66" t="str">
        <f>'ЯНД НЕД'!E69</f>
        <v>Лимонад тархун</v>
      </c>
      <c r="B66">
        <f t="shared" si="0"/>
        <v>24</v>
      </c>
    </row>
    <row r="67" spans="1:2" x14ac:dyDescent="0.25">
      <c r="A67" t="str">
        <f>'ЯНД НЕД'!E70</f>
        <v>Жареные орешки</v>
      </c>
      <c r="B67">
        <f t="shared" ref="B67:B130" si="1">$B$1</f>
        <v>24</v>
      </c>
    </row>
    <row r="68" spans="1:2" x14ac:dyDescent="0.25">
      <c r="A68" t="str">
        <f>'ЯНД НЕД'!E71</f>
        <v>Креветочные чипсы</v>
      </c>
      <c r="B68">
        <f t="shared" si="1"/>
        <v>24</v>
      </c>
    </row>
    <row r="69" spans="1:2" x14ac:dyDescent="0.25">
      <c r="A69" t="str">
        <f>'ЯНД НЕД'!E72</f>
        <v>Начос</v>
      </c>
      <c r="B69">
        <f t="shared" si="1"/>
        <v>24</v>
      </c>
    </row>
    <row r="70" spans="1:2" x14ac:dyDescent="0.25">
      <c r="A70" t="str">
        <f>'ЯНД НЕД'!E73</f>
        <v>Японские снеки «Тако самурай»</v>
      </c>
      <c r="B70">
        <f t="shared" si="1"/>
        <v>24</v>
      </c>
    </row>
    <row r="71" spans="1:2" x14ac:dyDescent="0.25">
      <c r="A71" t="str">
        <f>'ЯНД НЕД'!E74</f>
        <v>Свежие фрукты</v>
      </c>
      <c r="B71">
        <f t="shared" si="1"/>
        <v>24</v>
      </c>
    </row>
    <row r="72" spans="1:2" x14ac:dyDescent="0.25">
      <c r="A72" t="str">
        <f>'ЯНД НЕД'!E75</f>
        <v>Ласси малина</v>
      </c>
      <c r="B72">
        <f t="shared" si="1"/>
        <v>24</v>
      </c>
    </row>
    <row r="73" spans="1:2" x14ac:dyDescent="0.25">
      <c r="A73" t="str">
        <f>'ЯНД НЕД'!E76</f>
        <v>Творожный мусс с гранолой</v>
      </c>
      <c r="B73">
        <f t="shared" si="1"/>
        <v>24</v>
      </c>
    </row>
    <row r="74" spans="1:2" x14ac:dyDescent="0.25">
      <c r="A74" t="str">
        <f>'ЯНД НЕД'!E77</f>
        <v>Ананас, виноград, грейпфрут</v>
      </c>
      <c r="B74">
        <f t="shared" si="1"/>
        <v>24</v>
      </c>
    </row>
    <row r="75" spans="1:2" x14ac:dyDescent="0.25">
      <c r="A75" t="str">
        <f>'ЯНД НЕД'!E78</f>
        <v xml:space="preserve">Творожная запеканка с вишней </v>
      </c>
      <c r="B75">
        <f t="shared" si="1"/>
        <v>24</v>
      </c>
    </row>
    <row r="76" spans="1:2" x14ac:dyDescent="0.25">
      <c r="A76" t="str">
        <f>'ЯНД НЕД'!E79</f>
        <v>Вареное яйцо</v>
      </c>
      <c r="B76">
        <f t="shared" si="1"/>
        <v>24</v>
      </c>
    </row>
    <row r="77" spans="1:2" x14ac:dyDescent="0.25">
      <c r="A77" t="str">
        <f>'ЯНД НЕД'!E80</f>
        <v>Блинчик с ветчиной и сыром</v>
      </c>
      <c r="B77">
        <f t="shared" si="1"/>
        <v>24</v>
      </c>
    </row>
    <row r="78" spans="1:2" x14ac:dyDescent="0.25">
      <c r="A78" t="str">
        <f>'ЯНД НЕД'!E81</f>
        <v>Блинчик с лососем и сливочным сыром</v>
      </c>
      <c r="B78">
        <f t="shared" si="1"/>
        <v>24</v>
      </c>
    </row>
    <row r="79" spans="1:2" x14ac:dyDescent="0.25">
      <c r="A79" t="str">
        <f>'ЯНД НЕД'!E82</f>
        <v>Круассан с брезаолой и тапенадом</v>
      </c>
      <c r="B79">
        <f t="shared" si="1"/>
        <v>24</v>
      </c>
    </row>
    <row r="80" spans="1:2" x14ac:dyDescent="0.25">
      <c r="A80" t="str">
        <f>'ЯНД НЕД'!E83</f>
        <v>Сморреброд с запечённой тыквой и ростбифом</v>
      </c>
      <c r="B80">
        <f t="shared" si="1"/>
        <v>24</v>
      </c>
    </row>
    <row r="81" spans="1:2" x14ac:dyDescent="0.25">
      <c r="A81">
        <f>'ЯНД НЕД'!E84</f>
        <v>0</v>
      </c>
      <c r="B81">
        <f t="shared" si="1"/>
        <v>24</v>
      </c>
    </row>
    <row r="82" spans="1:2" x14ac:dyDescent="0.25">
      <c r="A82" t="str">
        <f>'ЯНД НЕД'!E85</f>
        <v>Пита с индейкой и песто</v>
      </c>
      <c r="B82">
        <f t="shared" si="1"/>
        <v>24</v>
      </c>
    </row>
    <row r="83" spans="1:2" x14ac:dyDescent="0.25">
      <c r="A83" t="str">
        <f>'ЯНД НЕД'!E86</f>
        <v>Онигири с лососем</v>
      </c>
      <c r="B83">
        <f t="shared" si="1"/>
        <v>24</v>
      </c>
    </row>
    <row r="84" spans="1:2" x14ac:dyDescent="0.25">
      <c r="A84" t="str">
        <f>'ЯНД НЕД'!E87</f>
        <v>Кобб салат с цыплёнком</v>
      </c>
      <c r="B84">
        <f t="shared" si="1"/>
        <v>24</v>
      </c>
    </row>
    <row r="85" spans="1:2" x14ac:dyDescent="0.25">
      <c r="A85" t="str">
        <f>'ЯНД НЕД'!E88</f>
        <v>Овощной салат со свеклой и жареным арахисом</v>
      </c>
      <c r="B85">
        <f t="shared" si="1"/>
        <v>24</v>
      </c>
    </row>
    <row r="86" spans="1:2" x14ac:dyDescent="0.25">
      <c r="A86" t="str">
        <f>'ЯНД НЕД'!E89</f>
        <v>Крабовый салат</v>
      </c>
      <c r="B86">
        <f t="shared" si="1"/>
        <v>24</v>
      </c>
    </row>
    <row r="87" spans="1:2" x14ac:dyDescent="0.25">
      <c r="A87" t="str">
        <f>'ЯНД НЕД'!E90</f>
        <v>Баклажановая икра с овощными палочками</v>
      </c>
      <c r="B87">
        <f t="shared" si="1"/>
        <v>24</v>
      </c>
    </row>
    <row r="88" spans="1:2" x14ac:dyDescent="0.25">
      <c r="A88" t="str">
        <f>'ЯНД НЕД'!E91</f>
        <v>Куриный паштет</v>
      </c>
      <c r="B88">
        <f t="shared" si="1"/>
        <v>24</v>
      </c>
    </row>
    <row r="89" spans="1:2" x14ac:dyDescent="0.25">
      <c r="A89" t="str">
        <f>'ЯНД НЕД'!E92</f>
        <v>Свекольный хумус с овощами на гриле</v>
      </c>
      <c r="B89">
        <f t="shared" si="1"/>
        <v>24</v>
      </c>
    </row>
    <row r="90" spans="1:2" x14ac:dyDescent="0.25">
      <c r="A90" t="str">
        <f>'ЯНД НЕД'!E93</f>
        <v>Клубника с бальзамиком</v>
      </c>
      <c r="B90">
        <f t="shared" si="1"/>
        <v>24</v>
      </c>
    </row>
    <row r="91" spans="1:2" x14ac:dyDescent="0.25">
      <c r="A91" t="str">
        <f>'ЯНД НЕД'!E94</f>
        <v>Шопский салат</v>
      </c>
      <c r="B91">
        <f t="shared" si="1"/>
        <v>24</v>
      </c>
    </row>
    <row r="92" spans="1:2" x14ac:dyDescent="0.25">
      <c r="A92" t="str">
        <f>'ЯНД НЕД'!E95</f>
        <v>Поке с белой рыбой</v>
      </c>
      <c r="B92">
        <f t="shared" si="1"/>
        <v>24</v>
      </c>
    </row>
    <row r="93" spans="1:2" x14ac:dyDescent="0.25">
      <c r="A93" t="str">
        <f>'ЯНД НЕД'!E96</f>
        <v>Боул с ростбифом и соусом Тоннато</v>
      </c>
      <c r="B93">
        <f t="shared" si="1"/>
        <v>24</v>
      </c>
    </row>
    <row r="94" spans="1:2" x14ac:dyDescent="0.25">
      <c r="A94" t="str">
        <f>'ЯНД НЕД'!E97</f>
        <v>Греческий салат с сыром фета</v>
      </c>
      <c r="B94">
        <f t="shared" si="1"/>
        <v>24</v>
      </c>
    </row>
    <row r="95" spans="1:2" x14ac:dyDescent="0.25">
      <c r="A95" t="str">
        <f>'ЯНД НЕД'!E98</f>
        <v>Клубника в стаканчике</v>
      </c>
      <c r="B95">
        <f t="shared" si="1"/>
        <v>24</v>
      </c>
    </row>
    <row r="96" spans="1:2" x14ac:dyDescent="0.25">
      <c r="A96" t="str">
        <f>'ЯНД НЕД'!E99</f>
        <v>Салат с ростбифом и клубникой</v>
      </c>
      <c r="B96">
        <f t="shared" si="1"/>
        <v>24</v>
      </c>
    </row>
    <row r="97" spans="1:2" x14ac:dyDescent="0.25">
      <c r="A97" t="str">
        <f>'ЯНД НЕД'!E100</f>
        <v>Свежий салат</v>
      </c>
      <c r="B97">
        <f t="shared" si="1"/>
        <v>24</v>
      </c>
    </row>
    <row r="98" spans="1:2" x14ac:dyDescent="0.25">
      <c r="A98" t="str">
        <f>'ЯНД НЕД'!E101</f>
        <v>Помидоры + огурцы</v>
      </c>
      <c r="B98">
        <f t="shared" si="1"/>
        <v>24</v>
      </c>
    </row>
    <row r="99" spans="1:2" x14ac:dyDescent="0.25">
      <c r="A99" t="str">
        <f>'ЯНД НЕД'!E102</f>
        <v>Овощной салат с огурцами и редисом</v>
      </c>
      <c r="B99">
        <f t="shared" si="1"/>
        <v>24</v>
      </c>
    </row>
    <row r="100" spans="1:2" x14ac:dyDescent="0.25">
      <c r="A100" t="str">
        <f>'ЯНД НЕД'!E103</f>
        <v>Свёкла с сыром</v>
      </c>
      <c r="B100">
        <f t="shared" si="1"/>
        <v>24</v>
      </c>
    </row>
    <row r="101" spans="1:2" x14ac:dyDescent="0.25">
      <c r="A101" t="str">
        <f>'ЯНД НЕД'!E104</f>
        <v>Куриная грудка су-вид с паровыми овощами</v>
      </c>
      <c r="B101">
        <f t="shared" si="1"/>
        <v>24</v>
      </c>
    </row>
    <row r="102" spans="1:2" x14ac:dyDescent="0.25">
      <c r="A102">
        <f>'ЯНД НЕД'!E105</f>
        <v>0</v>
      </c>
      <c r="B102">
        <f t="shared" si="1"/>
        <v>24</v>
      </c>
    </row>
    <row r="103" spans="1:2" x14ac:dyDescent="0.25">
      <c r="A103">
        <f>'ЯНД НЕД'!E106</f>
        <v>0</v>
      </c>
      <c r="B103">
        <f t="shared" si="1"/>
        <v>24</v>
      </c>
    </row>
    <row r="104" spans="1:2" x14ac:dyDescent="0.25">
      <c r="A104" t="str">
        <f>'ЯНД НЕД'!E107</f>
        <v>Гриль</v>
      </c>
      <c r="B104">
        <f t="shared" si="1"/>
        <v>24</v>
      </c>
    </row>
    <row r="105" spans="1:2" x14ac:dyDescent="0.25">
      <c r="A105" t="str">
        <f>'ЯНД НЕД'!E108</f>
        <v>Адыгейский сыр на гриле</v>
      </c>
      <c r="B105">
        <f t="shared" si="1"/>
        <v>24</v>
      </c>
    </row>
    <row r="106" spans="1:2" x14ac:dyDescent="0.25">
      <c r="A106" t="str">
        <f>'ЯНД НЕД'!E109</f>
        <v>Говяжья котлета, 1 шт</v>
      </c>
      <c r="B106">
        <f t="shared" si="1"/>
        <v>24</v>
      </c>
    </row>
    <row r="107" spans="1:2" x14ac:dyDescent="0.25">
      <c r="A107" t="str">
        <f>'ЯНД НЕД'!E110</f>
        <v>Стейк лосося</v>
      </c>
      <c r="B107">
        <f t="shared" si="1"/>
        <v>24</v>
      </c>
    </row>
    <row r="108" spans="1:2" x14ac:dyDescent="0.25">
      <c r="A108" t="str">
        <f>'ЯНД НЕД'!E111</f>
        <v>Чизбургер</v>
      </c>
      <c r="B108">
        <f t="shared" si="1"/>
        <v>24</v>
      </c>
    </row>
    <row r="109" spans="1:2" x14ac:dyDescent="0.25">
      <c r="A109" t="str">
        <f>'ЯНД НЕД'!E112</f>
        <v>Чикенбургер</v>
      </c>
      <c r="B109">
        <f t="shared" si="1"/>
        <v>24</v>
      </c>
    </row>
    <row r="110" spans="1:2" x14ac:dyDescent="0.25">
      <c r="A110" t="str">
        <f>'ЯНД НЕД'!E113</f>
        <v>Фалафель с овощами в тортилье</v>
      </c>
      <c r="B110">
        <f t="shared" si="1"/>
        <v>24</v>
      </c>
    </row>
    <row r="111" spans="1:2" x14ac:dyDescent="0.25">
      <c r="A111" t="str">
        <f>'ЯНД НЕД'!E114</f>
        <v>Стейк из индейки</v>
      </c>
      <c r="B111">
        <f t="shared" si="1"/>
        <v>24</v>
      </c>
    </row>
    <row r="112" spans="1:2" x14ac:dyDescent="0.25">
      <c r="A112" t="str">
        <f>'ЯНД НЕД'!E115</f>
        <v>Овощи на гриле</v>
      </c>
      <c r="B112">
        <f t="shared" si="1"/>
        <v>24</v>
      </c>
    </row>
    <row r="113" spans="1:2" x14ac:dyDescent="0.25">
      <c r="A113" t="str">
        <f>'ЯНД НЕД'!E116</f>
        <v>Куриная грудка на гриле</v>
      </c>
      <c r="B113">
        <f t="shared" si="1"/>
        <v>24</v>
      </c>
    </row>
    <row r="114" spans="1:2" x14ac:dyDescent="0.25">
      <c r="A114" t="str">
        <f>'ЯНД НЕД'!E117</f>
        <v>Бифштекс из говядины с яйцом</v>
      </c>
      <c r="B114">
        <f t="shared" si="1"/>
        <v>24</v>
      </c>
    </row>
    <row r="115" spans="1:2" x14ac:dyDescent="0.25">
      <c r="A115" t="str">
        <f>'ЯНД НЕД'!E118</f>
        <v>Fish &amp; Chips</v>
      </c>
      <c r="B115">
        <f t="shared" si="1"/>
        <v>24</v>
      </c>
    </row>
    <row r="116" spans="1:2" x14ac:dyDescent="0.25">
      <c r="A116" t="str">
        <f>'ЯНД НЕД'!E119</f>
        <v>Креветки на гриле</v>
      </c>
      <c r="B116">
        <f t="shared" si="1"/>
        <v>24</v>
      </c>
    </row>
    <row r="117" spans="1:2" x14ac:dyDescent="0.25">
      <c r="A117" t="str">
        <f>'ЯНД НЕД'!E120</f>
        <v>Стейк из говядины</v>
      </c>
      <c r="B117">
        <f t="shared" si="1"/>
        <v>24</v>
      </c>
    </row>
    <row r="118" spans="1:2" x14ac:dyDescent="0.25">
      <c r="A118" t="str">
        <f>'ЯНД НЕД'!E121</f>
        <v>Гриль завтрак</v>
      </c>
      <c r="B118">
        <f t="shared" si="1"/>
        <v>24</v>
      </c>
    </row>
    <row r="119" spans="1:2" x14ac:dyDescent="0.25">
      <c r="A119" t="str">
        <f>'ЯНД НЕД'!E122</f>
        <v>Скрамбл (болтунья) с помидорами и пармезаном</v>
      </c>
      <c r="B119">
        <f t="shared" si="1"/>
        <v>24</v>
      </c>
    </row>
    <row r="120" spans="1:2" x14ac:dyDescent="0.25">
      <c r="A120" t="str">
        <f>'ЯНД НЕД'!E123</f>
        <v xml:space="preserve">Авокадо тост </v>
      </c>
      <c r="B120">
        <f t="shared" si="1"/>
        <v>24</v>
      </c>
    </row>
    <row r="121" spans="1:2" x14ac:dyDescent="0.25">
      <c r="A121" t="str">
        <f>'ЯНД НЕД'!E124</f>
        <v>Яичница из трех яиц</v>
      </c>
      <c r="B121">
        <f t="shared" si="1"/>
        <v>24</v>
      </c>
    </row>
    <row r="122" spans="1:2" x14ac:dyDescent="0.25">
      <c r="A122" t="str">
        <f>'ЯНД НЕД'!E125</f>
        <v>Глазунья</v>
      </c>
      <c r="B122">
        <f t="shared" si="1"/>
        <v>24</v>
      </c>
    </row>
    <row r="123" spans="1:2" x14ac:dyDescent="0.25">
      <c r="A123" t="str">
        <f>'ЯНД НЕД'!E126</f>
        <v>Яйца пашот с тунцом</v>
      </c>
      <c r="B123">
        <f t="shared" si="1"/>
        <v>24</v>
      </c>
    </row>
    <row r="124" spans="1:2" x14ac:dyDescent="0.25">
      <c r="A124" t="str">
        <f>'ЯНД НЕД'!E127</f>
        <v>Пита с сулугуни</v>
      </c>
      <c r="B124">
        <f t="shared" si="1"/>
        <v>24</v>
      </c>
    </row>
    <row r="125" spans="1:2" x14ac:dyDescent="0.25">
      <c r="A125" t="str">
        <f>'ЯНД НЕД'!E128</f>
        <v>Шампиньоны</v>
      </c>
      <c r="B125">
        <f t="shared" si="1"/>
        <v>24</v>
      </c>
    </row>
    <row r="126" spans="1:2" x14ac:dyDescent="0.25">
      <c r="A126" t="str">
        <f>'ЯНД НЕД'!E129</f>
        <v>цыплёнок</v>
      </c>
      <c r="B126">
        <f t="shared" si="1"/>
        <v>24</v>
      </c>
    </row>
    <row r="127" spans="1:2" x14ac:dyDescent="0.25">
      <c r="A127" t="str">
        <f>'ЯНД НЕД'!E130</f>
        <v>Сыр</v>
      </c>
      <c r="B127">
        <f t="shared" si="1"/>
        <v>24</v>
      </c>
    </row>
    <row r="128" spans="1:2" x14ac:dyDescent="0.25">
      <c r="A128" t="str">
        <f>'ЯНД НЕД'!E131</f>
        <v>Помидоры</v>
      </c>
      <c r="B128">
        <f t="shared" si="1"/>
        <v>24</v>
      </c>
    </row>
    <row r="129" spans="1:2" x14ac:dyDescent="0.25">
      <c r="A129" t="str">
        <f>'ЯНД НЕД'!E132</f>
        <v>Пеперони</v>
      </c>
      <c r="B129">
        <f t="shared" si="1"/>
        <v>24</v>
      </c>
    </row>
    <row r="130" spans="1:2" x14ac:dyDescent="0.25">
      <c r="A130" t="str">
        <f>'ЯНД НЕД'!E133</f>
        <v xml:space="preserve">Пармезан </v>
      </c>
      <c r="B130">
        <f t="shared" si="1"/>
        <v>24</v>
      </c>
    </row>
    <row r="131" spans="1:2" x14ac:dyDescent="0.25">
      <c r="A131" t="str">
        <f>'ЯНД НЕД'!E134</f>
        <v>Зеленый лук</v>
      </c>
      <c r="B131">
        <f t="shared" ref="B131:B146" si="2">$B$1</f>
        <v>24</v>
      </c>
    </row>
    <row r="132" spans="1:2" x14ac:dyDescent="0.25">
      <c r="A132" t="str">
        <f>'ЯНД НЕД'!E135</f>
        <v>Бекон</v>
      </c>
      <c r="B132">
        <f t="shared" si="2"/>
        <v>24</v>
      </c>
    </row>
    <row r="133" spans="1:2" x14ac:dyDescent="0.25">
      <c r="A133">
        <f>'ЯНД НЕД'!E136</f>
        <v>0</v>
      </c>
      <c r="B133">
        <f t="shared" si="2"/>
        <v>24</v>
      </c>
    </row>
    <row r="134" spans="1:2" x14ac:dyDescent="0.25">
      <c r="A134" t="str">
        <f>'ЯНД НЕД'!E137</f>
        <v>Булгур с овощами гриль</v>
      </c>
      <c r="B134">
        <f t="shared" si="2"/>
        <v>24</v>
      </c>
    </row>
    <row r="135" spans="1:2" x14ac:dyDescent="0.25">
      <c r="A135" t="str">
        <f>'ЯНД НЕД'!E138</f>
        <v>Гречневая каша гриль</v>
      </c>
      <c r="B135">
        <f t="shared" si="2"/>
        <v>24</v>
      </c>
    </row>
    <row r="136" spans="1:2" x14ac:dyDescent="0.25">
      <c r="A136" t="str">
        <f>'ЯНД НЕД'!E139</f>
        <v>Картофельное пюре гриль</v>
      </c>
      <c r="B136">
        <f t="shared" si="2"/>
        <v>24</v>
      </c>
    </row>
    <row r="137" spans="1:2" x14ac:dyDescent="0.25">
      <c r="A137" t="str">
        <f>'ЯНД НЕД'!E140</f>
        <v>Японский рис с кунжутом гриль</v>
      </c>
      <c r="B137">
        <f t="shared" si="2"/>
        <v>24</v>
      </c>
    </row>
    <row r="138" spans="1:2" x14ac:dyDescent="0.25">
      <c r="A138" t="str">
        <f>'ЯНД НЕД'!E141</f>
        <v>Картофельные дольки гриль</v>
      </c>
      <c r="B138">
        <f t="shared" si="2"/>
        <v>24</v>
      </c>
    </row>
    <row r="139" spans="1:2" x14ac:dyDescent="0.25">
      <c r="A139" t="str">
        <f>'ЯНД НЕД'!E142</f>
        <v>Картофель фри гриль</v>
      </c>
      <c r="B139">
        <f t="shared" si="2"/>
        <v>24</v>
      </c>
    </row>
    <row r="140" spans="1:2" x14ac:dyDescent="0.25">
      <c r="A140" t="str">
        <f>'ЯНД НЕД'!E143</f>
        <v>Овощи на пару гриль</v>
      </c>
      <c r="B140">
        <f t="shared" si="2"/>
        <v>24</v>
      </c>
    </row>
    <row r="141" spans="1:2" x14ac:dyDescent="0.25">
      <c r="A141" t="str">
        <f>'ЯНД НЕД'!E144</f>
        <v>Соусы</v>
      </c>
      <c r="B141">
        <f t="shared" si="2"/>
        <v>24</v>
      </c>
    </row>
    <row r="142" spans="1:2" x14ac:dyDescent="0.25">
      <c r="A142" t="str">
        <f>'ЯНД НЕД'!E145</f>
        <v>Блю чиз</v>
      </c>
      <c r="B142">
        <f t="shared" si="2"/>
        <v>24</v>
      </c>
    </row>
    <row r="143" spans="1:2" x14ac:dyDescent="0.25">
      <c r="A143" t="str">
        <f>'ЯНД НЕД'!E146</f>
        <v>Горчичиный деми-гляс</v>
      </c>
      <c r="B143">
        <f t="shared" si="2"/>
        <v>24</v>
      </c>
    </row>
    <row r="144" spans="1:2" x14ac:dyDescent="0.25">
      <c r="A144" t="str">
        <f>'ЯНД НЕД'!E147</f>
        <v>Брусника с розмарином</v>
      </c>
      <c r="B144">
        <f t="shared" si="2"/>
        <v>24</v>
      </c>
    </row>
    <row r="145" spans="1:2" x14ac:dyDescent="0.25">
      <c r="A145" t="str">
        <f>'ЯНД НЕД'!E148</f>
        <v>Шпинат и сливки</v>
      </c>
      <c r="B145">
        <f t="shared" si="2"/>
        <v>24</v>
      </c>
    </row>
    <row r="146" spans="1:2" x14ac:dyDescent="0.25">
      <c r="A146" t="str">
        <f>'ЯНД НЕД'!E149</f>
        <v>Хлеб (любое количество)</v>
      </c>
      <c r="B146">
        <f t="shared" si="2"/>
        <v>24</v>
      </c>
    </row>
    <row r="147" spans="1:2" x14ac:dyDescent="0.25">
      <c r="A147">
        <f>'ЯНД НЕД'!E151</f>
        <v>0</v>
      </c>
      <c r="B147">
        <f t="shared" ref="B147" si="3">$B$1</f>
        <v>24</v>
      </c>
    </row>
    <row r="148" spans="1:2" s="37" customFormat="1" x14ac:dyDescent="0.25">
      <c r="A148" s="37" t="str">
        <f>'ЯНД НЕД'!N2</f>
        <v>ВТ</v>
      </c>
      <c r="B148">
        <f t="shared" ref="B148:B211" si="4">$B$1</f>
        <v>24</v>
      </c>
    </row>
    <row r="149" spans="1:2" s="38" customFormat="1" x14ac:dyDescent="0.25">
      <c r="A149" s="38" t="str">
        <f>'ЯНД НЕД'!N3</f>
        <v>Завтрак г/ц</v>
      </c>
      <c r="B149">
        <f t="shared" si="4"/>
        <v>24</v>
      </c>
    </row>
    <row r="150" spans="1:2" x14ac:dyDescent="0.25">
      <c r="A150" t="str">
        <f>'ЯНД НЕД'!N4</f>
        <v xml:space="preserve">Блинчики, 1 шт </v>
      </c>
      <c r="B150">
        <f t="shared" si="4"/>
        <v>24</v>
      </c>
    </row>
    <row r="151" spans="1:2" x14ac:dyDescent="0.25">
      <c r="A151" t="str">
        <f>'ЯНД НЕД'!N5</f>
        <v>Английский завтрак</v>
      </c>
      <c r="B151">
        <f t="shared" si="4"/>
        <v>24</v>
      </c>
    </row>
    <row r="152" spans="1:2" x14ac:dyDescent="0.25">
      <c r="A152" t="str">
        <f>'ЯНД НЕД'!N6</f>
        <v>Оладьи, 1 шт</v>
      </c>
      <c r="B152">
        <f t="shared" si="4"/>
        <v>24</v>
      </c>
    </row>
    <row r="153" spans="1:2" x14ac:dyDescent="0.25">
      <c r="A153" t="str">
        <f>'ЯНД НЕД'!N7</f>
        <v>Сырники, 1 шт</v>
      </c>
      <c r="B153">
        <f t="shared" si="4"/>
        <v>24</v>
      </c>
    </row>
    <row r="154" spans="1:2" x14ac:dyDescent="0.25">
      <c r="A154" t="str">
        <f>'ЯНД НЕД'!N8</f>
        <v>Свиная Колбаска</v>
      </c>
      <c r="B154">
        <f t="shared" si="4"/>
        <v>24</v>
      </c>
    </row>
    <row r="155" spans="1:2" x14ac:dyDescent="0.25">
      <c r="A155" t="str">
        <f>'ЯНД НЕД'!N9</f>
        <v>Куриная колбаска, 1 шт</v>
      </c>
      <c r="B155">
        <f t="shared" si="4"/>
        <v>24</v>
      </c>
    </row>
    <row r="156" spans="1:2" x14ac:dyDescent="0.25">
      <c r="A156" t="str">
        <f>'ЯНД НЕД'!N10</f>
        <v>Хашбраун, 1 шт</v>
      </c>
      <c r="B156">
        <f t="shared" si="4"/>
        <v>24</v>
      </c>
    </row>
    <row r="157" spans="1:2" x14ac:dyDescent="0.25">
      <c r="A157" t="str">
        <f>'ЯНД НЕД'!N11</f>
        <v>Глазунья</v>
      </c>
      <c r="B157">
        <f t="shared" si="4"/>
        <v>24</v>
      </c>
    </row>
    <row r="158" spans="1:2" x14ac:dyDescent="0.25">
      <c r="A158" t="str">
        <f>'ЯНД НЕД'!N12</f>
        <v xml:space="preserve">Творог с фруктами и гранолой </v>
      </c>
      <c r="B158">
        <f t="shared" si="4"/>
        <v>24</v>
      </c>
    </row>
    <row r="159" spans="1:2" x14ac:dyDescent="0.25">
      <c r="A159" t="str">
        <f>'ЯНД НЕД'!N13</f>
        <v>Тост с ветчиной и пармезаном</v>
      </c>
      <c r="B159">
        <f t="shared" si="4"/>
        <v>24</v>
      </c>
    </row>
    <row r="160" spans="1:2" x14ac:dyDescent="0.25">
      <c r="A160" t="str">
        <f>'ЯНД НЕД'!N14</f>
        <v>Шакшука: яичница с брынзой и помидорами</v>
      </c>
      <c r="B160">
        <f t="shared" si="4"/>
        <v>24</v>
      </c>
    </row>
    <row r="161" spans="1:2" x14ac:dyDescent="0.25">
      <c r="A161" t="str">
        <f>'ЯНД НЕД'!N15</f>
        <v>Киш с грудинкой и шампиньонами</v>
      </c>
      <c r="B161">
        <f t="shared" si="4"/>
        <v>24</v>
      </c>
    </row>
    <row r="162" spans="1:2" x14ac:dyDescent="0.25">
      <c r="A162" t="str">
        <f>'ЯНД НЕД'!N16</f>
        <v>Овсяная каша с вяленой клюквой, мёдом и корицей</v>
      </c>
      <c r="B162">
        <f t="shared" si="4"/>
        <v>24</v>
      </c>
    </row>
    <row r="163" spans="1:2" x14ac:dyDescent="0.25">
      <c r="A163" t="str">
        <f>'ЯНД НЕД'!N17</f>
        <v>Манная каша</v>
      </c>
      <c r="B163">
        <f t="shared" si="4"/>
        <v>24</v>
      </c>
    </row>
    <row r="164" spans="1:2" x14ac:dyDescent="0.25">
      <c r="A164" t="str">
        <f>'ЯНД НЕД'!N18</f>
        <v>Слойка творожная Датская</v>
      </c>
      <c r="B164">
        <f t="shared" si="4"/>
        <v>24</v>
      </c>
    </row>
    <row r="165" spans="1:2" x14ac:dyDescent="0.25">
      <c r="A165" t="str">
        <f>'ЯНД НЕД'!N19</f>
        <v>Круассан с шоколадом</v>
      </c>
      <c r="B165">
        <f t="shared" si="4"/>
        <v>24</v>
      </c>
    </row>
    <row r="166" spans="1:2" x14ac:dyDescent="0.25">
      <c r="A166" t="str">
        <f>'ЯНД НЕД'!N20</f>
        <v>Язычок с творогом</v>
      </c>
      <c r="B166">
        <f t="shared" si="4"/>
        <v>24</v>
      </c>
    </row>
    <row r="167" spans="1:2" x14ac:dyDescent="0.25">
      <c r="A167" t="str">
        <f>'ЯНД НЕД'!N21</f>
        <v>Кленовый пекан</v>
      </c>
      <c r="B167">
        <f t="shared" si="4"/>
        <v>24</v>
      </c>
    </row>
    <row r="168" spans="1:2" x14ac:dyDescent="0.25">
      <c r="A168" t="str">
        <f>'ЯНД НЕД'!N22</f>
        <v>Лакомка с вареной сгущенкой</v>
      </c>
      <c r="B168">
        <f t="shared" si="4"/>
        <v>24</v>
      </c>
    </row>
    <row r="169" spans="1:2" x14ac:dyDescent="0.25">
      <c r="A169" t="str">
        <f>'ЯНД НЕД'!N23</f>
        <v>Бриошь с яблоком и грецким орехом</v>
      </c>
      <c r="B169">
        <f t="shared" si="4"/>
        <v>24</v>
      </c>
    </row>
    <row r="170" spans="1:2" x14ac:dyDescent="0.25">
      <c r="A170" t="str">
        <f>'ЯНД НЕД'!N24</f>
        <v>Круассан миндальный</v>
      </c>
      <c r="B170">
        <f t="shared" si="4"/>
        <v>24</v>
      </c>
    </row>
    <row r="171" spans="1:2" x14ac:dyDescent="0.25">
      <c r="A171" t="str">
        <f>'ЯНД НЕД'!N25</f>
        <v>Круассан</v>
      </c>
      <c r="B171">
        <f t="shared" si="4"/>
        <v>24</v>
      </c>
    </row>
    <row r="172" spans="1:2" x14ac:dyDescent="0.25">
      <c r="A172" t="str">
        <f>'ЯНД НЕД'!N26</f>
        <v>Кленовый пекан</v>
      </c>
      <c r="B172">
        <f t="shared" si="4"/>
        <v>24</v>
      </c>
    </row>
    <row r="173" spans="1:2" x14ac:dyDescent="0.25">
      <c r="A173" t="str">
        <f>'ЯНД НЕД'!N27</f>
        <v>Хачапури</v>
      </c>
      <c r="B173">
        <f t="shared" si="4"/>
        <v>24</v>
      </c>
    </row>
    <row r="174" spans="1:2" x14ac:dyDescent="0.25">
      <c r="A174" t="str">
        <f>'ЯНД НЕД'!N28</f>
        <v>Курник с шампиньонами</v>
      </c>
      <c r="B174">
        <f t="shared" si="4"/>
        <v>24</v>
      </c>
    </row>
    <row r="175" spans="1:2" x14ac:dyDescent="0.25">
      <c r="A175" t="str">
        <f>'ЯНД НЕД'!N29</f>
        <v>Пирожок с говядиной</v>
      </c>
      <c r="B175">
        <f t="shared" si="4"/>
        <v>24</v>
      </c>
    </row>
    <row r="176" spans="1:2" x14ac:dyDescent="0.25">
      <c r="A176" t="str">
        <f>'ЯНД НЕД'!N30</f>
        <v>Пирожок со шпинатом и рикоттой</v>
      </c>
      <c r="B176">
        <f t="shared" si="4"/>
        <v>24</v>
      </c>
    </row>
    <row r="177" spans="1:2" x14ac:dyDescent="0.25">
      <c r="A177" t="str">
        <f>'ЯНД НЕД'!N31</f>
        <v>Эмпанадас Маргарита с оливками</v>
      </c>
      <c r="B177">
        <f t="shared" si="4"/>
        <v>24</v>
      </c>
    </row>
    <row r="178" spans="1:2" x14ac:dyDescent="0.25">
      <c r="A178" t="str">
        <f>'ЯНД НЕД'!N32</f>
        <v>Слойка с малиной</v>
      </c>
      <c r="B178">
        <f t="shared" si="4"/>
        <v>24</v>
      </c>
    </row>
    <row r="179" spans="1:2" x14ac:dyDescent="0.25">
      <c r="A179" t="str">
        <f>'ЯНД НЕД'!N33</f>
        <v>Бретцель дог</v>
      </c>
      <c r="B179">
        <f t="shared" si="4"/>
        <v>24</v>
      </c>
    </row>
    <row r="180" spans="1:2" x14ac:dyDescent="0.25">
      <c r="A180">
        <f>'ЯНД НЕД'!N34</f>
        <v>0</v>
      </c>
      <c r="B180">
        <f t="shared" si="4"/>
        <v>24</v>
      </c>
    </row>
    <row r="181" spans="1:2" x14ac:dyDescent="0.25">
      <c r="A181" t="str">
        <f>'ЯНД НЕД'!N35</f>
        <v>Обед г/ц</v>
      </c>
      <c r="B181">
        <f t="shared" si="4"/>
        <v>24</v>
      </c>
    </row>
    <row r="182" spans="1:2" x14ac:dyDescent="0.25">
      <c r="A182" t="str">
        <f>'ЯНД НЕД'!N36</f>
        <v>Кружка куриного бульона</v>
      </c>
      <c r="B182">
        <f t="shared" si="4"/>
        <v>24</v>
      </c>
    </row>
    <row r="183" spans="1:2" x14ac:dyDescent="0.25">
      <c r="A183" t="str">
        <f>'ЯНД НЕД'!N37</f>
        <v>Булгур с овощами</v>
      </c>
      <c r="B183">
        <f t="shared" si="4"/>
        <v>24</v>
      </c>
    </row>
    <row r="184" spans="1:2" x14ac:dyDescent="0.25">
      <c r="A184" t="str">
        <f>'ЯНД НЕД'!N38</f>
        <v>Гречневая каша с грибами</v>
      </c>
      <c r="B184">
        <f t="shared" si="4"/>
        <v>24</v>
      </c>
    </row>
    <row r="185" spans="1:2" x14ac:dyDescent="0.25">
      <c r="A185" t="str">
        <f>'ЯНД НЕД'!N39</f>
        <v>Толченый картофель</v>
      </c>
      <c r="B185">
        <f t="shared" si="4"/>
        <v>24</v>
      </c>
    </row>
    <row r="186" spans="1:2" x14ac:dyDescent="0.25">
      <c r="A186" t="str">
        <f>'ЯНД НЕД'!N40</f>
        <v>Рис Жасмин</v>
      </c>
      <c r="B186">
        <f t="shared" si="4"/>
        <v>24</v>
      </c>
    </row>
    <row r="187" spans="1:2" x14ac:dyDescent="0.25">
      <c r="A187" t="str">
        <f>'ЯНД НЕД'!N41</f>
        <v>Запечённая морковь и брокколи</v>
      </c>
      <c r="B187">
        <f t="shared" si="4"/>
        <v>24</v>
      </c>
    </row>
    <row r="188" spans="1:2" x14ac:dyDescent="0.25">
      <c r="A188">
        <f>'ЯНД НЕД'!N42</f>
        <v>0</v>
      </c>
      <c r="B188">
        <f t="shared" si="4"/>
        <v>24</v>
      </c>
    </row>
    <row r="189" spans="1:2" x14ac:dyDescent="0.25">
      <c r="A189" t="str">
        <f>'ЯНД НЕД'!N43</f>
        <v>Шаверма со свининой</v>
      </c>
      <c r="B189">
        <f t="shared" si="4"/>
        <v>24</v>
      </c>
    </row>
    <row r="190" spans="1:2" x14ac:dyDescent="0.25">
      <c r="A190" t="str">
        <f>'ЯНД НЕД'!N44</f>
        <v>Куриный окорок</v>
      </c>
      <c r="B190">
        <f t="shared" si="4"/>
        <v>24</v>
      </c>
    </row>
    <row r="191" spans="1:2" x14ac:dyDescent="0.25">
      <c r="A191" t="str">
        <f>'ЯНД НЕД'!N45</f>
        <v>Паста с индейкой в сливочном соусе</v>
      </c>
      <c r="B191">
        <f t="shared" si="4"/>
        <v>24</v>
      </c>
    </row>
    <row r="192" spans="1:2" x14ac:dyDescent="0.25">
      <c r="A192" t="str">
        <f>'ЯНД НЕД'!N46</f>
        <v>Запечённый окорок с кисло-сладким соусом</v>
      </c>
      <c r="B192">
        <f t="shared" si="4"/>
        <v>24</v>
      </c>
    </row>
    <row r="193" spans="1:2" x14ac:dyDescent="0.25">
      <c r="A193" t="str">
        <f>'ЯНД НЕД'!N47</f>
        <v>Морс из брусники и клюквы</v>
      </c>
      <c r="B193">
        <f t="shared" si="4"/>
        <v>24</v>
      </c>
    </row>
    <row r="194" spans="1:2" x14ac:dyDescent="0.25">
      <c r="A194" t="str">
        <f>'ЯНД НЕД'!N48</f>
        <v>Куриный суп с фрикадельками</v>
      </c>
      <c r="B194">
        <f t="shared" si="4"/>
        <v>24</v>
      </c>
    </row>
    <row r="195" spans="1:2" x14ac:dyDescent="0.25">
      <c r="A195" t="str">
        <f>'ЯНД НЕД'!N49</f>
        <v>Рыбный суп Буйабес с морепродуктами</v>
      </c>
      <c r="B195">
        <f t="shared" si="4"/>
        <v>24</v>
      </c>
    </row>
    <row r="196" spans="1:2" x14ac:dyDescent="0.25">
      <c r="A196" t="str">
        <f>'ЯНД НЕД'!N50</f>
        <v>Французский луковый суп с сыром</v>
      </c>
      <c r="B196">
        <f t="shared" si="4"/>
        <v>24</v>
      </c>
    </row>
    <row r="197" spans="1:2" x14ac:dyDescent="0.25">
      <c r="A197" t="str">
        <f>'ЯНД НЕД'!N51</f>
        <v>Пожарская котлета, 1 шт</v>
      </c>
      <c r="B197">
        <f t="shared" si="4"/>
        <v>24</v>
      </c>
    </row>
    <row r="198" spans="1:2" x14ac:dyDescent="0.25">
      <c r="A198" t="str">
        <f>'ЯНД НЕД'!N52</f>
        <v>Запеканка с говядиной «Пастуший пирог»</v>
      </c>
      <c r="B198">
        <f t="shared" si="4"/>
        <v>24</v>
      </c>
    </row>
    <row r="199" spans="1:2" x14ac:dyDescent="0.25">
      <c r="A199" t="str">
        <f>'ЯНД НЕД'!N53</f>
        <v>Рагу из окорока с белой фасолью и колбасками</v>
      </c>
      <c r="B199">
        <f t="shared" si="4"/>
        <v>24</v>
      </c>
    </row>
    <row r="200" spans="1:2" x14ac:dyDescent="0.25">
      <c r="A200" t="str">
        <f>'ЯНД НЕД'!N54</f>
        <v>Котлеты из щуки со сливочным соусом, 1 шт</v>
      </c>
      <c r="B200">
        <f t="shared" si="4"/>
        <v>24</v>
      </c>
    </row>
    <row r="201" spans="1:2" x14ac:dyDescent="0.25">
      <c r="A201" t="str">
        <f>'ЯНД НЕД'!N55</f>
        <v>Паста Маринара с томатами и баклажанами</v>
      </c>
      <c r="B201">
        <f t="shared" si="4"/>
        <v>24</v>
      </c>
    </row>
    <row r="202" spans="1:2" x14ac:dyDescent="0.25">
      <c r="A202">
        <f>'ЯНД НЕД'!N58</f>
        <v>0</v>
      </c>
      <c r="B202">
        <f t="shared" si="4"/>
        <v>24</v>
      </c>
    </row>
    <row r="203" spans="1:2" x14ac:dyDescent="0.25">
      <c r="A203" t="str">
        <f>'ЯНД НЕД'!N59</f>
        <v>Завтрак х/ц</v>
      </c>
      <c r="B203">
        <f t="shared" si="4"/>
        <v>24</v>
      </c>
    </row>
    <row r="204" spans="1:2" x14ac:dyDescent="0.25">
      <c r="A204" t="str">
        <f>'ЯНД НЕД'!N60</f>
        <v>Чизкейк</v>
      </c>
      <c r="B204">
        <f t="shared" si="4"/>
        <v>24</v>
      </c>
    </row>
    <row r="205" spans="1:2" x14ac:dyDescent="0.25">
      <c r="A205" t="str">
        <f>'ЯНД НЕД'!N61</f>
        <v>Медовик</v>
      </c>
      <c r="B205">
        <f t="shared" si="4"/>
        <v>24</v>
      </c>
    </row>
    <row r="206" spans="1:2" x14ac:dyDescent="0.25">
      <c r="A206" t="str">
        <f>'ЯНД НЕД'!N62</f>
        <v>Шоколадный брауни</v>
      </c>
      <c r="B206">
        <f t="shared" si="4"/>
        <v>24</v>
      </c>
    </row>
    <row r="207" spans="1:2" x14ac:dyDescent="0.25">
      <c r="A207" t="str">
        <f>'ЯНД НЕД'!N63</f>
        <v>Вишневый «Витин» пирог</v>
      </c>
      <c r="B207">
        <f t="shared" si="4"/>
        <v>24</v>
      </c>
    </row>
    <row r="208" spans="1:2" x14ac:dyDescent="0.25">
      <c r="A208" t="str">
        <f>'ЯНД НЕД'!N64</f>
        <v>Пирожное Картошка</v>
      </c>
      <c r="B208">
        <f t="shared" si="4"/>
        <v>24</v>
      </c>
    </row>
    <row r="209" spans="1:2" x14ac:dyDescent="0.25">
      <c r="A209" t="str">
        <f>'ЯНД НЕД'!N65</f>
        <v>Шу с клубникой</v>
      </c>
      <c r="B209">
        <f t="shared" si="4"/>
        <v>24</v>
      </c>
    </row>
    <row r="210" spans="1:2" x14ac:dyDescent="0.25">
      <c r="A210" t="str">
        <f>'ЯНД НЕД'!N66</f>
        <v>Десерт Павлова с клубникой</v>
      </c>
      <c r="B210">
        <f t="shared" si="4"/>
        <v>24</v>
      </c>
    </row>
    <row r="211" spans="1:2" x14ac:dyDescent="0.25">
      <c r="A211" t="str">
        <f>'ЯНД НЕД'!N67</f>
        <v>Клубника со взбитыми сливками</v>
      </c>
      <c r="B211">
        <f t="shared" si="4"/>
        <v>24</v>
      </c>
    </row>
    <row r="212" spans="1:2" x14ac:dyDescent="0.25">
      <c r="A212" t="str">
        <f>'ЯНД НЕД'!N68</f>
        <v>Апельсиновый фреш</v>
      </c>
      <c r="B212">
        <f t="shared" ref="B212:B275" si="5">$B$1</f>
        <v>24</v>
      </c>
    </row>
    <row r="213" spans="1:2" x14ac:dyDescent="0.25">
      <c r="A213" t="str">
        <f>'ЯНД НЕД'!N69</f>
        <v>Лимонад ситро</v>
      </c>
      <c r="B213">
        <f t="shared" si="5"/>
        <v>24</v>
      </c>
    </row>
    <row r="214" spans="1:2" x14ac:dyDescent="0.25">
      <c r="A214" t="str">
        <f>'ЯНД НЕД'!N70</f>
        <v>Жареные орешки</v>
      </c>
      <c r="B214">
        <f t="shared" si="5"/>
        <v>24</v>
      </c>
    </row>
    <row r="215" spans="1:2" x14ac:dyDescent="0.25">
      <c r="A215" t="str">
        <f>'ЯНД НЕД'!N71</f>
        <v>Креветочные чипсы</v>
      </c>
      <c r="B215">
        <f t="shared" si="5"/>
        <v>24</v>
      </c>
    </row>
    <row r="216" spans="1:2" x14ac:dyDescent="0.25">
      <c r="A216" t="str">
        <f>'ЯНД НЕД'!N72</f>
        <v>Начос</v>
      </c>
      <c r="B216">
        <f t="shared" si="5"/>
        <v>24</v>
      </c>
    </row>
    <row r="217" spans="1:2" x14ac:dyDescent="0.25">
      <c r="A217" t="str">
        <f>'ЯНД НЕД'!N73</f>
        <v>Японские снеки «Тако самурай»</v>
      </c>
      <c r="B217">
        <f t="shared" si="5"/>
        <v>24</v>
      </c>
    </row>
    <row r="218" spans="1:2" x14ac:dyDescent="0.25">
      <c r="A218" t="str">
        <f>'ЯНД НЕД'!N74</f>
        <v>Свежие фрукты</v>
      </c>
      <c r="B218">
        <f t="shared" si="5"/>
        <v>24</v>
      </c>
    </row>
    <row r="219" spans="1:2" x14ac:dyDescent="0.25">
      <c r="A219" t="str">
        <f>'ЯНД НЕД'!N75</f>
        <v>Клубничный лимонад с каффирским лаймом</v>
      </c>
      <c r="B219">
        <f t="shared" si="5"/>
        <v>24</v>
      </c>
    </row>
    <row r="220" spans="1:2" x14ac:dyDescent="0.25">
      <c r="A220" t="str">
        <f>'ЯНД НЕД'!N76</f>
        <v>Творожный мусс с гранолой</v>
      </c>
      <c r="B220">
        <f t="shared" si="5"/>
        <v>24</v>
      </c>
    </row>
    <row r="221" spans="1:2" x14ac:dyDescent="0.25">
      <c r="A221" t="str">
        <f>'ЯНД НЕД'!N77</f>
        <v>Ананас, виноград, грейпфрут</v>
      </c>
      <c r="B221">
        <f t="shared" si="5"/>
        <v>24</v>
      </c>
    </row>
    <row r="222" spans="1:2" x14ac:dyDescent="0.25">
      <c r="A222" t="str">
        <f>'ЯНД НЕД'!N78</f>
        <v xml:space="preserve">Творожная запеканка с вишней </v>
      </c>
      <c r="B222">
        <f t="shared" si="5"/>
        <v>24</v>
      </c>
    </row>
    <row r="223" spans="1:2" x14ac:dyDescent="0.25">
      <c r="A223" t="str">
        <f>'ЯНД НЕД'!N79</f>
        <v>Вареное яйцо</v>
      </c>
      <c r="B223">
        <f t="shared" si="5"/>
        <v>24</v>
      </c>
    </row>
    <row r="224" spans="1:2" x14ac:dyDescent="0.25">
      <c r="A224" t="str">
        <f>'ЯНД НЕД'!N80</f>
        <v>Блинчик с зеленым луком и яйцом, 1 шт</v>
      </c>
      <c r="B224">
        <f t="shared" si="5"/>
        <v>24</v>
      </c>
    </row>
    <row r="225" spans="1:2" x14ac:dyDescent="0.25">
      <c r="A225" t="str">
        <f>'ЯНД НЕД'!N81</f>
        <v>Блинчик с тунцом и сливочным сыром</v>
      </c>
      <c r="B225">
        <f t="shared" si="5"/>
        <v>24</v>
      </c>
    </row>
    <row r="226" spans="1:2" x14ac:dyDescent="0.25">
      <c r="A226" t="str">
        <f>'ЯНД НЕД'!N82</f>
        <v>Круассан с брезаолой и тапенадом</v>
      </c>
      <c r="B226">
        <f t="shared" si="5"/>
        <v>24</v>
      </c>
    </row>
    <row r="227" spans="1:2" x14ac:dyDescent="0.25">
      <c r="A227" t="str">
        <f>'ЯНД НЕД'!N83</f>
        <v>Сморреброд с запечённой тыквой и ростбифом</v>
      </c>
      <c r="B227">
        <f t="shared" si="5"/>
        <v>24</v>
      </c>
    </row>
    <row r="228" spans="1:2" x14ac:dyDescent="0.25">
      <c r="A228">
        <f>'ЯНД НЕД'!N84</f>
        <v>0</v>
      </c>
      <c r="B228">
        <f t="shared" si="5"/>
        <v>24</v>
      </c>
    </row>
    <row r="229" spans="1:2" x14ac:dyDescent="0.25">
      <c r="A229" t="str">
        <f>'ЯНД НЕД'!N85</f>
        <v>Пшеничный ролл с копченой треской и яйцом</v>
      </c>
      <c r="B229">
        <f t="shared" si="5"/>
        <v>24</v>
      </c>
    </row>
    <row r="230" spans="1:2" x14ac:dyDescent="0.25">
      <c r="A230" t="str">
        <f>'ЯНД НЕД'!N86</f>
        <v>Онигири с чукой</v>
      </c>
      <c r="B230">
        <f t="shared" si="5"/>
        <v>24</v>
      </c>
    </row>
    <row r="231" spans="1:2" x14ac:dyDescent="0.25">
      <c r="A231" t="str">
        <f>'ЯНД НЕД'!N87</f>
        <v>Финский салат из пасты и тунца</v>
      </c>
      <c r="B231">
        <f t="shared" si="5"/>
        <v>24</v>
      </c>
    </row>
    <row r="232" spans="1:2" x14ac:dyDescent="0.25">
      <c r="A232" t="str">
        <f>'ЯНД НЕД'!N88</f>
        <v>Салат Вальдорф с цыплёнком</v>
      </c>
      <c r="B232">
        <f t="shared" si="5"/>
        <v>24</v>
      </c>
    </row>
    <row r="233" spans="1:2" x14ac:dyDescent="0.25">
      <c r="A233" t="str">
        <f>'ЯНД НЕД'!N89</f>
        <v>Селёдка под шубой</v>
      </c>
      <c r="B233">
        <f t="shared" si="5"/>
        <v>24</v>
      </c>
    </row>
    <row r="234" spans="1:2" x14ac:dyDescent="0.25">
      <c r="A234" t="str">
        <f>'ЯНД НЕД'!N90</f>
        <v>Баклажановая икра с овощными палочками</v>
      </c>
      <c r="B234">
        <f t="shared" si="5"/>
        <v>24</v>
      </c>
    </row>
    <row r="235" spans="1:2" x14ac:dyDescent="0.25">
      <c r="A235" t="str">
        <f>'ЯНД НЕД'!N91</f>
        <v>Куриный паштет</v>
      </c>
      <c r="B235">
        <f t="shared" si="5"/>
        <v>24</v>
      </c>
    </row>
    <row r="236" spans="1:2" x14ac:dyDescent="0.25">
      <c r="A236" t="str">
        <f>'ЯНД НЕД'!N92</f>
        <v>Свекольный хумус с овощами на гриле</v>
      </c>
      <c r="B236">
        <f t="shared" si="5"/>
        <v>24</v>
      </c>
    </row>
    <row r="237" spans="1:2" x14ac:dyDescent="0.25">
      <c r="A237" t="str">
        <f>'ЯНД НЕД'!N93</f>
        <v>Клубника с бальзамиком</v>
      </c>
      <c r="B237">
        <f t="shared" si="5"/>
        <v>24</v>
      </c>
    </row>
    <row r="238" spans="1:2" x14ac:dyDescent="0.25">
      <c r="A238" t="str">
        <f>'ЯНД НЕД'!N94</f>
        <v>Домашний сыр с песто и помидорами</v>
      </c>
      <c r="B238">
        <f t="shared" si="5"/>
        <v>24</v>
      </c>
    </row>
    <row r="239" spans="1:2" x14ac:dyDescent="0.25">
      <c r="A239" t="str">
        <f>'ЯНД НЕД'!N95</f>
        <v>Поке с белой рыбой</v>
      </c>
      <c r="B239">
        <f t="shared" si="5"/>
        <v>24</v>
      </c>
    </row>
    <row r="240" spans="1:2" x14ac:dyDescent="0.25">
      <c r="A240" t="str">
        <f>'ЯНД НЕД'!N96</f>
        <v>Боул с ростбифом и соусом Тоннато</v>
      </c>
      <c r="B240">
        <f t="shared" si="5"/>
        <v>24</v>
      </c>
    </row>
    <row r="241" spans="1:2" x14ac:dyDescent="0.25">
      <c r="A241" t="str">
        <f>'ЯНД НЕД'!N97</f>
        <v>Цезарь</v>
      </c>
      <c r="B241">
        <f t="shared" si="5"/>
        <v>24</v>
      </c>
    </row>
    <row r="242" spans="1:2" x14ac:dyDescent="0.25">
      <c r="A242" t="str">
        <f>'ЯНД НЕД'!N98</f>
        <v>Клубника в стаканчике</v>
      </c>
      <c r="B242">
        <f t="shared" si="5"/>
        <v>24</v>
      </c>
    </row>
    <row r="243" spans="1:2" x14ac:dyDescent="0.25">
      <c r="A243" t="str">
        <f>'ЯНД НЕД'!N99</f>
        <v>Салат с ростбифом и клубникой</v>
      </c>
      <c r="B243">
        <f t="shared" si="5"/>
        <v>24</v>
      </c>
    </row>
    <row r="244" spans="1:2" x14ac:dyDescent="0.25">
      <c r="A244" t="str">
        <f>'ЯНД НЕД'!N100</f>
        <v>Свежий салат</v>
      </c>
      <c r="B244">
        <f t="shared" si="5"/>
        <v>24</v>
      </c>
    </row>
    <row r="245" spans="1:2" x14ac:dyDescent="0.25">
      <c r="A245" t="str">
        <f>'ЯНД НЕД'!N101</f>
        <v>Помидоры + огурцы</v>
      </c>
      <c r="B245">
        <f t="shared" si="5"/>
        <v>24</v>
      </c>
    </row>
    <row r="246" spans="1:2" x14ac:dyDescent="0.25">
      <c r="A246" t="str">
        <f>'ЯНД НЕД'!N102</f>
        <v>Кол-слоу — салат из капусты и моркови с семечками</v>
      </c>
      <c r="B246">
        <f t="shared" si="5"/>
        <v>24</v>
      </c>
    </row>
    <row r="247" spans="1:2" x14ac:dyDescent="0.25">
      <c r="A247" t="str">
        <f>'ЯНД НЕД'!N103</f>
        <v>Свёкла с руколой и фетой</v>
      </c>
      <c r="B247">
        <f t="shared" si="5"/>
        <v>24</v>
      </c>
    </row>
    <row r="248" spans="1:2" x14ac:dyDescent="0.25">
      <c r="A248" t="str">
        <f>'ЯНД НЕД'!N104</f>
        <v xml:space="preserve">Куриные фрикадельки на пару с овощами </v>
      </c>
      <c r="B248">
        <f t="shared" si="5"/>
        <v>24</v>
      </c>
    </row>
    <row r="249" spans="1:2" x14ac:dyDescent="0.25">
      <c r="A249">
        <f>'ЯНД НЕД'!N105</f>
        <v>0</v>
      </c>
      <c r="B249">
        <f t="shared" si="5"/>
        <v>24</v>
      </c>
    </row>
    <row r="250" spans="1:2" x14ac:dyDescent="0.25">
      <c r="A250">
        <f>'ЯНД НЕД'!N106</f>
        <v>0</v>
      </c>
      <c r="B250">
        <f t="shared" si="5"/>
        <v>24</v>
      </c>
    </row>
    <row r="251" spans="1:2" x14ac:dyDescent="0.25">
      <c r="A251" t="str">
        <f>'ЯНД НЕД'!N107</f>
        <v>Гриль</v>
      </c>
      <c r="B251">
        <f t="shared" si="5"/>
        <v>24</v>
      </c>
    </row>
    <row r="252" spans="1:2" x14ac:dyDescent="0.25">
      <c r="A252" t="str">
        <f>'ЯНД НЕД'!N108</f>
        <v>Адыгейский сыр на гриле</v>
      </c>
      <c r="B252">
        <f t="shared" si="5"/>
        <v>24</v>
      </c>
    </row>
    <row r="253" spans="1:2" x14ac:dyDescent="0.25">
      <c r="A253" t="str">
        <f>'ЯНД НЕД'!N109</f>
        <v>Говяжья котлета, 1 шт</v>
      </c>
      <c r="B253">
        <f t="shared" si="5"/>
        <v>24</v>
      </c>
    </row>
    <row r="254" spans="1:2" x14ac:dyDescent="0.25">
      <c r="A254" t="str">
        <f>'ЯНД НЕД'!N110</f>
        <v>Стейк лосося</v>
      </c>
      <c r="B254">
        <f t="shared" si="5"/>
        <v>24</v>
      </c>
    </row>
    <row r="255" spans="1:2" x14ac:dyDescent="0.25">
      <c r="A255" t="str">
        <f>'ЯНД НЕД'!N111</f>
        <v>Чизбургер</v>
      </c>
      <c r="B255">
        <f t="shared" si="5"/>
        <v>24</v>
      </c>
    </row>
    <row r="256" spans="1:2" x14ac:dyDescent="0.25">
      <c r="A256" t="str">
        <f>'ЯНД НЕД'!N112</f>
        <v>Чикенбургер</v>
      </c>
      <c r="B256">
        <f t="shared" si="5"/>
        <v>24</v>
      </c>
    </row>
    <row r="257" spans="1:2" x14ac:dyDescent="0.25">
      <c r="A257" t="str">
        <f>'ЯНД НЕД'!N113</f>
        <v>Фалафель с овощами в тортилье</v>
      </c>
      <c r="B257">
        <f t="shared" si="5"/>
        <v>24</v>
      </c>
    </row>
    <row r="258" spans="1:2" x14ac:dyDescent="0.25">
      <c r="A258" t="str">
        <f>'ЯНД НЕД'!N114</f>
        <v>Стейк из индейки</v>
      </c>
      <c r="B258">
        <f t="shared" si="5"/>
        <v>24</v>
      </c>
    </row>
    <row r="259" spans="1:2" x14ac:dyDescent="0.25">
      <c r="A259" t="str">
        <f>'ЯНД НЕД'!N115</f>
        <v>Овощи на гриле</v>
      </c>
      <c r="B259">
        <f t="shared" si="5"/>
        <v>24</v>
      </c>
    </row>
    <row r="260" spans="1:2" x14ac:dyDescent="0.25">
      <c r="A260" t="str">
        <f>'ЯНД НЕД'!N116</f>
        <v>Куриная грудка на гриле</v>
      </c>
      <c r="B260">
        <f t="shared" si="5"/>
        <v>24</v>
      </c>
    </row>
    <row r="261" spans="1:2" x14ac:dyDescent="0.25">
      <c r="A261" t="str">
        <f>'ЯНД НЕД'!N117</f>
        <v>Бифштекс из говядины с яйцом</v>
      </c>
      <c r="B261">
        <f t="shared" si="5"/>
        <v>24</v>
      </c>
    </row>
    <row r="262" spans="1:2" x14ac:dyDescent="0.25">
      <c r="A262" t="str">
        <f>'ЯНД НЕД'!N118</f>
        <v>Fish &amp; Chips</v>
      </c>
      <c r="B262">
        <f t="shared" si="5"/>
        <v>24</v>
      </c>
    </row>
    <row r="263" spans="1:2" x14ac:dyDescent="0.25">
      <c r="A263" t="str">
        <f>'ЯНД НЕД'!N119</f>
        <v>Креветки на гриле</v>
      </c>
      <c r="B263">
        <f t="shared" si="5"/>
        <v>24</v>
      </c>
    </row>
    <row r="264" spans="1:2" x14ac:dyDescent="0.25">
      <c r="A264" t="str">
        <f>'ЯНД НЕД'!N120</f>
        <v>Стейк из говядины</v>
      </c>
      <c r="B264">
        <f t="shared" si="5"/>
        <v>24</v>
      </c>
    </row>
    <row r="265" spans="1:2" x14ac:dyDescent="0.25">
      <c r="A265" t="str">
        <f>'ЯНД НЕД'!N121</f>
        <v>Гриль завтрак</v>
      </c>
      <c r="B265">
        <f t="shared" si="5"/>
        <v>24</v>
      </c>
    </row>
    <row r="266" spans="1:2" x14ac:dyDescent="0.25">
      <c r="A266" t="str">
        <f>'ЯНД НЕД'!N122</f>
        <v>Скрамбл (болтунья) с помидорами и пармезаном</v>
      </c>
      <c r="B266">
        <f t="shared" si="5"/>
        <v>24</v>
      </c>
    </row>
    <row r="267" spans="1:2" x14ac:dyDescent="0.25">
      <c r="A267" t="str">
        <f>'ЯНД НЕД'!N123</f>
        <v xml:space="preserve">Авокадо тост </v>
      </c>
      <c r="B267">
        <f t="shared" si="5"/>
        <v>24</v>
      </c>
    </row>
    <row r="268" spans="1:2" x14ac:dyDescent="0.25">
      <c r="A268" t="str">
        <f>'ЯНД НЕД'!N124</f>
        <v>Яичница из трех яиц</v>
      </c>
      <c r="B268">
        <f t="shared" si="5"/>
        <v>24</v>
      </c>
    </row>
    <row r="269" spans="1:2" x14ac:dyDescent="0.25">
      <c r="A269" t="str">
        <f>'ЯНД НЕД'!N125</f>
        <v>Глазунья</v>
      </c>
      <c r="B269">
        <f t="shared" si="5"/>
        <v>24</v>
      </c>
    </row>
    <row r="270" spans="1:2" x14ac:dyDescent="0.25">
      <c r="A270" t="str">
        <f>'ЯНД НЕД'!N126</f>
        <v>Яйца пашот с тунцом</v>
      </c>
      <c r="B270">
        <f t="shared" si="5"/>
        <v>24</v>
      </c>
    </row>
    <row r="271" spans="1:2" x14ac:dyDescent="0.25">
      <c r="A271" t="str">
        <f>'ЯНД НЕД'!N127</f>
        <v>Пита с сулугуни</v>
      </c>
      <c r="B271">
        <f t="shared" si="5"/>
        <v>24</v>
      </c>
    </row>
    <row r="272" spans="1:2" x14ac:dyDescent="0.25">
      <c r="A272" t="str">
        <f>'ЯНД НЕД'!N128</f>
        <v>Шампиньоны</v>
      </c>
      <c r="B272">
        <f t="shared" si="5"/>
        <v>24</v>
      </c>
    </row>
    <row r="273" spans="1:2" x14ac:dyDescent="0.25">
      <c r="A273" t="str">
        <f>'ЯНД НЕД'!N129</f>
        <v>цыплёнок</v>
      </c>
      <c r="B273">
        <f t="shared" si="5"/>
        <v>24</v>
      </c>
    </row>
    <row r="274" spans="1:2" x14ac:dyDescent="0.25">
      <c r="A274" t="str">
        <f>'ЯНД НЕД'!N130</f>
        <v>Сыр</v>
      </c>
      <c r="B274">
        <f t="shared" si="5"/>
        <v>24</v>
      </c>
    </row>
    <row r="275" spans="1:2" x14ac:dyDescent="0.25">
      <c r="A275" t="str">
        <f>'ЯНД НЕД'!N131</f>
        <v>Помидоры</v>
      </c>
      <c r="B275">
        <f t="shared" si="5"/>
        <v>24</v>
      </c>
    </row>
    <row r="276" spans="1:2" x14ac:dyDescent="0.25">
      <c r="A276" t="str">
        <f>'ЯНД НЕД'!N132</f>
        <v>Пеперони</v>
      </c>
      <c r="B276">
        <f t="shared" ref="B276:B294" si="6">$B$1</f>
        <v>24</v>
      </c>
    </row>
    <row r="277" spans="1:2" x14ac:dyDescent="0.25">
      <c r="A277" t="str">
        <f>'ЯНД НЕД'!N133</f>
        <v xml:space="preserve">Пармезан </v>
      </c>
      <c r="B277">
        <f t="shared" si="6"/>
        <v>24</v>
      </c>
    </row>
    <row r="278" spans="1:2" x14ac:dyDescent="0.25">
      <c r="A278" t="str">
        <f>'ЯНД НЕД'!N134</f>
        <v>Зеленый лук</v>
      </c>
      <c r="B278">
        <f t="shared" si="6"/>
        <v>24</v>
      </c>
    </row>
    <row r="279" spans="1:2" x14ac:dyDescent="0.25">
      <c r="A279" t="str">
        <f>'ЯНД НЕД'!N135</f>
        <v>Бекон</v>
      </c>
      <c r="B279">
        <f t="shared" si="6"/>
        <v>24</v>
      </c>
    </row>
    <row r="280" spans="1:2" x14ac:dyDescent="0.25">
      <c r="A280">
        <f>'ЯНД НЕД'!N136</f>
        <v>0</v>
      </c>
      <c r="B280">
        <f t="shared" si="6"/>
        <v>24</v>
      </c>
    </row>
    <row r="281" spans="1:2" x14ac:dyDescent="0.25">
      <c r="A281" t="str">
        <f>'ЯНД НЕД'!N137</f>
        <v>Булгур с овощами гриль</v>
      </c>
      <c r="B281">
        <f t="shared" si="6"/>
        <v>24</v>
      </c>
    </row>
    <row r="282" spans="1:2" x14ac:dyDescent="0.25">
      <c r="A282" t="str">
        <f>'ЯНД НЕД'!N138</f>
        <v>Гречневая каша гриль</v>
      </c>
      <c r="B282">
        <f t="shared" si="6"/>
        <v>24</v>
      </c>
    </row>
    <row r="283" spans="1:2" x14ac:dyDescent="0.25">
      <c r="A283" t="str">
        <f>'ЯНД НЕД'!N139</f>
        <v>Картофельное пюре гриль</v>
      </c>
      <c r="B283">
        <f t="shared" si="6"/>
        <v>24</v>
      </c>
    </row>
    <row r="284" spans="1:2" x14ac:dyDescent="0.25">
      <c r="A284" t="str">
        <f>'ЯНД НЕД'!N140</f>
        <v>Японский рис с кунжутом гриль</v>
      </c>
      <c r="B284">
        <f t="shared" si="6"/>
        <v>24</v>
      </c>
    </row>
    <row r="285" spans="1:2" x14ac:dyDescent="0.25">
      <c r="A285" t="str">
        <f>'ЯНД НЕД'!N141</f>
        <v>Картофельные дольки гриль</v>
      </c>
      <c r="B285">
        <f t="shared" si="6"/>
        <v>24</v>
      </c>
    </row>
    <row r="286" spans="1:2" x14ac:dyDescent="0.25">
      <c r="A286" t="str">
        <f>'ЯНД НЕД'!N142</f>
        <v>Картофель фри гриль</v>
      </c>
      <c r="B286">
        <f t="shared" si="6"/>
        <v>24</v>
      </c>
    </row>
    <row r="287" spans="1:2" x14ac:dyDescent="0.25">
      <c r="A287" t="str">
        <f>'ЯНД НЕД'!N143</f>
        <v>Овощи на пару гриль</v>
      </c>
      <c r="B287">
        <f t="shared" si="6"/>
        <v>24</v>
      </c>
    </row>
    <row r="288" spans="1:2" x14ac:dyDescent="0.25">
      <c r="A288" t="str">
        <f>'ЯНД НЕД'!N144</f>
        <v>Соусы</v>
      </c>
      <c r="B288">
        <f t="shared" si="6"/>
        <v>24</v>
      </c>
    </row>
    <row r="289" spans="1:2" x14ac:dyDescent="0.25">
      <c r="A289" t="str">
        <f>'ЯНД НЕД'!N145</f>
        <v>Блю чиз</v>
      </c>
      <c r="B289">
        <f t="shared" si="6"/>
        <v>24</v>
      </c>
    </row>
    <row r="290" spans="1:2" x14ac:dyDescent="0.25">
      <c r="A290" t="str">
        <f>'ЯНД НЕД'!N146</f>
        <v>Горчичиный деми-гляс</v>
      </c>
      <c r="B290">
        <f t="shared" si="6"/>
        <v>24</v>
      </c>
    </row>
    <row r="291" spans="1:2" x14ac:dyDescent="0.25">
      <c r="A291" t="str">
        <f>'ЯНД НЕД'!N147</f>
        <v>Брусника с розмарином</v>
      </c>
      <c r="B291">
        <f t="shared" si="6"/>
        <v>24</v>
      </c>
    </row>
    <row r="292" spans="1:2" x14ac:dyDescent="0.25">
      <c r="A292" t="str">
        <f>'ЯНД НЕД'!N148</f>
        <v>Шпинат и сливки</v>
      </c>
      <c r="B292">
        <f t="shared" si="6"/>
        <v>24</v>
      </c>
    </row>
    <row r="293" spans="1:2" x14ac:dyDescent="0.25">
      <c r="A293" t="str">
        <f>'ЯНД НЕД'!N149</f>
        <v>Лобио из красной фасоли</v>
      </c>
      <c r="B293">
        <f t="shared" si="6"/>
        <v>24</v>
      </c>
    </row>
    <row r="294" spans="1:2" x14ac:dyDescent="0.25">
      <c r="A294">
        <f>'ЯНД НЕД'!N150</f>
        <v>0</v>
      </c>
      <c r="B294">
        <f t="shared" si="6"/>
        <v>24</v>
      </c>
    </row>
    <row r="295" spans="1:2" s="37" customFormat="1" x14ac:dyDescent="0.25">
      <c r="A295" s="183" t="str">
        <f>'ЯНД НЕД'!W2</f>
        <v>СР</v>
      </c>
      <c r="B295" s="183">
        <f t="shared" ref="B295:B358" si="7">$B$1</f>
        <v>24</v>
      </c>
    </row>
    <row r="296" spans="1:2" s="185" customFormat="1" x14ac:dyDescent="0.25">
      <c r="A296" s="184" t="str">
        <f>'ЯНД НЕД'!W3</f>
        <v>Завтрак г/ц</v>
      </c>
      <c r="B296" s="184">
        <f t="shared" si="7"/>
        <v>24</v>
      </c>
    </row>
    <row r="297" spans="1:2" x14ac:dyDescent="0.25">
      <c r="A297" t="str">
        <f>'ЯНД НЕД'!W4</f>
        <v xml:space="preserve">Блинчики, 1 шт </v>
      </c>
      <c r="B297">
        <f t="shared" si="7"/>
        <v>24</v>
      </c>
    </row>
    <row r="298" spans="1:2" x14ac:dyDescent="0.25">
      <c r="A298" t="str">
        <f>'ЯНД НЕД'!W5</f>
        <v>Английский завтрак</v>
      </c>
      <c r="B298">
        <f t="shared" si="7"/>
        <v>24</v>
      </c>
    </row>
    <row r="299" spans="1:2" x14ac:dyDescent="0.25">
      <c r="A299" t="str">
        <f>'ЯНД НЕД'!W6</f>
        <v>Оладьи, 1 шт</v>
      </c>
      <c r="B299">
        <f t="shared" si="7"/>
        <v>24</v>
      </c>
    </row>
    <row r="300" spans="1:2" x14ac:dyDescent="0.25">
      <c r="A300" t="str">
        <f>'ЯНД НЕД'!W7</f>
        <v>Сырники, 1 шт</v>
      </c>
      <c r="B300">
        <f t="shared" si="7"/>
        <v>24</v>
      </c>
    </row>
    <row r="301" spans="1:2" x14ac:dyDescent="0.25">
      <c r="A301" t="str">
        <f>'ЯНД НЕД'!W8</f>
        <v>Свиная Колбаска</v>
      </c>
      <c r="B301">
        <f t="shared" si="7"/>
        <v>24</v>
      </c>
    </row>
    <row r="302" spans="1:2" x14ac:dyDescent="0.25">
      <c r="A302" t="str">
        <f>'ЯНД НЕД'!W9</f>
        <v>Куриная колбаска, 1 шт</v>
      </c>
      <c r="B302">
        <f t="shared" si="7"/>
        <v>24</v>
      </c>
    </row>
    <row r="303" spans="1:2" x14ac:dyDescent="0.25">
      <c r="A303" t="str">
        <f>'ЯНД НЕД'!W10</f>
        <v>Хашбраун, 1 шт</v>
      </c>
      <c r="B303">
        <f t="shared" si="7"/>
        <v>24</v>
      </c>
    </row>
    <row r="304" spans="1:2" x14ac:dyDescent="0.25">
      <c r="A304" t="str">
        <f>'ЯНД НЕД'!W11</f>
        <v>Глазунья</v>
      </c>
      <c r="B304">
        <f t="shared" si="7"/>
        <v>24</v>
      </c>
    </row>
    <row r="305" spans="1:2" x14ac:dyDescent="0.25">
      <c r="A305" t="str">
        <f>'ЯНД НЕД'!W12</f>
        <v xml:space="preserve">Творог с фруктами и гранолой </v>
      </c>
      <c r="B305">
        <f t="shared" si="7"/>
        <v>24</v>
      </c>
    </row>
    <row r="306" spans="1:2" x14ac:dyDescent="0.25">
      <c r="A306" t="str">
        <f>'ЯНД НЕД'!W13</f>
        <v>Кальцоне с индейкой</v>
      </c>
      <c r="B306">
        <f t="shared" si="7"/>
        <v>24</v>
      </c>
    </row>
    <row r="307" spans="1:2" x14ac:dyDescent="0.25">
      <c r="A307" t="str">
        <f>'ЯНД НЕД'!W14</f>
        <v xml:space="preserve">Омлет с копчёным цыплёнком и помидорами </v>
      </c>
      <c r="B307">
        <f t="shared" si="7"/>
        <v>24</v>
      </c>
    </row>
    <row r="308" spans="1:2" x14ac:dyDescent="0.25">
      <c r="A308" t="str">
        <f>'ЯНД НЕД'!W15</f>
        <v>Киш с грудинкой и шампиньонами</v>
      </c>
      <c r="B308">
        <f t="shared" si="7"/>
        <v>24</v>
      </c>
    </row>
    <row r="309" spans="1:2" x14ac:dyDescent="0.25">
      <c r="A309" t="str">
        <f>'ЯНД НЕД'!W16</f>
        <v>Овсяная каша</v>
      </c>
      <c r="B309">
        <f t="shared" si="7"/>
        <v>24</v>
      </c>
    </row>
    <row r="310" spans="1:2" x14ac:dyDescent="0.25">
      <c r="A310" t="str">
        <f>'ЯНД НЕД'!W17</f>
        <v>Рисовая каша с манго и кокосовыми хлопьями</v>
      </c>
      <c r="B310">
        <f t="shared" si="7"/>
        <v>24</v>
      </c>
    </row>
    <row r="311" spans="1:2" x14ac:dyDescent="0.25">
      <c r="A311" t="str">
        <f>'ЯНД НЕД'!W18</f>
        <v>Слойка творожная Датская</v>
      </c>
      <c r="B311">
        <f t="shared" si="7"/>
        <v>24</v>
      </c>
    </row>
    <row r="312" spans="1:2" x14ac:dyDescent="0.25">
      <c r="A312" t="str">
        <f>'ЯНД НЕД'!W19</f>
        <v>Круассан с шоколадом</v>
      </c>
      <c r="B312">
        <f t="shared" si="7"/>
        <v>24</v>
      </c>
    </row>
    <row r="313" spans="1:2" x14ac:dyDescent="0.25">
      <c r="A313" t="str">
        <f>'ЯНД НЕД'!W20</f>
        <v>Язычок с творогом</v>
      </c>
      <c r="B313">
        <f t="shared" si="7"/>
        <v>24</v>
      </c>
    </row>
    <row r="314" spans="1:2" x14ac:dyDescent="0.25">
      <c r="A314" t="str">
        <f>'ЯНД НЕД'!W21</f>
        <v>Кленовый пекан</v>
      </c>
      <c r="B314">
        <f t="shared" si="7"/>
        <v>24</v>
      </c>
    </row>
    <row r="315" spans="1:2" x14ac:dyDescent="0.25">
      <c r="A315" t="str">
        <f>'ЯНД НЕД'!W22</f>
        <v>Лакомка с вареной сгущенкой</v>
      </c>
      <c r="B315">
        <f t="shared" si="7"/>
        <v>24</v>
      </c>
    </row>
    <row r="316" spans="1:2" x14ac:dyDescent="0.25">
      <c r="A316" t="str">
        <f>'ЯНД НЕД'!W23</f>
        <v>Бриошь с яблоком и грецким орехом</v>
      </c>
      <c r="B316">
        <f t="shared" si="7"/>
        <v>24</v>
      </c>
    </row>
    <row r="317" spans="1:2" x14ac:dyDescent="0.25">
      <c r="A317" t="str">
        <f>'ЯНД НЕД'!W24</f>
        <v>Круассан миндальный</v>
      </c>
      <c r="B317">
        <f t="shared" si="7"/>
        <v>24</v>
      </c>
    </row>
    <row r="318" spans="1:2" x14ac:dyDescent="0.25">
      <c r="A318" t="str">
        <f>'ЯНД НЕД'!W25</f>
        <v>Круассан</v>
      </c>
      <c r="B318">
        <f t="shared" si="7"/>
        <v>24</v>
      </c>
    </row>
    <row r="319" spans="1:2" x14ac:dyDescent="0.25">
      <c r="A319" t="str">
        <f>'ЯНД НЕД'!W26</f>
        <v>Кленовый пекан</v>
      </c>
      <c r="B319">
        <f t="shared" si="7"/>
        <v>24</v>
      </c>
    </row>
    <row r="320" spans="1:2" x14ac:dyDescent="0.25">
      <c r="A320" t="str">
        <f>'ЯНД НЕД'!W27</f>
        <v>Хачапури</v>
      </c>
      <c r="B320">
        <f t="shared" si="7"/>
        <v>24</v>
      </c>
    </row>
    <row r="321" spans="1:2" x14ac:dyDescent="0.25">
      <c r="A321" t="str">
        <f>'ЯНД НЕД'!W28</f>
        <v>Курник с шампиньонами</v>
      </c>
      <c r="B321">
        <f t="shared" si="7"/>
        <v>24</v>
      </c>
    </row>
    <row r="322" spans="1:2" x14ac:dyDescent="0.25">
      <c r="A322" t="str">
        <f>'ЯНД НЕД'!W29</f>
        <v>Пирожок с говядиной</v>
      </c>
      <c r="B322">
        <f t="shared" si="7"/>
        <v>24</v>
      </c>
    </row>
    <row r="323" spans="1:2" x14ac:dyDescent="0.25">
      <c r="A323" t="str">
        <f>'ЯНД НЕД'!W30</f>
        <v>Пирожок со шпинатом и рикоттой</v>
      </c>
      <c r="B323">
        <f t="shared" si="7"/>
        <v>24</v>
      </c>
    </row>
    <row r="324" spans="1:2" x14ac:dyDescent="0.25">
      <c r="A324" t="str">
        <f>'ЯНД НЕД'!W31</f>
        <v>Эмпанадас Маргарита с оливками</v>
      </c>
      <c r="B324">
        <f t="shared" si="7"/>
        <v>24</v>
      </c>
    </row>
    <row r="325" spans="1:2" x14ac:dyDescent="0.25">
      <c r="A325" t="str">
        <f>'ЯНД НЕД'!W32</f>
        <v>Слойка с малиной</v>
      </c>
      <c r="B325">
        <f t="shared" si="7"/>
        <v>24</v>
      </c>
    </row>
    <row r="326" spans="1:2" x14ac:dyDescent="0.25">
      <c r="A326" t="str">
        <f>'ЯНД НЕД'!W33</f>
        <v>Бретцель дог</v>
      </c>
      <c r="B326">
        <f t="shared" si="7"/>
        <v>24</v>
      </c>
    </row>
    <row r="327" spans="1:2" x14ac:dyDescent="0.25">
      <c r="A327">
        <f>'ЯНД НЕД'!W34</f>
        <v>0</v>
      </c>
      <c r="B327">
        <f t="shared" si="7"/>
        <v>24</v>
      </c>
    </row>
    <row r="328" spans="1:2" x14ac:dyDescent="0.25">
      <c r="A328" t="str">
        <f>'ЯНД НЕД'!W35</f>
        <v>Обед г/ц</v>
      </c>
      <c r="B328">
        <f t="shared" si="7"/>
        <v>24</v>
      </c>
    </row>
    <row r="329" spans="1:2" x14ac:dyDescent="0.25">
      <c r="A329" t="str">
        <f>'ЯНД НЕД'!W36</f>
        <v>Кружка куриного бульона</v>
      </c>
      <c r="B329">
        <f t="shared" si="7"/>
        <v>24</v>
      </c>
    </row>
    <row r="330" spans="1:2" x14ac:dyDescent="0.25">
      <c r="A330" t="str">
        <f>'ЯНД НЕД'!W37</f>
        <v>Макароны</v>
      </c>
      <c r="B330">
        <f t="shared" si="7"/>
        <v>24</v>
      </c>
    </row>
    <row r="331" spans="1:2" x14ac:dyDescent="0.25">
      <c r="A331" t="str">
        <f>'ЯНД НЕД'!W38</f>
        <v>Гречневая каша</v>
      </c>
      <c r="B331">
        <f t="shared" si="7"/>
        <v>24</v>
      </c>
    </row>
    <row r="332" spans="1:2" x14ac:dyDescent="0.25">
      <c r="A332" t="str">
        <f>'ЯНД НЕД'!W39</f>
        <v>Картофельное пюре</v>
      </c>
      <c r="B332">
        <f t="shared" si="7"/>
        <v>24</v>
      </c>
    </row>
    <row r="333" spans="1:2" x14ac:dyDescent="0.25">
      <c r="A333" t="str">
        <f>'ЯНД НЕД'!W40</f>
        <v>Овощи на пару</v>
      </c>
      <c r="B333">
        <f t="shared" si="7"/>
        <v>24</v>
      </c>
    </row>
    <row r="334" spans="1:2" x14ac:dyDescent="0.25">
      <c r="A334" t="str">
        <f>'ЯНД НЕД'!W41</f>
        <v>Капуста жареная</v>
      </c>
      <c r="B334">
        <f t="shared" si="7"/>
        <v>24</v>
      </c>
    </row>
    <row r="335" spans="1:2" x14ac:dyDescent="0.25">
      <c r="A335">
        <f>'ЯНД НЕД'!W42</f>
        <v>0</v>
      </c>
      <c r="B335">
        <f t="shared" si="7"/>
        <v>24</v>
      </c>
    </row>
    <row r="336" spans="1:2" x14ac:dyDescent="0.25">
      <c r="A336" t="str">
        <f>'ЯНД НЕД'!W43</f>
        <v>Пита с копчёным цыпленком и яйцом</v>
      </c>
      <c r="B336">
        <f t="shared" si="7"/>
        <v>24</v>
      </c>
    </row>
    <row r="337" spans="1:2" x14ac:dyDescent="0.25">
      <c r="A337" t="str">
        <f>'ЯНД НЕД'!W44</f>
        <v>Лазанья с цыплёнком</v>
      </c>
      <c r="B337">
        <f t="shared" si="7"/>
        <v>24</v>
      </c>
    </row>
    <row r="338" spans="1:2" x14ac:dyDescent="0.25">
      <c r="A338" t="str">
        <f>'ЯНД НЕД'!W45</f>
        <v>Фальшивый заяц из индейки</v>
      </c>
      <c r="B338">
        <f t="shared" si="7"/>
        <v>24</v>
      </c>
    </row>
    <row r="339" spans="1:2" x14ac:dyDescent="0.25">
      <c r="A339" t="str">
        <f>'ЯНД НЕД'!W46</f>
        <v>Ребрышки с соусом BBQ</v>
      </c>
      <c r="B339">
        <f t="shared" si="7"/>
        <v>24</v>
      </c>
    </row>
    <row r="340" spans="1:2" x14ac:dyDescent="0.25">
      <c r="A340" t="str">
        <f>'ЯНД НЕД'!W47</f>
        <v>Морс из черной смородины, клубники и облепихи</v>
      </c>
      <c r="B340">
        <f t="shared" si="7"/>
        <v>24</v>
      </c>
    </row>
    <row r="341" spans="1:2" x14ac:dyDescent="0.25">
      <c r="A341" t="str">
        <f>'ЯНД НЕД'!W48</f>
        <v>Куриный суп с клёцками</v>
      </c>
      <c r="B341">
        <f t="shared" si="7"/>
        <v>24</v>
      </c>
    </row>
    <row r="342" spans="1:2" x14ac:dyDescent="0.25">
      <c r="A342" t="str">
        <f>'ЯНД НЕД'!W49</f>
        <v>Фасолевый суп с говядиной</v>
      </c>
      <c r="B342">
        <f t="shared" si="7"/>
        <v>24</v>
      </c>
    </row>
    <row r="343" spans="1:2" x14ac:dyDescent="0.25">
      <c r="A343" t="str">
        <f>'ЯНД НЕД'!W50</f>
        <v>Украинский борщ с грибами и фасолью</v>
      </c>
      <c r="B343">
        <f t="shared" si="7"/>
        <v>24</v>
      </c>
    </row>
    <row r="344" spans="1:2" x14ac:dyDescent="0.25">
      <c r="A344" t="str">
        <f>'ЯНД НЕД'!W51</f>
        <v>Цыплёнок по-французски</v>
      </c>
      <c r="B344">
        <f t="shared" si="7"/>
        <v>24</v>
      </c>
    </row>
    <row r="345" spans="1:2" x14ac:dyDescent="0.25">
      <c r="A345" t="str">
        <f>'ЯНД НЕД'!W52</f>
        <v>Чашушули из окорока с аджикой и зеленью</v>
      </c>
      <c r="B345">
        <f t="shared" si="7"/>
        <v>24</v>
      </c>
    </row>
    <row r="346" spans="1:2" x14ac:dyDescent="0.25">
      <c r="A346" t="str">
        <f>'ЯНД НЕД'!W53</f>
        <v>Кебаб из говядины и свинины, 1 шт</v>
      </c>
      <c r="B346">
        <f t="shared" si="7"/>
        <v>24</v>
      </c>
    </row>
    <row r="347" spans="1:2" x14ac:dyDescent="0.25">
      <c r="A347" t="str">
        <f>'ЯНД НЕД'!W54</f>
        <v>Рыбные котлеты на пару с соусом из брокколи, 1 шт</v>
      </c>
      <c r="B347">
        <f t="shared" si="7"/>
        <v>24</v>
      </c>
    </row>
    <row r="348" spans="1:2" x14ac:dyDescent="0.25">
      <c r="A348" t="str">
        <f>'ЯНД НЕД'!W55</f>
        <v>Палак Панир с кокосовым соусом и тофу</v>
      </c>
      <c r="B348">
        <f t="shared" si="7"/>
        <v>24</v>
      </c>
    </row>
    <row r="349" spans="1:2" x14ac:dyDescent="0.25">
      <c r="A349">
        <f>'ЯНД НЕД'!W58</f>
        <v>0</v>
      </c>
      <c r="B349">
        <f t="shared" si="7"/>
        <v>24</v>
      </c>
    </row>
    <row r="350" spans="1:2" x14ac:dyDescent="0.25">
      <c r="A350" t="str">
        <f>'ЯНД НЕД'!W59</f>
        <v>Завтрак х/ц</v>
      </c>
      <c r="B350">
        <f t="shared" si="7"/>
        <v>24</v>
      </c>
    </row>
    <row r="351" spans="1:2" x14ac:dyDescent="0.25">
      <c r="A351" t="str">
        <f>'ЯНД НЕД'!W60</f>
        <v>Чизкейк</v>
      </c>
      <c r="B351">
        <f t="shared" si="7"/>
        <v>24</v>
      </c>
    </row>
    <row r="352" spans="1:2" x14ac:dyDescent="0.25">
      <c r="A352" t="str">
        <f>'ЯНД НЕД'!W61</f>
        <v>Медовик</v>
      </c>
      <c r="B352">
        <f t="shared" si="7"/>
        <v>24</v>
      </c>
    </row>
    <row r="353" spans="1:2" x14ac:dyDescent="0.25">
      <c r="A353" t="str">
        <f>'ЯНД НЕД'!W62</f>
        <v>Шоколадный брауни</v>
      </c>
      <c r="B353">
        <f t="shared" si="7"/>
        <v>24</v>
      </c>
    </row>
    <row r="354" spans="1:2" x14ac:dyDescent="0.25">
      <c r="A354" t="str">
        <f>'ЯНД НЕД'!W63</f>
        <v>Вишневый «Витин» пирог</v>
      </c>
      <c r="B354">
        <f t="shared" si="7"/>
        <v>24</v>
      </c>
    </row>
    <row r="355" spans="1:2" x14ac:dyDescent="0.25">
      <c r="A355" t="str">
        <f>'ЯНД НЕД'!W64</f>
        <v>Пирожное Картошка</v>
      </c>
      <c r="B355">
        <f t="shared" si="7"/>
        <v>24</v>
      </c>
    </row>
    <row r="356" spans="1:2" x14ac:dyDescent="0.25">
      <c r="A356" t="str">
        <f>'ЯНД НЕД'!W65</f>
        <v>Шу с клубникой</v>
      </c>
      <c r="B356">
        <f t="shared" si="7"/>
        <v>24</v>
      </c>
    </row>
    <row r="357" spans="1:2" x14ac:dyDescent="0.25">
      <c r="A357" t="str">
        <f>'ЯНД НЕД'!W66</f>
        <v>Десерт Павлова с клубникой</v>
      </c>
      <c r="B357">
        <f t="shared" si="7"/>
        <v>24</v>
      </c>
    </row>
    <row r="358" spans="1:2" x14ac:dyDescent="0.25">
      <c r="A358" t="str">
        <f>'ЯНД НЕД'!W67</f>
        <v>Клубника со взбитыми сливками</v>
      </c>
      <c r="B358">
        <f t="shared" si="7"/>
        <v>24</v>
      </c>
    </row>
    <row r="359" spans="1:2" x14ac:dyDescent="0.25">
      <c r="A359" t="str">
        <f>'ЯНД НЕД'!W68</f>
        <v>Апельсиновый фреш</v>
      </c>
      <c r="B359">
        <f t="shared" ref="B359:B422" si="8">$B$1</f>
        <v>24</v>
      </c>
    </row>
    <row r="360" spans="1:2" x14ac:dyDescent="0.25">
      <c r="A360" t="str">
        <f>'ЯНД НЕД'!W69</f>
        <v>Цитрусовый лимонад с бузиной</v>
      </c>
      <c r="B360">
        <f t="shared" si="8"/>
        <v>24</v>
      </c>
    </row>
    <row r="361" spans="1:2" x14ac:dyDescent="0.25">
      <c r="A361" t="str">
        <f>'ЯНД НЕД'!W70</f>
        <v>Жареные орешки</v>
      </c>
      <c r="B361">
        <f t="shared" si="8"/>
        <v>24</v>
      </c>
    </row>
    <row r="362" spans="1:2" x14ac:dyDescent="0.25">
      <c r="A362" t="str">
        <f>'ЯНД НЕД'!W71</f>
        <v>Креветочные чипсы</v>
      </c>
      <c r="B362">
        <f t="shared" si="8"/>
        <v>24</v>
      </c>
    </row>
    <row r="363" spans="1:2" x14ac:dyDescent="0.25">
      <c r="A363" t="str">
        <f>'ЯНД НЕД'!W72</f>
        <v>Начос</v>
      </c>
      <c r="B363">
        <f t="shared" si="8"/>
        <v>24</v>
      </c>
    </row>
    <row r="364" spans="1:2" x14ac:dyDescent="0.25">
      <c r="A364" t="str">
        <f>'ЯНД НЕД'!W73</f>
        <v>Японские снеки «Тако самурай»</v>
      </c>
      <c r="B364">
        <f t="shared" si="8"/>
        <v>24</v>
      </c>
    </row>
    <row r="365" spans="1:2" x14ac:dyDescent="0.25">
      <c r="A365" t="str">
        <f>'ЯНД НЕД'!W74</f>
        <v>Свежие фрукты</v>
      </c>
      <c r="B365">
        <f t="shared" si="8"/>
        <v>24</v>
      </c>
    </row>
    <row r="366" spans="1:2" x14ac:dyDescent="0.25">
      <c r="A366" t="str">
        <f>'ЯНД НЕД'!W75</f>
        <v>Манго ласси</v>
      </c>
      <c r="B366">
        <f t="shared" si="8"/>
        <v>24</v>
      </c>
    </row>
    <row r="367" spans="1:2" x14ac:dyDescent="0.25">
      <c r="A367" t="str">
        <f>'ЯНД НЕД'!W76</f>
        <v>Творожный мусс с гранолой</v>
      </c>
      <c r="B367">
        <f t="shared" si="8"/>
        <v>24</v>
      </c>
    </row>
    <row r="368" spans="1:2" x14ac:dyDescent="0.25">
      <c r="A368" t="str">
        <f>'ЯНД НЕД'!W77</f>
        <v>Ананас, виноград, грейпфрут</v>
      </c>
      <c r="B368">
        <f t="shared" si="8"/>
        <v>24</v>
      </c>
    </row>
    <row r="369" spans="1:2" x14ac:dyDescent="0.25">
      <c r="A369" t="str">
        <f>'ЯНД НЕД'!W78</f>
        <v xml:space="preserve">Творожная запеканка с вишней </v>
      </c>
      <c r="B369">
        <f t="shared" si="8"/>
        <v>24</v>
      </c>
    </row>
    <row r="370" spans="1:2" x14ac:dyDescent="0.25">
      <c r="A370" t="str">
        <f>'ЯНД НЕД'!W79</f>
        <v>Вареное яйцо</v>
      </c>
      <c r="B370">
        <f t="shared" si="8"/>
        <v>24</v>
      </c>
    </row>
    <row r="371" spans="1:2" x14ac:dyDescent="0.25">
      <c r="A371" t="str">
        <f>'ЯНД НЕД'!W80</f>
        <v>Блинчик с курицей и грибами</v>
      </c>
      <c r="B371">
        <f t="shared" si="8"/>
        <v>24</v>
      </c>
    </row>
    <row r="372" spans="1:2" x14ac:dyDescent="0.25">
      <c r="A372" t="str">
        <f>'ЯНД НЕД'!W81</f>
        <v>Блинчик с лососем и сливочным сыром</v>
      </c>
      <c r="B372">
        <f t="shared" si="8"/>
        <v>24</v>
      </c>
    </row>
    <row r="373" spans="1:2" x14ac:dyDescent="0.25">
      <c r="A373" t="str">
        <f>'ЯНД НЕД'!W82</f>
        <v>Круассан с брезаолой и тапенадом</v>
      </c>
      <c r="B373">
        <f t="shared" si="8"/>
        <v>24</v>
      </c>
    </row>
    <row r="374" spans="1:2" x14ac:dyDescent="0.25">
      <c r="A374" t="str">
        <f>'ЯНД НЕД'!W83</f>
        <v>Сморреброд с запечённой тыквой и ростбифом</v>
      </c>
      <c r="B374">
        <f t="shared" si="8"/>
        <v>24</v>
      </c>
    </row>
    <row r="375" spans="1:2" x14ac:dyDescent="0.25">
      <c r="A375">
        <f>'ЯНД НЕД'!W84</f>
        <v>0</v>
      </c>
      <c r="B375">
        <f t="shared" si="8"/>
        <v>24</v>
      </c>
    </row>
    <row r="376" spans="1:2" x14ac:dyDescent="0.25">
      <c r="A376" t="str">
        <f>'ЯНД НЕД'!W85</f>
        <v>Пита с индейкой и песто</v>
      </c>
      <c r="B376">
        <f t="shared" si="8"/>
        <v>24</v>
      </c>
    </row>
    <row r="377" spans="1:2" x14ac:dyDescent="0.25">
      <c r="A377" t="str">
        <f>'ЯНД НЕД'!W86</f>
        <v>Суши-ролл с лососем</v>
      </c>
      <c r="B377">
        <f t="shared" si="8"/>
        <v>24</v>
      </c>
    </row>
    <row r="378" spans="1:2" x14ac:dyDescent="0.25">
      <c r="A378" t="str">
        <f>'ЯНД НЕД'!W87</f>
        <v>Салат с шашлыком из курицы</v>
      </c>
      <c r="B378">
        <f t="shared" si="8"/>
        <v>24</v>
      </c>
    </row>
    <row r="379" spans="1:2" x14ac:dyDescent="0.25">
      <c r="A379" t="str">
        <f>'ЯНД НЕД'!W88</f>
        <v>Салат с кальмаром, картофелем и петрушкой</v>
      </c>
      <c r="B379">
        <f t="shared" si="8"/>
        <v>24</v>
      </c>
    </row>
    <row r="380" spans="1:2" x14ac:dyDescent="0.25">
      <c r="A380" t="str">
        <f>'ЯНД НЕД'!W89</f>
        <v>Оливье с говядиной и цыплёнком</v>
      </c>
      <c r="B380">
        <f t="shared" si="8"/>
        <v>24</v>
      </c>
    </row>
    <row r="381" spans="1:2" x14ac:dyDescent="0.25">
      <c r="A381" t="str">
        <f>'ЯНД НЕД'!W90</f>
        <v>Баклажановая икра с овощными палочками</v>
      </c>
      <c r="B381">
        <f t="shared" si="8"/>
        <v>24</v>
      </c>
    </row>
    <row r="382" spans="1:2" x14ac:dyDescent="0.25">
      <c r="A382" t="str">
        <f>'ЯНД НЕД'!W91</f>
        <v>Куриный паштет</v>
      </c>
      <c r="B382">
        <f t="shared" si="8"/>
        <v>24</v>
      </c>
    </row>
    <row r="383" spans="1:2" x14ac:dyDescent="0.25">
      <c r="A383" t="str">
        <f>'ЯНД НЕД'!W92</f>
        <v>Свекольный хумус с овощами на гриле</v>
      </c>
      <c r="B383">
        <f t="shared" si="8"/>
        <v>24</v>
      </c>
    </row>
    <row r="384" spans="1:2" x14ac:dyDescent="0.25">
      <c r="A384" t="str">
        <f>'ЯНД НЕД'!W93</f>
        <v>Клубника с бальзамиком</v>
      </c>
      <c r="B384">
        <f t="shared" si="8"/>
        <v>24</v>
      </c>
    </row>
    <row r="385" spans="1:2" x14ac:dyDescent="0.25">
      <c r="A385" t="str">
        <f>'ЯНД НЕД'!W94</f>
        <v>Шопский салат</v>
      </c>
      <c r="B385">
        <f t="shared" si="8"/>
        <v>24</v>
      </c>
    </row>
    <row r="386" spans="1:2" x14ac:dyDescent="0.25">
      <c r="A386" t="str">
        <f>'ЯНД НЕД'!W95</f>
        <v>Поке с белой рыбой</v>
      </c>
      <c r="B386">
        <f t="shared" si="8"/>
        <v>24</v>
      </c>
    </row>
    <row r="387" spans="1:2" x14ac:dyDescent="0.25">
      <c r="A387" t="str">
        <f>'ЯНД НЕД'!W96</f>
        <v>Боул с ростбифом и соусом Тоннато</v>
      </c>
      <c r="B387">
        <f t="shared" si="8"/>
        <v>24</v>
      </c>
    </row>
    <row r="388" spans="1:2" x14ac:dyDescent="0.25">
      <c r="A388" t="str">
        <f>'ЯНД НЕД'!W97</f>
        <v>Греческий салат с сыром фета</v>
      </c>
      <c r="B388">
        <f t="shared" si="8"/>
        <v>24</v>
      </c>
    </row>
    <row r="389" spans="1:2" x14ac:dyDescent="0.25">
      <c r="A389" t="str">
        <f>'ЯНД НЕД'!W98</f>
        <v>Клубника в стаканчике</v>
      </c>
      <c r="B389">
        <f t="shared" si="8"/>
        <v>24</v>
      </c>
    </row>
    <row r="390" spans="1:2" x14ac:dyDescent="0.25">
      <c r="A390" t="str">
        <f>'ЯНД НЕД'!W99</f>
        <v>Салат с ростбифом и клубникой</v>
      </c>
      <c r="B390">
        <f t="shared" si="8"/>
        <v>24</v>
      </c>
    </row>
    <row r="391" spans="1:2" x14ac:dyDescent="0.25">
      <c r="A391" t="str">
        <f>'ЯНД НЕД'!W100</f>
        <v>Свежий салат</v>
      </c>
      <c r="B391">
        <f t="shared" si="8"/>
        <v>24</v>
      </c>
    </row>
    <row r="392" spans="1:2" x14ac:dyDescent="0.25">
      <c r="A392" t="str">
        <f>'ЯНД НЕД'!W101</f>
        <v>Помидоры + огурцы</v>
      </c>
      <c r="B392">
        <f t="shared" si="8"/>
        <v>24</v>
      </c>
    </row>
    <row r="393" spans="1:2" x14ac:dyDescent="0.25">
      <c r="A393" t="str">
        <f>'ЯНД НЕД'!W102</f>
        <v>Салат из красной капусты с огурцами и кукурузой</v>
      </c>
      <c r="B393">
        <f t="shared" si="8"/>
        <v>24</v>
      </c>
    </row>
    <row r="394" spans="1:2" x14ac:dyDescent="0.25">
      <c r="A394" t="str">
        <f>'ЯНД НЕД'!W103</f>
        <v>Свёкла с бальзамиком и сливочным сыром</v>
      </c>
      <c r="B394">
        <f t="shared" si="8"/>
        <v>24</v>
      </c>
    </row>
    <row r="395" spans="1:2" x14ac:dyDescent="0.25">
      <c r="A395" t="str">
        <f>'ЯНД НЕД'!W104</f>
        <v>Куриная грудка су-вид с паровыми овощами</v>
      </c>
      <c r="B395">
        <f t="shared" si="8"/>
        <v>24</v>
      </c>
    </row>
    <row r="396" spans="1:2" x14ac:dyDescent="0.25">
      <c r="A396">
        <f>'ЯНД НЕД'!W105</f>
        <v>0</v>
      </c>
      <c r="B396">
        <f t="shared" si="8"/>
        <v>24</v>
      </c>
    </row>
    <row r="397" spans="1:2" x14ac:dyDescent="0.25">
      <c r="A397">
        <f>'ЯНД НЕД'!W106</f>
        <v>0</v>
      </c>
      <c r="B397">
        <f t="shared" si="8"/>
        <v>24</v>
      </c>
    </row>
    <row r="398" spans="1:2" x14ac:dyDescent="0.25">
      <c r="A398" t="str">
        <f>'ЯНД НЕД'!W107</f>
        <v>Гриль</v>
      </c>
      <c r="B398">
        <f t="shared" si="8"/>
        <v>24</v>
      </c>
    </row>
    <row r="399" spans="1:2" x14ac:dyDescent="0.25">
      <c r="A399" t="str">
        <f>'ЯНД НЕД'!W108</f>
        <v>Адыгейский сыр на гриле</v>
      </c>
      <c r="B399">
        <f t="shared" si="8"/>
        <v>24</v>
      </c>
    </row>
    <row r="400" spans="1:2" x14ac:dyDescent="0.25">
      <c r="A400" t="str">
        <f>'ЯНД НЕД'!W109</f>
        <v>Говяжья котлета, 1 шт</v>
      </c>
      <c r="B400">
        <f t="shared" si="8"/>
        <v>24</v>
      </c>
    </row>
    <row r="401" spans="1:2" x14ac:dyDescent="0.25">
      <c r="A401" t="str">
        <f>'ЯНД НЕД'!W110</f>
        <v>Стейк лосося</v>
      </c>
      <c r="B401">
        <f t="shared" si="8"/>
        <v>24</v>
      </c>
    </row>
    <row r="402" spans="1:2" x14ac:dyDescent="0.25">
      <c r="A402" t="str">
        <f>'ЯНД НЕД'!W111</f>
        <v>Чизбургер</v>
      </c>
      <c r="B402">
        <f t="shared" si="8"/>
        <v>24</v>
      </c>
    </row>
    <row r="403" spans="1:2" x14ac:dyDescent="0.25">
      <c r="A403" t="str">
        <f>'ЯНД НЕД'!W112</f>
        <v>Чикенбургер</v>
      </c>
      <c r="B403">
        <f t="shared" si="8"/>
        <v>24</v>
      </c>
    </row>
    <row r="404" spans="1:2" x14ac:dyDescent="0.25">
      <c r="A404" t="str">
        <f>'ЯНД НЕД'!W113</f>
        <v>Фалафель с овощами в тортилье</v>
      </c>
      <c r="B404">
        <f t="shared" si="8"/>
        <v>24</v>
      </c>
    </row>
    <row r="405" spans="1:2" x14ac:dyDescent="0.25">
      <c r="A405" t="str">
        <f>'ЯНД НЕД'!W114</f>
        <v>Стейк из индейки</v>
      </c>
      <c r="B405">
        <f t="shared" si="8"/>
        <v>24</v>
      </c>
    </row>
    <row r="406" spans="1:2" x14ac:dyDescent="0.25">
      <c r="A406" t="str">
        <f>'ЯНД НЕД'!W115</f>
        <v>Овощи на гриле</v>
      </c>
      <c r="B406">
        <f t="shared" si="8"/>
        <v>24</v>
      </c>
    </row>
    <row r="407" spans="1:2" x14ac:dyDescent="0.25">
      <c r="A407" t="str">
        <f>'ЯНД НЕД'!W116</f>
        <v>Куриная грудка на гриле</v>
      </c>
      <c r="B407">
        <f t="shared" si="8"/>
        <v>24</v>
      </c>
    </row>
    <row r="408" spans="1:2" x14ac:dyDescent="0.25">
      <c r="A408" t="str">
        <f>'ЯНД НЕД'!W117</f>
        <v>Бифштекс из говядины с яйцом</v>
      </c>
      <c r="B408">
        <f t="shared" si="8"/>
        <v>24</v>
      </c>
    </row>
    <row r="409" spans="1:2" x14ac:dyDescent="0.25">
      <c r="A409" t="str">
        <f>'ЯНД НЕД'!W118</f>
        <v>Fish &amp; Chips</v>
      </c>
      <c r="B409">
        <f t="shared" si="8"/>
        <v>24</v>
      </c>
    </row>
    <row r="410" spans="1:2" x14ac:dyDescent="0.25">
      <c r="A410" t="str">
        <f>'ЯНД НЕД'!W119</f>
        <v>Креветки на гриле</v>
      </c>
      <c r="B410">
        <f t="shared" si="8"/>
        <v>24</v>
      </c>
    </row>
    <row r="411" spans="1:2" x14ac:dyDescent="0.25">
      <c r="A411" t="str">
        <f>'ЯНД НЕД'!W120</f>
        <v>Стейк из говядины</v>
      </c>
      <c r="B411">
        <f t="shared" si="8"/>
        <v>24</v>
      </c>
    </row>
    <row r="412" spans="1:2" x14ac:dyDescent="0.25">
      <c r="A412" t="str">
        <f>'ЯНД НЕД'!W121</f>
        <v>Гриль завтрак</v>
      </c>
      <c r="B412">
        <f t="shared" si="8"/>
        <v>24</v>
      </c>
    </row>
    <row r="413" spans="1:2" x14ac:dyDescent="0.25">
      <c r="A413" t="str">
        <f>'ЯНД НЕД'!W122</f>
        <v>Скрамбл (болтунья) с помидорами и пармезаном</v>
      </c>
      <c r="B413">
        <f t="shared" si="8"/>
        <v>24</v>
      </c>
    </row>
    <row r="414" spans="1:2" x14ac:dyDescent="0.25">
      <c r="A414" t="str">
        <f>'ЯНД НЕД'!W123</f>
        <v xml:space="preserve">Авокадо тост </v>
      </c>
      <c r="B414">
        <f t="shared" si="8"/>
        <v>24</v>
      </c>
    </row>
    <row r="415" spans="1:2" x14ac:dyDescent="0.25">
      <c r="A415" t="str">
        <f>'ЯНД НЕД'!W124</f>
        <v>Яичница из трех яиц</v>
      </c>
      <c r="B415">
        <f t="shared" si="8"/>
        <v>24</v>
      </c>
    </row>
    <row r="416" spans="1:2" x14ac:dyDescent="0.25">
      <c r="A416" t="str">
        <f>'ЯНД НЕД'!W125</f>
        <v>Глазунья</v>
      </c>
      <c r="B416">
        <f t="shared" si="8"/>
        <v>24</v>
      </c>
    </row>
    <row r="417" spans="1:2" x14ac:dyDescent="0.25">
      <c r="A417" t="str">
        <f>'ЯНД НЕД'!W126</f>
        <v>Яйца пашот с тунцом</v>
      </c>
      <c r="B417">
        <f t="shared" si="8"/>
        <v>24</v>
      </c>
    </row>
    <row r="418" spans="1:2" x14ac:dyDescent="0.25">
      <c r="A418" t="str">
        <f>'ЯНД НЕД'!W127</f>
        <v>Пита с сулугуни</v>
      </c>
      <c r="B418">
        <f t="shared" si="8"/>
        <v>24</v>
      </c>
    </row>
    <row r="419" spans="1:2" x14ac:dyDescent="0.25">
      <c r="A419" t="str">
        <f>'ЯНД НЕД'!W128</f>
        <v>Шампиньоны</v>
      </c>
      <c r="B419">
        <f t="shared" si="8"/>
        <v>24</v>
      </c>
    </row>
    <row r="420" spans="1:2" x14ac:dyDescent="0.25">
      <c r="A420" t="str">
        <f>'ЯНД НЕД'!W129</f>
        <v>цыплёнок</v>
      </c>
      <c r="B420">
        <f t="shared" si="8"/>
        <v>24</v>
      </c>
    </row>
    <row r="421" spans="1:2" x14ac:dyDescent="0.25">
      <c r="A421" t="str">
        <f>'ЯНД НЕД'!W130</f>
        <v>Сыр</v>
      </c>
      <c r="B421">
        <f t="shared" si="8"/>
        <v>24</v>
      </c>
    </row>
    <row r="422" spans="1:2" x14ac:dyDescent="0.25">
      <c r="A422" t="str">
        <f>'ЯНД НЕД'!W131</f>
        <v>Помидоры</v>
      </c>
      <c r="B422">
        <f t="shared" si="8"/>
        <v>24</v>
      </c>
    </row>
    <row r="423" spans="1:2" x14ac:dyDescent="0.25">
      <c r="A423" t="str">
        <f>'ЯНД НЕД'!W132</f>
        <v>Пеперони</v>
      </c>
      <c r="B423">
        <f t="shared" ref="B423:B440" si="9">$B$1</f>
        <v>24</v>
      </c>
    </row>
    <row r="424" spans="1:2" x14ac:dyDescent="0.25">
      <c r="A424" t="str">
        <f>'ЯНД НЕД'!W133</f>
        <v xml:space="preserve">Пармезан </v>
      </c>
      <c r="B424">
        <f t="shared" si="9"/>
        <v>24</v>
      </c>
    </row>
    <row r="425" spans="1:2" x14ac:dyDescent="0.25">
      <c r="A425" t="str">
        <f>'ЯНД НЕД'!W134</f>
        <v>Зеленый лук</v>
      </c>
      <c r="B425">
        <f t="shared" si="9"/>
        <v>24</v>
      </c>
    </row>
    <row r="426" spans="1:2" x14ac:dyDescent="0.25">
      <c r="A426" t="str">
        <f>'ЯНД НЕД'!W135</f>
        <v>Бекон</v>
      </c>
      <c r="B426">
        <f t="shared" si="9"/>
        <v>24</v>
      </c>
    </row>
    <row r="427" spans="1:2" x14ac:dyDescent="0.25">
      <c r="A427">
        <f>'ЯНД НЕД'!W136</f>
        <v>0</v>
      </c>
      <c r="B427">
        <f t="shared" si="9"/>
        <v>24</v>
      </c>
    </row>
    <row r="428" spans="1:2" x14ac:dyDescent="0.25">
      <c r="A428" t="str">
        <f>'ЯНД НЕД'!W137</f>
        <v>Булгур с овощами гриль</v>
      </c>
      <c r="B428">
        <f t="shared" si="9"/>
        <v>24</v>
      </c>
    </row>
    <row r="429" spans="1:2" x14ac:dyDescent="0.25">
      <c r="A429" t="str">
        <f>'ЯНД НЕД'!W138</f>
        <v>Гречневая каша гриль</v>
      </c>
      <c r="B429">
        <f t="shared" si="9"/>
        <v>24</v>
      </c>
    </row>
    <row r="430" spans="1:2" x14ac:dyDescent="0.25">
      <c r="A430" t="str">
        <f>'ЯНД НЕД'!W139</f>
        <v>Картофельное пюре гриль</v>
      </c>
      <c r="B430">
        <f t="shared" si="9"/>
        <v>24</v>
      </c>
    </row>
    <row r="431" spans="1:2" x14ac:dyDescent="0.25">
      <c r="A431" t="str">
        <f>'ЯНД НЕД'!W140</f>
        <v>Японский рис с кунжутом гриль</v>
      </c>
      <c r="B431">
        <f t="shared" si="9"/>
        <v>24</v>
      </c>
    </row>
    <row r="432" spans="1:2" x14ac:dyDescent="0.25">
      <c r="A432" t="str">
        <f>'ЯНД НЕД'!W141</f>
        <v>Картофельные дольки гриль</v>
      </c>
      <c r="B432">
        <f t="shared" si="9"/>
        <v>24</v>
      </c>
    </row>
    <row r="433" spans="1:2" x14ac:dyDescent="0.25">
      <c r="A433" t="str">
        <f>'ЯНД НЕД'!W142</f>
        <v>Картофель фри гриль</v>
      </c>
      <c r="B433">
        <f t="shared" si="9"/>
        <v>24</v>
      </c>
    </row>
    <row r="434" spans="1:2" x14ac:dyDescent="0.25">
      <c r="A434" t="str">
        <f>'ЯНД НЕД'!W143</f>
        <v>Овощи на пару гриль</v>
      </c>
      <c r="B434">
        <f t="shared" si="9"/>
        <v>24</v>
      </c>
    </row>
    <row r="435" spans="1:2" x14ac:dyDescent="0.25">
      <c r="A435" t="str">
        <f>'ЯНД НЕД'!W144</f>
        <v>Соусы</v>
      </c>
      <c r="B435">
        <f t="shared" si="9"/>
        <v>24</v>
      </c>
    </row>
    <row r="436" spans="1:2" x14ac:dyDescent="0.25">
      <c r="A436" t="str">
        <f>'ЯНД НЕД'!W145</f>
        <v>Блю чиз</v>
      </c>
      <c r="B436">
        <f t="shared" si="9"/>
        <v>24</v>
      </c>
    </row>
    <row r="437" spans="1:2" x14ac:dyDescent="0.25">
      <c r="A437" t="str">
        <f>'ЯНД НЕД'!W146</f>
        <v>Горчичиный деми-гляс</v>
      </c>
      <c r="B437">
        <f t="shared" si="9"/>
        <v>24</v>
      </c>
    </row>
    <row r="438" spans="1:2" x14ac:dyDescent="0.25">
      <c r="A438" t="str">
        <f>'ЯНД НЕД'!W147</f>
        <v>Брусника с розмарином</v>
      </c>
      <c r="B438">
        <f t="shared" si="9"/>
        <v>24</v>
      </c>
    </row>
    <row r="439" spans="1:2" x14ac:dyDescent="0.25">
      <c r="A439" t="str">
        <f>'ЯНД НЕД'!W148</f>
        <v>Шпинат и сливки</v>
      </c>
      <c r="B439">
        <f t="shared" si="9"/>
        <v>24</v>
      </c>
    </row>
    <row r="440" spans="1:2" x14ac:dyDescent="0.25">
      <c r="A440">
        <f>'ЯНД НЕД'!W149</f>
        <v>0</v>
      </c>
      <c r="B440">
        <f t="shared" si="9"/>
        <v>24</v>
      </c>
    </row>
    <row r="441" spans="1:2" x14ac:dyDescent="0.25">
      <c r="A441">
        <f>'ЯНД НЕД'!W151</f>
        <v>0</v>
      </c>
      <c r="B441">
        <f t="shared" ref="B441" si="10">$B$1</f>
        <v>24</v>
      </c>
    </row>
    <row r="442" spans="1:2" s="37" customFormat="1" x14ac:dyDescent="0.25">
      <c r="A442" s="183" t="str">
        <f>'ЯНД НЕД'!AF2</f>
        <v>ЧТ</v>
      </c>
      <c r="B442" s="183">
        <f t="shared" ref="B442:B505" si="11">$B$1</f>
        <v>24</v>
      </c>
    </row>
    <row r="443" spans="1:2" s="185" customFormat="1" x14ac:dyDescent="0.25">
      <c r="A443" s="184" t="str">
        <f>'ЯНД НЕД'!AF3</f>
        <v>Завтрак г/ц</v>
      </c>
      <c r="B443" s="184">
        <f t="shared" si="11"/>
        <v>24</v>
      </c>
    </row>
    <row r="444" spans="1:2" x14ac:dyDescent="0.25">
      <c r="A444" t="str">
        <f>'ЯНД НЕД'!AF4</f>
        <v xml:space="preserve">Блинчики, 1 шт </v>
      </c>
      <c r="B444">
        <f t="shared" si="11"/>
        <v>24</v>
      </c>
    </row>
    <row r="445" spans="1:2" x14ac:dyDescent="0.25">
      <c r="A445" t="str">
        <f>'ЯНД НЕД'!AF5</f>
        <v>Английский завтрак</v>
      </c>
      <c r="B445">
        <f t="shared" si="11"/>
        <v>24</v>
      </c>
    </row>
    <row r="446" spans="1:2" x14ac:dyDescent="0.25">
      <c r="A446" t="str">
        <f>'ЯНД НЕД'!AF6</f>
        <v>Оладьи, 1 шт</v>
      </c>
      <c r="B446">
        <f t="shared" si="11"/>
        <v>24</v>
      </c>
    </row>
    <row r="447" spans="1:2" x14ac:dyDescent="0.25">
      <c r="A447" t="str">
        <f>'ЯНД НЕД'!AF7</f>
        <v>Сырники, 1 шт</v>
      </c>
      <c r="B447">
        <f t="shared" si="11"/>
        <v>24</v>
      </c>
    </row>
    <row r="448" spans="1:2" x14ac:dyDescent="0.25">
      <c r="A448" t="str">
        <f>'ЯНД НЕД'!AF8</f>
        <v>Свиная Колбаска</v>
      </c>
      <c r="B448">
        <f t="shared" si="11"/>
        <v>24</v>
      </c>
    </row>
    <row r="449" spans="1:2" x14ac:dyDescent="0.25">
      <c r="A449" t="str">
        <f>'ЯНД НЕД'!AF9</f>
        <v>Куриная колбаска, 1 шт</v>
      </c>
      <c r="B449">
        <f t="shared" si="11"/>
        <v>24</v>
      </c>
    </row>
    <row r="450" spans="1:2" x14ac:dyDescent="0.25">
      <c r="A450" t="str">
        <f>'ЯНД НЕД'!AF10</f>
        <v>Хашбраун, 1 шт</v>
      </c>
      <c r="B450">
        <f t="shared" si="11"/>
        <v>24</v>
      </c>
    </row>
    <row r="451" spans="1:2" x14ac:dyDescent="0.25">
      <c r="A451" t="str">
        <f>'ЯНД НЕД'!AF11</f>
        <v>Глазунья</v>
      </c>
      <c r="B451">
        <f t="shared" si="11"/>
        <v>24</v>
      </c>
    </row>
    <row r="452" spans="1:2" x14ac:dyDescent="0.25">
      <c r="A452" t="str">
        <f>'ЯНД НЕД'!AF12</f>
        <v xml:space="preserve">Творог с фруктами и гранолой </v>
      </c>
      <c r="B452">
        <f t="shared" si="11"/>
        <v>24</v>
      </c>
    </row>
    <row r="453" spans="1:2" x14ac:dyDescent="0.25">
      <c r="A453" t="str">
        <f>'ЯНД НЕД'!AF13</f>
        <v>Тост с ветчиной и грибами</v>
      </c>
      <c r="B453">
        <f t="shared" si="11"/>
        <v>24</v>
      </c>
    </row>
    <row r="454" spans="1:2" x14ac:dyDescent="0.25">
      <c r="A454" t="str">
        <f>'ЯНД НЕД'!AF14</f>
        <v>Шакшука: яичница с брынзой и помидорами</v>
      </c>
      <c r="B454">
        <f t="shared" si="11"/>
        <v>24</v>
      </c>
    </row>
    <row r="455" spans="1:2" x14ac:dyDescent="0.25">
      <c r="A455" t="str">
        <f>'ЯНД НЕД'!AF15</f>
        <v>Киш с грудинкой и шампиньонами</v>
      </c>
      <c r="B455">
        <f t="shared" si="11"/>
        <v>24</v>
      </c>
    </row>
    <row r="456" spans="1:2" x14ac:dyDescent="0.25">
      <c r="A456" t="str">
        <f>'ЯНД НЕД'!AF16</f>
        <v>Овсяная каша с сухофруктами</v>
      </c>
      <c r="B456">
        <f t="shared" si="11"/>
        <v>24</v>
      </c>
    </row>
    <row r="457" spans="1:2" x14ac:dyDescent="0.25">
      <c r="A457" t="str">
        <f>'ЯНД НЕД'!AF17</f>
        <v>Каша 4 злака</v>
      </c>
      <c r="B457">
        <f t="shared" si="11"/>
        <v>24</v>
      </c>
    </row>
    <row r="458" spans="1:2" x14ac:dyDescent="0.25">
      <c r="A458" t="str">
        <f>'ЯНД НЕД'!AF18</f>
        <v>Слойка творожная Датская</v>
      </c>
      <c r="B458">
        <f t="shared" si="11"/>
        <v>24</v>
      </c>
    </row>
    <row r="459" spans="1:2" x14ac:dyDescent="0.25">
      <c r="A459" t="str">
        <f>'ЯНД НЕД'!AF19</f>
        <v>Круассан с шоколадом</v>
      </c>
      <c r="B459">
        <f t="shared" si="11"/>
        <v>24</v>
      </c>
    </row>
    <row r="460" spans="1:2" x14ac:dyDescent="0.25">
      <c r="A460" t="str">
        <f>'ЯНД НЕД'!AF20</f>
        <v>Язычок с творогом</v>
      </c>
      <c r="B460">
        <f t="shared" si="11"/>
        <v>24</v>
      </c>
    </row>
    <row r="461" spans="1:2" x14ac:dyDescent="0.25">
      <c r="A461" t="str">
        <f>'ЯНД НЕД'!AF21</f>
        <v>Кленовый пекан</v>
      </c>
      <c r="B461">
        <f t="shared" si="11"/>
        <v>24</v>
      </c>
    </row>
    <row r="462" spans="1:2" x14ac:dyDescent="0.25">
      <c r="A462" t="str">
        <f>'ЯНД НЕД'!AF22</f>
        <v>Лакомка с вареной сгущенкой</v>
      </c>
      <c r="B462">
        <f t="shared" si="11"/>
        <v>24</v>
      </c>
    </row>
    <row r="463" spans="1:2" x14ac:dyDescent="0.25">
      <c r="A463" t="str">
        <f>'ЯНД НЕД'!AF23</f>
        <v>Бриошь с яблоком и грецким орехом</v>
      </c>
      <c r="B463">
        <f t="shared" si="11"/>
        <v>24</v>
      </c>
    </row>
    <row r="464" spans="1:2" x14ac:dyDescent="0.25">
      <c r="A464" t="str">
        <f>'ЯНД НЕД'!AF24</f>
        <v>Круассан миндальный</v>
      </c>
      <c r="B464">
        <f t="shared" si="11"/>
        <v>24</v>
      </c>
    </row>
    <row r="465" spans="1:2" x14ac:dyDescent="0.25">
      <c r="A465" t="str">
        <f>'ЯНД НЕД'!AF25</f>
        <v>Круассан</v>
      </c>
      <c r="B465">
        <f t="shared" si="11"/>
        <v>24</v>
      </c>
    </row>
    <row r="466" spans="1:2" x14ac:dyDescent="0.25">
      <c r="A466" t="str">
        <f>'ЯНД НЕД'!AF26</f>
        <v>Кленовый пекан</v>
      </c>
      <c r="B466">
        <f t="shared" si="11"/>
        <v>24</v>
      </c>
    </row>
    <row r="467" spans="1:2" x14ac:dyDescent="0.25">
      <c r="A467" t="str">
        <f>'ЯНД НЕД'!AF27</f>
        <v>Хачапури</v>
      </c>
      <c r="B467">
        <f t="shared" si="11"/>
        <v>24</v>
      </c>
    </row>
    <row r="468" spans="1:2" x14ac:dyDescent="0.25">
      <c r="A468" t="str">
        <f>'ЯНД НЕД'!AF28</f>
        <v>Курник с шампиньонами</v>
      </c>
      <c r="B468">
        <f t="shared" si="11"/>
        <v>24</v>
      </c>
    </row>
    <row r="469" spans="1:2" x14ac:dyDescent="0.25">
      <c r="A469" t="str">
        <f>'ЯНД НЕД'!AF29</f>
        <v>Пирожок с говядиной</v>
      </c>
      <c r="B469">
        <f t="shared" si="11"/>
        <v>24</v>
      </c>
    </row>
    <row r="470" spans="1:2" x14ac:dyDescent="0.25">
      <c r="A470" t="str">
        <f>'ЯНД НЕД'!AF30</f>
        <v>Пирожок со шпинатом и рикоттой</v>
      </c>
      <c r="B470">
        <f t="shared" si="11"/>
        <v>24</v>
      </c>
    </row>
    <row r="471" spans="1:2" x14ac:dyDescent="0.25">
      <c r="A471" t="str">
        <f>'ЯНД НЕД'!AF31</f>
        <v>Эмпанадас Маргарита с оливками</v>
      </c>
      <c r="B471">
        <f t="shared" si="11"/>
        <v>24</v>
      </c>
    </row>
    <row r="472" spans="1:2" x14ac:dyDescent="0.25">
      <c r="A472" t="str">
        <f>'ЯНД НЕД'!AF32</f>
        <v>Слойка с малиной</v>
      </c>
      <c r="B472">
        <f t="shared" si="11"/>
        <v>24</v>
      </c>
    </row>
    <row r="473" spans="1:2" x14ac:dyDescent="0.25">
      <c r="A473" t="str">
        <f>'ЯНД НЕД'!AF33</f>
        <v>Бретцель дог</v>
      </c>
      <c r="B473">
        <f t="shared" si="11"/>
        <v>24</v>
      </c>
    </row>
    <row r="474" spans="1:2" x14ac:dyDescent="0.25">
      <c r="A474">
        <f>'ЯНД НЕД'!AF34</f>
        <v>0</v>
      </c>
      <c r="B474">
        <f t="shared" si="11"/>
        <v>24</v>
      </c>
    </row>
    <row r="475" spans="1:2" x14ac:dyDescent="0.25">
      <c r="A475" t="str">
        <f>'ЯНД НЕД'!AF35</f>
        <v>Обед г/ц</v>
      </c>
      <c r="B475">
        <f t="shared" si="11"/>
        <v>24</v>
      </c>
    </row>
    <row r="476" spans="1:2" x14ac:dyDescent="0.25">
      <c r="A476" t="str">
        <f>'ЯНД НЕД'!AF36</f>
        <v>Кружка куриного бульона</v>
      </c>
      <c r="B476">
        <f t="shared" si="11"/>
        <v>24</v>
      </c>
    </row>
    <row r="477" spans="1:2" x14ac:dyDescent="0.25">
      <c r="A477" t="str">
        <f>'ЯНД НЕД'!AF37</f>
        <v>Марокканский кускус с овощами</v>
      </c>
      <c r="B477">
        <f t="shared" si="11"/>
        <v>24</v>
      </c>
    </row>
    <row r="478" spans="1:2" x14ac:dyDescent="0.25">
      <c r="A478" t="str">
        <f>'ЯНД НЕД'!AF38</f>
        <v>Гречневая каша</v>
      </c>
      <c r="B478">
        <f t="shared" si="11"/>
        <v>24</v>
      </c>
    </row>
    <row r="479" spans="1:2" x14ac:dyDescent="0.25">
      <c r="A479" t="str">
        <f>'ЯНД НЕД'!AF39</f>
        <v>Мини-картофель с розмарином</v>
      </c>
      <c r="B479">
        <f t="shared" si="11"/>
        <v>24</v>
      </c>
    </row>
    <row r="480" spans="1:2" x14ac:dyDescent="0.25">
      <c r="A480" t="str">
        <f>'ЯНД НЕД'!AF40</f>
        <v>Рис Жасмин</v>
      </c>
      <c r="B480">
        <f t="shared" si="11"/>
        <v>24</v>
      </c>
    </row>
    <row r="481" spans="1:2" x14ac:dyDescent="0.25">
      <c r="A481" t="str">
        <f>'ЯНД НЕД'!AF41</f>
        <v>Запечённая морковь и брокколи</v>
      </c>
      <c r="B481">
        <f t="shared" si="11"/>
        <v>24</v>
      </c>
    </row>
    <row r="482" spans="1:2" x14ac:dyDescent="0.25">
      <c r="A482">
        <f>'ЯНД НЕД'!AF42</f>
        <v>0</v>
      </c>
      <c r="B482">
        <f t="shared" si="11"/>
        <v>24</v>
      </c>
    </row>
    <row r="483" spans="1:2" x14ac:dyDescent="0.25">
      <c r="A483" t="str">
        <f>'ЯНД НЕД'!AF43</f>
        <v>Буррито с говядиной</v>
      </c>
      <c r="B483">
        <f t="shared" si="11"/>
        <v>24</v>
      </c>
    </row>
    <row r="484" spans="1:2" x14ac:dyDescent="0.25">
      <c r="A484" t="str">
        <f>'ЯНД НЕД'!AF44</f>
        <v>Швейцарские рёшти с цыплёнком и сырным соусом</v>
      </c>
      <c r="B484">
        <f t="shared" si="11"/>
        <v>24</v>
      </c>
    </row>
    <row r="485" spans="1:2" x14ac:dyDescent="0.25">
      <c r="A485" t="str">
        <f>'ЯНД НЕД'!AF45</f>
        <v>Котлета из индейки с горчичным соусом</v>
      </c>
      <c r="B485">
        <f t="shared" si="11"/>
        <v>24</v>
      </c>
    </row>
    <row r="486" spans="1:2" x14ac:dyDescent="0.25">
      <c r="A486" t="str">
        <f>'ЯНД НЕД'!AF46</f>
        <v>Азиатская лапша со свининой</v>
      </c>
      <c r="B486">
        <f t="shared" si="11"/>
        <v>24</v>
      </c>
    </row>
    <row r="487" spans="1:2" x14ac:dyDescent="0.25">
      <c r="A487" t="str">
        <f>'ЯНД НЕД'!AF47</f>
        <v>Вишневый компот</v>
      </c>
      <c r="B487">
        <f t="shared" si="11"/>
        <v>24</v>
      </c>
    </row>
    <row r="488" spans="1:2" x14ac:dyDescent="0.25">
      <c r="A488" t="str">
        <f>'ЯНД НЕД'!AF48</f>
        <v>Куриный суп с пельменями</v>
      </c>
      <c r="B488">
        <f t="shared" si="11"/>
        <v>24</v>
      </c>
    </row>
    <row r="489" spans="1:2" x14ac:dyDescent="0.25">
      <c r="A489" t="str">
        <f>'ЯНД НЕД'!AF49</f>
        <v>Крем-суп из красной рыбы</v>
      </c>
      <c r="B489">
        <f t="shared" si="11"/>
        <v>24</v>
      </c>
    </row>
    <row r="490" spans="1:2" x14ac:dyDescent="0.25">
      <c r="A490" t="str">
        <f>'ЯНД НЕД'!AF50</f>
        <v>Пряный суп из чечевицы с вялеными томатами</v>
      </c>
      <c r="B490">
        <f t="shared" si="11"/>
        <v>24</v>
      </c>
    </row>
    <row r="491" spans="1:2" x14ac:dyDescent="0.25">
      <c r="A491" t="str">
        <f>'ЯНД НЕД'!AF51</f>
        <v>Котлета по-киевски, 1 шт</v>
      </c>
      <c r="B491">
        <f t="shared" si="11"/>
        <v>24</v>
      </c>
    </row>
    <row r="492" spans="1:2" x14ac:dyDescent="0.25">
      <c r="A492" t="str">
        <f>'ЯНД НЕД'!AF52</f>
        <v>Тефтели из говядины и курицы с грибным соусом, 1 шт</v>
      </c>
      <c r="B492">
        <f t="shared" si="11"/>
        <v>24</v>
      </c>
    </row>
    <row r="493" spans="1:2" x14ac:dyDescent="0.25">
      <c r="A493" t="str">
        <f>'ЯНД НЕД'!AF53</f>
        <v>Жаркое из говядины и курицы с овощами</v>
      </c>
      <c r="B493">
        <f t="shared" si="11"/>
        <v>24</v>
      </c>
    </row>
    <row r="494" spans="1:2" x14ac:dyDescent="0.25">
      <c r="A494" t="str">
        <f>'ЯНД НЕД'!AF54</f>
        <v>Белая рыба со шпинатом в сливках</v>
      </c>
      <c r="B494">
        <f t="shared" si="11"/>
        <v>24</v>
      </c>
    </row>
    <row r="495" spans="1:2" x14ac:dyDescent="0.25">
      <c r="A495" t="str">
        <f>'ЯНД НЕД'!AF55</f>
        <v>Овощная запеканка с сыром фета</v>
      </c>
      <c r="B495">
        <f t="shared" si="11"/>
        <v>24</v>
      </c>
    </row>
    <row r="496" spans="1:2" x14ac:dyDescent="0.25">
      <c r="A496" t="str">
        <f>'ЯНД НЕД'!AF58</f>
        <v>Пицца Капричиоза</v>
      </c>
      <c r="B496">
        <f t="shared" si="11"/>
        <v>24</v>
      </c>
    </row>
    <row r="497" spans="1:2" x14ac:dyDescent="0.25">
      <c r="A497" t="str">
        <f>'ЯНД НЕД'!AF59</f>
        <v>Завтрак х/ц</v>
      </c>
      <c r="B497">
        <f t="shared" si="11"/>
        <v>24</v>
      </c>
    </row>
    <row r="498" spans="1:2" x14ac:dyDescent="0.25">
      <c r="A498" t="str">
        <f>'ЯНД НЕД'!AF60</f>
        <v>Чизкейк</v>
      </c>
      <c r="B498">
        <f t="shared" si="11"/>
        <v>24</v>
      </c>
    </row>
    <row r="499" spans="1:2" x14ac:dyDescent="0.25">
      <c r="A499" t="str">
        <f>'ЯНД НЕД'!AF61</f>
        <v>Медовик</v>
      </c>
      <c r="B499">
        <f t="shared" si="11"/>
        <v>24</v>
      </c>
    </row>
    <row r="500" spans="1:2" x14ac:dyDescent="0.25">
      <c r="A500" t="str">
        <f>'ЯНД НЕД'!AF62</f>
        <v>Шоколадный брауни</v>
      </c>
      <c r="B500">
        <f t="shared" si="11"/>
        <v>24</v>
      </c>
    </row>
    <row r="501" spans="1:2" x14ac:dyDescent="0.25">
      <c r="A501" t="str">
        <f>'ЯНД НЕД'!AF63</f>
        <v>Вишневый «Витин» пирог</v>
      </c>
      <c r="B501">
        <f t="shared" si="11"/>
        <v>24</v>
      </c>
    </row>
    <row r="502" spans="1:2" x14ac:dyDescent="0.25">
      <c r="A502" t="str">
        <f>'ЯНД НЕД'!AF64</f>
        <v>Пирожное Картошка</v>
      </c>
      <c r="B502">
        <f t="shared" si="11"/>
        <v>24</v>
      </c>
    </row>
    <row r="503" spans="1:2" x14ac:dyDescent="0.25">
      <c r="A503" t="str">
        <f>'ЯНД НЕД'!AF65</f>
        <v>Шу с клубникой</v>
      </c>
      <c r="B503">
        <f t="shared" si="11"/>
        <v>24</v>
      </c>
    </row>
    <row r="504" spans="1:2" x14ac:dyDescent="0.25">
      <c r="A504" t="str">
        <f>'ЯНД НЕД'!AF66</f>
        <v>Десерт Павлова с клубникой</v>
      </c>
      <c r="B504">
        <f t="shared" si="11"/>
        <v>24</v>
      </c>
    </row>
    <row r="505" spans="1:2" x14ac:dyDescent="0.25">
      <c r="A505" t="str">
        <f>'ЯНД НЕД'!AF67</f>
        <v>Клубника со взбитыми сливками</v>
      </c>
      <c r="B505">
        <f t="shared" si="11"/>
        <v>24</v>
      </c>
    </row>
    <row r="506" spans="1:2" x14ac:dyDescent="0.25">
      <c r="A506" t="str">
        <f>'ЯНД НЕД'!AF68</f>
        <v>Апельсиновый фреш</v>
      </c>
      <c r="B506">
        <f t="shared" ref="B506:B569" si="12">$B$1</f>
        <v>24</v>
      </c>
    </row>
    <row r="507" spans="1:2" x14ac:dyDescent="0.25">
      <c r="A507" t="str">
        <f>'ЯНД НЕД'!AF69</f>
        <v>Лимонад лимон и чабрец</v>
      </c>
      <c r="B507">
        <f t="shared" si="12"/>
        <v>24</v>
      </c>
    </row>
    <row r="508" spans="1:2" x14ac:dyDescent="0.25">
      <c r="A508" t="str">
        <f>'ЯНД НЕД'!AF70</f>
        <v>Жареные орешки</v>
      </c>
      <c r="B508">
        <f t="shared" si="12"/>
        <v>24</v>
      </c>
    </row>
    <row r="509" spans="1:2" x14ac:dyDescent="0.25">
      <c r="A509" t="str">
        <f>'ЯНД НЕД'!AF71</f>
        <v>Креветочные чипсы</v>
      </c>
      <c r="B509">
        <f t="shared" si="12"/>
        <v>24</v>
      </c>
    </row>
    <row r="510" spans="1:2" x14ac:dyDescent="0.25">
      <c r="A510" t="str">
        <f>'ЯНД НЕД'!AF72</f>
        <v>Начос</v>
      </c>
      <c r="B510">
        <f t="shared" si="12"/>
        <v>24</v>
      </c>
    </row>
    <row r="511" spans="1:2" x14ac:dyDescent="0.25">
      <c r="A511" t="str">
        <f>'ЯНД НЕД'!AF73</f>
        <v>Японские снеки «Тако самурай»</v>
      </c>
      <c r="B511">
        <f t="shared" si="12"/>
        <v>24</v>
      </c>
    </row>
    <row r="512" spans="1:2" x14ac:dyDescent="0.25">
      <c r="A512" t="str">
        <f>'ЯНД НЕД'!AF74</f>
        <v>Свежие фрукты</v>
      </c>
      <c r="B512">
        <f t="shared" si="12"/>
        <v>24</v>
      </c>
    </row>
    <row r="513" spans="1:2" x14ac:dyDescent="0.25">
      <c r="A513" t="str">
        <f>'ЯНД НЕД'!AF75</f>
        <v xml:space="preserve">Смузи клубника и банан </v>
      </c>
      <c r="B513">
        <f t="shared" si="12"/>
        <v>24</v>
      </c>
    </row>
    <row r="514" spans="1:2" x14ac:dyDescent="0.25">
      <c r="A514" t="str">
        <f>'ЯНД НЕД'!AF76</f>
        <v>Творожный мусс с гранолой</v>
      </c>
      <c r="B514">
        <f t="shared" si="12"/>
        <v>24</v>
      </c>
    </row>
    <row r="515" spans="1:2" x14ac:dyDescent="0.25">
      <c r="A515" t="str">
        <f>'ЯНД НЕД'!AF77</f>
        <v>Ананас, виноград, грейпфрут</v>
      </c>
      <c r="B515">
        <f t="shared" si="12"/>
        <v>24</v>
      </c>
    </row>
    <row r="516" spans="1:2" x14ac:dyDescent="0.25">
      <c r="A516" t="str">
        <f>'ЯНД НЕД'!AF78</f>
        <v xml:space="preserve">Творожная запеканка с вишней </v>
      </c>
      <c r="B516">
        <f t="shared" si="12"/>
        <v>24</v>
      </c>
    </row>
    <row r="517" spans="1:2" x14ac:dyDescent="0.25">
      <c r="A517" t="str">
        <f>'ЯНД НЕД'!AF79</f>
        <v>Вареное яйцо</v>
      </c>
      <c r="B517">
        <f t="shared" si="12"/>
        <v>24</v>
      </c>
    </row>
    <row r="518" spans="1:2" x14ac:dyDescent="0.25">
      <c r="A518" t="str">
        <f>'ЯНД НЕД'!AF80</f>
        <v>Блинчик с мясом и яйцом</v>
      </c>
      <c r="B518">
        <f t="shared" si="12"/>
        <v>24</v>
      </c>
    </row>
    <row r="519" spans="1:2" x14ac:dyDescent="0.25">
      <c r="A519" t="str">
        <f>'ЯНД НЕД'!AF81</f>
        <v>Блинчик с тунцом и сливочным сыром</v>
      </c>
      <c r="B519">
        <f t="shared" si="12"/>
        <v>24</v>
      </c>
    </row>
    <row r="520" spans="1:2" x14ac:dyDescent="0.25">
      <c r="A520" t="str">
        <f>'ЯНД НЕД'!AF82</f>
        <v>Круассан с брезаолой и тапенадом</v>
      </c>
      <c r="B520">
        <f t="shared" si="12"/>
        <v>24</v>
      </c>
    </row>
    <row r="521" spans="1:2" x14ac:dyDescent="0.25">
      <c r="A521" t="str">
        <f>'ЯНД НЕД'!AF83</f>
        <v>Сморреброд с запечённой тыквой и ростбифом</v>
      </c>
      <c r="B521">
        <f t="shared" si="12"/>
        <v>24</v>
      </c>
    </row>
    <row r="522" spans="1:2" x14ac:dyDescent="0.25">
      <c r="A522">
        <f>'ЯНД НЕД'!AF84</f>
        <v>0</v>
      </c>
      <c r="B522">
        <f t="shared" si="12"/>
        <v>24</v>
      </c>
    </row>
    <row r="523" spans="1:2" x14ac:dyDescent="0.25">
      <c r="A523" t="str">
        <f>'ЯНД НЕД'!AF85</f>
        <v>Пшеничный ролл с индейкой и песто</v>
      </c>
      <c r="B523">
        <f t="shared" si="12"/>
        <v>24</v>
      </c>
    </row>
    <row r="524" spans="1:2" x14ac:dyDescent="0.25">
      <c r="A524" t="str">
        <f>'ЯНД НЕД'!AF86</f>
        <v>Онигири с авокадо</v>
      </c>
      <c r="B524">
        <f t="shared" si="12"/>
        <v>24</v>
      </c>
    </row>
    <row r="525" spans="1:2" x14ac:dyDescent="0.25">
      <c r="A525" t="str">
        <f>'ЯНД НЕД'!AF87</f>
        <v>Немецкий картофельный салат с беконом</v>
      </c>
      <c r="B525">
        <f t="shared" si="12"/>
        <v>24</v>
      </c>
    </row>
    <row r="526" spans="1:2" x14ac:dyDescent="0.25">
      <c r="A526" t="str">
        <f>'ЯНД НЕД'!AF88</f>
        <v>Винегрет с ароматным маслом</v>
      </c>
      <c r="B526">
        <f t="shared" si="12"/>
        <v>24</v>
      </c>
    </row>
    <row r="527" spans="1:2" x14ac:dyDescent="0.25">
      <c r="A527" t="str">
        <f>'ЯНД НЕД'!AF89</f>
        <v>Яичный салат с копчёной индейкой</v>
      </c>
      <c r="B527">
        <f t="shared" si="12"/>
        <v>24</v>
      </c>
    </row>
    <row r="528" spans="1:2" x14ac:dyDescent="0.25">
      <c r="A528" t="str">
        <f>'ЯНД НЕД'!AF90</f>
        <v>Баклажановая икра с овощными палочками</v>
      </c>
      <c r="B528">
        <f t="shared" si="12"/>
        <v>24</v>
      </c>
    </row>
    <row r="529" spans="1:2" x14ac:dyDescent="0.25">
      <c r="A529" t="str">
        <f>'ЯНД НЕД'!AF91</f>
        <v>Куриный паштет</v>
      </c>
      <c r="B529">
        <f t="shared" si="12"/>
        <v>24</v>
      </c>
    </row>
    <row r="530" spans="1:2" x14ac:dyDescent="0.25">
      <c r="A530" t="str">
        <f>'ЯНД НЕД'!AF92</f>
        <v>Свекольный хумус с овощами на гриле</v>
      </c>
      <c r="B530">
        <f t="shared" si="12"/>
        <v>24</v>
      </c>
    </row>
    <row r="531" spans="1:2" x14ac:dyDescent="0.25">
      <c r="A531" t="str">
        <f>'ЯНД НЕД'!AF93</f>
        <v>Клубника с бальзамиком</v>
      </c>
      <c r="B531">
        <f t="shared" si="12"/>
        <v>24</v>
      </c>
    </row>
    <row r="532" spans="1:2" x14ac:dyDescent="0.25">
      <c r="A532" t="str">
        <f>'ЯНД НЕД'!AF94</f>
        <v>Домашний сыр с песто и помидорами</v>
      </c>
      <c r="B532">
        <f t="shared" si="12"/>
        <v>24</v>
      </c>
    </row>
    <row r="533" spans="1:2" x14ac:dyDescent="0.25">
      <c r="A533" t="str">
        <f>'ЯНД НЕД'!AF95</f>
        <v>Поке с белой рыбой</v>
      </c>
      <c r="B533">
        <f t="shared" si="12"/>
        <v>24</v>
      </c>
    </row>
    <row r="534" spans="1:2" x14ac:dyDescent="0.25">
      <c r="A534" t="str">
        <f>'ЯНД НЕД'!AF96</f>
        <v>Боул с ростбифом и соусом Тоннато</v>
      </c>
      <c r="B534">
        <f t="shared" si="12"/>
        <v>24</v>
      </c>
    </row>
    <row r="535" spans="1:2" x14ac:dyDescent="0.25">
      <c r="A535" t="str">
        <f>'ЯНД НЕД'!AF97</f>
        <v>Цезарь</v>
      </c>
      <c r="B535">
        <f t="shared" si="12"/>
        <v>24</v>
      </c>
    </row>
    <row r="536" spans="1:2" x14ac:dyDescent="0.25">
      <c r="A536" t="str">
        <f>'ЯНД НЕД'!AF98</f>
        <v>Клубника в стаканчике</v>
      </c>
      <c r="B536">
        <f t="shared" si="12"/>
        <v>24</v>
      </c>
    </row>
    <row r="537" spans="1:2" x14ac:dyDescent="0.25">
      <c r="A537" t="str">
        <f>'ЯНД НЕД'!AF99</f>
        <v>Салат с ростбифом и клубникой</v>
      </c>
      <c r="B537">
        <f t="shared" si="12"/>
        <v>24</v>
      </c>
    </row>
    <row r="538" spans="1:2" x14ac:dyDescent="0.25">
      <c r="A538" t="str">
        <f>'ЯНД НЕД'!AF100</f>
        <v>Свежий салат</v>
      </c>
      <c r="B538">
        <f t="shared" si="12"/>
        <v>24</v>
      </c>
    </row>
    <row r="539" spans="1:2" x14ac:dyDescent="0.25">
      <c r="A539" t="str">
        <f>'ЯНД НЕД'!AF101</f>
        <v>Помидоры + огурцы</v>
      </c>
      <c r="B539">
        <f t="shared" si="12"/>
        <v>24</v>
      </c>
    </row>
    <row r="540" spans="1:2" x14ac:dyDescent="0.25">
      <c r="A540" t="str">
        <f>'ЯНД НЕД'!AF102</f>
        <v>Салат из свежей тыквы с клюквенно‑апельсиновой заправкой и имбирём</v>
      </c>
      <c r="B540">
        <f t="shared" si="12"/>
        <v>24</v>
      </c>
    </row>
    <row r="541" spans="1:2" x14ac:dyDescent="0.25">
      <c r="A541" t="str">
        <f>'ЯНД НЕД'!AF103</f>
        <v>Свёкла по-грузински с грецким орехом</v>
      </c>
      <c r="B541">
        <f t="shared" si="12"/>
        <v>24</v>
      </c>
    </row>
    <row r="542" spans="1:2" x14ac:dyDescent="0.25">
      <c r="A542" t="str">
        <f>'ЯНД НЕД'!AF104</f>
        <v xml:space="preserve">Куриные фрикадельки на пару с овощами </v>
      </c>
      <c r="B542">
        <f t="shared" si="12"/>
        <v>24</v>
      </c>
    </row>
    <row r="543" spans="1:2" x14ac:dyDescent="0.25">
      <c r="A543">
        <f>'ЯНД НЕД'!AF105</f>
        <v>0</v>
      </c>
      <c r="B543">
        <f t="shared" si="12"/>
        <v>24</v>
      </c>
    </row>
    <row r="544" spans="1:2" x14ac:dyDescent="0.25">
      <c r="A544">
        <f>'ЯНД НЕД'!AF106</f>
        <v>0</v>
      </c>
      <c r="B544">
        <f t="shared" si="12"/>
        <v>24</v>
      </c>
    </row>
    <row r="545" spans="1:2" x14ac:dyDescent="0.25">
      <c r="A545" t="str">
        <f>'ЯНД НЕД'!AF107</f>
        <v>Гриль</v>
      </c>
      <c r="B545">
        <f t="shared" si="12"/>
        <v>24</v>
      </c>
    </row>
    <row r="546" spans="1:2" x14ac:dyDescent="0.25">
      <c r="A546" t="str">
        <f>'ЯНД НЕД'!AF108</f>
        <v>Адыгейский сыр на гриле</v>
      </c>
      <c r="B546">
        <f t="shared" si="12"/>
        <v>24</v>
      </c>
    </row>
    <row r="547" spans="1:2" x14ac:dyDescent="0.25">
      <c r="A547" t="str">
        <f>'ЯНД НЕД'!AF109</f>
        <v>Говяжья котлета, 1 шт</v>
      </c>
      <c r="B547">
        <f t="shared" si="12"/>
        <v>24</v>
      </c>
    </row>
    <row r="548" spans="1:2" x14ac:dyDescent="0.25">
      <c r="A548" t="str">
        <f>'ЯНД НЕД'!AF110</f>
        <v>Стейк лосося</v>
      </c>
      <c r="B548">
        <f t="shared" si="12"/>
        <v>24</v>
      </c>
    </row>
    <row r="549" spans="1:2" x14ac:dyDescent="0.25">
      <c r="A549" t="str">
        <f>'ЯНД НЕД'!AF111</f>
        <v>Чизбургер</v>
      </c>
      <c r="B549">
        <f t="shared" si="12"/>
        <v>24</v>
      </c>
    </row>
    <row r="550" spans="1:2" x14ac:dyDescent="0.25">
      <c r="A550" t="str">
        <f>'ЯНД НЕД'!AF112</f>
        <v>Чикенбургер</v>
      </c>
      <c r="B550">
        <f t="shared" si="12"/>
        <v>24</v>
      </c>
    </row>
    <row r="551" spans="1:2" x14ac:dyDescent="0.25">
      <c r="A551" t="str">
        <f>'ЯНД НЕД'!AF113</f>
        <v>Фалафель с овощами в тортилье</v>
      </c>
      <c r="B551">
        <f t="shared" si="12"/>
        <v>24</v>
      </c>
    </row>
    <row r="552" spans="1:2" x14ac:dyDescent="0.25">
      <c r="A552" t="str">
        <f>'ЯНД НЕД'!AF114</f>
        <v>Стейк из индейки</v>
      </c>
      <c r="B552">
        <f t="shared" si="12"/>
        <v>24</v>
      </c>
    </row>
    <row r="553" spans="1:2" x14ac:dyDescent="0.25">
      <c r="A553" t="str">
        <f>'ЯНД НЕД'!AF115</f>
        <v>Овощи на гриле</v>
      </c>
      <c r="B553">
        <f t="shared" si="12"/>
        <v>24</v>
      </c>
    </row>
    <row r="554" spans="1:2" x14ac:dyDescent="0.25">
      <c r="A554" t="str">
        <f>'ЯНД НЕД'!AF116</f>
        <v>Куриная грудка на гриле</v>
      </c>
      <c r="B554">
        <f t="shared" si="12"/>
        <v>24</v>
      </c>
    </row>
    <row r="555" spans="1:2" x14ac:dyDescent="0.25">
      <c r="A555" t="str">
        <f>'ЯНД НЕД'!AF117</f>
        <v>Бифштекс из говядины с яйцом</v>
      </c>
      <c r="B555">
        <f t="shared" si="12"/>
        <v>24</v>
      </c>
    </row>
    <row r="556" spans="1:2" x14ac:dyDescent="0.25">
      <c r="A556" t="str">
        <f>'ЯНД НЕД'!AF118</f>
        <v>Fish &amp; Chips</v>
      </c>
      <c r="B556">
        <f t="shared" si="12"/>
        <v>24</v>
      </c>
    </row>
    <row r="557" spans="1:2" x14ac:dyDescent="0.25">
      <c r="A557" t="str">
        <f>'ЯНД НЕД'!AF119</f>
        <v>Креветки на гриле</v>
      </c>
      <c r="B557">
        <f t="shared" si="12"/>
        <v>24</v>
      </c>
    </row>
    <row r="558" spans="1:2" x14ac:dyDescent="0.25">
      <c r="A558" t="str">
        <f>'ЯНД НЕД'!AF120</f>
        <v>Стейк из говядины</v>
      </c>
      <c r="B558">
        <f t="shared" si="12"/>
        <v>24</v>
      </c>
    </row>
    <row r="559" spans="1:2" x14ac:dyDescent="0.25">
      <c r="A559" t="str">
        <f>'ЯНД НЕД'!AF121</f>
        <v>Гриль завтрак</v>
      </c>
      <c r="B559">
        <f t="shared" si="12"/>
        <v>24</v>
      </c>
    </row>
    <row r="560" spans="1:2" x14ac:dyDescent="0.25">
      <c r="A560" t="str">
        <f>'ЯНД НЕД'!AF122</f>
        <v>Скрамбл (болтунья) с помидорами и пармезаном</v>
      </c>
      <c r="B560">
        <f t="shared" si="12"/>
        <v>24</v>
      </c>
    </row>
    <row r="561" spans="1:2" x14ac:dyDescent="0.25">
      <c r="A561" t="str">
        <f>'ЯНД НЕД'!AF123</f>
        <v xml:space="preserve">Авокадо тост </v>
      </c>
      <c r="B561">
        <f t="shared" si="12"/>
        <v>24</v>
      </c>
    </row>
    <row r="562" spans="1:2" x14ac:dyDescent="0.25">
      <c r="A562" t="str">
        <f>'ЯНД НЕД'!AF124</f>
        <v>Яичница из трех яиц</v>
      </c>
      <c r="B562">
        <f t="shared" si="12"/>
        <v>24</v>
      </c>
    </row>
    <row r="563" spans="1:2" x14ac:dyDescent="0.25">
      <c r="A563" t="str">
        <f>'ЯНД НЕД'!AF125</f>
        <v>Глазунья</v>
      </c>
      <c r="B563">
        <f t="shared" si="12"/>
        <v>24</v>
      </c>
    </row>
    <row r="564" spans="1:2" x14ac:dyDescent="0.25">
      <c r="A564" t="str">
        <f>'ЯНД НЕД'!AF126</f>
        <v>Яйца пашот с тунцом</v>
      </c>
      <c r="B564">
        <f t="shared" si="12"/>
        <v>24</v>
      </c>
    </row>
    <row r="565" spans="1:2" x14ac:dyDescent="0.25">
      <c r="A565" t="str">
        <f>'ЯНД НЕД'!AF127</f>
        <v>Пита с сулугуни</v>
      </c>
      <c r="B565">
        <f t="shared" si="12"/>
        <v>24</v>
      </c>
    </row>
    <row r="566" spans="1:2" x14ac:dyDescent="0.25">
      <c r="A566" t="str">
        <f>'ЯНД НЕД'!AF128</f>
        <v>Шампиньоны</v>
      </c>
      <c r="B566">
        <f t="shared" si="12"/>
        <v>24</v>
      </c>
    </row>
    <row r="567" spans="1:2" x14ac:dyDescent="0.25">
      <c r="A567" t="str">
        <f>'ЯНД НЕД'!AF129</f>
        <v>цыплёнок</v>
      </c>
      <c r="B567">
        <f t="shared" si="12"/>
        <v>24</v>
      </c>
    </row>
    <row r="568" spans="1:2" x14ac:dyDescent="0.25">
      <c r="A568" t="str">
        <f>'ЯНД НЕД'!AF130</f>
        <v>Сыр</v>
      </c>
      <c r="B568">
        <f t="shared" si="12"/>
        <v>24</v>
      </c>
    </row>
    <row r="569" spans="1:2" x14ac:dyDescent="0.25">
      <c r="A569" t="str">
        <f>'ЯНД НЕД'!AF131</f>
        <v>Помидоры</v>
      </c>
      <c r="B569">
        <f t="shared" si="12"/>
        <v>24</v>
      </c>
    </row>
    <row r="570" spans="1:2" x14ac:dyDescent="0.25">
      <c r="A570" t="str">
        <f>'ЯНД НЕД'!AF132</f>
        <v>Пеперони</v>
      </c>
      <c r="B570">
        <f t="shared" ref="B570:B587" si="13">$B$1</f>
        <v>24</v>
      </c>
    </row>
    <row r="571" spans="1:2" x14ac:dyDescent="0.25">
      <c r="A571" t="str">
        <f>'ЯНД НЕД'!AF133</f>
        <v xml:space="preserve">Пармезан </v>
      </c>
      <c r="B571">
        <f t="shared" si="13"/>
        <v>24</v>
      </c>
    </row>
    <row r="572" spans="1:2" x14ac:dyDescent="0.25">
      <c r="A572" t="str">
        <f>'ЯНД НЕД'!AF134</f>
        <v>Зеленый лук</v>
      </c>
      <c r="B572">
        <f t="shared" si="13"/>
        <v>24</v>
      </c>
    </row>
    <row r="573" spans="1:2" x14ac:dyDescent="0.25">
      <c r="A573" t="str">
        <f>'ЯНД НЕД'!AF135</f>
        <v>Бекон</v>
      </c>
      <c r="B573">
        <f t="shared" si="13"/>
        <v>24</v>
      </c>
    </row>
    <row r="574" spans="1:2" x14ac:dyDescent="0.25">
      <c r="A574">
        <f>'ЯНД НЕД'!AF136</f>
        <v>0</v>
      </c>
      <c r="B574">
        <f t="shared" si="13"/>
        <v>24</v>
      </c>
    </row>
    <row r="575" spans="1:2" x14ac:dyDescent="0.25">
      <c r="A575" t="str">
        <f>'ЯНД НЕД'!AF137</f>
        <v>Булгур с овощами гриль</v>
      </c>
      <c r="B575">
        <f t="shared" si="13"/>
        <v>24</v>
      </c>
    </row>
    <row r="576" spans="1:2" x14ac:dyDescent="0.25">
      <c r="A576" t="str">
        <f>'ЯНД НЕД'!AF138</f>
        <v>Гречневая каша гриль</v>
      </c>
      <c r="B576">
        <f t="shared" si="13"/>
        <v>24</v>
      </c>
    </row>
    <row r="577" spans="1:2" x14ac:dyDescent="0.25">
      <c r="A577" t="str">
        <f>'ЯНД НЕД'!AF139</f>
        <v>Картофельное пюре гриль</v>
      </c>
      <c r="B577">
        <f t="shared" si="13"/>
        <v>24</v>
      </c>
    </row>
    <row r="578" spans="1:2" x14ac:dyDescent="0.25">
      <c r="A578" t="str">
        <f>'ЯНД НЕД'!AF140</f>
        <v>Японский рис с кунжутом гриль</v>
      </c>
      <c r="B578">
        <f t="shared" si="13"/>
        <v>24</v>
      </c>
    </row>
    <row r="579" spans="1:2" x14ac:dyDescent="0.25">
      <c r="A579" t="str">
        <f>'ЯНД НЕД'!AF141</f>
        <v>Картофельные дольки гриль</v>
      </c>
      <c r="B579">
        <f t="shared" si="13"/>
        <v>24</v>
      </c>
    </row>
    <row r="580" spans="1:2" x14ac:dyDescent="0.25">
      <c r="A580" t="str">
        <f>'ЯНД НЕД'!AF142</f>
        <v>Картофель фри гриль</v>
      </c>
      <c r="B580">
        <f t="shared" si="13"/>
        <v>24</v>
      </c>
    </row>
    <row r="581" spans="1:2" x14ac:dyDescent="0.25">
      <c r="A581" t="str">
        <f>'ЯНД НЕД'!AF143</f>
        <v>Овощи на пару гриль</v>
      </c>
      <c r="B581">
        <f t="shared" si="13"/>
        <v>24</v>
      </c>
    </row>
    <row r="582" spans="1:2" x14ac:dyDescent="0.25">
      <c r="A582" t="str">
        <f>'ЯНД НЕД'!AF144</f>
        <v>Соусы</v>
      </c>
      <c r="B582">
        <f t="shared" si="13"/>
        <v>24</v>
      </c>
    </row>
    <row r="583" spans="1:2" x14ac:dyDescent="0.25">
      <c r="A583" t="str">
        <f>'ЯНД НЕД'!AF145</f>
        <v>Блю чиз</v>
      </c>
      <c r="B583">
        <f t="shared" si="13"/>
        <v>24</v>
      </c>
    </row>
    <row r="584" spans="1:2" x14ac:dyDescent="0.25">
      <c r="A584" t="str">
        <f>'ЯНД НЕД'!AF146</f>
        <v>Горчичиный деми-гляс</v>
      </c>
      <c r="B584">
        <f t="shared" si="13"/>
        <v>24</v>
      </c>
    </row>
    <row r="585" spans="1:2" x14ac:dyDescent="0.25">
      <c r="A585" t="str">
        <f>'ЯНД НЕД'!AF147</f>
        <v>Брусника с розмарином</v>
      </c>
      <c r="B585">
        <f t="shared" si="13"/>
        <v>24</v>
      </c>
    </row>
    <row r="586" spans="1:2" x14ac:dyDescent="0.25">
      <c r="A586" t="str">
        <f>'ЯНД НЕД'!AF148</f>
        <v>Шпинат и сливки</v>
      </c>
      <c r="B586">
        <f t="shared" si="13"/>
        <v>24</v>
      </c>
    </row>
    <row r="587" spans="1:2" x14ac:dyDescent="0.25">
      <c r="A587">
        <f>'ЯНД НЕД'!AF149</f>
        <v>0</v>
      </c>
      <c r="B587">
        <f t="shared" si="13"/>
        <v>24</v>
      </c>
    </row>
    <row r="588" spans="1:2" x14ac:dyDescent="0.25">
      <c r="A588">
        <f>'ЯНД НЕД'!AF151</f>
        <v>0</v>
      </c>
      <c r="B588">
        <f t="shared" ref="B588" si="14">$B$1</f>
        <v>24</v>
      </c>
    </row>
    <row r="589" spans="1:2" s="37" customFormat="1" ht="14.25" customHeight="1" x14ac:dyDescent="0.25">
      <c r="A589" s="183" t="str">
        <f>'ЯНД НЕД'!AO2</f>
        <v>ПТ</v>
      </c>
      <c r="B589" s="183">
        <f t="shared" ref="B589:B652" si="15">$B$1</f>
        <v>24</v>
      </c>
    </row>
    <row r="590" spans="1:2" s="38" customFormat="1" x14ac:dyDescent="0.25">
      <c r="A590" s="182" t="str">
        <f>'ЯНД НЕД'!AO3</f>
        <v>Завтрак г/ц</v>
      </c>
      <c r="B590" s="182">
        <f t="shared" si="15"/>
        <v>24</v>
      </c>
    </row>
    <row r="591" spans="1:2" x14ac:dyDescent="0.25">
      <c r="A591" t="str">
        <f>'ЯНД НЕД'!AO4</f>
        <v xml:space="preserve">Блинчики, 1 шт </v>
      </c>
      <c r="B591">
        <f t="shared" si="15"/>
        <v>24</v>
      </c>
    </row>
    <row r="592" spans="1:2" x14ac:dyDescent="0.25">
      <c r="A592" t="str">
        <f>'ЯНД НЕД'!AO5</f>
        <v>Английский завтрак</v>
      </c>
      <c r="B592">
        <f t="shared" si="15"/>
        <v>24</v>
      </c>
    </row>
    <row r="593" spans="1:2" x14ac:dyDescent="0.25">
      <c r="A593" t="str">
        <f>'ЯНД НЕД'!AO6</f>
        <v>Оладьи, 1 шт</v>
      </c>
      <c r="B593">
        <f t="shared" si="15"/>
        <v>24</v>
      </c>
    </row>
    <row r="594" spans="1:2" x14ac:dyDescent="0.25">
      <c r="A594" t="str">
        <f>'ЯНД НЕД'!AO7</f>
        <v>Сырники, 1 шт</v>
      </c>
      <c r="B594">
        <f t="shared" si="15"/>
        <v>24</v>
      </c>
    </row>
    <row r="595" spans="1:2" x14ac:dyDescent="0.25">
      <c r="A595" t="str">
        <f>'ЯНД НЕД'!AO8</f>
        <v>Свиная Колбаска</v>
      </c>
      <c r="B595">
        <f t="shared" si="15"/>
        <v>24</v>
      </c>
    </row>
    <row r="596" spans="1:2" x14ac:dyDescent="0.25">
      <c r="A596" t="str">
        <f>'ЯНД НЕД'!AO9</f>
        <v>Куриная колбаска, 1 шт</v>
      </c>
      <c r="B596">
        <f t="shared" si="15"/>
        <v>24</v>
      </c>
    </row>
    <row r="597" spans="1:2" x14ac:dyDescent="0.25">
      <c r="A597" t="str">
        <f>'ЯНД НЕД'!AO10</f>
        <v>Хашбраун, 1 шт</v>
      </c>
      <c r="B597">
        <f t="shared" si="15"/>
        <v>24</v>
      </c>
    </row>
    <row r="598" spans="1:2" x14ac:dyDescent="0.25">
      <c r="A598" t="str">
        <f>'ЯНД НЕД'!AO11</f>
        <v>Глазунья</v>
      </c>
      <c r="B598">
        <f t="shared" si="15"/>
        <v>24</v>
      </c>
    </row>
    <row r="599" spans="1:2" x14ac:dyDescent="0.25">
      <c r="A599" t="str">
        <f>'ЯНД НЕД'!AO12</f>
        <v xml:space="preserve">Творог с фруктами и гранолой </v>
      </c>
      <c r="B599">
        <f t="shared" si="15"/>
        <v>24</v>
      </c>
    </row>
    <row r="600" spans="1:2" x14ac:dyDescent="0.25">
      <c r="A600" t="str">
        <f>'ЯНД НЕД'!AO13</f>
        <v>Тост с цыплёнком и сыром</v>
      </c>
      <c r="B600">
        <f t="shared" si="15"/>
        <v>24</v>
      </c>
    </row>
    <row r="601" spans="1:2" x14ac:dyDescent="0.25">
      <c r="A601" t="str">
        <f>'ЯНД НЕД'!AO14</f>
        <v>Скрамбл с овощами</v>
      </c>
      <c r="B601">
        <f t="shared" si="15"/>
        <v>24</v>
      </c>
    </row>
    <row r="602" spans="1:2" x14ac:dyDescent="0.25">
      <c r="A602" t="str">
        <f>'ЯНД НЕД'!AO15</f>
        <v>Киш с грудинкой и шампиньонами</v>
      </c>
      <c r="B602">
        <f t="shared" si="15"/>
        <v>24</v>
      </c>
    </row>
    <row r="603" spans="1:2" x14ac:dyDescent="0.25">
      <c r="A603" t="str">
        <f>'ЯНД НЕД'!AO16</f>
        <v>Овсяная каша</v>
      </c>
      <c r="B603">
        <f t="shared" si="15"/>
        <v>24</v>
      </c>
    </row>
    <row r="604" spans="1:2" x14ac:dyDescent="0.25">
      <c r="A604" t="str">
        <f>'ЯНД НЕД'!AO17</f>
        <v>Пшенная каша на овсяном молоке с мёдом и яблоком</v>
      </c>
      <c r="B604">
        <f t="shared" si="15"/>
        <v>24</v>
      </c>
    </row>
    <row r="605" spans="1:2" x14ac:dyDescent="0.25">
      <c r="A605" t="str">
        <f>'ЯНД НЕД'!AO18</f>
        <v>Слойка творожная Датская</v>
      </c>
      <c r="B605">
        <f t="shared" si="15"/>
        <v>24</v>
      </c>
    </row>
    <row r="606" spans="1:2" x14ac:dyDescent="0.25">
      <c r="A606" t="str">
        <f>'ЯНД НЕД'!AO19</f>
        <v>Круассан с шоколадом</v>
      </c>
      <c r="B606">
        <f t="shared" si="15"/>
        <v>24</v>
      </c>
    </row>
    <row r="607" spans="1:2" x14ac:dyDescent="0.25">
      <c r="A607" t="str">
        <f>'ЯНД НЕД'!AO20</f>
        <v>Язычок с творогом</v>
      </c>
      <c r="B607">
        <f t="shared" si="15"/>
        <v>24</v>
      </c>
    </row>
    <row r="608" spans="1:2" x14ac:dyDescent="0.25">
      <c r="A608" t="str">
        <f>'ЯНД НЕД'!AO21</f>
        <v>Кленовый пекан</v>
      </c>
      <c r="B608">
        <f t="shared" si="15"/>
        <v>24</v>
      </c>
    </row>
    <row r="609" spans="1:2" x14ac:dyDescent="0.25">
      <c r="A609" t="str">
        <f>'ЯНД НЕД'!AO22</f>
        <v>Лакомка с вареной сгущенкой</v>
      </c>
      <c r="B609">
        <f t="shared" si="15"/>
        <v>24</v>
      </c>
    </row>
    <row r="610" spans="1:2" x14ac:dyDescent="0.25">
      <c r="A610" t="str">
        <f>'ЯНД НЕД'!AO23</f>
        <v>Бриошь с яблоком и грецким орехом</v>
      </c>
      <c r="B610">
        <f t="shared" si="15"/>
        <v>24</v>
      </c>
    </row>
    <row r="611" spans="1:2" x14ac:dyDescent="0.25">
      <c r="A611" t="str">
        <f>'ЯНД НЕД'!AO24</f>
        <v>Круассан миндальный</v>
      </c>
      <c r="B611">
        <f t="shared" si="15"/>
        <v>24</v>
      </c>
    </row>
    <row r="612" spans="1:2" x14ac:dyDescent="0.25">
      <c r="A612" t="str">
        <f>'ЯНД НЕД'!AO25</f>
        <v>Круассан</v>
      </c>
      <c r="B612">
        <f t="shared" si="15"/>
        <v>24</v>
      </c>
    </row>
    <row r="613" spans="1:2" x14ac:dyDescent="0.25">
      <c r="A613" t="str">
        <f>'ЯНД НЕД'!AO26</f>
        <v>Кленовый пекан</v>
      </c>
      <c r="B613">
        <f t="shared" si="15"/>
        <v>24</v>
      </c>
    </row>
    <row r="614" spans="1:2" x14ac:dyDescent="0.25">
      <c r="A614" t="str">
        <f>'ЯНД НЕД'!AO27</f>
        <v>Хачапури</v>
      </c>
      <c r="B614">
        <f t="shared" si="15"/>
        <v>24</v>
      </c>
    </row>
    <row r="615" spans="1:2" x14ac:dyDescent="0.25">
      <c r="A615" t="str">
        <f>'ЯНД НЕД'!AO28</f>
        <v>Курник с шампиньонами</v>
      </c>
      <c r="B615">
        <f t="shared" si="15"/>
        <v>24</v>
      </c>
    </row>
    <row r="616" spans="1:2" x14ac:dyDescent="0.25">
      <c r="A616" t="str">
        <f>'ЯНД НЕД'!AO29</f>
        <v>Пирожок с говядиной</v>
      </c>
      <c r="B616">
        <f t="shared" si="15"/>
        <v>24</v>
      </c>
    </row>
    <row r="617" spans="1:2" x14ac:dyDescent="0.25">
      <c r="A617" t="str">
        <f>'ЯНД НЕД'!AO30</f>
        <v>Пирожок со шпинатом и рикоттой</v>
      </c>
      <c r="B617">
        <f t="shared" si="15"/>
        <v>24</v>
      </c>
    </row>
    <row r="618" spans="1:2" x14ac:dyDescent="0.25">
      <c r="A618" t="str">
        <f>'ЯНД НЕД'!AO31</f>
        <v>Эмпанадас Маргарита с оливками</v>
      </c>
      <c r="B618">
        <f t="shared" si="15"/>
        <v>24</v>
      </c>
    </row>
    <row r="619" spans="1:2" x14ac:dyDescent="0.25">
      <c r="A619" t="str">
        <f>'ЯНД НЕД'!AO32</f>
        <v>Слойка с малиной</v>
      </c>
      <c r="B619">
        <f t="shared" si="15"/>
        <v>24</v>
      </c>
    </row>
    <row r="620" spans="1:2" x14ac:dyDescent="0.25">
      <c r="A620" t="str">
        <f>'ЯНД НЕД'!AO33</f>
        <v>Бретцель дог</v>
      </c>
      <c r="B620">
        <f t="shared" si="15"/>
        <v>24</v>
      </c>
    </row>
    <row r="621" spans="1:2" x14ac:dyDescent="0.25">
      <c r="A621">
        <f>'ЯНД НЕД'!AO34</f>
        <v>0</v>
      </c>
      <c r="B621">
        <f t="shared" si="15"/>
        <v>24</v>
      </c>
    </row>
    <row r="622" spans="1:2" x14ac:dyDescent="0.25">
      <c r="A622">
        <f>'ЯНД НЕД'!AO35</f>
        <v>0</v>
      </c>
      <c r="B622">
        <f t="shared" si="15"/>
        <v>24</v>
      </c>
    </row>
    <row r="623" spans="1:2" x14ac:dyDescent="0.25">
      <c r="A623" t="str">
        <f>'ЯНД НЕД'!AO36</f>
        <v>Кружка куриного бульона</v>
      </c>
      <c r="B623">
        <f t="shared" si="15"/>
        <v>24</v>
      </c>
    </row>
    <row r="624" spans="1:2" x14ac:dyDescent="0.25">
      <c r="A624" t="str">
        <f>'ЯНД НЕД'!AO37</f>
        <v>Макароны</v>
      </c>
      <c r="B624">
        <f t="shared" si="15"/>
        <v>24</v>
      </c>
    </row>
    <row r="625" spans="1:2" x14ac:dyDescent="0.25">
      <c r="A625" t="str">
        <f>'ЯНД НЕД'!AO38</f>
        <v>Гречневая каша с грибами</v>
      </c>
      <c r="B625">
        <f t="shared" si="15"/>
        <v>24</v>
      </c>
    </row>
    <row r="626" spans="1:2" x14ac:dyDescent="0.25">
      <c r="A626" t="str">
        <f>'ЯНД НЕД'!AO39</f>
        <v>Отварной картофель</v>
      </c>
      <c r="B626">
        <f t="shared" si="15"/>
        <v>24</v>
      </c>
    </row>
    <row r="627" spans="1:2" x14ac:dyDescent="0.25">
      <c r="A627" t="str">
        <f>'ЯНД НЕД'!AO40</f>
        <v>Рис Жасмин</v>
      </c>
      <c r="B627">
        <f t="shared" si="15"/>
        <v>24</v>
      </c>
    </row>
    <row r="628" spans="1:2" x14ac:dyDescent="0.25">
      <c r="A628" t="str">
        <f>'ЯНД НЕД'!AO41</f>
        <v>Овощи на пару</v>
      </c>
      <c r="B628">
        <f t="shared" si="15"/>
        <v>24</v>
      </c>
    </row>
    <row r="629" spans="1:2" x14ac:dyDescent="0.25">
      <c r="A629">
        <f>'ЯНД НЕД'!AO42</f>
        <v>0</v>
      </c>
      <c r="B629">
        <f t="shared" si="15"/>
        <v>24</v>
      </c>
    </row>
    <row r="630" spans="1:2" x14ac:dyDescent="0.25">
      <c r="A630" t="str">
        <f>'ЯНД НЕД'!AO43</f>
        <v>Энчиладас с индейкой</v>
      </c>
      <c r="B630">
        <f t="shared" si="15"/>
        <v>24</v>
      </c>
    </row>
    <row r="631" spans="1:2" x14ac:dyDescent="0.25">
      <c r="A631" t="str">
        <f>'ЯНД НЕД'!AO44</f>
        <v>Шницель Тонкацу, 1 шт</v>
      </c>
      <c r="B631">
        <f t="shared" si="15"/>
        <v>24</v>
      </c>
    </row>
    <row r="632" spans="1:2" x14ac:dyDescent="0.25">
      <c r="A632" t="str">
        <f>'ЯНД НЕД'!AO45</f>
        <v>Карри из цыплёнка</v>
      </c>
      <c r="B632">
        <f t="shared" si="15"/>
        <v>24</v>
      </c>
    </row>
    <row r="633" spans="1:2" x14ac:dyDescent="0.25">
      <c r="A633" t="str">
        <f>'ЯНД НЕД'!AO46</f>
        <v>Meatloaf — Мясной хлеб из говядины и курицы</v>
      </c>
      <c r="B633">
        <f t="shared" si="15"/>
        <v>24</v>
      </c>
    </row>
    <row r="634" spans="1:2" x14ac:dyDescent="0.25">
      <c r="A634" t="str">
        <f>'ЯНД НЕД'!AO47</f>
        <v>Малиновый лимонад с розмарином</v>
      </c>
      <c r="B634">
        <f t="shared" si="15"/>
        <v>24</v>
      </c>
    </row>
    <row r="635" spans="1:2" x14ac:dyDescent="0.25">
      <c r="A635" t="str">
        <f>'ЯНД НЕД'!AO48</f>
        <v>Куриный суп со шпинатом</v>
      </c>
      <c r="B635">
        <f t="shared" si="15"/>
        <v>24</v>
      </c>
    </row>
    <row r="636" spans="1:2" x14ac:dyDescent="0.25">
      <c r="A636" t="str">
        <f>'ЯНД НЕД'!AO49</f>
        <v>Лагман с говядиной</v>
      </c>
      <c r="B636">
        <f t="shared" si="15"/>
        <v>24</v>
      </c>
    </row>
    <row r="637" spans="1:2" x14ac:dyDescent="0.25">
      <c r="A637" t="str">
        <f>'ЯНД НЕД'!AO50</f>
        <v>Овощной крем-суп</v>
      </c>
      <c r="B637">
        <f t="shared" si="15"/>
        <v>24</v>
      </c>
    </row>
    <row r="638" spans="1:2" x14ac:dyDescent="0.25">
      <c r="A638" t="str">
        <f>'ЯНД НЕД'!AO51</f>
        <v>Гуляш из говядины с колбасками в горшочке</v>
      </c>
      <c r="B638">
        <f t="shared" si="15"/>
        <v>24</v>
      </c>
    </row>
    <row r="639" spans="1:2" x14ac:dyDescent="0.25">
      <c r="A639" t="str">
        <f>'ЯНД НЕД'!AO52</f>
        <v>Биточки по-деревенски, 1 шт</v>
      </c>
      <c r="B639">
        <f t="shared" si="15"/>
        <v>24</v>
      </c>
    </row>
    <row r="640" spans="1:2" x14ac:dyDescent="0.25">
      <c r="A640" t="str">
        <f>'ЯНД НЕД'!AO53</f>
        <v>Цыплёнок Масала на косточке</v>
      </c>
      <c r="B640">
        <f t="shared" si="15"/>
        <v>24</v>
      </c>
    </row>
    <row r="641" spans="1:2" x14ac:dyDescent="0.25">
      <c r="A641" t="str">
        <f>'ЯНД НЕД'!AO54</f>
        <v>Кальмар с соусом чимичурри</v>
      </c>
      <c r="B641">
        <f t="shared" si="15"/>
        <v>24</v>
      </c>
    </row>
    <row r="642" spans="1:2" x14ac:dyDescent="0.25">
      <c r="A642" t="str">
        <f>'ЯНД НЕД'!AO55</f>
        <v>Карри с тофу, овощами и булгуром</v>
      </c>
      <c r="B642">
        <f t="shared" si="15"/>
        <v>24</v>
      </c>
    </row>
    <row r="643" spans="1:2" x14ac:dyDescent="0.25">
      <c r="A643">
        <f>'ЯНД НЕД'!AO58</f>
        <v>0</v>
      </c>
      <c r="B643">
        <f t="shared" si="15"/>
        <v>24</v>
      </c>
    </row>
    <row r="644" spans="1:2" x14ac:dyDescent="0.25">
      <c r="A644" t="str">
        <f>'ЯНД НЕД'!AO59</f>
        <v>Завтрак х/ц</v>
      </c>
      <c r="B644">
        <f t="shared" si="15"/>
        <v>24</v>
      </c>
    </row>
    <row r="645" spans="1:2" x14ac:dyDescent="0.25">
      <c r="A645" t="str">
        <f>'ЯНД НЕД'!AO60</f>
        <v>Чизкейк</v>
      </c>
      <c r="B645">
        <f t="shared" si="15"/>
        <v>24</v>
      </c>
    </row>
    <row r="646" spans="1:2" x14ac:dyDescent="0.25">
      <c r="A646" t="str">
        <f>'ЯНД НЕД'!AO61</f>
        <v>Медовик</v>
      </c>
      <c r="B646">
        <f t="shared" si="15"/>
        <v>24</v>
      </c>
    </row>
    <row r="647" spans="1:2" x14ac:dyDescent="0.25">
      <c r="A647" t="str">
        <f>'ЯНД НЕД'!AO62</f>
        <v>Шоколадный брауни</v>
      </c>
      <c r="B647">
        <f t="shared" si="15"/>
        <v>24</v>
      </c>
    </row>
    <row r="648" spans="1:2" x14ac:dyDescent="0.25">
      <c r="A648" t="str">
        <f>'ЯНД НЕД'!AO63</f>
        <v>Вишневый «Витин» пирог</v>
      </c>
      <c r="B648">
        <f t="shared" si="15"/>
        <v>24</v>
      </c>
    </row>
    <row r="649" spans="1:2" x14ac:dyDescent="0.25">
      <c r="A649" t="str">
        <f>'ЯНД НЕД'!AO64</f>
        <v>Пирожное Картошка</v>
      </c>
      <c r="B649">
        <f t="shared" si="15"/>
        <v>24</v>
      </c>
    </row>
    <row r="650" spans="1:2" x14ac:dyDescent="0.25">
      <c r="A650" t="str">
        <f>'ЯНД НЕД'!AO65</f>
        <v>Шу с клубникой</v>
      </c>
      <c r="B650">
        <f t="shared" si="15"/>
        <v>24</v>
      </c>
    </row>
    <row r="651" spans="1:2" x14ac:dyDescent="0.25">
      <c r="A651" t="str">
        <f>'ЯНД НЕД'!AO66</f>
        <v>Десерт Павлова с клубникой</v>
      </c>
      <c r="B651">
        <f t="shared" si="15"/>
        <v>24</v>
      </c>
    </row>
    <row r="652" spans="1:2" x14ac:dyDescent="0.25">
      <c r="A652" t="str">
        <f>'ЯНД НЕД'!AO67</f>
        <v>Клубника со взбитыми сливками</v>
      </c>
      <c r="B652">
        <f t="shared" si="15"/>
        <v>24</v>
      </c>
    </row>
    <row r="653" spans="1:2" x14ac:dyDescent="0.25">
      <c r="A653" t="str">
        <f>'ЯНД НЕД'!AO68</f>
        <v>Апельсиновый фреш</v>
      </c>
      <c r="B653">
        <f t="shared" ref="B653:B716" si="16">$B$1</f>
        <v>24</v>
      </c>
    </row>
    <row r="654" spans="1:2" x14ac:dyDescent="0.25">
      <c r="A654" t="str">
        <f>'ЯНД НЕД'!AO69</f>
        <v>Лимонад Мохито</v>
      </c>
      <c r="B654">
        <f t="shared" si="16"/>
        <v>24</v>
      </c>
    </row>
    <row r="655" spans="1:2" x14ac:dyDescent="0.25">
      <c r="A655" t="str">
        <f>'ЯНД НЕД'!AO70</f>
        <v>Жареные орешки</v>
      </c>
      <c r="B655">
        <f t="shared" si="16"/>
        <v>24</v>
      </c>
    </row>
    <row r="656" spans="1:2" x14ac:dyDescent="0.25">
      <c r="A656" t="str">
        <f>'ЯНД НЕД'!AO71</f>
        <v>Креветочные чипсы</v>
      </c>
      <c r="B656">
        <f t="shared" si="16"/>
        <v>24</v>
      </c>
    </row>
    <row r="657" spans="1:2" x14ac:dyDescent="0.25">
      <c r="A657" t="str">
        <f>'ЯНД НЕД'!AO72</f>
        <v>Начос</v>
      </c>
      <c r="B657">
        <f t="shared" si="16"/>
        <v>24</v>
      </c>
    </row>
    <row r="658" spans="1:2" x14ac:dyDescent="0.25">
      <c r="A658" t="str">
        <f>'ЯНД НЕД'!AO73</f>
        <v>Японские снеки «Тако самурай»</v>
      </c>
      <c r="B658">
        <f t="shared" si="16"/>
        <v>24</v>
      </c>
    </row>
    <row r="659" spans="1:2" x14ac:dyDescent="0.25">
      <c r="A659" t="str">
        <f>'ЯНД НЕД'!AO74</f>
        <v>Свежие фрукты</v>
      </c>
      <c r="B659">
        <f t="shared" si="16"/>
        <v>24</v>
      </c>
    </row>
    <row r="660" spans="1:2" x14ac:dyDescent="0.25">
      <c r="A660" t="str">
        <f>'ЯНД НЕД'!AO75</f>
        <v>Смузи малина-яблоко</v>
      </c>
      <c r="B660">
        <f t="shared" si="16"/>
        <v>24</v>
      </c>
    </row>
    <row r="661" spans="1:2" x14ac:dyDescent="0.25">
      <c r="A661" t="str">
        <f>'ЯНД НЕД'!AO76</f>
        <v>Творожный мусс с гранолой</v>
      </c>
      <c r="B661">
        <f t="shared" si="16"/>
        <v>24</v>
      </c>
    </row>
    <row r="662" spans="1:2" x14ac:dyDescent="0.25">
      <c r="A662" t="str">
        <f>'ЯНД НЕД'!AO77</f>
        <v>Ананас, виноград, грейпфрут</v>
      </c>
      <c r="B662">
        <f t="shared" si="16"/>
        <v>24</v>
      </c>
    </row>
    <row r="663" spans="1:2" x14ac:dyDescent="0.25">
      <c r="A663" t="str">
        <f>'ЯНД НЕД'!AO78</f>
        <v xml:space="preserve">Творожная запеканка с вишней </v>
      </c>
      <c r="B663">
        <f t="shared" si="16"/>
        <v>24</v>
      </c>
    </row>
    <row r="664" spans="1:2" x14ac:dyDescent="0.25">
      <c r="A664" t="str">
        <f>'ЯНД НЕД'!AO79</f>
        <v>Вареное яйцо</v>
      </c>
      <c r="B664">
        <f t="shared" si="16"/>
        <v>24</v>
      </c>
    </row>
    <row r="665" spans="1:2" x14ac:dyDescent="0.25">
      <c r="A665" t="str">
        <f>'ЯНД НЕД'!AO80</f>
        <v>Блин с брынзой и зеленью, 1 шт</v>
      </c>
      <c r="B665">
        <f t="shared" si="16"/>
        <v>24</v>
      </c>
    </row>
    <row r="666" spans="1:2" x14ac:dyDescent="0.25">
      <c r="A666" t="str">
        <f>'ЯНД НЕД'!AO81</f>
        <v>Блинчик с лососем и сливочным сыром</v>
      </c>
      <c r="B666">
        <f t="shared" si="16"/>
        <v>24</v>
      </c>
    </row>
    <row r="667" spans="1:2" x14ac:dyDescent="0.25">
      <c r="A667" t="str">
        <f>'ЯНД НЕД'!AO82</f>
        <v>Круассан с брезаолой и тапенадом</v>
      </c>
      <c r="B667">
        <f t="shared" si="16"/>
        <v>24</v>
      </c>
    </row>
    <row r="668" spans="1:2" x14ac:dyDescent="0.25">
      <c r="A668" t="str">
        <f>'ЯНД НЕД'!AO83</f>
        <v>Сморреброд с запечённой тыквой и ростбифом</v>
      </c>
      <c r="B668">
        <f t="shared" si="16"/>
        <v>24</v>
      </c>
    </row>
    <row r="669" spans="1:2" x14ac:dyDescent="0.25">
      <c r="A669">
        <f>'ЯНД НЕД'!AO84</f>
        <v>0</v>
      </c>
      <c r="B669">
        <f t="shared" si="16"/>
        <v>24</v>
      </c>
    </row>
    <row r="670" spans="1:2" x14ac:dyDescent="0.25">
      <c r="A670" t="str">
        <f>'ЯНД НЕД'!AO85</f>
        <v>Пита с индейкой и песто</v>
      </c>
      <c r="B670">
        <f t="shared" si="16"/>
        <v>24</v>
      </c>
    </row>
    <row r="671" spans="1:2" x14ac:dyDescent="0.25">
      <c r="A671" t="str">
        <f>'ЯНД НЕД'!AO86</f>
        <v>Онигири с цыплёнком</v>
      </c>
      <c r="B671">
        <f t="shared" si="16"/>
        <v>24</v>
      </c>
    </row>
    <row r="672" spans="1:2" x14ac:dyDescent="0.25">
      <c r="A672" t="str">
        <f>'ЯНД НЕД'!AO87</f>
        <v>Салат с ветчиной и грибами</v>
      </c>
      <c r="B672">
        <f t="shared" si="16"/>
        <v>24</v>
      </c>
    </row>
    <row r="673" spans="1:2" x14ac:dyDescent="0.25">
      <c r="A673" t="str">
        <f>'ЯНД НЕД'!AO88</f>
        <v>Салат с овощами, адыгейским сыром и красной фасолью</v>
      </c>
      <c r="B673">
        <f t="shared" si="16"/>
        <v>24</v>
      </c>
    </row>
    <row r="674" spans="1:2" x14ac:dyDescent="0.25">
      <c r="A674" t="str">
        <f>'ЯНД НЕД'!AO89</f>
        <v>Салат с курицей и шампиньонами</v>
      </c>
      <c r="B674">
        <f t="shared" si="16"/>
        <v>24</v>
      </c>
    </row>
    <row r="675" spans="1:2" x14ac:dyDescent="0.25">
      <c r="A675" t="str">
        <f>'ЯНД НЕД'!AO90</f>
        <v>Баклажановая икра с овощными палочками</v>
      </c>
      <c r="B675">
        <f t="shared" si="16"/>
        <v>24</v>
      </c>
    </row>
    <row r="676" spans="1:2" x14ac:dyDescent="0.25">
      <c r="A676" t="str">
        <f>'ЯНД НЕД'!AO91</f>
        <v>Куриный паштет</v>
      </c>
      <c r="B676">
        <f t="shared" si="16"/>
        <v>24</v>
      </c>
    </row>
    <row r="677" spans="1:2" x14ac:dyDescent="0.25">
      <c r="A677" t="str">
        <f>'ЯНД НЕД'!AO92</f>
        <v>Свекольный хумус с овощами на гриле</v>
      </c>
      <c r="B677">
        <f t="shared" si="16"/>
        <v>24</v>
      </c>
    </row>
    <row r="678" spans="1:2" x14ac:dyDescent="0.25">
      <c r="A678" t="str">
        <f>'ЯНД НЕД'!AO93</f>
        <v>Клубника с бальзамиком</v>
      </c>
      <c r="B678">
        <f t="shared" si="16"/>
        <v>24</v>
      </c>
    </row>
    <row r="679" spans="1:2" x14ac:dyDescent="0.25">
      <c r="A679" t="str">
        <f>'ЯНД НЕД'!AO94</f>
        <v>Шопский салат</v>
      </c>
      <c r="B679">
        <f t="shared" si="16"/>
        <v>24</v>
      </c>
    </row>
    <row r="680" spans="1:2" x14ac:dyDescent="0.25">
      <c r="A680" t="str">
        <f>'ЯНД НЕД'!AO95</f>
        <v>Поке с белой рыбой</v>
      </c>
      <c r="B680">
        <f t="shared" si="16"/>
        <v>24</v>
      </c>
    </row>
    <row r="681" spans="1:2" x14ac:dyDescent="0.25">
      <c r="A681" t="str">
        <f>'ЯНД НЕД'!AO96</f>
        <v>Боул с ростбифом и соусом Тоннато</v>
      </c>
      <c r="B681">
        <f t="shared" si="16"/>
        <v>24</v>
      </c>
    </row>
    <row r="682" spans="1:2" x14ac:dyDescent="0.25">
      <c r="A682" t="str">
        <f>'ЯНД НЕД'!AO97</f>
        <v>Греческий салат с сыром фета</v>
      </c>
      <c r="B682">
        <f t="shared" si="16"/>
        <v>24</v>
      </c>
    </row>
    <row r="683" spans="1:2" x14ac:dyDescent="0.25">
      <c r="A683" t="str">
        <f>'ЯНД НЕД'!AO98</f>
        <v>Клубника в стаканчике</v>
      </c>
      <c r="B683">
        <f t="shared" si="16"/>
        <v>24</v>
      </c>
    </row>
    <row r="684" spans="1:2" x14ac:dyDescent="0.25">
      <c r="A684" t="str">
        <f>'ЯНД НЕД'!AO99</f>
        <v>Салат с ростбифом и клубникой</v>
      </c>
      <c r="B684">
        <f t="shared" si="16"/>
        <v>24</v>
      </c>
    </row>
    <row r="685" spans="1:2" x14ac:dyDescent="0.25">
      <c r="A685" t="str">
        <f>'ЯНД НЕД'!AO100</f>
        <v>Свежий салат</v>
      </c>
      <c r="B685">
        <f t="shared" si="16"/>
        <v>24</v>
      </c>
    </row>
    <row r="686" spans="1:2" x14ac:dyDescent="0.25">
      <c r="A686" t="str">
        <f>'ЯНД НЕД'!AO101</f>
        <v>Помидоры + огурцы</v>
      </c>
      <c r="B686">
        <f t="shared" si="16"/>
        <v>24</v>
      </c>
    </row>
    <row r="687" spans="1:2" x14ac:dyDescent="0.25">
      <c r="A687" t="str">
        <f>'ЯНД НЕД'!AO102</f>
        <v>Салат из молодой капусты с огурцом и редиской</v>
      </c>
      <c r="B687">
        <f t="shared" si="16"/>
        <v>24</v>
      </c>
    </row>
    <row r="688" spans="1:2" x14ac:dyDescent="0.25">
      <c r="A688" t="str">
        <f>'ЯНД НЕД'!AO103</f>
        <v xml:space="preserve">Салат со свёклой, черносливом и орехами </v>
      </c>
      <c r="B688">
        <f t="shared" si="16"/>
        <v>24</v>
      </c>
    </row>
    <row r="689" spans="1:2" x14ac:dyDescent="0.25">
      <c r="A689" t="str">
        <f>'ЯНД НЕД'!AO104</f>
        <v>Куриная грудка су-вид с паровыми овощами</v>
      </c>
      <c r="B689">
        <f t="shared" si="16"/>
        <v>24</v>
      </c>
    </row>
    <row r="690" spans="1:2" x14ac:dyDescent="0.25">
      <c r="A690">
        <f>'ЯНД НЕД'!AO105</f>
        <v>0</v>
      </c>
      <c r="B690">
        <f t="shared" si="16"/>
        <v>24</v>
      </c>
    </row>
    <row r="691" spans="1:2" x14ac:dyDescent="0.25">
      <c r="A691">
        <f>'ЯНД НЕД'!AO106</f>
        <v>0</v>
      </c>
      <c r="B691">
        <f t="shared" si="16"/>
        <v>24</v>
      </c>
    </row>
    <row r="692" spans="1:2" x14ac:dyDescent="0.25">
      <c r="A692" t="str">
        <f>'ЯНД НЕД'!AO107</f>
        <v>Гриль</v>
      </c>
      <c r="B692">
        <f t="shared" si="16"/>
        <v>24</v>
      </c>
    </row>
    <row r="693" spans="1:2" x14ac:dyDescent="0.25">
      <c r="A693" t="str">
        <f>'ЯНД НЕД'!AO108</f>
        <v>Адыгейский сыр на гриле</v>
      </c>
      <c r="B693">
        <f t="shared" si="16"/>
        <v>24</v>
      </c>
    </row>
    <row r="694" spans="1:2" x14ac:dyDescent="0.25">
      <c r="A694" t="str">
        <f>'ЯНД НЕД'!AO109</f>
        <v>Говяжья котлета, 1 шт</v>
      </c>
      <c r="B694">
        <f t="shared" si="16"/>
        <v>24</v>
      </c>
    </row>
    <row r="695" spans="1:2" x14ac:dyDescent="0.25">
      <c r="A695" t="str">
        <f>'ЯНД НЕД'!AO110</f>
        <v>Стейк лосося</v>
      </c>
      <c r="B695">
        <f t="shared" si="16"/>
        <v>24</v>
      </c>
    </row>
    <row r="696" spans="1:2" x14ac:dyDescent="0.25">
      <c r="A696" t="str">
        <f>'ЯНД НЕД'!AO111</f>
        <v>Чизбургер</v>
      </c>
      <c r="B696">
        <f t="shared" si="16"/>
        <v>24</v>
      </c>
    </row>
    <row r="697" spans="1:2" x14ac:dyDescent="0.25">
      <c r="A697" t="str">
        <f>'ЯНД НЕД'!AO112</f>
        <v>Чикенбургер</v>
      </c>
      <c r="B697">
        <f t="shared" si="16"/>
        <v>24</v>
      </c>
    </row>
    <row r="698" spans="1:2" x14ac:dyDescent="0.25">
      <c r="A698" t="str">
        <f>'ЯНД НЕД'!AO113</f>
        <v>Фалафель с овощами в тортилье</v>
      </c>
      <c r="B698">
        <f t="shared" si="16"/>
        <v>24</v>
      </c>
    </row>
    <row r="699" spans="1:2" x14ac:dyDescent="0.25">
      <c r="A699" t="str">
        <f>'ЯНД НЕД'!AO114</f>
        <v>Стейк из индейки</v>
      </c>
      <c r="B699">
        <f t="shared" si="16"/>
        <v>24</v>
      </c>
    </row>
    <row r="700" spans="1:2" x14ac:dyDescent="0.25">
      <c r="A700" t="str">
        <f>'ЯНД НЕД'!AO115</f>
        <v>Овощи на гриле</v>
      </c>
      <c r="B700">
        <f t="shared" si="16"/>
        <v>24</v>
      </c>
    </row>
    <row r="701" spans="1:2" x14ac:dyDescent="0.25">
      <c r="A701" t="str">
        <f>'ЯНД НЕД'!AO116</f>
        <v>Куриная грудка на гриле</v>
      </c>
      <c r="B701">
        <f t="shared" si="16"/>
        <v>24</v>
      </c>
    </row>
    <row r="702" spans="1:2" x14ac:dyDescent="0.25">
      <c r="A702" t="str">
        <f>'ЯНД НЕД'!AO117</f>
        <v>Бифштекс из говядины с яйцом</v>
      </c>
      <c r="B702">
        <f t="shared" si="16"/>
        <v>24</v>
      </c>
    </row>
    <row r="703" spans="1:2" x14ac:dyDescent="0.25">
      <c r="A703" t="str">
        <f>'ЯНД НЕД'!AO118</f>
        <v>Fish &amp; Chips</v>
      </c>
      <c r="B703">
        <f t="shared" si="16"/>
        <v>24</v>
      </c>
    </row>
    <row r="704" spans="1:2" x14ac:dyDescent="0.25">
      <c r="A704" t="str">
        <f>'ЯНД НЕД'!AO119</f>
        <v>Креветки на гриле</v>
      </c>
      <c r="B704">
        <f t="shared" si="16"/>
        <v>24</v>
      </c>
    </row>
    <row r="705" spans="1:2" x14ac:dyDescent="0.25">
      <c r="A705" t="str">
        <f>'ЯНД НЕД'!AO120</f>
        <v>Стейк из говядины</v>
      </c>
      <c r="B705">
        <f t="shared" si="16"/>
        <v>24</v>
      </c>
    </row>
    <row r="706" spans="1:2" x14ac:dyDescent="0.25">
      <c r="A706" t="str">
        <f>'ЯНД НЕД'!AO121</f>
        <v>Гриль завтрак</v>
      </c>
      <c r="B706">
        <f t="shared" si="16"/>
        <v>24</v>
      </c>
    </row>
    <row r="707" spans="1:2" x14ac:dyDescent="0.25">
      <c r="A707" t="str">
        <f>'ЯНД НЕД'!AO122</f>
        <v>Скрамбл (болтунья) с помидорами и пармезаном</v>
      </c>
      <c r="B707">
        <f t="shared" si="16"/>
        <v>24</v>
      </c>
    </row>
    <row r="708" spans="1:2" x14ac:dyDescent="0.25">
      <c r="A708" t="str">
        <f>'ЯНД НЕД'!AO123</f>
        <v xml:space="preserve">Авокадо тост </v>
      </c>
      <c r="B708">
        <f t="shared" si="16"/>
        <v>24</v>
      </c>
    </row>
    <row r="709" spans="1:2" x14ac:dyDescent="0.25">
      <c r="A709" t="str">
        <f>'ЯНД НЕД'!AO124</f>
        <v>Яичница из трех яиц</v>
      </c>
      <c r="B709">
        <f t="shared" si="16"/>
        <v>24</v>
      </c>
    </row>
    <row r="710" spans="1:2" x14ac:dyDescent="0.25">
      <c r="A710" t="str">
        <f>'ЯНД НЕД'!AO125</f>
        <v>Глазунья</v>
      </c>
      <c r="B710">
        <f t="shared" si="16"/>
        <v>24</v>
      </c>
    </row>
    <row r="711" spans="1:2" x14ac:dyDescent="0.25">
      <c r="A711" t="str">
        <f>'ЯНД НЕД'!AO126</f>
        <v>Яйца пашот с тунцом</v>
      </c>
      <c r="B711">
        <f t="shared" si="16"/>
        <v>24</v>
      </c>
    </row>
    <row r="712" spans="1:2" x14ac:dyDescent="0.25">
      <c r="A712" t="str">
        <f>'ЯНД НЕД'!AO127</f>
        <v>Пита с сулугуни</v>
      </c>
      <c r="B712">
        <f t="shared" si="16"/>
        <v>24</v>
      </c>
    </row>
    <row r="713" spans="1:2" x14ac:dyDescent="0.25">
      <c r="A713" t="str">
        <f>'ЯНД НЕД'!AO128</f>
        <v>Шампиньоны</v>
      </c>
      <c r="B713">
        <f t="shared" si="16"/>
        <v>24</v>
      </c>
    </row>
    <row r="714" spans="1:2" x14ac:dyDescent="0.25">
      <c r="A714" t="str">
        <f>'ЯНД НЕД'!AO129</f>
        <v>цыплёнок</v>
      </c>
      <c r="B714">
        <f t="shared" si="16"/>
        <v>24</v>
      </c>
    </row>
    <row r="715" spans="1:2" x14ac:dyDescent="0.25">
      <c r="A715" t="str">
        <f>'ЯНД НЕД'!AO130</f>
        <v>Сыр</v>
      </c>
      <c r="B715">
        <f t="shared" si="16"/>
        <v>24</v>
      </c>
    </row>
    <row r="716" spans="1:2" x14ac:dyDescent="0.25">
      <c r="A716" t="str">
        <f>'ЯНД НЕД'!AO131</f>
        <v>Помидоры</v>
      </c>
      <c r="B716">
        <f t="shared" si="16"/>
        <v>24</v>
      </c>
    </row>
    <row r="717" spans="1:2" x14ac:dyDescent="0.25">
      <c r="A717" t="str">
        <f>'ЯНД НЕД'!AO132</f>
        <v>Пеперони</v>
      </c>
      <c r="B717">
        <f t="shared" ref="B717:B751" si="17">$B$1</f>
        <v>24</v>
      </c>
    </row>
    <row r="718" spans="1:2" x14ac:dyDescent="0.25">
      <c r="A718" t="str">
        <f>'ЯНД НЕД'!AO133</f>
        <v xml:space="preserve">Пармезан </v>
      </c>
      <c r="B718">
        <f t="shared" si="17"/>
        <v>24</v>
      </c>
    </row>
    <row r="719" spans="1:2" x14ac:dyDescent="0.25">
      <c r="A719" t="str">
        <f>'ЯНД НЕД'!AO134</f>
        <v>Зеленый лук</v>
      </c>
      <c r="B719">
        <f t="shared" si="17"/>
        <v>24</v>
      </c>
    </row>
    <row r="720" spans="1:2" x14ac:dyDescent="0.25">
      <c r="A720" t="str">
        <f>'ЯНД НЕД'!AO135</f>
        <v>Бекон</v>
      </c>
      <c r="B720">
        <f t="shared" si="17"/>
        <v>24</v>
      </c>
    </row>
    <row r="721" spans="1:2" x14ac:dyDescent="0.25">
      <c r="A721">
        <f>'ЯНД НЕД'!AO136</f>
        <v>0</v>
      </c>
      <c r="B721">
        <f t="shared" si="17"/>
        <v>24</v>
      </c>
    </row>
    <row r="722" spans="1:2" x14ac:dyDescent="0.25">
      <c r="A722" t="str">
        <f>'ЯНД НЕД'!AO137</f>
        <v>Булгур с овощами гриль</v>
      </c>
      <c r="B722">
        <f t="shared" si="17"/>
        <v>24</v>
      </c>
    </row>
    <row r="723" spans="1:2" x14ac:dyDescent="0.25">
      <c r="A723" t="str">
        <f>'ЯНД НЕД'!AO138</f>
        <v>Гречневая каша гриль</v>
      </c>
      <c r="B723">
        <f t="shared" si="17"/>
        <v>24</v>
      </c>
    </row>
    <row r="724" spans="1:2" x14ac:dyDescent="0.25">
      <c r="A724" t="str">
        <f>'ЯНД НЕД'!AO139</f>
        <v>Картофельное пюре гриль</v>
      </c>
      <c r="B724">
        <f t="shared" si="17"/>
        <v>24</v>
      </c>
    </row>
    <row r="725" spans="1:2" x14ac:dyDescent="0.25">
      <c r="A725" t="str">
        <f>'ЯНД НЕД'!AO140</f>
        <v>Японский рис с кунжутом гриль</v>
      </c>
      <c r="B725">
        <f t="shared" si="17"/>
        <v>24</v>
      </c>
    </row>
    <row r="726" spans="1:2" x14ac:dyDescent="0.25">
      <c r="A726" t="str">
        <f>'ЯНД НЕД'!AO141</f>
        <v>Картофельные дольки гриль</v>
      </c>
      <c r="B726">
        <f t="shared" si="17"/>
        <v>24</v>
      </c>
    </row>
    <row r="727" spans="1:2" x14ac:dyDescent="0.25">
      <c r="A727" t="str">
        <f>'ЯНД НЕД'!AO142</f>
        <v>Картофель фри гриль</v>
      </c>
      <c r="B727">
        <f t="shared" si="17"/>
        <v>24</v>
      </c>
    </row>
    <row r="728" spans="1:2" x14ac:dyDescent="0.25">
      <c r="A728" t="str">
        <f>'ЯНД НЕД'!AO143</f>
        <v>Овощи на пару гриль</v>
      </c>
      <c r="B728">
        <f t="shared" si="17"/>
        <v>24</v>
      </c>
    </row>
    <row r="729" spans="1:2" x14ac:dyDescent="0.25">
      <c r="A729">
        <f>'ЯНД НЕД'!AO144</f>
        <v>0</v>
      </c>
      <c r="B729">
        <f t="shared" si="17"/>
        <v>24</v>
      </c>
    </row>
    <row r="730" spans="1:2" x14ac:dyDescent="0.25">
      <c r="A730" t="str">
        <f>'ЯНД НЕД'!AO145</f>
        <v>Блю чиз</v>
      </c>
      <c r="B730">
        <f t="shared" si="17"/>
        <v>24</v>
      </c>
    </row>
    <row r="731" spans="1:2" x14ac:dyDescent="0.25">
      <c r="A731" t="str">
        <f>'ЯНД НЕД'!AO146</f>
        <v>Горчичиный деми-гляс</v>
      </c>
      <c r="B731">
        <f t="shared" si="17"/>
        <v>24</v>
      </c>
    </row>
    <row r="732" spans="1:2" x14ac:dyDescent="0.25">
      <c r="A732" t="str">
        <f>'ЯНД НЕД'!AO147</f>
        <v>Брусника с розмарином</v>
      </c>
      <c r="B732">
        <f t="shared" si="17"/>
        <v>24</v>
      </c>
    </row>
    <row r="733" spans="1:2" x14ac:dyDescent="0.25">
      <c r="A733" t="str">
        <f>'ЯНД НЕД'!AO148</f>
        <v>Шпинат и сливки</v>
      </c>
      <c r="B733">
        <f t="shared" si="17"/>
        <v>24</v>
      </c>
    </row>
    <row r="734" spans="1:2" x14ac:dyDescent="0.25">
      <c r="A734">
        <f>'ЯНД НЕД'!AO149</f>
        <v>0</v>
      </c>
      <c r="B734">
        <f t="shared" si="17"/>
        <v>24</v>
      </c>
    </row>
    <row r="735" spans="1:2" x14ac:dyDescent="0.25">
      <c r="A735">
        <f>'ЯНД НЕД'!AO150</f>
        <v>0</v>
      </c>
      <c r="B735">
        <f t="shared" si="17"/>
        <v>24</v>
      </c>
    </row>
    <row r="736" spans="1:2" x14ac:dyDescent="0.25">
      <c r="A736">
        <f>'ЯНД НЕД'!AO151</f>
        <v>0</v>
      </c>
      <c r="B736">
        <f t="shared" si="17"/>
        <v>24</v>
      </c>
    </row>
    <row r="737" spans="1:2" x14ac:dyDescent="0.25">
      <c r="A737">
        <f>'ЯНД НЕД'!AO152</f>
        <v>0</v>
      </c>
      <c r="B737">
        <f t="shared" si="17"/>
        <v>24</v>
      </c>
    </row>
    <row r="738" spans="1:2" x14ac:dyDescent="0.25">
      <c r="A738">
        <f>'ЯНД НЕД'!AO153</f>
        <v>0</v>
      </c>
      <c r="B738">
        <f t="shared" si="17"/>
        <v>24</v>
      </c>
    </row>
    <row r="739" spans="1:2" x14ac:dyDescent="0.25">
      <c r="A739">
        <f>'ЯНД НЕД'!AO154</f>
        <v>0</v>
      </c>
      <c r="B739">
        <f t="shared" si="17"/>
        <v>24</v>
      </c>
    </row>
    <row r="740" spans="1:2" x14ac:dyDescent="0.25">
      <c r="A740">
        <f>'ЯНД НЕД'!AO155</f>
        <v>0</v>
      </c>
      <c r="B740">
        <f t="shared" si="17"/>
        <v>24</v>
      </c>
    </row>
    <row r="741" spans="1:2" x14ac:dyDescent="0.25">
      <c r="A741">
        <f>'ЯНД НЕД'!AO156</f>
        <v>0</v>
      </c>
      <c r="B741">
        <f t="shared" si="17"/>
        <v>24</v>
      </c>
    </row>
    <row r="742" spans="1:2" x14ac:dyDescent="0.25">
      <c r="A742">
        <f>'ЯНД НЕД'!AO157</f>
        <v>0</v>
      </c>
      <c r="B742">
        <f t="shared" si="17"/>
        <v>24</v>
      </c>
    </row>
    <row r="743" spans="1:2" x14ac:dyDescent="0.25">
      <c r="A743">
        <f>'ЯНД НЕД'!AO158</f>
        <v>0</v>
      </c>
      <c r="B743">
        <f t="shared" si="17"/>
        <v>24</v>
      </c>
    </row>
    <row r="744" spans="1:2" x14ac:dyDescent="0.25">
      <c r="A744">
        <f>'ЯНД НЕД'!AO159</f>
        <v>0</v>
      </c>
      <c r="B744">
        <f t="shared" si="17"/>
        <v>24</v>
      </c>
    </row>
    <row r="745" spans="1:2" x14ac:dyDescent="0.25">
      <c r="A745">
        <f>'ЯНД НЕД'!AO160</f>
        <v>0</v>
      </c>
      <c r="B745">
        <f t="shared" si="17"/>
        <v>24</v>
      </c>
    </row>
    <row r="746" spans="1:2" x14ac:dyDescent="0.25">
      <c r="A746">
        <f>'ЯНД НЕД'!AO161</f>
        <v>0</v>
      </c>
      <c r="B746">
        <f t="shared" si="17"/>
        <v>24</v>
      </c>
    </row>
    <row r="747" spans="1:2" x14ac:dyDescent="0.25">
      <c r="A747">
        <f>'ЯНД НЕД'!AO162</f>
        <v>0</v>
      </c>
      <c r="B747">
        <f t="shared" si="17"/>
        <v>24</v>
      </c>
    </row>
    <row r="748" spans="1:2" x14ac:dyDescent="0.25">
      <c r="A748">
        <f>'ЯНД НЕД'!AO163</f>
        <v>0</v>
      </c>
      <c r="B748">
        <f t="shared" si="17"/>
        <v>24</v>
      </c>
    </row>
    <row r="749" spans="1:2" x14ac:dyDescent="0.25">
      <c r="A749">
        <f>'ЯНД НЕД'!AO164</f>
        <v>0</v>
      </c>
      <c r="B749">
        <f t="shared" si="17"/>
        <v>24</v>
      </c>
    </row>
    <row r="750" spans="1:2" x14ac:dyDescent="0.25">
      <c r="A750">
        <f>'ЯНД НЕД'!AO165</f>
        <v>0</v>
      </c>
      <c r="B750">
        <f t="shared" si="17"/>
        <v>24</v>
      </c>
    </row>
    <row r="751" spans="1:2" x14ac:dyDescent="0.25">
      <c r="A751">
        <f>'ЯНД НЕД'!AO166</f>
        <v>0</v>
      </c>
      <c r="B751">
        <f t="shared" si="17"/>
        <v>24</v>
      </c>
    </row>
    <row r="752" spans="1:2" x14ac:dyDescent="0.25">
      <c r="A752">
        <f>'ЯНД НЕД'!AO168</f>
        <v>0</v>
      </c>
      <c r="B752">
        <f t="shared" ref="B752:B755" si="18">$B$1</f>
        <v>24</v>
      </c>
    </row>
    <row r="753" spans="1:2" x14ac:dyDescent="0.25">
      <c r="A753">
        <f>'ЯНД НЕД'!AO169</f>
        <v>0</v>
      </c>
      <c r="B753">
        <f t="shared" si="18"/>
        <v>24</v>
      </c>
    </row>
    <row r="754" spans="1:2" x14ac:dyDescent="0.25">
      <c r="A754">
        <f>'ЯНД НЕД'!AO170</f>
        <v>0</v>
      </c>
      <c r="B754">
        <f t="shared" si="18"/>
        <v>24</v>
      </c>
    </row>
    <row r="755" spans="1:2" x14ac:dyDescent="0.25">
      <c r="A755">
        <f>'ЯНД НЕД'!AO171</f>
        <v>0</v>
      </c>
      <c r="B755">
        <f t="shared" si="18"/>
        <v>24</v>
      </c>
    </row>
  </sheetData>
  <pageMargins left="0.7" right="0.7" top="0.75" bottom="0.75" header="0.3" footer="0.3"/>
  <pageSetup paperSize="9" firstPageNumber="429496729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147"/>
  <sheetViews>
    <sheetView topLeftCell="A30" zoomScale="70" zoomScaleNormal="70" workbookViewId="0">
      <selection activeCell="H49" sqref="H49"/>
    </sheetView>
  </sheetViews>
  <sheetFormatPr defaultColWidth="9.28515625" defaultRowHeight="20.100000000000001" customHeight="1" x14ac:dyDescent="0.25"/>
  <cols>
    <col min="1" max="1" width="30.7109375" style="22" customWidth="1"/>
    <col min="2" max="2" width="21" style="22" customWidth="1"/>
    <col min="3" max="3" width="62.140625" style="22" customWidth="1"/>
    <col min="4" max="4" width="5.7109375" style="22" customWidth="1"/>
    <col min="5" max="5" width="10.7109375" style="39" customWidth="1"/>
    <col min="6" max="6" width="12.28515625" style="40" customWidth="1"/>
    <col min="7" max="7" width="8.7109375" style="41" customWidth="1"/>
    <col min="8" max="8" width="55.28515625" style="22" customWidth="1"/>
    <col min="9" max="9" width="5.7109375" style="22" customWidth="1"/>
    <col min="10" max="10" width="10" style="39" customWidth="1"/>
    <col min="11" max="11" width="12.42578125" style="40" customWidth="1"/>
    <col min="12" max="12" width="8.7109375" style="41" customWidth="1"/>
    <col min="13" max="13" width="56.42578125" style="22" customWidth="1"/>
    <col min="14" max="14" width="5.7109375" style="22" customWidth="1"/>
    <col min="15" max="15" width="11.7109375" style="39" customWidth="1"/>
    <col min="16" max="16" width="15.140625" style="40" customWidth="1"/>
    <col min="17" max="17" width="8.7109375" style="41" customWidth="1"/>
    <col min="18" max="18" width="58.85546875" style="22" customWidth="1"/>
    <col min="19" max="19" width="5.7109375" style="22" customWidth="1"/>
    <col min="20" max="20" width="10.85546875" style="39" customWidth="1"/>
    <col min="21" max="21" width="11.7109375" style="40" customWidth="1"/>
    <col min="22" max="22" width="8.7109375" style="41" customWidth="1"/>
    <col min="23" max="23" width="50.7109375" style="22" customWidth="1"/>
    <col min="24" max="24" width="5.7109375" style="22" customWidth="1"/>
    <col min="25" max="25" width="9.5703125" style="39" customWidth="1"/>
    <col min="26" max="26" width="11" style="40" customWidth="1"/>
    <col min="27" max="27" width="8.7109375" style="41" customWidth="1"/>
    <col min="28" max="16384" width="9.28515625" style="22"/>
  </cols>
  <sheetData>
    <row r="1" spans="1:27" s="42" customFormat="1" ht="20.100000000000001" customHeight="1" x14ac:dyDescent="0.25">
      <c r="A1" s="42" t="str">
        <f>'ЯНД НЕД'!A1</f>
        <v>НЕДЕЛЯ</v>
      </c>
      <c r="B1" s="42">
        <f>'ЯНД НЕД'!B1</f>
        <v>24</v>
      </c>
      <c r="C1" s="43">
        <f>'ЯНД НЕД'!E1</f>
        <v>45082</v>
      </c>
      <c r="E1" s="44"/>
      <c r="F1" s="45"/>
      <c r="G1" s="44"/>
      <c r="H1" s="43">
        <f>'ЯНД НЕД'!N1</f>
        <v>45083</v>
      </c>
      <c r="J1" s="44"/>
      <c r="K1" s="45"/>
      <c r="L1" s="44"/>
      <c r="M1" s="43">
        <f>'ЯНД НЕД'!W1</f>
        <v>45084</v>
      </c>
      <c r="O1" s="44"/>
      <c r="P1" s="45"/>
      <c r="Q1" s="44"/>
      <c r="R1" s="43">
        <f>'ЯНД НЕД'!AF1</f>
        <v>45085</v>
      </c>
      <c r="T1" s="44"/>
      <c r="U1" s="45"/>
      <c r="V1" s="44"/>
      <c r="W1" s="43">
        <f>'ЯНД НЕД'!AO1</f>
        <v>45086</v>
      </c>
      <c r="Y1" s="44"/>
      <c r="Z1" s="45"/>
      <c r="AA1" s="44"/>
    </row>
    <row r="2" spans="1:27" s="46" customFormat="1" ht="20.100000000000001" customHeight="1" x14ac:dyDescent="0.25">
      <c r="A2" s="46" t="str">
        <f>'ЯНД НЕД'!A2</f>
        <v>КАТЕГОРИЯ</v>
      </c>
      <c r="B2" s="46" t="str">
        <f>'ЯНД НЕД'!B2</f>
        <v>РОТАЦИЯ</v>
      </c>
      <c r="C2" s="46" t="str">
        <f>'ЯНД НЕД'!E2</f>
        <v>ПН</v>
      </c>
      <c r="E2" s="47" t="str">
        <f>'ЯНД НЕД'!F2</f>
        <v>колво</v>
      </c>
      <c r="F2" s="48" t="str">
        <f>'ЯНД НЕД'!H2</f>
        <v>вес</v>
      </c>
      <c r="G2" s="47" t="str">
        <f>'ЯНД НЕД'!G2</f>
        <v>цена</v>
      </c>
      <c r="H2" s="46" t="str">
        <f>'ЯНД НЕД'!N2</f>
        <v>ВТ</v>
      </c>
      <c r="J2" s="47">
        <f>'ЯНД НЕД'!O2</f>
        <v>0</v>
      </c>
      <c r="K2" s="48" t="str">
        <f>'ЯНД НЕД'!Q2</f>
        <v>вес</v>
      </c>
      <c r="L2" s="47" t="str">
        <f>'ЯНД НЕД'!P2</f>
        <v>цена</v>
      </c>
      <c r="M2" s="46" t="str">
        <f>'ЯНД НЕД'!W2</f>
        <v>СР</v>
      </c>
      <c r="O2" s="47">
        <f>'ЯНД НЕД'!X2</f>
        <v>0</v>
      </c>
      <c r="P2" s="48" t="str">
        <f>'ЯНД НЕД'!Z2</f>
        <v>вес</v>
      </c>
      <c r="Q2" s="47" t="str">
        <f>'ЯНД НЕД'!Y2</f>
        <v>цена</v>
      </c>
      <c r="R2" s="46" t="str">
        <f>'ЯНД НЕД'!AF2</f>
        <v>ЧТ</v>
      </c>
      <c r="T2" s="47">
        <f>'ЯНД НЕД'!AG2</f>
        <v>0</v>
      </c>
      <c r="U2" s="48" t="str">
        <f>'ЯНД НЕД'!AI2</f>
        <v>вес</v>
      </c>
      <c r="V2" s="47" t="s">
        <v>7</v>
      </c>
      <c r="W2" s="46" t="str">
        <f>'ЯНД НЕД'!AO2</f>
        <v>ПТ</v>
      </c>
      <c r="Y2" s="47">
        <f>'ЯНД НЕД'!AP2</f>
        <v>0</v>
      </c>
      <c r="Z2" s="48" t="str">
        <f>'ЯНД НЕД'!AR2</f>
        <v>вес</v>
      </c>
      <c r="AA2" s="47" t="s">
        <v>7</v>
      </c>
    </row>
    <row r="3" spans="1:27" s="49" customFormat="1" ht="20.100000000000001" customHeight="1" x14ac:dyDescent="0.25">
      <c r="A3" s="49" t="str">
        <f>'ЯНД НЕД'!A3</f>
        <v>Завтрак г/ц</v>
      </c>
      <c r="B3" s="49">
        <f>'ЯНД НЕД'!B3</f>
        <v>0</v>
      </c>
      <c r="C3" s="49" t="str">
        <f>'ЯНД НЕД'!E3</f>
        <v>Завтрак г/ц</v>
      </c>
      <c r="E3" s="50"/>
      <c r="F3" s="51"/>
      <c r="G3" s="50"/>
      <c r="H3" s="49" t="str">
        <f>'ЯНД НЕД'!N3</f>
        <v>Завтрак г/ц</v>
      </c>
      <c r="J3" s="50"/>
      <c r="K3" s="51"/>
      <c r="L3" s="50"/>
      <c r="M3" s="49" t="str">
        <f>'ЯНД НЕД'!W3</f>
        <v>Завтрак г/ц</v>
      </c>
      <c r="O3" s="50"/>
      <c r="P3" s="51"/>
      <c r="Q3" s="50"/>
      <c r="R3" s="49" t="str">
        <f>'ЯНД НЕД'!AF3</f>
        <v>Завтрак г/ц</v>
      </c>
      <c r="T3" s="50"/>
      <c r="U3" s="51"/>
      <c r="V3" s="50"/>
      <c r="W3" s="49" t="str">
        <f>'ЯНД НЕД'!AO3</f>
        <v>Завтрак г/ц</v>
      </c>
      <c r="Y3" s="50"/>
      <c r="Z3" s="51"/>
      <c r="AA3" s="50"/>
    </row>
    <row r="4" spans="1:27" ht="20.100000000000001" customHeight="1" x14ac:dyDescent="0.25">
      <c r="A4" s="22" t="str">
        <f>'ЯНД НЕД'!A4</f>
        <v>Завтрак</v>
      </c>
      <c r="B4" s="22" t="str">
        <f>'ЯНД НЕД'!B4</f>
        <v>без ротации</v>
      </c>
      <c r="C4" s="22" t="str">
        <f>'ЯНД НЕД'!E4</f>
        <v xml:space="preserve">Блинчики, 1 шт </v>
      </c>
      <c r="E4" s="39">
        <f>'ЯНД НЕД'!F4</f>
        <v>40</v>
      </c>
      <c r="F4" s="40" t="str">
        <f>CONCATENATE('ЯНД НЕД'!H4,"г")</f>
        <v>50г</v>
      </c>
      <c r="G4" s="41" t="str">
        <f>CONCATENATE('ЯНД НЕД'!G4,"р")</f>
        <v>35р</v>
      </c>
      <c r="H4" s="22" t="str">
        <f>'ЯНД НЕД'!N4</f>
        <v xml:space="preserve">Блинчики, 1 шт </v>
      </c>
      <c r="J4" s="39">
        <f>'ЯНД НЕД'!O4</f>
        <v>40</v>
      </c>
      <c r="K4" s="40" t="str">
        <f>CONCATENATE('ЯНД НЕД'!Q4,"г")</f>
        <v>50г</v>
      </c>
      <c r="L4" s="41" t="str">
        <f>CONCATENATE('ЯНД НЕД'!P4,"р")</f>
        <v>35р</v>
      </c>
      <c r="M4" s="22" t="str">
        <f>'ЯНД НЕД'!W4</f>
        <v xml:space="preserve">Блинчики, 1 шт </v>
      </c>
      <c r="O4" s="39">
        <f>'ЯНД НЕД'!X4</f>
        <v>40</v>
      </c>
      <c r="P4" s="40" t="str">
        <f>CONCATENATE('ЯНД НЕД'!Z4,"г")</f>
        <v>50г</v>
      </c>
      <c r="Q4" s="41" t="str">
        <f>CONCATENATE('ЯНД НЕД'!Y4,"р")</f>
        <v>35р</v>
      </c>
      <c r="R4" s="22" t="str">
        <f>'ЯНД НЕД'!AF4</f>
        <v xml:space="preserve">Блинчики, 1 шт </v>
      </c>
      <c r="T4" s="39">
        <f>'ЯНД НЕД'!AG4</f>
        <v>40</v>
      </c>
      <c r="U4" s="40" t="str">
        <f>CONCATENATE('ЯНД НЕД'!AI4,"г")</f>
        <v>50г</v>
      </c>
      <c r="V4" s="41" t="str">
        <f>CONCATENATE('ЯНД НЕД'!AH4,"р")</f>
        <v>35р</v>
      </c>
      <c r="W4" s="22" t="str">
        <f>'ЯНД НЕД'!AO4</f>
        <v xml:space="preserve">Блинчики, 1 шт </v>
      </c>
      <c r="Y4" s="39">
        <f>'ЯНД НЕД'!AP4</f>
        <v>40</v>
      </c>
      <c r="Z4" s="40" t="str">
        <f>CONCATENATE('ЯНД НЕД'!AR4,"г")</f>
        <v>50г</v>
      </c>
      <c r="AA4" s="41" t="str">
        <f>CONCATENATE('ЯНД НЕД'!AQ4,"р")</f>
        <v>35р</v>
      </c>
    </row>
    <row r="5" spans="1:27" ht="20.100000000000001" customHeight="1" x14ac:dyDescent="0.25">
      <c r="A5" s="22" t="str">
        <f>'ЯНД НЕД'!A5</f>
        <v>Завтрак</v>
      </c>
      <c r="B5" s="22" t="str">
        <f>'ЯНД НЕД'!B5</f>
        <v>без ротации</v>
      </c>
      <c r="C5" s="22" t="str">
        <f>'ЯНД НЕД'!E5</f>
        <v>Английский завтрак</v>
      </c>
      <c r="E5" s="39">
        <f>'ЯНД НЕД'!F5</f>
        <v>20</v>
      </c>
      <c r="F5" s="40" t="str">
        <f>CONCATENATE('ЯНД НЕД'!H5,"г")</f>
        <v>200г</v>
      </c>
      <c r="G5" s="41" t="str">
        <f>CONCATENATE('ЯНД НЕД'!G5,"р")</f>
        <v>240р</v>
      </c>
      <c r="H5" s="22" t="str">
        <f>'ЯНД НЕД'!N5</f>
        <v>Английский завтрак</v>
      </c>
      <c r="J5" s="39">
        <f>'ЯНД НЕД'!O5</f>
        <v>20</v>
      </c>
      <c r="K5" s="40" t="str">
        <f>CONCATENATE('ЯНД НЕД'!Q5,"г")</f>
        <v>200г</v>
      </c>
      <c r="L5" s="41" t="str">
        <f>CONCATENATE('ЯНД НЕД'!P5,"р")</f>
        <v>240р</v>
      </c>
      <c r="M5" s="22" t="str">
        <f>'ЯНД НЕД'!W5</f>
        <v>Английский завтрак</v>
      </c>
      <c r="O5" s="39">
        <f>'ЯНД НЕД'!X5</f>
        <v>20</v>
      </c>
      <c r="P5" s="40" t="str">
        <f>CONCATENATE('ЯНД НЕД'!Z5,"г")</f>
        <v>200г</v>
      </c>
      <c r="Q5" s="41" t="str">
        <f>CONCATENATE('ЯНД НЕД'!Y5,"р")</f>
        <v>240р</v>
      </c>
      <c r="R5" s="22" t="str">
        <f>'ЯНД НЕД'!AF5</f>
        <v>Английский завтрак</v>
      </c>
      <c r="T5" s="39">
        <f>'ЯНД НЕД'!AG5</f>
        <v>20</v>
      </c>
      <c r="U5" s="40" t="str">
        <f>CONCATENATE('ЯНД НЕД'!AI5,"г")</f>
        <v>200г</v>
      </c>
      <c r="V5" s="41" t="str">
        <f>CONCATENATE('ЯНД НЕД'!AH5,"р")</f>
        <v>240р</v>
      </c>
      <c r="W5" s="22" t="str">
        <f>'ЯНД НЕД'!AO5</f>
        <v>Английский завтрак</v>
      </c>
      <c r="Y5" s="39">
        <f>'ЯНД НЕД'!AP5</f>
        <v>20</v>
      </c>
      <c r="Z5" s="40" t="str">
        <f>CONCATENATE('ЯНД НЕД'!AR5,"г")</f>
        <v>200г</v>
      </c>
      <c r="AA5" s="41" t="str">
        <f>CONCATENATE('ЯНД НЕД'!AQ5,"р")</f>
        <v>240р</v>
      </c>
    </row>
    <row r="6" spans="1:27" ht="20.100000000000001" customHeight="1" x14ac:dyDescent="0.25">
      <c r="A6" s="22" t="str">
        <f>'ЯНД НЕД'!A6</f>
        <v>Завтрак</v>
      </c>
      <c r="B6" s="22" t="str">
        <f>'ЯНД НЕД'!B6</f>
        <v>без ротации</v>
      </c>
      <c r="C6" s="22" t="str">
        <f>'ЯНД НЕД'!E6</f>
        <v>Оладьи, 1 шт</v>
      </c>
      <c r="E6" s="39">
        <f>'ЯНД НЕД'!F6</f>
        <v>100</v>
      </c>
      <c r="F6" s="40" t="str">
        <f>CONCATENATE('ЯНД НЕД'!H6,"г")</f>
        <v>45г</v>
      </c>
      <c r="G6" s="41" t="str">
        <f>CONCATENATE('ЯНД НЕД'!G6,"р")</f>
        <v>35р</v>
      </c>
      <c r="H6" s="22" t="str">
        <f>'ЯНД НЕД'!N6</f>
        <v>Оладьи, 1 шт</v>
      </c>
      <c r="J6" s="39">
        <f>'ЯНД НЕД'!O6</f>
        <v>100</v>
      </c>
      <c r="K6" s="40" t="str">
        <f>CONCATENATE('ЯНД НЕД'!Q6,"г")</f>
        <v>45г</v>
      </c>
      <c r="L6" s="41" t="str">
        <f>CONCATENATE('ЯНД НЕД'!P6,"р")</f>
        <v>35р</v>
      </c>
      <c r="M6" s="22" t="str">
        <f>'ЯНД НЕД'!W6</f>
        <v>Оладьи, 1 шт</v>
      </c>
      <c r="O6" s="39">
        <f>'ЯНД НЕД'!X6</f>
        <v>100</v>
      </c>
      <c r="P6" s="40" t="str">
        <f>CONCATENATE('ЯНД НЕД'!Z6,"г")</f>
        <v>45г</v>
      </c>
      <c r="Q6" s="41" t="str">
        <f>CONCATENATE('ЯНД НЕД'!Y6,"р")</f>
        <v>35р</v>
      </c>
      <c r="R6" s="22" t="str">
        <f>'ЯНД НЕД'!AF6</f>
        <v>Оладьи, 1 шт</v>
      </c>
      <c r="T6" s="39">
        <f>'ЯНД НЕД'!AG6</f>
        <v>100</v>
      </c>
      <c r="U6" s="40" t="str">
        <f>CONCATENATE('ЯНД НЕД'!AI6,"г")</f>
        <v>45г</v>
      </c>
      <c r="V6" s="41" t="str">
        <f>CONCATENATE('ЯНД НЕД'!AH6,"р")</f>
        <v>35р</v>
      </c>
      <c r="W6" s="22" t="str">
        <f>'ЯНД НЕД'!AO6</f>
        <v>Оладьи, 1 шт</v>
      </c>
      <c r="Y6" s="39">
        <f>'ЯНД НЕД'!AP6</f>
        <v>100</v>
      </c>
      <c r="Z6" s="40" t="str">
        <f>CONCATENATE('ЯНД НЕД'!AR6,"г")</f>
        <v>45г</v>
      </c>
      <c r="AA6" s="41" t="str">
        <f>CONCATENATE('ЯНД НЕД'!AQ6,"р")</f>
        <v>35р</v>
      </c>
    </row>
    <row r="7" spans="1:27" ht="20.100000000000001" customHeight="1" x14ac:dyDescent="0.25">
      <c r="A7" s="22" t="str">
        <f>'ЯНД НЕД'!A7</f>
        <v>Завтрак</v>
      </c>
      <c r="B7" s="22" t="str">
        <f>'ЯНД НЕД'!B7</f>
        <v>без ротации</v>
      </c>
      <c r="C7" s="22" t="str">
        <f>'ЯНД НЕД'!E7</f>
        <v>Сырники, 1 шт</v>
      </c>
      <c r="E7" s="39">
        <f>'ЯНД НЕД'!F7</f>
        <v>150</v>
      </c>
      <c r="F7" s="40" t="str">
        <f>CONCATENATE('ЯНД НЕД'!H7,"г")</f>
        <v>70г</v>
      </c>
      <c r="G7" s="41" t="str">
        <f>CONCATENATE('ЯНД НЕД'!G7,"р")</f>
        <v>80р</v>
      </c>
      <c r="H7" s="22" t="str">
        <f>'ЯНД НЕД'!N7</f>
        <v>Сырники, 1 шт</v>
      </c>
      <c r="J7" s="39">
        <f>'ЯНД НЕД'!O7</f>
        <v>150</v>
      </c>
      <c r="K7" s="40" t="str">
        <f>CONCATENATE('ЯНД НЕД'!Q7,"г")</f>
        <v>70г</v>
      </c>
      <c r="L7" s="41" t="str">
        <f>CONCATENATE('ЯНД НЕД'!P7,"р")</f>
        <v>80р</v>
      </c>
      <c r="M7" s="22" t="str">
        <f>'ЯНД НЕД'!W7</f>
        <v>Сырники, 1 шт</v>
      </c>
      <c r="O7" s="39">
        <f>'ЯНД НЕД'!X7</f>
        <v>150</v>
      </c>
      <c r="P7" s="40" t="str">
        <f>CONCATENATE('ЯНД НЕД'!Z7,"г")</f>
        <v>70г</v>
      </c>
      <c r="Q7" s="41" t="str">
        <f>CONCATENATE('ЯНД НЕД'!Y7,"р")</f>
        <v>80р</v>
      </c>
      <c r="R7" s="22" t="str">
        <f>'ЯНД НЕД'!AF7</f>
        <v>Сырники, 1 шт</v>
      </c>
      <c r="T7" s="39">
        <f>'ЯНД НЕД'!AG7</f>
        <v>150</v>
      </c>
      <c r="U7" s="40" t="str">
        <f>CONCATENATE('ЯНД НЕД'!AI7,"г")</f>
        <v>70г</v>
      </c>
      <c r="V7" s="41" t="str">
        <f>CONCATENATE('ЯНД НЕД'!AH7,"р")</f>
        <v>80р</v>
      </c>
      <c r="W7" s="22" t="str">
        <f>'ЯНД НЕД'!AO7</f>
        <v>Сырники, 1 шт</v>
      </c>
      <c r="Y7" s="39">
        <f>'ЯНД НЕД'!AP7</f>
        <v>150</v>
      </c>
      <c r="Z7" s="40" t="str">
        <f>CONCATENATE('ЯНД НЕД'!AR7,"г")</f>
        <v>70г</v>
      </c>
      <c r="AA7" s="41" t="str">
        <f>CONCATENATE('ЯНД НЕД'!AQ7,"р")</f>
        <v>80р</v>
      </c>
    </row>
    <row r="8" spans="1:27" ht="20.100000000000001" customHeight="1" x14ac:dyDescent="0.25">
      <c r="A8" s="22" t="str">
        <f>'ЯНД НЕД'!A8</f>
        <v>Завтрак</v>
      </c>
      <c r="B8" s="22" t="str">
        <f>'ЯНД НЕД'!B8</f>
        <v>без ротации</v>
      </c>
      <c r="C8" s="22" t="str">
        <f>'ЯНД НЕД'!E8</f>
        <v>Свиная Колбаска</v>
      </c>
      <c r="E8" s="39">
        <f>'ЯНД НЕД'!F8</f>
        <v>20</v>
      </c>
      <c r="F8" s="40" t="str">
        <f>CONCATENATE('ЯНД НЕД'!H8,"г")</f>
        <v>75г</v>
      </c>
      <c r="G8" s="41" t="str">
        <f>CONCATENATE('ЯНД НЕД'!G8,"р")</f>
        <v>120р</v>
      </c>
      <c r="H8" s="22" t="str">
        <f>'ЯНД НЕД'!N8</f>
        <v>Свиная Колбаска</v>
      </c>
      <c r="J8" s="39">
        <f>'ЯНД НЕД'!O8</f>
        <v>20</v>
      </c>
      <c r="K8" s="40" t="str">
        <f>CONCATENATE('ЯНД НЕД'!Q8,"г")</f>
        <v>75г</v>
      </c>
      <c r="L8" s="41" t="str">
        <f>CONCATENATE('ЯНД НЕД'!P8,"р")</f>
        <v>120р</v>
      </c>
      <c r="M8" s="22" t="str">
        <f>'ЯНД НЕД'!W8</f>
        <v>Свиная Колбаска</v>
      </c>
      <c r="O8" s="39">
        <f>'ЯНД НЕД'!X8</f>
        <v>20</v>
      </c>
      <c r="P8" s="40" t="str">
        <f>CONCATENATE('ЯНД НЕД'!Z8,"г")</f>
        <v>75г</v>
      </c>
      <c r="Q8" s="41" t="str">
        <f>CONCATENATE('ЯНД НЕД'!Y8,"р")</f>
        <v>120р</v>
      </c>
      <c r="R8" s="22" t="str">
        <f>'ЯНД НЕД'!AF8</f>
        <v>Свиная Колбаска</v>
      </c>
      <c r="T8" s="39">
        <f>'ЯНД НЕД'!AG8</f>
        <v>20</v>
      </c>
      <c r="U8" s="40" t="str">
        <f>CONCATENATE('ЯНД НЕД'!AI8,"г")</f>
        <v>75г</v>
      </c>
      <c r="V8" s="41" t="str">
        <f>CONCATENATE('ЯНД НЕД'!AH8,"р")</f>
        <v>120р</v>
      </c>
      <c r="W8" s="22" t="str">
        <f>'ЯНД НЕД'!AO8</f>
        <v>Свиная Колбаска</v>
      </c>
      <c r="Y8" s="39">
        <f>'ЯНД НЕД'!AP8</f>
        <v>20</v>
      </c>
      <c r="Z8" s="40" t="str">
        <f>CONCATENATE('ЯНД НЕД'!AR8,"г")</f>
        <v>75г</v>
      </c>
      <c r="AA8" s="41" t="str">
        <f>CONCATENATE('ЯНД НЕД'!AQ8,"р")</f>
        <v>120р</v>
      </c>
    </row>
    <row r="9" spans="1:27" ht="20.100000000000001" customHeight="1" x14ac:dyDescent="0.25">
      <c r="A9" s="22" t="str">
        <f>'ЯНД НЕД'!A9</f>
        <v>Завтрак</v>
      </c>
      <c r="B9" s="22" t="str">
        <f>'ЯНД НЕД'!B9</f>
        <v>без ротации</v>
      </c>
      <c r="C9" s="22" t="str">
        <f>'ЯНД НЕД'!E9</f>
        <v>Куриная колбаска, 1 шт</v>
      </c>
      <c r="E9" s="39">
        <f>'ЯНД НЕД'!F9</f>
        <v>20</v>
      </c>
      <c r="F9" s="40" t="str">
        <f>CONCATENATE('ЯНД НЕД'!H9,"г")</f>
        <v>100г</v>
      </c>
      <c r="G9" s="41" t="str">
        <f>CONCATENATE('ЯНД НЕД'!G9,"р")</f>
        <v>120р</v>
      </c>
      <c r="H9" s="22" t="str">
        <f>'ЯНД НЕД'!N9</f>
        <v>Куриная колбаска, 1 шт</v>
      </c>
      <c r="J9" s="39">
        <f>'ЯНД НЕД'!O9</f>
        <v>20</v>
      </c>
      <c r="K9" s="40" t="str">
        <f>CONCATENATE('ЯНД НЕД'!Q9,"г")</f>
        <v>100г</v>
      </c>
      <c r="L9" s="41" t="str">
        <f>CONCATENATE('ЯНД НЕД'!P9,"р")</f>
        <v>120р</v>
      </c>
      <c r="M9" s="22" t="str">
        <f>'ЯНД НЕД'!W9</f>
        <v>Куриная колбаска, 1 шт</v>
      </c>
      <c r="O9" s="39">
        <f>'ЯНД НЕД'!X9</f>
        <v>20</v>
      </c>
      <c r="P9" s="40" t="str">
        <f>CONCATENATE('ЯНД НЕД'!Z9,"г")</f>
        <v>100г</v>
      </c>
      <c r="Q9" s="41" t="str">
        <f>CONCATENATE('ЯНД НЕД'!Y9,"р")</f>
        <v>120р</v>
      </c>
      <c r="R9" s="22" t="str">
        <f>'ЯНД НЕД'!AF9</f>
        <v>Куриная колбаска, 1 шт</v>
      </c>
      <c r="T9" s="39">
        <f>'ЯНД НЕД'!AG9</f>
        <v>20</v>
      </c>
      <c r="U9" s="40" t="str">
        <f>CONCATENATE('ЯНД НЕД'!AI9,"г")</f>
        <v>100г</v>
      </c>
      <c r="V9" s="41" t="str">
        <f>CONCATENATE('ЯНД НЕД'!AH9,"р")</f>
        <v>120р</v>
      </c>
      <c r="W9" s="22" t="str">
        <f>'ЯНД НЕД'!AO9</f>
        <v>Куриная колбаска, 1 шт</v>
      </c>
      <c r="Y9" s="39">
        <f>'ЯНД НЕД'!AP9</f>
        <v>20</v>
      </c>
      <c r="Z9" s="40" t="str">
        <f>CONCATENATE('ЯНД НЕД'!AR9,"г")</f>
        <v>100г</v>
      </c>
      <c r="AA9" s="41" t="str">
        <f>CONCATENATE('ЯНД НЕД'!AQ9,"р")</f>
        <v>120р</v>
      </c>
    </row>
    <row r="10" spans="1:27" ht="20.100000000000001" customHeight="1" x14ac:dyDescent="0.25">
      <c r="A10" s="22" t="str">
        <f>'ЯНД НЕД'!A10</f>
        <v>Завтрак</v>
      </c>
      <c r="B10" s="22" t="str">
        <f>'ЯНД НЕД'!B10</f>
        <v>без ротации</v>
      </c>
      <c r="C10" s="22" t="str">
        <f>'ЯНД НЕД'!E10</f>
        <v>Хашбраун, 1 шт</v>
      </c>
      <c r="E10" s="39">
        <f>'ЯНД НЕД'!F10</f>
        <v>110</v>
      </c>
      <c r="F10" s="40" t="str">
        <f>CONCATENATE('ЯНД НЕД'!H10,"г")</f>
        <v>40г</v>
      </c>
      <c r="G10" s="41" t="str">
        <f>CONCATENATE('ЯНД НЕД'!G10,"р")</f>
        <v>65р</v>
      </c>
      <c r="H10" s="22" t="str">
        <f>'ЯНД НЕД'!N10</f>
        <v>Хашбраун, 1 шт</v>
      </c>
      <c r="J10" s="39">
        <f>'ЯНД НЕД'!O10</f>
        <v>110</v>
      </c>
      <c r="K10" s="40" t="str">
        <f>CONCATENATE('ЯНД НЕД'!Q10,"г")</f>
        <v>40г</v>
      </c>
      <c r="L10" s="41" t="str">
        <f>CONCATENATE('ЯНД НЕД'!P10,"р")</f>
        <v>65р</v>
      </c>
      <c r="M10" s="22" t="str">
        <f>'ЯНД НЕД'!W10</f>
        <v>Хашбраун, 1 шт</v>
      </c>
      <c r="O10" s="39">
        <f>'ЯНД НЕД'!X10</f>
        <v>110</v>
      </c>
      <c r="P10" s="40" t="str">
        <f>CONCATENATE('ЯНД НЕД'!Z10,"г")</f>
        <v>40г</v>
      </c>
      <c r="Q10" s="41" t="str">
        <f>CONCATENATE('ЯНД НЕД'!Y10,"р")</f>
        <v>65р</v>
      </c>
      <c r="R10" s="22" t="str">
        <f>'ЯНД НЕД'!AF10</f>
        <v>Хашбраун, 1 шт</v>
      </c>
      <c r="T10" s="39">
        <f>'ЯНД НЕД'!AG10</f>
        <v>110</v>
      </c>
      <c r="U10" s="40" t="str">
        <f>CONCATENATE('ЯНД НЕД'!AI10,"г")</f>
        <v>40г</v>
      </c>
      <c r="V10" s="41" t="str">
        <f>CONCATENATE('ЯНД НЕД'!AH10,"р")</f>
        <v>65р</v>
      </c>
      <c r="W10" s="22" t="str">
        <f>'ЯНД НЕД'!AO10</f>
        <v>Хашбраун, 1 шт</v>
      </c>
      <c r="Y10" s="39">
        <f>'ЯНД НЕД'!AP10</f>
        <v>110</v>
      </c>
      <c r="Z10" s="40" t="str">
        <f>CONCATENATE('ЯНД НЕД'!AR10,"г")</f>
        <v>40г</v>
      </c>
      <c r="AA10" s="41" t="str">
        <f>CONCATENATE('ЯНД НЕД'!AQ10,"р")</f>
        <v>65р</v>
      </c>
    </row>
    <row r="11" spans="1:27" ht="20.100000000000001" customHeight="1" x14ac:dyDescent="0.25">
      <c r="A11" s="22" t="str">
        <f>'ЯНД НЕД'!A11</f>
        <v>Завтрак</v>
      </c>
      <c r="B11" s="22" t="str">
        <f>'ЯНД НЕД'!B11</f>
        <v>без ротации</v>
      </c>
      <c r="C11" s="22" t="str">
        <f>'ЯНД НЕД'!E11</f>
        <v>Глазунья</v>
      </c>
      <c r="E11" s="39">
        <f>'ЯНД НЕД'!F11</f>
        <v>15</v>
      </c>
      <c r="F11" s="40" t="str">
        <f>CONCATENATE('ЯНД НЕД'!H11,"г")</f>
        <v>40г</v>
      </c>
      <c r="G11" s="41" t="str">
        <f>CONCATENATE('ЯНД НЕД'!G11,"р")</f>
        <v>45р</v>
      </c>
      <c r="H11" s="22" t="str">
        <f>'ЯНД НЕД'!N11</f>
        <v>Глазунья</v>
      </c>
      <c r="J11" s="39">
        <f>'ЯНД НЕД'!O11</f>
        <v>15</v>
      </c>
      <c r="K11" s="40" t="str">
        <f>CONCATENATE('ЯНД НЕД'!Q11,"г")</f>
        <v>40г</v>
      </c>
      <c r="L11" s="41" t="str">
        <f>CONCATENATE('ЯНД НЕД'!P11,"р")</f>
        <v>45р</v>
      </c>
      <c r="M11" s="22" t="str">
        <f>'ЯНД НЕД'!W11</f>
        <v>Глазунья</v>
      </c>
      <c r="O11" s="39">
        <f>'ЯНД НЕД'!X11</f>
        <v>15</v>
      </c>
      <c r="P11" s="40" t="str">
        <f>CONCATENATE('ЯНД НЕД'!Z11,"г")</f>
        <v>40г</v>
      </c>
      <c r="Q11" s="41" t="str">
        <f>CONCATENATE('ЯНД НЕД'!Y11,"р")</f>
        <v>45р</v>
      </c>
      <c r="R11" s="22" t="str">
        <f>'ЯНД НЕД'!AF11</f>
        <v>Глазунья</v>
      </c>
      <c r="T11" s="39">
        <f>'ЯНД НЕД'!AG11</f>
        <v>15</v>
      </c>
      <c r="U11" s="40" t="str">
        <f>CONCATENATE('ЯНД НЕД'!AI11,"г")</f>
        <v>40г</v>
      </c>
      <c r="V11" s="41" t="str">
        <f>CONCATENATE('ЯНД НЕД'!AH11,"р")</f>
        <v>45р</v>
      </c>
      <c r="W11" s="22" t="str">
        <f>'ЯНД НЕД'!AO11</f>
        <v>Глазунья</v>
      </c>
      <c r="Y11" s="39">
        <f>'ЯНД НЕД'!AP11</f>
        <v>15</v>
      </c>
      <c r="Z11" s="40" t="str">
        <f>CONCATENATE('ЯНД НЕД'!AR11,"г")</f>
        <v>40г</v>
      </c>
      <c r="AA11" s="41" t="str">
        <f>CONCATENATE('ЯНД НЕД'!AQ11,"р")</f>
        <v>45р</v>
      </c>
    </row>
    <row r="12" spans="1:27" ht="20.100000000000001" customHeight="1" x14ac:dyDescent="0.25">
      <c r="A12" s="22" t="str">
        <f>'ЯНД НЕД'!A12</f>
        <v>Блюда из творога</v>
      </c>
      <c r="B12" s="22" t="str">
        <f>'ЯНД НЕД'!B12</f>
        <v>без ротации</v>
      </c>
      <c r="C12" s="22" t="str">
        <f>'ЯНД НЕД'!E12</f>
        <v xml:space="preserve">Творог с фруктами и гранолой </v>
      </c>
      <c r="E12" s="39">
        <f>'ЯНД НЕД'!F12</f>
        <v>15</v>
      </c>
      <c r="F12" s="40" t="str">
        <f>CONCATENATE('ЯНД НЕД'!H12,"г")</f>
        <v>200г</v>
      </c>
      <c r="G12" s="41" t="str">
        <f>CONCATENATE('ЯНД НЕД'!G12,"р")</f>
        <v>200р</v>
      </c>
      <c r="H12" s="22" t="str">
        <f>'ЯНД НЕД'!N12</f>
        <v xml:space="preserve">Творог с фруктами и гранолой </v>
      </c>
      <c r="J12" s="39">
        <f>'ЯНД НЕД'!O12</f>
        <v>15</v>
      </c>
      <c r="K12" s="40" t="str">
        <f>CONCATENATE('ЯНД НЕД'!Q12,"г")</f>
        <v>200г</v>
      </c>
      <c r="L12" s="41" t="str">
        <f>CONCATENATE('ЯНД НЕД'!P12,"р")</f>
        <v>200р</v>
      </c>
      <c r="M12" s="22" t="str">
        <f>'ЯНД НЕД'!W12</f>
        <v xml:space="preserve">Творог с фруктами и гранолой </v>
      </c>
      <c r="O12" s="39">
        <f>'ЯНД НЕД'!X12</f>
        <v>15</v>
      </c>
      <c r="P12" s="40" t="str">
        <f>CONCATENATE('ЯНД НЕД'!Z12,"г")</f>
        <v>200г</v>
      </c>
      <c r="Q12" s="41" t="str">
        <f>CONCATENATE('ЯНД НЕД'!Y12,"р")</f>
        <v>200р</v>
      </c>
      <c r="R12" s="22" t="str">
        <f>'ЯНД НЕД'!AF12</f>
        <v xml:space="preserve">Творог с фруктами и гранолой </v>
      </c>
      <c r="T12" s="39">
        <f>'ЯНД НЕД'!AG12</f>
        <v>15</v>
      </c>
      <c r="U12" s="40" t="str">
        <f>CONCATENATE('ЯНД НЕД'!AI12,"г")</f>
        <v>200г</v>
      </c>
      <c r="V12" s="41" t="str">
        <f>CONCATENATE('ЯНД НЕД'!AH12,"р")</f>
        <v>200р</v>
      </c>
      <c r="W12" s="22" t="str">
        <f>'ЯНД НЕД'!AO12</f>
        <v xml:space="preserve">Творог с фруктами и гранолой </v>
      </c>
      <c r="Y12" s="39">
        <f>'ЯНД НЕД'!AP12</f>
        <v>15</v>
      </c>
      <c r="Z12" s="40" t="str">
        <f>CONCATENATE('ЯНД НЕД'!AR12,"г")</f>
        <v>200г</v>
      </c>
      <c r="AA12" s="41" t="str">
        <f>CONCATENATE('ЯНД НЕД'!AQ12,"р")</f>
        <v>200р</v>
      </c>
    </row>
    <row r="13" spans="1:27" ht="20.100000000000001" customHeight="1" x14ac:dyDescent="0.25">
      <c r="A13" s="22" t="str">
        <f>'ЯНД НЕД'!A13</f>
        <v>Тост</v>
      </c>
      <c r="B13" s="22" t="str">
        <f>'ЯНД НЕД'!B13</f>
        <v>ежедневно</v>
      </c>
      <c r="C13" s="22" t="str">
        <f>'ЯНД НЕД'!E13</f>
        <v>Крок Мадам</v>
      </c>
      <c r="E13" s="39">
        <f>'ЯНД НЕД'!F13</f>
        <v>8</v>
      </c>
      <c r="F13" s="40" t="str">
        <f>CONCATENATE('ЯНД НЕД'!H13,"г")</f>
        <v>100г</v>
      </c>
      <c r="G13" s="41" t="str">
        <f>CONCATENATE('ЯНД НЕД'!G13,"р")</f>
        <v>100р</v>
      </c>
      <c r="H13" s="22" t="str">
        <f>'ЯНД НЕД'!N13</f>
        <v>Тост с ветчиной и пармезаном</v>
      </c>
      <c r="J13" s="39">
        <f>'ЯНД НЕД'!O13</f>
        <v>8</v>
      </c>
      <c r="K13" s="40" t="str">
        <f>CONCATENATE('ЯНД НЕД'!Q13,"г")</f>
        <v>150г</v>
      </c>
      <c r="L13" s="41" t="str">
        <f>CONCATENATE('ЯНД НЕД'!P13,"р")</f>
        <v>160р</v>
      </c>
      <c r="M13" s="22" t="str">
        <f>'ЯНД НЕД'!W13</f>
        <v>Кальцоне с индейкой</v>
      </c>
      <c r="O13" s="39">
        <f>'ЯНД НЕД'!X13</f>
        <v>8</v>
      </c>
      <c r="P13" s="40" t="str">
        <f>CONCATENATE('ЯНД НЕД'!Z13,"г")</f>
        <v>170г</v>
      </c>
      <c r="Q13" s="41" t="str">
        <f>CONCATENATE('ЯНД НЕД'!Y13,"р")</f>
        <v>175р</v>
      </c>
      <c r="R13" s="22" t="str">
        <f>'ЯНД НЕД'!AF13</f>
        <v>Тост с ветчиной и грибами</v>
      </c>
      <c r="T13" s="39">
        <f>'ЯНД НЕД'!AG13</f>
        <v>8</v>
      </c>
      <c r="U13" s="40" t="str">
        <f>CONCATENATE('ЯНД НЕД'!AI13,"г")</f>
        <v>180г</v>
      </c>
      <c r="V13" s="41" t="str">
        <f>CONCATENATE('ЯНД НЕД'!AH13,"р")</f>
        <v>150р</v>
      </c>
      <c r="W13" s="22" t="str">
        <f>'ЯНД НЕД'!AO13</f>
        <v>Тост с цыплёнком и сыром</v>
      </c>
      <c r="Y13" s="39">
        <f>'ЯНД НЕД'!AP13</f>
        <v>8</v>
      </c>
      <c r="Z13" s="40" t="str">
        <f>CONCATENATE('ЯНД НЕД'!AR13,"г")</f>
        <v>180г</v>
      </c>
      <c r="AA13" s="41" t="str">
        <f>CONCATENATE('ЯНД НЕД'!AQ13,"р")</f>
        <v>170р</v>
      </c>
    </row>
    <row r="14" spans="1:27" ht="20.100000000000001" customHeight="1" x14ac:dyDescent="0.25">
      <c r="A14" s="22" t="str">
        <f>'ЯНД НЕД'!A14</f>
        <v>Омлет</v>
      </c>
      <c r="B14" s="22" t="str">
        <f>'ЯНД НЕД'!B14</f>
        <v>ежедневно</v>
      </c>
      <c r="C14" s="22" t="str">
        <f>'ЯНД НЕД'!E14</f>
        <v>Яйца кокот</v>
      </c>
      <c r="E14" s="39">
        <f>'ЯНД НЕД'!F14</f>
        <v>20</v>
      </c>
      <c r="F14" s="40" t="str">
        <f>CONCATENATE('ЯНД НЕД'!H14,"г")</f>
        <v>100г</v>
      </c>
      <c r="G14" s="41" t="str">
        <f>CONCATENATE('ЯНД НЕД'!G14,"р")</f>
        <v>120р</v>
      </c>
      <c r="H14" s="22" t="str">
        <f>'ЯНД НЕД'!N14</f>
        <v>Шакшука: яичница с брынзой и помидорами</v>
      </c>
      <c r="J14" s="39">
        <f>'ЯНД НЕД'!O14</f>
        <v>20</v>
      </c>
      <c r="K14" s="40" t="str">
        <f>CONCATENATE('ЯНД НЕД'!Q14,"г")</f>
        <v>180г</v>
      </c>
      <c r="L14" s="41" t="str">
        <f>CONCATENATE('ЯНД НЕД'!P14,"р")</f>
        <v>160р</v>
      </c>
      <c r="M14" s="22" t="str">
        <f>'ЯНД НЕД'!W14</f>
        <v xml:space="preserve">Омлет с копчёным цыплёнком и помидорами </v>
      </c>
      <c r="O14" s="39">
        <f>'ЯНД НЕД'!X14</f>
        <v>20</v>
      </c>
      <c r="P14" s="40" t="str">
        <f>CONCATENATE('ЯНД НЕД'!Z14,"г")</f>
        <v>180г</v>
      </c>
      <c r="Q14" s="41" t="str">
        <f>CONCATENATE('ЯНД НЕД'!Y14,"р")</f>
        <v>180р</v>
      </c>
      <c r="R14" s="22" t="str">
        <f>'ЯНД НЕД'!AF14</f>
        <v>Шакшука: яичница с брынзой и помидорами</v>
      </c>
      <c r="T14" s="39">
        <f>'ЯНД НЕД'!AG14</f>
        <v>20</v>
      </c>
      <c r="U14" s="40" t="str">
        <f>CONCATENATE('ЯНД НЕД'!AI14,"г")</f>
        <v>180г</v>
      </c>
      <c r="V14" s="41" t="str">
        <f>CONCATENATE('ЯНД НЕД'!AH14,"р")</f>
        <v>160р</v>
      </c>
      <c r="W14" s="22" t="str">
        <f>'ЯНД НЕД'!AO14</f>
        <v>Скрамбл с овощами</v>
      </c>
      <c r="Y14" s="39">
        <f>'ЯНД НЕД'!AP14</f>
        <v>20</v>
      </c>
      <c r="Z14" s="40" t="str">
        <f>CONCATENATE('ЯНД НЕД'!AR14,"г")</f>
        <v>180г</v>
      </c>
      <c r="AA14" s="41" t="str">
        <f>CONCATENATE('ЯНД НЕД'!AQ14,"р")</f>
        <v>150р</v>
      </c>
    </row>
    <row r="15" spans="1:27" ht="20.100000000000001" customHeight="1" x14ac:dyDescent="0.25">
      <c r="A15" s="22" t="str">
        <f>'ЯНД НЕД'!A15</f>
        <v>Киш</v>
      </c>
      <c r="B15" s="22" t="str">
        <f>'ЯНД НЕД'!B15</f>
        <v>еженедельно</v>
      </c>
      <c r="C15" s="22" t="str">
        <f>'ЯНД НЕД'!E15</f>
        <v>Киш с грудинкой и шампиньонами</v>
      </c>
      <c r="E15" s="39">
        <f>'ЯНД НЕД'!F15</f>
        <v>20</v>
      </c>
      <c r="F15" s="40" t="str">
        <f>CONCATENATE('ЯНД НЕД'!H15,"г")</f>
        <v>180г</v>
      </c>
      <c r="G15" s="41" t="str">
        <f>CONCATENATE('ЯНД НЕД'!G15,"р")</f>
        <v>200р</v>
      </c>
      <c r="H15" s="22" t="str">
        <f>'ЯНД НЕД'!N15</f>
        <v>Киш с грудинкой и шампиньонами</v>
      </c>
      <c r="J15" s="39">
        <f>'ЯНД НЕД'!O15</f>
        <v>20</v>
      </c>
      <c r="K15" s="40" t="str">
        <f>CONCATENATE('ЯНД НЕД'!Q15,"г")</f>
        <v>180г</v>
      </c>
      <c r="L15" s="41" t="str">
        <f>CONCATENATE('ЯНД НЕД'!P15,"р")</f>
        <v>200р</v>
      </c>
      <c r="M15" s="22" t="str">
        <f>'ЯНД НЕД'!W15</f>
        <v>Киш с грудинкой и шампиньонами</v>
      </c>
      <c r="O15" s="39">
        <f>'ЯНД НЕД'!X15</f>
        <v>20</v>
      </c>
      <c r="P15" s="40" t="str">
        <f>CONCATENATE('ЯНД НЕД'!Z15,"г")</f>
        <v>180г</v>
      </c>
      <c r="Q15" s="41" t="str">
        <f>CONCATENATE('ЯНД НЕД'!Y15,"р")</f>
        <v>200р</v>
      </c>
      <c r="R15" s="22" t="str">
        <f>'ЯНД НЕД'!AF15</f>
        <v>Киш с грудинкой и шампиньонами</v>
      </c>
      <c r="T15" s="39">
        <f>'ЯНД НЕД'!AG15</f>
        <v>20</v>
      </c>
      <c r="U15" s="40" t="str">
        <f>CONCATENATE('ЯНД НЕД'!AI15,"г")</f>
        <v>180г</v>
      </c>
      <c r="V15" s="41" t="str">
        <f>CONCATENATE('ЯНД НЕД'!AH15,"р")</f>
        <v>200р</v>
      </c>
      <c r="W15" s="22" t="str">
        <f>'ЯНД НЕД'!AO15</f>
        <v>Киш с грудинкой и шампиньонами</v>
      </c>
      <c r="Y15" s="39">
        <f>'ЯНД НЕД'!AP15</f>
        <v>20</v>
      </c>
      <c r="Z15" s="40" t="str">
        <f>CONCATENATE('ЯНД НЕД'!AR15,"г")</f>
        <v>180г</v>
      </c>
      <c r="AA15" s="41" t="str">
        <f>CONCATENATE('ЯНД НЕД'!AQ15,"р")</f>
        <v>200р</v>
      </c>
    </row>
    <row r="16" spans="1:27" ht="20.100000000000001" customHeight="1" x14ac:dyDescent="0.25">
      <c r="A16" s="22" t="str">
        <f>'ЯНД НЕД'!A16</f>
        <v>Каша на молоке</v>
      </c>
      <c r="B16" s="22" t="str">
        <f>'ЯНД НЕД'!B16</f>
        <v>ежедневно</v>
      </c>
      <c r="C16" s="22" t="str">
        <f>'ЯНД НЕД'!E16</f>
        <v>Овсяная каша</v>
      </c>
      <c r="E16" s="39">
        <f>'ЯНД НЕД'!F16</f>
        <v>25</v>
      </c>
      <c r="F16" s="40" t="str">
        <f>CONCATENATE('ЯНД НЕД'!H16,"г")</f>
        <v>250г</v>
      </c>
      <c r="G16" s="41" t="str">
        <f>CONCATENATE('ЯНД НЕД'!G16,"р")</f>
        <v>100р</v>
      </c>
      <c r="H16" s="22" t="str">
        <f>'ЯНД НЕД'!N16</f>
        <v>Овсяная каша с вяленой клюквой, мёдом и корицей</v>
      </c>
      <c r="J16" s="39">
        <f>'ЯНД НЕД'!O16</f>
        <v>25</v>
      </c>
      <c r="K16" s="40" t="str">
        <f>CONCATENATE('ЯНД НЕД'!Q16,"г")</f>
        <v>250г</v>
      </c>
      <c r="L16" s="41" t="str">
        <f>CONCATENATE('ЯНД НЕД'!P16,"р")</f>
        <v>130р</v>
      </c>
      <c r="M16" s="22" t="str">
        <f>'ЯНД НЕД'!W16</f>
        <v>Овсяная каша</v>
      </c>
      <c r="O16" s="39">
        <f>'ЯНД НЕД'!X16</f>
        <v>25</v>
      </c>
      <c r="P16" s="40" t="str">
        <f>CONCATENATE('ЯНД НЕД'!Z16,"г")</f>
        <v>250г</v>
      </c>
      <c r="Q16" s="41" t="str">
        <f>CONCATENATE('ЯНД НЕД'!Y16,"р")</f>
        <v>100р</v>
      </c>
      <c r="R16" s="22" t="str">
        <f>'ЯНД НЕД'!AF16</f>
        <v>Овсяная каша с сухофруктами</v>
      </c>
      <c r="T16" s="39">
        <f>'ЯНД НЕД'!AG16</f>
        <v>25</v>
      </c>
      <c r="U16" s="40" t="str">
        <f>CONCATENATE('ЯНД НЕД'!AI16,"г")</f>
        <v>250г</v>
      </c>
      <c r="V16" s="41" t="str">
        <f>CONCATENATE('ЯНД НЕД'!AH16,"р")</f>
        <v>130р</v>
      </c>
      <c r="W16" s="22" t="str">
        <f>'ЯНД НЕД'!AO16</f>
        <v>Овсяная каша</v>
      </c>
      <c r="Y16" s="39">
        <f>'ЯНД НЕД'!AP16</f>
        <v>25</v>
      </c>
      <c r="Z16" s="40" t="str">
        <f>CONCATENATE('ЯНД НЕД'!AR16,"г")</f>
        <v>250г</v>
      </c>
      <c r="AA16" s="41" t="str">
        <f>CONCATENATE('ЯНД НЕД'!AQ16,"р")</f>
        <v>100р</v>
      </c>
    </row>
    <row r="17" spans="1:27" ht="20.100000000000001" customHeight="1" x14ac:dyDescent="0.25">
      <c r="A17" s="22" t="str">
        <f>'ЯНД НЕД'!A17</f>
        <v>Каша на молоке</v>
      </c>
      <c r="B17" s="22" t="str">
        <f>'ЯНД НЕД'!B17</f>
        <v>ежедневно</v>
      </c>
      <c r="C17" s="22" t="str">
        <f>'ЯНД НЕД'!E17</f>
        <v>Гречневая миндальная каша с семечками</v>
      </c>
      <c r="E17" s="39">
        <f>'ЯНД НЕД'!F17</f>
        <v>25</v>
      </c>
      <c r="F17" s="40" t="str">
        <f>CONCATENATE('ЯНД НЕД'!H17,"г")</f>
        <v>250г</v>
      </c>
      <c r="G17" s="41" t="str">
        <f>CONCATENATE('ЯНД НЕД'!G17,"р")</f>
        <v>130р</v>
      </c>
      <c r="H17" s="22" t="str">
        <f>'ЯНД НЕД'!N17</f>
        <v>Манная каша</v>
      </c>
      <c r="J17" s="39">
        <f>'ЯНД НЕД'!O17</f>
        <v>25</v>
      </c>
      <c r="K17" s="40" t="str">
        <f>CONCATENATE('ЯНД НЕД'!Q17,"г")</f>
        <v>250г</v>
      </c>
      <c r="L17" s="41" t="str">
        <f>CONCATENATE('ЯНД НЕД'!P17,"р")</f>
        <v>100р</v>
      </c>
      <c r="M17" s="22" t="str">
        <f>'ЯНД НЕД'!W17</f>
        <v>Рисовая каша с манго и кокосовыми хлопьями</v>
      </c>
      <c r="O17" s="39">
        <f>'ЯНД НЕД'!X17</f>
        <v>25</v>
      </c>
      <c r="P17" s="40" t="str">
        <f>CONCATENATE('ЯНД НЕД'!Z17,"г")</f>
        <v>250г</v>
      </c>
      <c r="Q17" s="41" t="str">
        <f>CONCATENATE('ЯНД НЕД'!Y17,"р")</f>
        <v>130р</v>
      </c>
      <c r="R17" s="22" t="str">
        <f>'ЯНД НЕД'!AF17</f>
        <v>Каша 4 злака</v>
      </c>
      <c r="T17" s="39">
        <f>'ЯНД НЕД'!AG17</f>
        <v>25</v>
      </c>
      <c r="U17" s="40" t="str">
        <f>CONCATENATE('ЯНД НЕД'!AI17,"г")</f>
        <v>250г</v>
      </c>
      <c r="V17" s="41" t="str">
        <f>CONCATENATE('ЯНД НЕД'!AH17,"р")</f>
        <v>110р</v>
      </c>
      <c r="W17" s="22" t="str">
        <f>'ЯНД НЕД'!AO17</f>
        <v>Пшенная каша на овсяном молоке с мёдом и яблоком</v>
      </c>
      <c r="Y17" s="39">
        <f>'ЯНД НЕД'!AP17</f>
        <v>25</v>
      </c>
      <c r="Z17" s="40" t="str">
        <f>CONCATENATE('ЯНД НЕД'!AR17,"г")</f>
        <v>250г</v>
      </c>
      <c r="AA17" s="41" t="str">
        <f>CONCATENATE('ЯНД НЕД'!AQ17,"р")</f>
        <v>130р</v>
      </c>
    </row>
    <row r="18" spans="1:27" ht="20.100000000000001" customHeight="1" x14ac:dyDescent="0.25">
      <c r="A18" s="22" t="str">
        <f>'ЯНД НЕД'!A18</f>
        <v>Сладкая выпечка</v>
      </c>
      <c r="B18" s="22" t="str">
        <f>'ЯНД НЕД'!B18</f>
        <v>без ротации</v>
      </c>
      <c r="C18" s="22" t="str">
        <f>'ЯНД НЕД'!E18</f>
        <v>Слойка творожная Датская</v>
      </c>
      <c r="E18" s="39">
        <f>'ЯНД НЕД'!F18</f>
        <v>3</v>
      </c>
      <c r="F18" s="40" t="str">
        <f>CONCATENATE('ЯНД НЕД'!H18,"г")</f>
        <v>125г</v>
      </c>
      <c r="G18" s="41" t="str">
        <f>CONCATENATE('ЯНД НЕД'!G18,"р")</f>
        <v>110р</v>
      </c>
      <c r="H18" s="22" t="str">
        <f>'ЯНД НЕД'!N18</f>
        <v>Слойка творожная Датская</v>
      </c>
      <c r="J18" s="39">
        <f>'ЯНД НЕД'!O18</f>
        <v>3</v>
      </c>
      <c r="K18" s="40" t="str">
        <f>CONCATENATE('ЯНД НЕД'!Q18,"г")</f>
        <v>125г</v>
      </c>
      <c r="L18" s="41" t="str">
        <f>CONCATENATE('ЯНД НЕД'!P18,"р")</f>
        <v>110р</v>
      </c>
      <c r="M18" s="22" t="str">
        <f>'ЯНД НЕД'!W18</f>
        <v>Слойка творожная Датская</v>
      </c>
      <c r="O18" s="39">
        <f>'ЯНД НЕД'!X18</f>
        <v>3</v>
      </c>
      <c r="P18" s="40" t="str">
        <f>CONCATENATE('ЯНД НЕД'!Z18,"г")</f>
        <v>125г</v>
      </c>
      <c r="Q18" s="41" t="str">
        <f>CONCATENATE('ЯНД НЕД'!Y18,"р")</f>
        <v>110р</v>
      </c>
      <c r="R18" s="22" t="str">
        <f>'ЯНД НЕД'!AF18</f>
        <v>Слойка творожная Датская</v>
      </c>
      <c r="T18" s="39">
        <f>'ЯНД НЕД'!AG18</f>
        <v>3</v>
      </c>
      <c r="U18" s="40" t="str">
        <f>CONCATENATE('ЯНД НЕД'!AI18,"г")</f>
        <v>125г</v>
      </c>
      <c r="V18" s="41" t="str">
        <f>CONCATENATE('ЯНД НЕД'!AH18,"р")</f>
        <v>110р</v>
      </c>
      <c r="W18" s="22" t="str">
        <f>'ЯНД НЕД'!AO18</f>
        <v>Слойка творожная Датская</v>
      </c>
      <c r="Y18" s="39">
        <f>'ЯНД НЕД'!AP18</f>
        <v>3</v>
      </c>
      <c r="Z18" s="40" t="str">
        <f>CONCATENATE('ЯНД НЕД'!AR18,"г")</f>
        <v>125г</v>
      </c>
      <c r="AA18" s="41" t="str">
        <f>CONCATENATE('ЯНД НЕД'!AQ18,"р")</f>
        <v>110р</v>
      </c>
    </row>
    <row r="19" spans="1:27" ht="20.100000000000001" customHeight="1" x14ac:dyDescent="0.25">
      <c r="A19" s="22" t="str">
        <f>'ЯНД НЕД'!A19</f>
        <v>Сладкая выпечка</v>
      </c>
      <c r="B19" s="22" t="str">
        <f>'ЯНД НЕД'!B19</f>
        <v>без ротации</v>
      </c>
      <c r="C19" s="22" t="str">
        <f>'ЯНД НЕД'!E19</f>
        <v>Круассан с шоколадом</v>
      </c>
      <c r="E19" s="39">
        <f>'ЯНД НЕД'!F19</f>
        <v>2</v>
      </c>
      <c r="F19" s="40" t="str">
        <f>CONCATENATE('ЯНД НЕД'!H19,"г")</f>
        <v>90г</v>
      </c>
      <c r="G19" s="41" t="str">
        <f>CONCATENATE('ЯНД НЕД'!G19,"р")</f>
        <v>150р</v>
      </c>
      <c r="H19" s="22" t="str">
        <f>'ЯНД НЕД'!N19</f>
        <v>Круассан с шоколадом</v>
      </c>
      <c r="J19" s="39">
        <f>'ЯНД НЕД'!O19</f>
        <v>2</v>
      </c>
      <c r="K19" s="40" t="str">
        <f>CONCATENATE('ЯНД НЕД'!Q19,"г")</f>
        <v>90г</v>
      </c>
      <c r="L19" s="41" t="str">
        <f>CONCATENATE('ЯНД НЕД'!P19,"р")</f>
        <v>150р</v>
      </c>
      <c r="M19" s="22" t="str">
        <f>'ЯНД НЕД'!W19</f>
        <v>Круассан с шоколадом</v>
      </c>
      <c r="O19" s="39">
        <f>'ЯНД НЕД'!X19</f>
        <v>2</v>
      </c>
      <c r="P19" s="40" t="str">
        <f>CONCATENATE('ЯНД НЕД'!Z19,"г")</f>
        <v>90г</v>
      </c>
      <c r="Q19" s="41" t="str">
        <f>CONCATENATE('ЯНД НЕД'!Y19,"р")</f>
        <v>150р</v>
      </c>
      <c r="R19" s="22" t="str">
        <f>'ЯНД НЕД'!AF19</f>
        <v>Круассан с шоколадом</v>
      </c>
      <c r="T19" s="39">
        <f>'ЯНД НЕД'!AG19</f>
        <v>2</v>
      </c>
      <c r="U19" s="40" t="str">
        <f>CONCATENATE('ЯНД НЕД'!AI19,"г")</f>
        <v>90г</v>
      </c>
      <c r="V19" s="41" t="str">
        <f>CONCATENATE('ЯНД НЕД'!AH19,"р")</f>
        <v>150р</v>
      </c>
      <c r="W19" s="22" t="str">
        <f>'ЯНД НЕД'!AO19</f>
        <v>Круассан с шоколадом</v>
      </c>
      <c r="Y19" s="39">
        <f>'ЯНД НЕД'!AP19</f>
        <v>2</v>
      </c>
      <c r="Z19" s="40" t="str">
        <f>CONCATENATE('ЯНД НЕД'!AR19,"г")</f>
        <v>90г</v>
      </c>
      <c r="AA19" s="41" t="str">
        <f>CONCATENATE('ЯНД НЕД'!AQ19,"р")</f>
        <v>150р</v>
      </c>
    </row>
    <row r="20" spans="1:27" ht="20.100000000000001" customHeight="1" x14ac:dyDescent="0.25">
      <c r="A20" s="22" t="str">
        <f>'ЯНД НЕД'!A20</f>
        <v>Сладкая выпечка</v>
      </c>
      <c r="B20" s="22" t="str">
        <f>'ЯНД НЕД'!B20</f>
        <v>без ротации</v>
      </c>
      <c r="C20" s="22" t="str">
        <f>'ЯНД НЕД'!E20</f>
        <v>Язычок с творогом</v>
      </c>
      <c r="E20" s="39">
        <f>'ЯНД НЕД'!F20</f>
        <v>3</v>
      </c>
      <c r="F20" s="40" t="str">
        <f>CONCATENATE('ЯНД НЕД'!H20,"г")</f>
        <v>55г</v>
      </c>
      <c r="G20" s="41" t="str">
        <f>CONCATENATE('ЯНД НЕД'!G20,"р")</f>
        <v>80р</v>
      </c>
      <c r="H20" s="22" t="str">
        <f>'ЯНД НЕД'!N20</f>
        <v>Язычок с творогом</v>
      </c>
      <c r="J20" s="39">
        <f>'ЯНД НЕД'!O20</f>
        <v>3</v>
      </c>
      <c r="K20" s="40" t="str">
        <f>CONCATENATE('ЯНД НЕД'!Q20,"г")</f>
        <v>55г</v>
      </c>
      <c r="L20" s="41" t="str">
        <f>CONCATENATE('ЯНД НЕД'!P20,"р")</f>
        <v>80р</v>
      </c>
      <c r="M20" s="22" t="str">
        <f>'ЯНД НЕД'!W20</f>
        <v>Язычок с творогом</v>
      </c>
      <c r="O20" s="39">
        <f>'ЯНД НЕД'!X20</f>
        <v>3</v>
      </c>
      <c r="P20" s="40" t="str">
        <f>CONCATENATE('ЯНД НЕД'!Z20,"г")</f>
        <v>55г</v>
      </c>
      <c r="Q20" s="41" t="str">
        <f>CONCATENATE('ЯНД НЕД'!Y20,"р")</f>
        <v>80р</v>
      </c>
      <c r="R20" s="22" t="str">
        <f>'ЯНД НЕД'!AF20</f>
        <v>Язычок с творогом</v>
      </c>
      <c r="T20" s="39">
        <f>'ЯНД НЕД'!AG20</f>
        <v>3</v>
      </c>
      <c r="U20" s="40" t="str">
        <f>CONCATENATE('ЯНД НЕД'!AI20,"г")</f>
        <v>55г</v>
      </c>
      <c r="V20" s="41" t="str">
        <f>CONCATENATE('ЯНД НЕД'!AH20,"р")</f>
        <v>80р</v>
      </c>
      <c r="W20" s="22" t="str">
        <f>'ЯНД НЕД'!AO20</f>
        <v>Язычок с творогом</v>
      </c>
      <c r="Y20" s="39">
        <f>'ЯНД НЕД'!AP20</f>
        <v>3</v>
      </c>
      <c r="Z20" s="40" t="str">
        <f>CONCATENATE('ЯНД НЕД'!AR20,"г")</f>
        <v>55г</v>
      </c>
      <c r="AA20" s="41" t="str">
        <f>CONCATENATE('ЯНД НЕД'!AQ20,"р")</f>
        <v>80р</v>
      </c>
    </row>
    <row r="21" spans="1:27" ht="20.100000000000001" customHeight="1" x14ac:dyDescent="0.25">
      <c r="A21" s="22" t="str">
        <f>'ЯНД НЕД'!A21</f>
        <v>Сладкая выпечка</v>
      </c>
      <c r="B21" s="22" t="str">
        <f>'ЯНД НЕД'!B21</f>
        <v>без ротации</v>
      </c>
      <c r="C21" s="22" t="str">
        <f>'ЯНД НЕД'!E21</f>
        <v>Кленовый пекан</v>
      </c>
      <c r="E21" s="39">
        <f>'ЯНД НЕД'!F21</f>
        <v>3</v>
      </c>
      <c r="F21" s="40" t="str">
        <f>CONCATENATE('ЯНД НЕД'!H21,"г")</f>
        <v>100г</v>
      </c>
      <c r="G21" s="41" t="str">
        <f>CONCATENATE('ЯНД НЕД'!G21,"р")</f>
        <v>100р</v>
      </c>
      <c r="H21" s="22" t="str">
        <f>'ЯНД НЕД'!N21</f>
        <v>Кленовый пекан</v>
      </c>
      <c r="J21" s="39">
        <f>'ЯНД НЕД'!O21</f>
        <v>3</v>
      </c>
      <c r="K21" s="40" t="str">
        <f>CONCATENATE('ЯНД НЕД'!Q21,"г")</f>
        <v>100г</v>
      </c>
      <c r="L21" s="41" t="str">
        <f>CONCATENATE('ЯНД НЕД'!P21,"р")</f>
        <v>100р</v>
      </c>
      <c r="M21" s="22" t="str">
        <f>'ЯНД НЕД'!W21</f>
        <v>Кленовый пекан</v>
      </c>
      <c r="O21" s="39">
        <f>'ЯНД НЕД'!X21</f>
        <v>3</v>
      </c>
      <c r="P21" s="40" t="str">
        <f>CONCATENATE('ЯНД НЕД'!Z21,"г")</f>
        <v>100г</v>
      </c>
      <c r="Q21" s="41" t="str">
        <f>CONCATENATE('ЯНД НЕД'!Y21,"р")</f>
        <v>100р</v>
      </c>
      <c r="R21" s="22" t="str">
        <f>'ЯНД НЕД'!AF21</f>
        <v>Кленовый пекан</v>
      </c>
      <c r="T21" s="39">
        <f>'ЯНД НЕД'!AG21</f>
        <v>3</v>
      </c>
      <c r="U21" s="40" t="str">
        <f>CONCATENATE('ЯНД НЕД'!AI21,"г")</f>
        <v>100г</v>
      </c>
      <c r="V21" s="41" t="str">
        <f>CONCATENATE('ЯНД НЕД'!AH21,"р")</f>
        <v>100р</v>
      </c>
      <c r="W21" s="22" t="str">
        <f>'ЯНД НЕД'!AO21</f>
        <v>Кленовый пекан</v>
      </c>
      <c r="Y21" s="39">
        <f>'ЯНД НЕД'!AP21</f>
        <v>3</v>
      </c>
      <c r="Z21" s="40" t="str">
        <f>CONCATENATE('ЯНД НЕД'!AR21,"г")</f>
        <v>100г</v>
      </c>
      <c r="AA21" s="41" t="str">
        <f>CONCATENATE('ЯНД НЕД'!AQ21,"р")</f>
        <v>100р</v>
      </c>
    </row>
    <row r="22" spans="1:27" ht="20.100000000000001" customHeight="1" x14ac:dyDescent="0.25">
      <c r="A22" s="22" t="str">
        <f>'ЯНД НЕД'!A22</f>
        <v>Сладкая выпечка</v>
      </c>
      <c r="B22" s="22" t="str">
        <f>'ЯНД НЕД'!B22</f>
        <v>без ротации</v>
      </c>
      <c r="C22" s="22" t="str">
        <f>'ЯНД НЕД'!E22</f>
        <v>Лакомка с вареной сгущенкой</v>
      </c>
      <c r="E22" s="39">
        <f>'ЯНД НЕД'!F22</f>
        <v>3</v>
      </c>
      <c r="F22" s="40" t="str">
        <f>CONCATENATE('ЯНД НЕД'!H22,"г")</f>
        <v>85г</v>
      </c>
      <c r="G22" s="41" t="str">
        <f>CONCATENATE('ЯНД НЕД'!G22,"р")</f>
        <v>80р</v>
      </c>
      <c r="H22" s="22" t="str">
        <f>'ЯНД НЕД'!N22</f>
        <v>Лакомка с вареной сгущенкой</v>
      </c>
      <c r="J22" s="39">
        <f>'ЯНД НЕД'!O22</f>
        <v>3</v>
      </c>
      <c r="K22" s="40" t="str">
        <f>CONCATENATE('ЯНД НЕД'!Q22,"г")</f>
        <v>85г</v>
      </c>
      <c r="L22" s="41" t="str">
        <f>CONCATENATE('ЯНД НЕД'!P22,"р")</f>
        <v>80р</v>
      </c>
      <c r="M22" s="22" t="str">
        <f>'ЯНД НЕД'!W22</f>
        <v>Лакомка с вареной сгущенкой</v>
      </c>
      <c r="O22" s="39">
        <f>'ЯНД НЕД'!X22</f>
        <v>3</v>
      </c>
      <c r="P22" s="40" t="str">
        <f>CONCATENATE('ЯНД НЕД'!Z22,"г")</f>
        <v>85г</v>
      </c>
      <c r="Q22" s="41" t="str">
        <f>CONCATENATE('ЯНД НЕД'!Y22,"р")</f>
        <v>80р</v>
      </c>
      <c r="R22" s="22" t="str">
        <f>'ЯНД НЕД'!AF22</f>
        <v>Лакомка с вареной сгущенкой</v>
      </c>
      <c r="T22" s="39">
        <f>'ЯНД НЕД'!AG22</f>
        <v>3</v>
      </c>
      <c r="U22" s="40" t="str">
        <f>CONCATENATE('ЯНД НЕД'!AI22,"г")</f>
        <v>85г</v>
      </c>
      <c r="V22" s="41" t="str">
        <f>CONCATENATE('ЯНД НЕД'!AH22,"р")</f>
        <v>80р</v>
      </c>
      <c r="W22" s="22" t="str">
        <f>'ЯНД НЕД'!AO22</f>
        <v>Лакомка с вареной сгущенкой</v>
      </c>
      <c r="Y22" s="39">
        <f>'ЯНД НЕД'!AP22</f>
        <v>3</v>
      </c>
      <c r="Z22" s="40" t="str">
        <f>CONCATENATE('ЯНД НЕД'!AR22,"г")</f>
        <v>85г</v>
      </c>
      <c r="AA22" s="41" t="str">
        <f>CONCATENATE('ЯНД НЕД'!AQ22,"р")</f>
        <v>80р</v>
      </c>
    </row>
    <row r="23" spans="1:27" ht="20.100000000000001" customHeight="1" x14ac:dyDescent="0.25">
      <c r="A23" s="22" t="str">
        <f>'ЯНД НЕД'!A23</f>
        <v>Сладкая выпечка</v>
      </c>
      <c r="B23" s="22" t="str">
        <f>'ЯНД НЕД'!B23</f>
        <v>без ротации</v>
      </c>
      <c r="C23" s="22" t="str">
        <f>'ЯНД НЕД'!E23</f>
        <v>Бриошь с яблоком и грецким орехом</v>
      </c>
      <c r="E23" s="39">
        <f>'ЯНД НЕД'!F23</f>
        <v>3</v>
      </c>
      <c r="F23" s="40" t="str">
        <f>CONCATENATE('ЯНД НЕД'!H23,"г")</f>
        <v>100г</v>
      </c>
      <c r="G23" s="41" t="str">
        <f>CONCATENATE('ЯНД НЕД'!G23,"р")</f>
        <v>90р</v>
      </c>
      <c r="H23" s="22" t="str">
        <f>'ЯНД НЕД'!N23</f>
        <v>Бриошь с яблоком и грецким орехом</v>
      </c>
      <c r="J23" s="39">
        <f>'ЯНД НЕД'!O23</f>
        <v>3</v>
      </c>
      <c r="K23" s="40" t="str">
        <f>CONCATENATE('ЯНД НЕД'!Q23,"г")</f>
        <v>100г</v>
      </c>
      <c r="L23" s="41" t="str">
        <f>CONCATENATE('ЯНД НЕД'!P23,"р")</f>
        <v>90р</v>
      </c>
      <c r="M23" s="22" t="str">
        <f>'ЯНД НЕД'!W23</f>
        <v>Бриошь с яблоком и грецким орехом</v>
      </c>
      <c r="O23" s="39">
        <f>'ЯНД НЕД'!X23</f>
        <v>3</v>
      </c>
      <c r="P23" s="40" t="str">
        <f>CONCATENATE('ЯНД НЕД'!Z23,"г")</f>
        <v>100г</v>
      </c>
      <c r="Q23" s="41" t="str">
        <f>CONCATENATE('ЯНД НЕД'!Y23,"р")</f>
        <v>90р</v>
      </c>
      <c r="R23" s="22" t="str">
        <f>'ЯНД НЕД'!AF23</f>
        <v>Бриошь с яблоком и грецким орехом</v>
      </c>
      <c r="T23" s="39">
        <f>'ЯНД НЕД'!AG23</f>
        <v>3</v>
      </c>
      <c r="U23" s="40" t="str">
        <f>CONCATENATE('ЯНД НЕД'!AI23,"г")</f>
        <v>100г</v>
      </c>
      <c r="V23" s="41" t="str">
        <f>CONCATENATE('ЯНД НЕД'!AH23,"р")</f>
        <v>90р</v>
      </c>
      <c r="W23" s="22" t="str">
        <f>'ЯНД НЕД'!AO23</f>
        <v>Бриошь с яблоком и грецким орехом</v>
      </c>
      <c r="Y23" s="39">
        <f>'ЯНД НЕД'!AP23</f>
        <v>3</v>
      </c>
      <c r="Z23" s="40" t="str">
        <f>CONCATENATE('ЯНД НЕД'!AR23,"г")</f>
        <v>100г</v>
      </c>
      <c r="AA23" s="41" t="str">
        <f>CONCATENATE('ЯНД НЕД'!AQ23,"р")</f>
        <v>90р</v>
      </c>
    </row>
    <row r="24" spans="1:27" ht="20.100000000000001" customHeight="1" x14ac:dyDescent="0.25">
      <c r="A24" s="22" t="str">
        <f>'ЯНД НЕД'!A24</f>
        <v>Сладкая выпечка</v>
      </c>
      <c r="B24" s="22" t="str">
        <f>'ЯНД НЕД'!B24</f>
        <v>без ротации</v>
      </c>
      <c r="C24" s="22" t="str">
        <f>'ЯНД НЕД'!E24</f>
        <v>Круассан миндальный</v>
      </c>
      <c r="E24" s="39">
        <f>'ЯНД НЕД'!F24</f>
        <v>2</v>
      </c>
      <c r="F24" s="40" t="str">
        <f>CONCATENATE('ЯНД НЕД'!H24,"г")</f>
        <v>100г</v>
      </c>
      <c r="G24" s="41" t="str">
        <f>CONCATENATE('ЯНД НЕД'!G24,"р")</f>
        <v>150р</v>
      </c>
      <c r="H24" s="22" t="str">
        <f>'ЯНД НЕД'!N24</f>
        <v>Круассан миндальный</v>
      </c>
      <c r="J24" s="39">
        <f>'ЯНД НЕД'!O24</f>
        <v>2</v>
      </c>
      <c r="K24" s="40" t="str">
        <f>CONCATENATE('ЯНД НЕД'!Q24,"г")</f>
        <v>100г</v>
      </c>
      <c r="L24" s="41" t="str">
        <f>CONCATENATE('ЯНД НЕД'!P24,"р")</f>
        <v>150р</v>
      </c>
      <c r="M24" s="22" t="str">
        <f>'ЯНД НЕД'!W24</f>
        <v>Круассан миндальный</v>
      </c>
      <c r="O24" s="39">
        <f>'ЯНД НЕД'!X24</f>
        <v>2</v>
      </c>
      <c r="P24" s="40" t="str">
        <f>CONCATENATE('ЯНД НЕД'!Z24,"г")</f>
        <v>100г</v>
      </c>
      <c r="Q24" s="41" t="str">
        <f>CONCATENATE('ЯНД НЕД'!Y24,"р")</f>
        <v>150р</v>
      </c>
      <c r="R24" s="22" t="str">
        <f>'ЯНД НЕД'!AF24</f>
        <v>Круассан миндальный</v>
      </c>
      <c r="T24" s="39">
        <f>'ЯНД НЕД'!AG24</f>
        <v>2</v>
      </c>
      <c r="U24" s="40" t="str">
        <f>CONCATENATE('ЯНД НЕД'!AI24,"г")</f>
        <v>100г</v>
      </c>
      <c r="V24" s="41" t="str">
        <f>CONCATENATE('ЯНД НЕД'!AH24,"р")</f>
        <v>150р</v>
      </c>
      <c r="W24" s="22" t="str">
        <f>'ЯНД НЕД'!AO24</f>
        <v>Круассан миндальный</v>
      </c>
      <c r="Y24" s="39">
        <f>'ЯНД НЕД'!AP24</f>
        <v>2</v>
      </c>
      <c r="Z24" s="40" t="str">
        <f>CONCATENATE('ЯНД НЕД'!AR24,"г")</f>
        <v>100г</v>
      </c>
      <c r="AA24" s="41" t="str">
        <f>CONCATENATE('ЯНД НЕД'!AQ24,"р")</f>
        <v>150р</v>
      </c>
    </row>
    <row r="25" spans="1:27" ht="20.100000000000001" customHeight="1" x14ac:dyDescent="0.25">
      <c r="A25" s="22" t="str">
        <f>'ЯНД НЕД'!A25</f>
        <v>Сладкая выпечка</v>
      </c>
      <c r="B25" s="22" t="str">
        <f>'ЯНД НЕД'!B25</f>
        <v>без ротации</v>
      </c>
      <c r="C25" s="22" t="str">
        <f>'ЯНД НЕД'!E25</f>
        <v>Круассан</v>
      </c>
      <c r="E25" s="39">
        <f>'ЯНД НЕД'!F25</f>
        <v>1</v>
      </c>
      <c r="F25" s="40" t="str">
        <f>CONCATENATE('ЯНД НЕД'!H25,"г")</f>
        <v>60г</v>
      </c>
      <c r="G25" s="41" t="str">
        <f>CONCATENATE('ЯНД НЕД'!G25,"р")</f>
        <v>70р</v>
      </c>
      <c r="H25" s="22" t="str">
        <f>'ЯНД НЕД'!N25</f>
        <v>Круассан</v>
      </c>
      <c r="J25" s="39">
        <f>'ЯНД НЕД'!O25</f>
        <v>1</v>
      </c>
      <c r="K25" s="40" t="str">
        <f>CONCATENATE('ЯНД НЕД'!Q25,"г")</f>
        <v>60г</v>
      </c>
      <c r="L25" s="41" t="str">
        <f>CONCATENATE('ЯНД НЕД'!P25,"р")</f>
        <v>70р</v>
      </c>
      <c r="M25" s="22" t="str">
        <f>'ЯНД НЕД'!W25</f>
        <v>Круассан</v>
      </c>
      <c r="O25" s="39">
        <f>'ЯНД НЕД'!X25</f>
        <v>1</v>
      </c>
      <c r="P25" s="40" t="str">
        <f>CONCATENATE('ЯНД НЕД'!Z25,"г")</f>
        <v>60г</v>
      </c>
      <c r="Q25" s="41" t="str">
        <f>CONCATENATE('ЯНД НЕД'!Y25,"р")</f>
        <v>70р</v>
      </c>
      <c r="R25" s="22" t="str">
        <f>'ЯНД НЕД'!AF25</f>
        <v>Круассан</v>
      </c>
      <c r="T25" s="39">
        <f>'ЯНД НЕД'!AG25</f>
        <v>1</v>
      </c>
      <c r="U25" s="40" t="str">
        <f>CONCATENATE('ЯНД НЕД'!AI25,"г")</f>
        <v>60г</v>
      </c>
      <c r="V25" s="41" t="str">
        <f>CONCATENATE('ЯНД НЕД'!AH25,"р")</f>
        <v>70р</v>
      </c>
      <c r="W25" s="22" t="str">
        <f>'ЯНД НЕД'!AO25</f>
        <v>Круассан</v>
      </c>
      <c r="Y25" s="39">
        <f>'ЯНД НЕД'!AP25</f>
        <v>1</v>
      </c>
      <c r="Z25" s="40" t="str">
        <f>CONCATENATE('ЯНД НЕД'!AR25,"г")</f>
        <v>60г</v>
      </c>
      <c r="AA25" s="41" t="str">
        <f>CONCATENATE('ЯНД НЕД'!AQ25,"р")</f>
        <v>70р</v>
      </c>
    </row>
    <row r="26" spans="1:27" ht="20.100000000000001" customHeight="1" x14ac:dyDescent="0.25">
      <c r="A26" s="22" t="str">
        <f>'ЯНД НЕД'!A26</f>
        <v>Сладкая выпечка</v>
      </c>
      <c r="B26" s="22" t="str">
        <f>'ЯНД НЕД'!B26</f>
        <v>без ротации</v>
      </c>
      <c r="C26" s="22" t="str">
        <f>'ЯНД НЕД'!E26</f>
        <v>Кленовый пекан</v>
      </c>
      <c r="E26" s="39">
        <f>'ЯНД НЕД'!F26</f>
        <v>2</v>
      </c>
      <c r="F26" s="40" t="str">
        <f>CONCATENATE('ЯНД НЕД'!H26,"г")</f>
        <v>100г</v>
      </c>
      <c r="G26" s="41" t="str">
        <f>CONCATENATE('ЯНД НЕД'!G26,"р")</f>
        <v>100р</v>
      </c>
      <c r="H26" s="22" t="str">
        <f>'ЯНД НЕД'!N26</f>
        <v>Кленовый пекан</v>
      </c>
      <c r="J26" s="39">
        <f>'ЯНД НЕД'!O26</f>
        <v>2</v>
      </c>
      <c r="K26" s="40" t="str">
        <f>CONCATENATE('ЯНД НЕД'!Q26,"г")</f>
        <v>100г</v>
      </c>
      <c r="L26" s="41" t="str">
        <f>CONCATENATE('ЯНД НЕД'!P26,"р")</f>
        <v>100р</v>
      </c>
      <c r="M26" s="22" t="str">
        <f>'ЯНД НЕД'!W26</f>
        <v>Кленовый пекан</v>
      </c>
      <c r="O26" s="39">
        <f>'ЯНД НЕД'!X26</f>
        <v>2</v>
      </c>
      <c r="P26" s="40" t="str">
        <f>CONCATENATE('ЯНД НЕД'!Z26,"г")</f>
        <v>100г</v>
      </c>
      <c r="Q26" s="41" t="str">
        <f>CONCATENATE('ЯНД НЕД'!Y26,"р")</f>
        <v>100р</v>
      </c>
      <c r="R26" s="22" t="str">
        <f>'ЯНД НЕД'!AF26</f>
        <v>Кленовый пекан</v>
      </c>
      <c r="T26" s="39">
        <f>'ЯНД НЕД'!AG26</f>
        <v>2</v>
      </c>
      <c r="U26" s="40" t="str">
        <f>CONCATENATE('ЯНД НЕД'!AI26,"г")</f>
        <v>100г</v>
      </c>
      <c r="V26" s="41" t="str">
        <f>CONCATENATE('ЯНД НЕД'!AH26,"р")</f>
        <v>100р</v>
      </c>
      <c r="W26" s="22" t="str">
        <f>'ЯНД НЕД'!AO26</f>
        <v>Кленовый пекан</v>
      </c>
      <c r="Y26" s="39">
        <f>'ЯНД НЕД'!AP26</f>
        <v>2</v>
      </c>
      <c r="Z26" s="40" t="str">
        <f>CONCATENATE('ЯНД НЕД'!AR26,"г")</f>
        <v>100г</v>
      </c>
      <c r="AA26" s="41" t="str">
        <f>CONCATENATE('ЯНД НЕД'!AQ26,"р")</f>
        <v>100р</v>
      </c>
    </row>
    <row r="27" spans="1:27" ht="20.100000000000001" customHeight="1" x14ac:dyDescent="0.25">
      <c r="A27" s="22" t="str">
        <f>'ЯНД НЕД'!A27</f>
        <v>Сытный пирожок</v>
      </c>
      <c r="B27" s="22" t="str">
        <f>'ЯНД НЕД'!B27</f>
        <v>без ротации</v>
      </c>
      <c r="C27" s="22" t="str">
        <f>'ЯНД НЕД'!E27</f>
        <v>Хачапури</v>
      </c>
      <c r="E27" s="39">
        <f>'ЯНД НЕД'!F27</f>
        <v>25</v>
      </c>
      <c r="F27" s="40" t="str">
        <f>CONCATENATE('ЯНД НЕД'!H27,"г")</f>
        <v>110г</v>
      </c>
      <c r="G27" s="41" t="str">
        <f>CONCATENATE('ЯНД НЕД'!G27,"р")</f>
        <v>140р</v>
      </c>
      <c r="H27" s="22" t="str">
        <f>'ЯНД НЕД'!N27</f>
        <v>Хачапури</v>
      </c>
      <c r="J27" s="39">
        <f>'ЯНД НЕД'!O27</f>
        <v>25</v>
      </c>
      <c r="K27" s="40" t="str">
        <f>CONCATENATE('ЯНД НЕД'!Q27,"г")</f>
        <v>110г</v>
      </c>
      <c r="L27" s="41" t="str">
        <f>CONCATENATE('ЯНД НЕД'!P27,"р")</f>
        <v>140р</v>
      </c>
      <c r="M27" s="22" t="str">
        <f>'ЯНД НЕД'!W27</f>
        <v>Хачапури</v>
      </c>
      <c r="O27" s="39">
        <f>'ЯНД НЕД'!X27</f>
        <v>25</v>
      </c>
      <c r="P27" s="40" t="str">
        <f>CONCATENATE('ЯНД НЕД'!Z27,"г")</f>
        <v>110г</v>
      </c>
      <c r="Q27" s="41" t="str">
        <f>CONCATENATE('ЯНД НЕД'!Y27,"р")</f>
        <v>140р</v>
      </c>
      <c r="R27" s="22" t="str">
        <f>'ЯНД НЕД'!AF27</f>
        <v>Хачапури</v>
      </c>
      <c r="T27" s="39">
        <f>'ЯНД НЕД'!AG27</f>
        <v>25</v>
      </c>
      <c r="U27" s="40" t="str">
        <f>CONCATENATE('ЯНД НЕД'!AI27,"г")</f>
        <v>110г</v>
      </c>
      <c r="V27" s="41" t="str">
        <f>CONCATENATE('ЯНД НЕД'!AH27,"р")</f>
        <v>140р</v>
      </c>
      <c r="W27" s="22" t="str">
        <f>'ЯНД НЕД'!AO27</f>
        <v>Хачапури</v>
      </c>
      <c r="Y27" s="39">
        <f>'ЯНД НЕД'!AP27</f>
        <v>25</v>
      </c>
      <c r="Z27" s="40" t="str">
        <f>CONCATENATE('ЯНД НЕД'!AR27,"г")</f>
        <v>110г</v>
      </c>
      <c r="AA27" s="41" t="str">
        <f>CONCATENATE('ЯНД НЕД'!AQ27,"р")</f>
        <v>140р</v>
      </c>
    </row>
    <row r="28" spans="1:27" ht="20.100000000000001" customHeight="1" x14ac:dyDescent="0.25">
      <c r="A28" s="22" t="str">
        <f>'ЯНД НЕД'!A28</f>
        <v>Сытный пирожок</v>
      </c>
      <c r="B28" s="22" t="str">
        <f>'ЯНД НЕД'!B28</f>
        <v>без ротации</v>
      </c>
      <c r="C28" s="22" t="str">
        <f>'ЯНД НЕД'!E28</f>
        <v>Курник с шампиньонами</v>
      </c>
      <c r="E28" s="39">
        <f>'ЯНД НЕД'!F28</f>
        <v>3</v>
      </c>
      <c r="F28" s="40" t="str">
        <f>CONCATENATE('ЯНД НЕД'!H28,"г")</f>
        <v>35г</v>
      </c>
      <c r="G28" s="41" t="str">
        <f>CONCATENATE('ЯНД НЕД'!G28,"р")</f>
        <v>60р</v>
      </c>
      <c r="H28" s="22" t="str">
        <f>'ЯНД НЕД'!N28</f>
        <v>Курник с шампиньонами</v>
      </c>
      <c r="J28" s="39">
        <f>'ЯНД НЕД'!O28</f>
        <v>3</v>
      </c>
      <c r="K28" s="40" t="str">
        <f>CONCATENATE('ЯНД НЕД'!Q28,"г")</f>
        <v>35г</v>
      </c>
      <c r="L28" s="41" t="str">
        <f>CONCATENATE('ЯНД НЕД'!P28,"р")</f>
        <v>60р</v>
      </c>
      <c r="M28" s="22" t="str">
        <f>'ЯНД НЕД'!W28</f>
        <v>Курник с шампиньонами</v>
      </c>
      <c r="O28" s="39">
        <f>'ЯНД НЕД'!X28</f>
        <v>3</v>
      </c>
      <c r="P28" s="40" t="str">
        <f>CONCATENATE('ЯНД НЕД'!Z28,"г")</f>
        <v>35г</v>
      </c>
      <c r="Q28" s="41" t="str">
        <f>CONCATENATE('ЯНД НЕД'!Y28,"р")</f>
        <v>60р</v>
      </c>
      <c r="R28" s="22" t="str">
        <f>'ЯНД НЕД'!AF28</f>
        <v>Курник с шампиньонами</v>
      </c>
      <c r="T28" s="39">
        <f>'ЯНД НЕД'!AG28</f>
        <v>3</v>
      </c>
      <c r="U28" s="40" t="str">
        <f>CONCATENATE('ЯНД НЕД'!AI28,"г")</f>
        <v>35г</v>
      </c>
      <c r="V28" s="41" t="str">
        <f>CONCATENATE('ЯНД НЕД'!AH28,"р")</f>
        <v>60р</v>
      </c>
      <c r="W28" s="22" t="str">
        <f>'ЯНД НЕД'!AO28</f>
        <v>Курник с шампиньонами</v>
      </c>
      <c r="Y28" s="39">
        <f>'ЯНД НЕД'!AP28</f>
        <v>3</v>
      </c>
      <c r="Z28" s="40" t="str">
        <f>CONCATENATE('ЯНД НЕД'!AR28,"г")</f>
        <v>35г</v>
      </c>
      <c r="AA28" s="41" t="str">
        <f>CONCATENATE('ЯНД НЕД'!AQ28,"р")</f>
        <v>60р</v>
      </c>
    </row>
    <row r="29" spans="1:27" ht="20.100000000000001" customHeight="1" x14ac:dyDescent="0.25">
      <c r="A29" s="22" t="str">
        <f>'ЯНД НЕД'!A29</f>
        <v>Сытный пирожок</v>
      </c>
      <c r="B29" s="22" t="str">
        <f>'ЯНД НЕД'!B29</f>
        <v>без ротации</v>
      </c>
      <c r="C29" s="22" t="str">
        <f>'ЯНД НЕД'!E29</f>
        <v>Пирожок с говядиной</v>
      </c>
      <c r="E29" s="39">
        <f>'ЯНД НЕД'!F29</f>
        <v>3</v>
      </c>
      <c r="F29" s="40" t="str">
        <f>CONCATENATE('ЯНД НЕД'!H29,"г")</f>
        <v>35г</v>
      </c>
      <c r="G29" s="41" t="str">
        <f>CONCATENATE('ЯНД НЕД'!G29,"р")</f>
        <v>70р</v>
      </c>
      <c r="H29" s="22" t="str">
        <f>'ЯНД НЕД'!N29</f>
        <v>Пирожок с говядиной</v>
      </c>
      <c r="J29" s="39">
        <f>'ЯНД НЕД'!O29</f>
        <v>3</v>
      </c>
      <c r="K29" s="40" t="str">
        <f>CONCATENATE('ЯНД НЕД'!Q29,"г")</f>
        <v>35г</v>
      </c>
      <c r="L29" s="41" t="str">
        <f>CONCATENATE('ЯНД НЕД'!P29,"р")</f>
        <v>70р</v>
      </c>
      <c r="M29" s="22" t="str">
        <f>'ЯНД НЕД'!W29</f>
        <v>Пирожок с говядиной</v>
      </c>
      <c r="O29" s="39">
        <f>'ЯНД НЕД'!X29</f>
        <v>3</v>
      </c>
      <c r="P29" s="40" t="str">
        <f>CONCATENATE('ЯНД НЕД'!Z29,"г")</f>
        <v>35г</v>
      </c>
      <c r="Q29" s="41" t="str">
        <f>CONCATENATE('ЯНД НЕД'!Y29,"р")</f>
        <v>70р</v>
      </c>
      <c r="R29" s="22" t="str">
        <f>'ЯНД НЕД'!AF29</f>
        <v>Пирожок с говядиной</v>
      </c>
      <c r="T29" s="39">
        <f>'ЯНД НЕД'!AG29</f>
        <v>3</v>
      </c>
      <c r="U29" s="40" t="str">
        <f>CONCATENATE('ЯНД НЕД'!AI29,"г")</f>
        <v>35г</v>
      </c>
      <c r="V29" s="41" t="str">
        <f>CONCATENATE('ЯНД НЕД'!AH29,"р")</f>
        <v>70р</v>
      </c>
      <c r="W29" s="22" t="str">
        <f>'ЯНД НЕД'!AO29</f>
        <v>Пирожок с говядиной</v>
      </c>
      <c r="Y29" s="39">
        <f>'ЯНД НЕД'!AP29</f>
        <v>3</v>
      </c>
      <c r="Z29" s="40" t="str">
        <f>CONCATENATE('ЯНД НЕД'!AR29,"г")</f>
        <v>35г</v>
      </c>
      <c r="AA29" s="41" t="str">
        <f>CONCATENATE('ЯНД НЕД'!AQ29,"р")</f>
        <v>70р</v>
      </c>
    </row>
    <row r="30" spans="1:27" ht="20.100000000000001" customHeight="1" x14ac:dyDescent="0.25">
      <c r="A30" s="22" t="str">
        <f>'ЯНД НЕД'!A30</f>
        <v>Сытный пирожок</v>
      </c>
      <c r="B30" s="22" t="str">
        <f>'ЯНД НЕД'!B30</f>
        <v>без ротации</v>
      </c>
      <c r="C30" s="22" t="str">
        <f>'ЯНД НЕД'!E30</f>
        <v>Пирожок со шпинатом и рикоттой</v>
      </c>
      <c r="E30" s="39">
        <f>'ЯНД НЕД'!F30</f>
        <v>3</v>
      </c>
      <c r="F30" s="40" t="str">
        <f>CONCATENATE('ЯНД НЕД'!H30,"г")</f>
        <v>60г</v>
      </c>
      <c r="G30" s="41" t="str">
        <f>CONCATENATE('ЯНД НЕД'!G30,"р")</f>
        <v>75р</v>
      </c>
      <c r="H30" s="22" t="str">
        <f>'ЯНД НЕД'!N30</f>
        <v>Пирожок со шпинатом и рикоттой</v>
      </c>
      <c r="J30" s="39">
        <f>'ЯНД НЕД'!O30</f>
        <v>3</v>
      </c>
      <c r="K30" s="40" t="str">
        <f>CONCATENATE('ЯНД НЕД'!Q30,"г")</f>
        <v>60г</v>
      </c>
      <c r="L30" s="41" t="str">
        <f>CONCATENATE('ЯНД НЕД'!P30,"р")</f>
        <v>75р</v>
      </c>
      <c r="M30" s="22" t="str">
        <f>'ЯНД НЕД'!W30</f>
        <v>Пирожок со шпинатом и рикоттой</v>
      </c>
      <c r="O30" s="39">
        <f>'ЯНД НЕД'!X30</f>
        <v>3</v>
      </c>
      <c r="P30" s="40" t="str">
        <f>CONCATENATE('ЯНД НЕД'!Z30,"г")</f>
        <v>60г</v>
      </c>
      <c r="Q30" s="41" t="str">
        <f>CONCATENATE('ЯНД НЕД'!Y30,"р")</f>
        <v>75р</v>
      </c>
      <c r="R30" s="22" t="str">
        <f>'ЯНД НЕД'!AF30</f>
        <v>Пирожок со шпинатом и рикоттой</v>
      </c>
      <c r="T30" s="39">
        <f>'ЯНД НЕД'!AG30</f>
        <v>3</v>
      </c>
      <c r="U30" s="40" t="str">
        <f>CONCATENATE('ЯНД НЕД'!AI30,"г")</f>
        <v>60г</v>
      </c>
      <c r="V30" s="41" t="str">
        <f>CONCATENATE('ЯНД НЕД'!AH30,"р")</f>
        <v>75р</v>
      </c>
      <c r="W30" s="22" t="str">
        <f>'ЯНД НЕД'!AO30</f>
        <v>Пирожок со шпинатом и рикоттой</v>
      </c>
      <c r="Y30" s="39">
        <f>'ЯНД НЕД'!AP30</f>
        <v>3</v>
      </c>
      <c r="Z30" s="40" t="str">
        <f>CONCATENATE('ЯНД НЕД'!AR30,"г")</f>
        <v>60г</v>
      </c>
      <c r="AA30" s="41" t="str">
        <f>CONCATENATE('ЯНД НЕД'!AQ30,"р")</f>
        <v>75р</v>
      </c>
    </row>
    <row r="31" spans="1:27" ht="20.100000000000001" customHeight="1" x14ac:dyDescent="0.25">
      <c r="A31" s="22" t="str">
        <f>'ЯНД НЕД'!A31</f>
        <v>Сытный пирожок</v>
      </c>
      <c r="B31" s="22" t="str">
        <f>'ЯНД НЕД'!B31</f>
        <v>без ротации</v>
      </c>
      <c r="C31" s="22" t="str">
        <f>'ЯНД НЕД'!E31</f>
        <v>Эмпанадас Маргарита с оливками</v>
      </c>
      <c r="E31" s="39">
        <f>'ЯНД НЕД'!F31</f>
        <v>4</v>
      </c>
      <c r="F31" s="40" t="str">
        <f>CONCATENATE('ЯНД НЕД'!H31,"г")</f>
        <v>30г</v>
      </c>
      <c r="G31" s="41" t="str">
        <f>CONCATENATE('ЯНД НЕД'!G31,"р")</f>
        <v>60р</v>
      </c>
      <c r="H31" s="22" t="str">
        <f>'ЯНД НЕД'!N31</f>
        <v>Эмпанадас Маргарита с оливками</v>
      </c>
      <c r="J31" s="39">
        <f>'ЯНД НЕД'!O31</f>
        <v>4</v>
      </c>
      <c r="K31" s="40" t="str">
        <f>CONCATENATE('ЯНД НЕД'!Q31,"г")</f>
        <v>30г</v>
      </c>
      <c r="L31" s="41" t="str">
        <f>CONCATENATE('ЯНД НЕД'!P31,"р")</f>
        <v>60р</v>
      </c>
      <c r="M31" s="22" t="str">
        <f>'ЯНД НЕД'!W31</f>
        <v>Эмпанадас Маргарита с оливками</v>
      </c>
      <c r="O31" s="39">
        <f>'ЯНД НЕД'!X31</f>
        <v>4</v>
      </c>
      <c r="P31" s="40" t="str">
        <f>CONCATENATE('ЯНД НЕД'!Z31,"г")</f>
        <v>30г</v>
      </c>
      <c r="Q31" s="41" t="str">
        <f>CONCATENATE('ЯНД НЕД'!Y31,"р")</f>
        <v>60р</v>
      </c>
      <c r="R31" s="22" t="str">
        <f>'ЯНД НЕД'!AF31</f>
        <v>Эмпанадас Маргарита с оливками</v>
      </c>
      <c r="T31" s="39">
        <f>'ЯНД НЕД'!AG31</f>
        <v>4</v>
      </c>
      <c r="U31" s="40" t="str">
        <f>CONCATENATE('ЯНД НЕД'!AI31,"г")</f>
        <v>30г</v>
      </c>
      <c r="V31" s="41" t="str">
        <f>CONCATENATE('ЯНД НЕД'!AH31,"р")</f>
        <v>60р</v>
      </c>
      <c r="W31" s="22" t="str">
        <f>'ЯНД НЕД'!AO31</f>
        <v>Эмпанадас Маргарита с оливками</v>
      </c>
      <c r="Y31" s="39">
        <f>'ЯНД НЕД'!AP31</f>
        <v>4</v>
      </c>
      <c r="Z31" s="40" t="str">
        <f>CONCATENATE('ЯНД НЕД'!AR31,"г")</f>
        <v>30г</v>
      </c>
      <c r="AA31" s="41" t="str">
        <f>CONCATENATE('ЯНД НЕД'!AQ31,"р")</f>
        <v>60р</v>
      </c>
    </row>
    <row r="32" spans="1:27" ht="20.100000000000001" customHeight="1" x14ac:dyDescent="0.25">
      <c r="A32" s="22" t="str">
        <f>'ЯНД НЕД'!A32</f>
        <v>Сытный пирожок</v>
      </c>
      <c r="B32" s="22" t="str">
        <f>'ЯНД НЕД'!B32</f>
        <v>без ротации</v>
      </c>
      <c r="C32" s="22" t="str">
        <f>'ЯНД НЕД'!E32</f>
        <v>Слойка с малиной</v>
      </c>
      <c r="E32" s="39">
        <f>'ЯНД НЕД'!F32</f>
        <v>5</v>
      </c>
      <c r="F32" s="40" t="str">
        <f>CONCATENATE('ЯНД НЕД'!H32,"г")</f>
        <v>30г</v>
      </c>
      <c r="G32" s="41" t="str">
        <f>CONCATENATE('ЯНД НЕД'!G32,"р")</f>
        <v>60р</v>
      </c>
      <c r="H32" s="22" t="str">
        <f>'ЯНД НЕД'!N32</f>
        <v>Слойка с малиной</v>
      </c>
      <c r="J32" s="39">
        <f>'ЯНД НЕД'!O32</f>
        <v>5</v>
      </c>
      <c r="K32" s="40" t="str">
        <f>CONCATENATE('ЯНД НЕД'!Q32,"г")</f>
        <v>30г</v>
      </c>
      <c r="L32" s="41" t="str">
        <f>CONCATENATE('ЯНД НЕД'!P32,"р")</f>
        <v>60р</v>
      </c>
      <c r="M32" s="22" t="str">
        <f>'ЯНД НЕД'!W32</f>
        <v>Слойка с малиной</v>
      </c>
      <c r="O32" s="39">
        <f>'ЯНД НЕД'!X32</f>
        <v>5</v>
      </c>
      <c r="P32" s="40" t="str">
        <f>CONCATENATE('ЯНД НЕД'!Z32,"г")</f>
        <v>30г</v>
      </c>
      <c r="Q32" s="41" t="str">
        <f>CONCATENATE('ЯНД НЕД'!Y32,"р")</f>
        <v>60р</v>
      </c>
      <c r="R32" s="22" t="str">
        <f>'ЯНД НЕД'!AF32</f>
        <v>Слойка с малиной</v>
      </c>
      <c r="T32" s="39">
        <f>'ЯНД НЕД'!AG32</f>
        <v>5</v>
      </c>
      <c r="U32" s="40" t="str">
        <f>CONCATENATE('ЯНД НЕД'!AI32,"г")</f>
        <v>30г</v>
      </c>
      <c r="V32" s="41" t="str">
        <f>CONCATENATE('ЯНД НЕД'!AH32,"р")</f>
        <v>60р</v>
      </c>
      <c r="W32" s="22" t="str">
        <f>'ЯНД НЕД'!AO32</f>
        <v>Слойка с малиной</v>
      </c>
      <c r="Y32" s="39">
        <f>'ЯНД НЕД'!AP32</f>
        <v>5</v>
      </c>
      <c r="Z32" s="40" t="str">
        <f>CONCATENATE('ЯНД НЕД'!AR32,"г")</f>
        <v>30г</v>
      </c>
      <c r="AA32" s="41" t="str">
        <f>CONCATENATE('ЯНД НЕД'!AQ32,"р")</f>
        <v>60р</v>
      </c>
    </row>
    <row r="33" spans="1:27" ht="20.100000000000001" customHeight="1" x14ac:dyDescent="0.25">
      <c r="A33" s="22" t="str">
        <f>'ЯНД НЕД'!A33</f>
        <v>Сытный пирожок</v>
      </c>
      <c r="B33" s="22" t="str">
        <f>'ЯНД НЕД'!B33</f>
        <v>без ротации</v>
      </c>
      <c r="C33" s="22" t="str">
        <f>'ЯНД НЕД'!E33</f>
        <v>Бретцель дог</v>
      </c>
      <c r="E33" s="39">
        <f>'ЯНД НЕД'!F33</f>
        <v>25</v>
      </c>
      <c r="F33" s="40" t="str">
        <f>CONCATENATE('ЯНД НЕД'!H33,"г")</f>
        <v>140г</v>
      </c>
      <c r="G33" s="41" t="str">
        <f>CONCATENATE('ЯНД НЕД'!G33,"р")</f>
        <v>150р</v>
      </c>
      <c r="H33" s="22" t="str">
        <f>'ЯНД НЕД'!N33</f>
        <v>Бретцель дог</v>
      </c>
      <c r="J33" s="39">
        <f>'ЯНД НЕД'!O33</f>
        <v>25</v>
      </c>
      <c r="K33" s="40" t="str">
        <f>CONCATENATE('ЯНД НЕД'!Q33,"г")</f>
        <v>140г</v>
      </c>
      <c r="L33" s="41" t="str">
        <f>CONCATENATE('ЯНД НЕД'!P33,"р")</f>
        <v>150р</v>
      </c>
      <c r="M33" s="22" t="str">
        <f>'ЯНД НЕД'!W33</f>
        <v>Бретцель дог</v>
      </c>
      <c r="O33" s="39">
        <f>'ЯНД НЕД'!X33</f>
        <v>25</v>
      </c>
      <c r="P33" s="40" t="str">
        <f>CONCATENATE('ЯНД НЕД'!Z33,"г")</f>
        <v>140г</v>
      </c>
      <c r="Q33" s="41" t="str">
        <f>CONCATENATE('ЯНД НЕД'!Y33,"р")</f>
        <v>150р</v>
      </c>
      <c r="R33" s="22" t="str">
        <f>'ЯНД НЕД'!AF33</f>
        <v>Бретцель дог</v>
      </c>
      <c r="T33" s="39">
        <f>'ЯНД НЕД'!AG33</f>
        <v>25</v>
      </c>
      <c r="U33" s="40" t="str">
        <f>CONCATENATE('ЯНД НЕД'!AI33,"г")</f>
        <v>140г</v>
      </c>
      <c r="V33" s="41" t="str">
        <f>CONCATENATE('ЯНД НЕД'!AH33,"р")</f>
        <v>150р</v>
      </c>
      <c r="W33" s="22" t="str">
        <f>'ЯНД НЕД'!AO33</f>
        <v>Бретцель дог</v>
      </c>
      <c r="Y33" s="39">
        <f>'ЯНД НЕД'!AP33</f>
        <v>25</v>
      </c>
      <c r="Z33" s="40" t="str">
        <f>CONCATENATE('ЯНД НЕД'!AR33,"г")</f>
        <v>140г</v>
      </c>
      <c r="AA33" s="41" t="str">
        <f>CONCATENATE('ЯНД НЕД'!AQ33,"р")</f>
        <v>150р</v>
      </c>
    </row>
    <row r="34" spans="1:27" ht="20.100000000000001" customHeight="1" x14ac:dyDescent="0.25">
      <c r="A34" s="22">
        <f>'ЯНД НЕД'!A34</f>
        <v>0</v>
      </c>
      <c r="B34" s="22">
        <f>'ЯНД НЕД'!B34</f>
        <v>0</v>
      </c>
      <c r="C34" s="22">
        <f>'ЯНД НЕД'!E34</f>
        <v>0</v>
      </c>
      <c r="E34" s="39">
        <f>'ЯНД НЕД'!F34</f>
        <v>0</v>
      </c>
      <c r="F34" s="40" t="str">
        <f>CONCATENATE('ЯНД НЕД'!H34,"г")</f>
        <v>г</v>
      </c>
      <c r="G34" s="41" t="str">
        <f>CONCATENATE('ЯНД НЕД'!G34,"р")</f>
        <v>р</v>
      </c>
      <c r="H34" s="22">
        <f>'ЯНД НЕД'!N34</f>
        <v>0</v>
      </c>
      <c r="J34" s="39">
        <f>'ЯНД НЕД'!O34</f>
        <v>0</v>
      </c>
      <c r="K34" s="40" t="str">
        <f>CONCATENATE('ЯНД НЕД'!Q34,"г")</f>
        <v>г</v>
      </c>
      <c r="L34" s="41" t="str">
        <f>CONCATENATE('ЯНД НЕД'!P34,"р")</f>
        <v>р</v>
      </c>
      <c r="M34" s="22">
        <f>'ЯНД НЕД'!W34</f>
        <v>0</v>
      </c>
      <c r="O34" s="39">
        <f>'ЯНД НЕД'!X34</f>
        <v>0</v>
      </c>
      <c r="P34" s="40" t="str">
        <f>CONCATENATE('ЯНД НЕД'!Z34,"г")</f>
        <v>г</v>
      </c>
      <c r="Q34" s="41" t="str">
        <f>CONCATENATE('ЯНД НЕД'!Y34,"р")</f>
        <v>р</v>
      </c>
      <c r="R34" s="22">
        <f>'ЯНД НЕД'!AF34</f>
        <v>0</v>
      </c>
      <c r="T34" s="39">
        <f>'ЯНД НЕД'!AG34</f>
        <v>0</v>
      </c>
      <c r="U34" s="40" t="str">
        <f>CONCATENATE('ЯНД НЕД'!AI34,"г")</f>
        <v>г</v>
      </c>
      <c r="V34" s="41" t="str">
        <f>CONCATENATE('ЯНД НЕД'!AH34,"р")</f>
        <v>р</v>
      </c>
      <c r="W34" s="22">
        <f>'ЯНД НЕД'!AO34</f>
        <v>0</v>
      </c>
      <c r="Y34" s="39">
        <f>'ЯНД НЕД'!AP34</f>
        <v>0</v>
      </c>
      <c r="Z34" s="40" t="str">
        <f>CONCATENATE('ЯНД НЕД'!AR34,"г")</f>
        <v>г</v>
      </c>
      <c r="AA34" s="41" t="str">
        <f>CONCATENATE('ЯНД НЕД'!AQ34,"р")</f>
        <v>р</v>
      </c>
    </row>
    <row r="35" spans="1:27" s="49" customFormat="1" ht="20.100000000000001" customHeight="1" x14ac:dyDescent="0.25">
      <c r="A35" s="49" t="str">
        <f>'ЯНД НЕД'!A35</f>
        <v>Обед г/ц</v>
      </c>
      <c r="B35" s="49">
        <f>'ЯНД НЕД'!B35</f>
        <v>0</v>
      </c>
      <c r="C35" s="49" t="str">
        <f>'ЯНД НЕД'!E35</f>
        <v>Обед г/ц</v>
      </c>
      <c r="E35" s="50"/>
      <c r="F35" s="51"/>
      <c r="G35" s="50"/>
      <c r="H35" s="49" t="str">
        <f>'ЯНД НЕД'!N35</f>
        <v>Обед г/ц</v>
      </c>
      <c r="J35" s="50"/>
      <c r="K35" s="51"/>
      <c r="L35" s="50"/>
      <c r="M35" s="49" t="str">
        <f>'ЯНД НЕД'!W35</f>
        <v>Обед г/ц</v>
      </c>
      <c r="O35" s="50"/>
      <c r="P35" s="51"/>
      <c r="Q35" s="50"/>
      <c r="R35" s="49" t="str">
        <f>'ЯНД НЕД'!AF35</f>
        <v>Обед г/ц</v>
      </c>
      <c r="T35" s="50"/>
      <c r="U35" s="51"/>
      <c r="V35" s="50"/>
      <c r="W35" s="49" t="s">
        <v>76</v>
      </c>
      <c r="Y35" s="50"/>
      <c r="Z35" s="51"/>
      <c r="AA35" s="50"/>
    </row>
    <row r="36" spans="1:27" ht="20.100000000000001" customHeight="1" x14ac:dyDescent="0.25">
      <c r="A36" s="22" t="str">
        <f>'ЯНД НЕД'!A36</f>
        <v>Бульон</v>
      </c>
      <c r="B36" s="22" t="str">
        <f>'ЯНД НЕД'!B36</f>
        <v>без ротации</v>
      </c>
      <c r="C36" s="22" t="str">
        <f>'ЯНД НЕД'!E36</f>
        <v>Кружка куриного бульона</v>
      </c>
      <c r="E36" s="39">
        <f>'ЯНД НЕД'!F36</f>
        <v>100</v>
      </c>
      <c r="F36" s="40" t="str">
        <f>CONCATENATE('ЯНД НЕД'!H36,"г")</f>
        <v>250г</v>
      </c>
      <c r="G36" s="41" t="str">
        <f>CONCATENATE('ЯНД НЕД'!G36,"р")</f>
        <v>75р</v>
      </c>
      <c r="H36" s="22" t="str">
        <f>'ЯНД НЕД'!N36</f>
        <v>Кружка куриного бульона</v>
      </c>
      <c r="J36" s="39">
        <f>'ЯНД НЕД'!O36</f>
        <v>100</v>
      </c>
      <c r="K36" s="40" t="str">
        <f>CONCATENATE('ЯНД НЕД'!Q36,"г")</f>
        <v>250г</v>
      </c>
      <c r="L36" s="41" t="str">
        <f>CONCATENATE('ЯНД НЕД'!P36,"р")</f>
        <v>75р</v>
      </c>
      <c r="M36" s="22" t="str">
        <f>'ЯНД НЕД'!W36</f>
        <v>Кружка куриного бульона</v>
      </c>
      <c r="O36" s="39">
        <f>'ЯНД НЕД'!X36</f>
        <v>100</v>
      </c>
      <c r="P36" s="40" t="str">
        <f>CONCATENATE('ЯНД НЕД'!Z36,"г")</f>
        <v>250г</v>
      </c>
      <c r="Q36" s="41" t="str">
        <f>CONCATENATE('ЯНД НЕД'!Y36,"р")</f>
        <v>75р</v>
      </c>
      <c r="R36" s="22" t="str">
        <f>'ЯНД НЕД'!AF36</f>
        <v>Кружка куриного бульона</v>
      </c>
      <c r="T36" s="39">
        <f>'ЯНД НЕД'!AG36</f>
        <v>100</v>
      </c>
      <c r="U36" s="40" t="str">
        <f>CONCATENATE('ЯНД НЕД'!AI36,"г")</f>
        <v>250г</v>
      </c>
      <c r="V36" s="41" t="str">
        <f>CONCATENATE('ЯНД НЕД'!AH36,"р")</f>
        <v>75р</v>
      </c>
      <c r="W36" s="22" t="str">
        <f>'ЯНД НЕД'!AO36</f>
        <v>Кружка куриного бульона</v>
      </c>
      <c r="Y36" s="39">
        <f>'ЯНД НЕД'!AP36</f>
        <v>100</v>
      </c>
      <c r="Z36" s="40" t="str">
        <f>CONCATENATE('ЯНД НЕД'!AR36,"г")</f>
        <v>250г</v>
      </c>
      <c r="AA36" s="41" t="str">
        <f>CONCATENATE('ЯНД НЕД'!AQ36,"р")</f>
        <v>75р</v>
      </c>
    </row>
    <row r="37" spans="1:27" ht="20.100000000000001" customHeight="1" x14ac:dyDescent="0.25">
      <c r="A37" s="22" t="str">
        <f>'ЯНД НЕД'!A37</f>
        <v>Гарнир</v>
      </c>
      <c r="B37" s="22" t="str">
        <f>'ЯНД НЕД'!B37</f>
        <v>без ротации</v>
      </c>
      <c r="C37" s="22" t="str">
        <f>'ЯНД НЕД'!E37</f>
        <v>Макароны</v>
      </c>
      <c r="E37" s="39">
        <f>'ЯНД НЕД'!F37</f>
        <v>100</v>
      </c>
      <c r="F37" s="40" t="str">
        <f>CONCATENATE('ЯНД НЕД'!H37,"г")</f>
        <v>180г</v>
      </c>
      <c r="G37" s="41" t="str">
        <f>CONCATENATE('ЯНД НЕД'!G37,"р")</f>
        <v>70р</v>
      </c>
      <c r="H37" s="22" t="str">
        <f>'ЯНД НЕД'!N37</f>
        <v>Булгур с овощами</v>
      </c>
      <c r="J37" s="39">
        <f>'ЯНД НЕД'!O37</f>
        <v>100</v>
      </c>
      <c r="K37" s="40" t="str">
        <f>CONCATENATE('ЯНД НЕД'!Q37,"г")</f>
        <v>180г</v>
      </c>
      <c r="L37" s="41" t="str">
        <f>CONCATENATE('ЯНД НЕД'!P37,"р")</f>
        <v>90р</v>
      </c>
      <c r="M37" s="22" t="str">
        <f>'ЯНД НЕД'!W37</f>
        <v>Макароны</v>
      </c>
      <c r="O37" s="39">
        <f>'ЯНД НЕД'!X37</f>
        <v>100</v>
      </c>
      <c r="P37" s="40" t="str">
        <f>CONCATENATE('ЯНД НЕД'!Z37,"г")</f>
        <v>180г</v>
      </c>
      <c r="Q37" s="41" t="str">
        <f>CONCATENATE('ЯНД НЕД'!Y37,"р")</f>
        <v>70р</v>
      </c>
      <c r="R37" s="22" t="str">
        <f>'ЯНД НЕД'!AF37</f>
        <v>Марокканский кускус с овощами</v>
      </c>
      <c r="T37" s="39">
        <f>'ЯНД НЕД'!AG37</f>
        <v>100</v>
      </c>
      <c r="U37" s="40" t="str">
        <f>CONCATENATE('ЯНД НЕД'!AI37,"г")</f>
        <v>160г</v>
      </c>
      <c r="V37" s="41" t="str">
        <f>CONCATENATE('ЯНД НЕД'!AH37,"р")</f>
        <v>80р</v>
      </c>
      <c r="W37" s="22" t="str">
        <f>'ЯНД НЕД'!AO37</f>
        <v>Макароны</v>
      </c>
      <c r="Y37" s="39">
        <f>'ЯНД НЕД'!AP37</f>
        <v>100</v>
      </c>
      <c r="Z37" s="40" t="str">
        <f>CONCATENATE('ЯНД НЕД'!AR37,"г")</f>
        <v>180г</v>
      </c>
      <c r="AA37" s="41" t="str">
        <f>CONCATENATE('ЯНД НЕД'!AQ37,"р")</f>
        <v>70р</v>
      </c>
    </row>
    <row r="38" spans="1:27" ht="20.100000000000001" customHeight="1" x14ac:dyDescent="0.25">
      <c r="A38" s="22" t="str">
        <f>'ЯНД НЕД'!A38</f>
        <v>Гарнир</v>
      </c>
      <c r="B38" s="22" t="str">
        <f>'ЯНД НЕД'!B38</f>
        <v>без ротации</v>
      </c>
      <c r="C38" s="22" t="str">
        <f>'ЯНД НЕД'!E38</f>
        <v>Гречневая каша</v>
      </c>
      <c r="E38" s="39">
        <f>'ЯНД НЕД'!F38</f>
        <v>100</v>
      </c>
      <c r="F38" s="40" t="str">
        <f>CONCATENATE('ЯНД НЕД'!H38,"г")</f>
        <v>180г</v>
      </c>
      <c r="G38" s="41" t="str">
        <f>CONCATENATE('ЯНД НЕД'!G38,"р")</f>
        <v>70р</v>
      </c>
      <c r="H38" s="22" t="str">
        <f>'ЯНД НЕД'!N38</f>
        <v>Гречневая каша с грибами</v>
      </c>
      <c r="J38" s="39">
        <f>'ЯНД НЕД'!O38</f>
        <v>100</v>
      </c>
      <c r="K38" s="40" t="str">
        <f>CONCATENATE('ЯНД НЕД'!Q38,"г")</f>
        <v>160г</v>
      </c>
      <c r="L38" s="41" t="str">
        <f>CONCATENATE('ЯНД НЕД'!P38,"р")</f>
        <v>80р</v>
      </c>
      <c r="M38" s="22" t="str">
        <f>'ЯНД НЕД'!W38</f>
        <v>Гречневая каша</v>
      </c>
      <c r="O38" s="39">
        <f>'ЯНД НЕД'!X38</f>
        <v>100</v>
      </c>
      <c r="P38" s="40" t="str">
        <f>CONCATENATE('ЯНД НЕД'!Z38,"г")</f>
        <v>180г</v>
      </c>
      <c r="Q38" s="41" t="str">
        <f>CONCATENATE('ЯНД НЕД'!Y38,"р")</f>
        <v>70р</v>
      </c>
      <c r="R38" s="22" t="str">
        <f>'ЯНД НЕД'!AF38</f>
        <v>Гречневая каша</v>
      </c>
      <c r="T38" s="39">
        <f>'ЯНД НЕД'!AG38</f>
        <v>100</v>
      </c>
      <c r="U38" s="40" t="str">
        <f>CONCATENATE('ЯНД НЕД'!AI38,"г")</f>
        <v>180г</v>
      </c>
      <c r="V38" s="41" t="str">
        <f>CONCATENATE('ЯНД НЕД'!AH38,"р")</f>
        <v>70р</v>
      </c>
      <c r="W38" s="22" t="str">
        <f>'ЯНД НЕД'!AO38</f>
        <v>Гречневая каша с грибами</v>
      </c>
      <c r="Y38" s="39">
        <f>'ЯНД НЕД'!AP38</f>
        <v>100</v>
      </c>
      <c r="Z38" s="40" t="str">
        <f>CONCATENATE('ЯНД НЕД'!AR38,"г")</f>
        <v>160г</v>
      </c>
      <c r="AA38" s="41" t="str">
        <f>CONCATENATE('ЯНД НЕД'!AQ38,"р")</f>
        <v>80р</v>
      </c>
    </row>
    <row r="39" spans="1:27" ht="20.100000000000001" customHeight="1" x14ac:dyDescent="0.25">
      <c r="A39" s="22" t="str">
        <f>'ЯНД НЕД'!A39</f>
        <v>Гарнир</v>
      </c>
      <c r="B39" s="22" t="str">
        <f>'ЯНД НЕД'!B39</f>
        <v>без ротации</v>
      </c>
      <c r="C39" s="22" t="str">
        <f>'ЯНД НЕД'!E39</f>
        <v>Картофельное пюре</v>
      </c>
      <c r="E39" s="39">
        <f>'ЯНД НЕД'!F39</f>
        <v>200</v>
      </c>
      <c r="F39" s="40" t="str">
        <f>CONCATENATE('ЯНД НЕД'!H39,"г")</f>
        <v>150г</v>
      </c>
      <c r="G39" s="41" t="str">
        <f>CONCATENATE('ЯНД НЕД'!G39,"р")</f>
        <v>90р</v>
      </c>
      <c r="H39" s="22" t="str">
        <f>'ЯНД НЕД'!N39</f>
        <v>Толченый картофель</v>
      </c>
      <c r="J39" s="39">
        <f>'ЯНД НЕД'!O39</f>
        <v>200</v>
      </c>
      <c r="K39" s="40" t="str">
        <f>CONCATENATE('ЯНД НЕД'!Q39,"г")</f>
        <v>160г</v>
      </c>
      <c r="L39" s="41" t="str">
        <f>CONCATENATE('ЯНД НЕД'!P39,"р")</f>
        <v>80р</v>
      </c>
      <c r="M39" s="22" t="str">
        <f>'ЯНД НЕД'!W39</f>
        <v>Картофельное пюре</v>
      </c>
      <c r="O39" s="39">
        <f>'ЯНД НЕД'!X39</f>
        <v>200</v>
      </c>
      <c r="P39" s="40" t="str">
        <f>CONCATENATE('ЯНД НЕД'!Z39,"г")</f>
        <v>150г</v>
      </c>
      <c r="Q39" s="41" t="str">
        <f>CONCATENATE('ЯНД НЕД'!Y39,"р")</f>
        <v>90р</v>
      </c>
      <c r="R39" s="22" t="str">
        <f>'ЯНД НЕД'!AF39</f>
        <v>Мини-картофель с розмарином</v>
      </c>
      <c r="T39" s="39">
        <f>'ЯНД НЕД'!AG39</f>
        <v>200</v>
      </c>
      <c r="U39" s="40" t="str">
        <f>CONCATENATE('ЯНД НЕД'!AI39,"г")</f>
        <v>180г</v>
      </c>
      <c r="V39" s="41" t="str">
        <f>CONCATENATE('ЯНД НЕД'!AH39,"р")</f>
        <v>80р</v>
      </c>
      <c r="W39" s="22" t="str">
        <f>'ЯНД НЕД'!AO39</f>
        <v>Отварной картофель</v>
      </c>
      <c r="Y39" s="39">
        <f>'ЯНД НЕД'!AP39</f>
        <v>200</v>
      </c>
      <c r="Z39" s="40" t="str">
        <f>CONCATENATE('ЯНД НЕД'!AR39,"г")</f>
        <v>160г</v>
      </c>
      <c r="AA39" s="41" t="str">
        <f>CONCATENATE('ЯНД НЕД'!AQ39,"р")</f>
        <v>70р</v>
      </c>
    </row>
    <row r="40" spans="1:27" ht="20.100000000000001" customHeight="1" x14ac:dyDescent="0.25">
      <c r="A40" s="22" t="str">
        <f>'ЯНД НЕД'!A40</f>
        <v>Гарнир</v>
      </c>
      <c r="B40" s="22" t="str">
        <f>'ЯНД НЕД'!B40</f>
        <v>ежедневно</v>
      </c>
      <c r="C40" s="22" t="str">
        <f>'ЯНД НЕД'!E40</f>
        <v>Жареный рис с овощами</v>
      </c>
      <c r="E40" s="39">
        <f>'ЯНД НЕД'!F40</f>
        <v>100</v>
      </c>
      <c r="F40" s="40" t="str">
        <f>CONCATENATE('ЯНД НЕД'!H40,"г")</f>
        <v>160г</v>
      </c>
      <c r="G40" s="41" t="str">
        <f>CONCATENATE('ЯНД НЕД'!G40,"р")</f>
        <v>70р</v>
      </c>
      <c r="H40" s="22" t="str">
        <f>'ЯНД НЕД'!N40</f>
        <v>Рис Жасмин</v>
      </c>
      <c r="J40" s="39">
        <f>'ЯНД НЕД'!O40</f>
        <v>100</v>
      </c>
      <c r="K40" s="40" t="str">
        <f>CONCATENATE('ЯНД НЕД'!Q40,"г")</f>
        <v>160г</v>
      </c>
      <c r="L40" s="41" t="str">
        <f>CONCATENATE('ЯНД НЕД'!P40,"р")</f>
        <v>70р</v>
      </c>
      <c r="M40" s="22" t="str">
        <f>'ЯНД НЕД'!W40</f>
        <v>Овощи на пару</v>
      </c>
      <c r="O40" s="39">
        <f>'ЯНД НЕД'!X40</f>
        <v>100</v>
      </c>
      <c r="P40" s="40" t="str">
        <f>CONCATENATE('ЯНД НЕД'!Z40,"г")</f>
        <v>180г</v>
      </c>
      <c r="Q40" s="41" t="str">
        <f>CONCATENATE('ЯНД НЕД'!Y40,"р")</f>
        <v>100р</v>
      </c>
      <c r="R40" s="22" t="str">
        <f>'ЯНД НЕД'!AF40</f>
        <v>Рис Жасмин</v>
      </c>
      <c r="T40" s="39">
        <f>'ЯНД НЕД'!AG40</f>
        <v>100</v>
      </c>
      <c r="U40" s="40" t="str">
        <f>CONCATENATE('ЯНД НЕД'!AI40,"г")</f>
        <v>160г</v>
      </c>
      <c r="V40" s="41" t="str">
        <f>CONCATENATE('ЯНД НЕД'!AH40,"р")</f>
        <v>70р</v>
      </c>
      <c r="W40" s="22" t="str">
        <f>'ЯНД НЕД'!AO40</f>
        <v>Рис Жасмин</v>
      </c>
      <c r="Y40" s="39">
        <f>'ЯНД НЕД'!AP40</f>
        <v>100</v>
      </c>
      <c r="Z40" s="40" t="str">
        <f>CONCATENATE('ЯНД НЕД'!AR40,"г")</f>
        <v>160г</v>
      </c>
      <c r="AA40" s="41" t="str">
        <f>CONCATENATE('ЯНД НЕД'!AQ40,"р")</f>
        <v>70р</v>
      </c>
    </row>
    <row r="41" spans="1:27" ht="20.100000000000001" customHeight="1" x14ac:dyDescent="0.25">
      <c r="A41" s="22" t="str">
        <f>'ЯНД НЕД'!A41</f>
        <v>Гарнир</v>
      </c>
      <c r="B41" s="22" t="str">
        <f>'ЯНД НЕД'!B41</f>
        <v>ежедневно</v>
      </c>
      <c r="C41" s="22" t="str">
        <f>'ЯНД НЕД'!E41</f>
        <v>Овощи на пару</v>
      </c>
      <c r="E41" s="39">
        <f>'ЯНД НЕД'!F41</f>
        <v>100</v>
      </c>
      <c r="F41" s="40" t="str">
        <f>CONCATENATE('ЯНД НЕД'!H41,"г")</f>
        <v>180г</v>
      </c>
      <c r="G41" s="41" t="str">
        <f>CONCATENATE('ЯНД НЕД'!G41,"р")</f>
        <v>140р</v>
      </c>
      <c r="H41" s="22" t="str">
        <f>'ЯНД НЕД'!N41</f>
        <v>Запечённая морковь и брокколи</v>
      </c>
      <c r="J41" s="39">
        <f>'ЯНД НЕД'!O41</f>
        <v>100</v>
      </c>
      <c r="K41" s="40" t="str">
        <f>CONCATENATE('ЯНД НЕД'!Q41,"г")</f>
        <v>170г</v>
      </c>
      <c r="L41" s="41" t="str">
        <f>CONCATENATE('ЯНД НЕД'!P41,"р")</f>
        <v>100р</v>
      </c>
      <c r="M41" s="22" t="str">
        <f>'ЯНД НЕД'!W41</f>
        <v>Капуста жареная</v>
      </c>
      <c r="O41" s="39">
        <f>'ЯНД НЕД'!X41</f>
        <v>100</v>
      </c>
      <c r="P41" s="40" t="str">
        <f>CONCATENATE('ЯНД НЕД'!Z41,"г")</f>
        <v>150г</v>
      </c>
      <c r="Q41" s="41" t="str">
        <f>CONCATENATE('ЯНД НЕД'!Y41,"р")</f>
        <v>70р</v>
      </c>
      <c r="R41" s="22" t="str">
        <f>'ЯНД НЕД'!AF41</f>
        <v>Запечённая морковь и брокколи</v>
      </c>
      <c r="T41" s="39">
        <f>'ЯНД НЕД'!AG41</f>
        <v>100</v>
      </c>
      <c r="U41" s="40" t="str">
        <f>CONCATENATE('ЯНД НЕД'!AI41,"г")</f>
        <v>170г</v>
      </c>
      <c r="V41" s="41" t="str">
        <f>CONCATENATE('ЯНД НЕД'!AH41,"р")</f>
        <v>100р</v>
      </c>
      <c r="W41" s="22" t="str">
        <f>'ЯНД НЕД'!AO41</f>
        <v>Овощи на пару</v>
      </c>
      <c r="Y41" s="39">
        <f>'ЯНД НЕД'!AP41</f>
        <v>100</v>
      </c>
      <c r="Z41" s="40" t="str">
        <f>CONCATENATE('ЯНД НЕД'!AR41,"г")</f>
        <v>180г</v>
      </c>
      <c r="AA41" s="41" t="str">
        <f>CONCATENATE('ЯНД НЕД'!AQ41,"р")</f>
        <v>140р</v>
      </c>
    </row>
    <row r="42" spans="1:27" ht="20.100000000000001" customHeight="1" x14ac:dyDescent="0.25">
      <c r="A42" s="22" t="str">
        <f>'ЯНД НЕД'!A42</f>
        <v>Гарнир</v>
      </c>
      <c r="B42" s="22" t="str">
        <f>'ЯНД НЕД'!B42</f>
        <v>ежедневно</v>
      </c>
      <c r="C42" s="22">
        <f>'ЯНД НЕД'!E42</f>
        <v>0</v>
      </c>
      <c r="E42" s="39">
        <f>'ЯНД НЕД'!F42</f>
        <v>0</v>
      </c>
      <c r="F42" s="40" t="str">
        <f>CONCATENATE('ЯНД НЕД'!H42,"г")</f>
        <v>г</v>
      </c>
      <c r="G42" s="41" t="str">
        <f>CONCATENATE('ЯНД НЕД'!G42,"р")</f>
        <v>р</v>
      </c>
      <c r="H42" s="22">
        <f>'ЯНД НЕД'!N42</f>
        <v>0</v>
      </c>
      <c r="J42" s="39">
        <f>'ЯНД НЕД'!O42</f>
        <v>0</v>
      </c>
      <c r="K42" s="40" t="str">
        <f>CONCATENATE('ЯНД НЕД'!Q42,"г")</f>
        <v>г</v>
      </c>
      <c r="L42" s="41" t="str">
        <f>CONCATENATE('ЯНД НЕД'!P42,"р")</f>
        <v>р</v>
      </c>
      <c r="M42" s="22">
        <f>'ЯНД НЕД'!W42</f>
        <v>0</v>
      </c>
      <c r="O42" s="39">
        <f>'ЯНД НЕД'!X42</f>
        <v>0</v>
      </c>
      <c r="P42" s="40" t="str">
        <f>CONCATENATE('ЯНД НЕД'!Z42,"г")</f>
        <v>г</v>
      </c>
      <c r="Q42" s="41" t="str">
        <f>CONCATENATE('ЯНД НЕД'!Y42,"р")</f>
        <v>р</v>
      </c>
      <c r="R42" s="22">
        <f>'ЯНД НЕД'!AF42</f>
        <v>0</v>
      </c>
      <c r="T42" s="39">
        <f>'ЯНД НЕД'!AG42</f>
        <v>0</v>
      </c>
      <c r="U42" s="40" t="str">
        <f>CONCATENATE('ЯНД НЕД'!AI42,"г")</f>
        <v>г</v>
      </c>
      <c r="V42" s="41" t="str">
        <f>CONCATENATE('ЯНД НЕД'!AH42,"р")</f>
        <v>р</v>
      </c>
      <c r="W42" s="22">
        <f>'ЯНД НЕД'!AO42</f>
        <v>0</v>
      </c>
      <c r="Y42" s="39">
        <f>'ЯНД НЕД'!AP42</f>
        <v>0</v>
      </c>
      <c r="Z42" s="40" t="str">
        <f>CONCATENATE('ЯНД НЕД'!AR42,"г")</f>
        <v>г</v>
      </c>
      <c r="AA42" s="41" t="str">
        <f>CONCATENATE('ЯНД НЕД'!AQ42,"р")</f>
        <v>р</v>
      </c>
    </row>
    <row r="43" spans="1:27" ht="20.100000000000001" customHeight="1" x14ac:dyDescent="0.25">
      <c r="A43" s="22" t="str">
        <f>'ЯНД НЕД'!A43</f>
        <v>Ужин</v>
      </c>
      <c r="B43" s="22" t="str">
        <f>'ЯНД НЕД'!B43</f>
        <v>ежедневно</v>
      </c>
      <c r="C43" s="22" t="str">
        <f>'ЯНД НЕД'!E43</f>
        <v>Чикен ролл</v>
      </c>
      <c r="E43" s="39">
        <f>'ЯНД НЕД'!F43</f>
        <v>100</v>
      </c>
      <c r="F43" s="40" t="str">
        <f>CONCATENATE('ЯНД НЕД'!H43,"г")</f>
        <v>260г</v>
      </c>
      <c r="G43" s="41" t="str">
        <f>CONCATENATE('ЯНД НЕД'!G43,"р")</f>
        <v>230р</v>
      </c>
      <c r="H43" s="22" t="str">
        <f>'ЯНД НЕД'!N43</f>
        <v>Шаверма со свининой</v>
      </c>
      <c r="J43" s="39">
        <f>'ЯНД НЕД'!O43</f>
        <v>100</v>
      </c>
      <c r="K43" s="40" t="str">
        <f>CONCATENATE('ЯНД НЕД'!Q43,"г")</f>
        <v>220г</v>
      </c>
      <c r="L43" s="41" t="str">
        <f>CONCATENATE('ЯНД НЕД'!P43,"р")</f>
        <v>210р</v>
      </c>
      <c r="M43" s="22" t="str">
        <f>'ЯНД НЕД'!W43</f>
        <v>Пита с копчёным цыпленком и яйцом</v>
      </c>
      <c r="O43" s="39">
        <f>'ЯНД НЕД'!X43</f>
        <v>100</v>
      </c>
      <c r="P43" s="40" t="str">
        <f>CONCATENATE('ЯНД НЕД'!Z43,"г")</f>
        <v>240г</v>
      </c>
      <c r="Q43" s="41" t="str">
        <f>CONCATENATE('ЯНД НЕД'!Y43,"р")</f>
        <v>210р</v>
      </c>
      <c r="R43" s="22" t="str">
        <f>'ЯНД НЕД'!AF43</f>
        <v>Буррито с говядиной</v>
      </c>
      <c r="T43" s="39">
        <f>'ЯНД НЕД'!AG43</f>
        <v>60</v>
      </c>
      <c r="U43" s="40" t="str">
        <f>CONCATENATE('ЯНД НЕД'!AI43,"г")</f>
        <v>250г</v>
      </c>
      <c r="V43" s="41" t="str">
        <f>CONCATENATE('ЯНД НЕД'!AH43,"р")</f>
        <v>250р</v>
      </c>
      <c r="W43" s="22" t="str">
        <f>'ЯНД НЕД'!AO43</f>
        <v>Энчиладас с индейкой</v>
      </c>
      <c r="Y43" s="39">
        <f>'ЯНД НЕД'!AP43</f>
        <v>100</v>
      </c>
      <c r="Z43" s="40" t="str">
        <f>CONCATENATE('ЯНД НЕД'!AR43,"г")</f>
        <v>200г</v>
      </c>
      <c r="AA43" s="41" t="str">
        <f>CONCATENATE('ЯНД НЕД'!AQ43,"р")</f>
        <v>220р</v>
      </c>
    </row>
    <row r="44" spans="1:27" ht="65.25" customHeight="1" x14ac:dyDescent="0.25">
      <c r="A44" s="22" t="str">
        <f>'ЯНД НЕД'!A44</f>
        <v>Ужин</v>
      </c>
      <c r="B44" s="22" t="str">
        <f>'ЯНД НЕД'!B44</f>
        <v>ежедневно</v>
      </c>
      <c r="C44" s="22" t="str">
        <f>'ЯНД НЕД'!E44</f>
        <v>Макароны по-флотски</v>
      </c>
      <c r="E44" s="39">
        <f>'ЯНД НЕД'!F44</f>
        <v>100</v>
      </c>
      <c r="F44" s="40" t="str">
        <f>CONCATENATE('ЯНД НЕД'!H44,"г")</f>
        <v>250г</v>
      </c>
      <c r="G44" s="41" t="str">
        <f>CONCATENATE('ЯНД НЕД'!G44,"р")</f>
        <v>230р</v>
      </c>
      <c r="H44" s="22" t="str">
        <f>'ЯНД НЕД'!N44</f>
        <v>Куриный окорок</v>
      </c>
      <c r="J44" s="39">
        <f>'ЯНД НЕД'!O44</f>
        <v>150</v>
      </c>
      <c r="K44" s="40" t="str">
        <f>CONCATENATE('ЯНД НЕД'!Q44,"г")</f>
        <v>250г</v>
      </c>
      <c r="L44" s="41" t="str">
        <f>CONCATENATE('ЯНД НЕД'!P44,"р")</f>
        <v>220р</v>
      </c>
      <c r="M44" s="22" t="str">
        <f>'ЯНД НЕД'!W44</f>
        <v>Лазанья с цыплёнком</v>
      </c>
      <c r="O44" s="39">
        <f>'ЯНД НЕД'!X44</f>
        <v>120</v>
      </c>
      <c r="P44" s="40" t="str">
        <f>CONCATENATE('ЯНД НЕД'!Z44,"г")</f>
        <v>220г</v>
      </c>
      <c r="Q44" s="41" t="str">
        <f>CONCATENATE('ЯНД НЕД'!Y44,"р")</f>
        <v>250р</v>
      </c>
      <c r="R44" s="22" t="str">
        <f>'ЯНД НЕД'!AF44</f>
        <v>Швейцарские рёшти с цыплёнком и сырным соусом</v>
      </c>
      <c r="T44" s="39">
        <f>'ЯНД НЕД'!AG44</f>
        <v>80</v>
      </c>
      <c r="U44" s="40" t="str">
        <f>CONCATENATE('ЯНД НЕД'!AI44,"г")</f>
        <v>200г</v>
      </c>
      <c r="V44" s="41" t="str">
        <f>CONCATENATE('ЯНД НЕД'!AH44,"р")</f>
        <v>230р</v>
      </c>
      <c r="W44" s="22" t="str">
        <f>'ЯНД НЕД'!AO44</f>
        <v>Шницель Тонкацу, 1 шт</v>
      </c>
      <c r="Y44" s="39">
        <f>'ЯНД НЕД'!AP44</f>
        <v>120</v>
      </c>
      <c r="Z44" s="40" t="str">
        <f>CONCATENATE('ЯНД НЕД'!AR44,"г")</f>
        <v>120г</v>
      </c>
      <c r="AA44" s="41" t="str">
        <f>CONCATENATE('ЯНД НЕД'!AQ44,"р")</f>
        <v>180р</v>
      </c>
    </row>
    <row r="45" spans="1:27" ht="84.75" customHeight="1" x14ac:dyDescent="0.25">
      <c r="A45" s="22" t="str">
        <f>'ЯНД НЕД'!A45</f>
        <v>Резерв</v>
      </c>
      <c r="B45" s="22" t="str">
        <f>'ЯНД НЕД'!B45</f>
        <v>ежедневно</v>
      </c>
      <c r="C45" s="22" t="str">
        <f>'ЯНД НЕД'!E45</f>
        <v>Куриная грудка тапака</v>
      </c>
      <c r="E45" s="39">
        <f>'ЯНД НЕД'!F45</f>
        <v>160</v>
      </c>
      <c r="F45" s="40" t="str">
        <f>CONCATENATE('ЯНД НЕД'!H45,"г")</f>
        <v>120г</v>
      </c>
      <c r="G45" s="41" t="str">
        <f>CONCATENATE('ЯНД НЕД'!G45,"р")</f>
        <v>190р</v>
      </c>
      <c r="H45" s="22" t="str">
        <f>'ЯНД НЕД'!N45</f>
        <v>Паста с индейкой в сливочном соусе</v>
      </c>
      <c r="J45" s="39">
        <f>'ЯНД НЕД'!O45</f>
        <v>120</v>
      </c>
      <c r="K45" s="40" t="str">
        <f>CONCATENATE('ЯНД НЕД'!Q45,"г")</f>
        <v>250г</v>
      </c>
      <c r="L45" s="41" t="str">
        <f>CONCATENATE('ЯНД НЕД'!P45,"р")</f>
        <v>250р</v>
      </c>
      <c r="M45" s="22" t="str">
        <f>'ЯНД НЕД'!W45</f>
        <v>Фальшивый заяц из индейки</v>
      </c>
      <c r="O45" s="39">
        <f>'ЯНД НЕД'!X45</f>
        <v>160</v>
      </c>
      <c r="P45" s="40" t="str">
        <f>CONCATENATE('ЯНД НЕД'!Z45,"г")</f>
        <v>160г</v>
      </c>
      <c r="Q45" s="41" t="str">
        <f>CONCATENATE('ЯНД НЕД'!Y45,"р")</f>
        <v>190р</v>
      </c>
      <c r="R45" s="22" t="str">
        <f>'ЯНД НЕД'!AF45</f>
        <v>Котлета из индейки с горчичным соусом</v>
      </c>
      <c r="T45" s="39">
        <f>'ЯНД НЕД'!AG45</f>
        <v>80</v>
      </c>
      <c r="U45" s="40" t="str">
        <f>CONCATENATE('ЯНД НЕД'!AI45,"г")</f>
        <v>130г</v>
      </c>
      <c r="V45" s="41" t="str">
        <f>CONCATENATE('ЯНД НЕД'!AH45,"р")</f>
        <v>180р</v>
      </c>
      <c r="W45" s="22" t="str">
        <f>'ЯНД НЕД'!AO45</f>
        <v>Карри из цыплёнка</v>
      </c>
      <c r="Y45" s="39">
        <f>'ЯНД НЕД'!AP45</f>
        <v>80</v>
      </c>
      <c r="Z45" s="40" t="str">
        <f>CONCATENATE('ЯНД НЕД'!AR45,"г")</f>
        <v>180г</v>
      </c>
      <c r="AA45" s="41" t="str">
        <f>CONCATENATE('ЯНД НЕД'!AQ45,"р")</f>
        <v>210р</v>
      </c>
    </row>
    <row r="46" spans="1:27" ht="69.75" customHeight="1" x14ac:dyDescent="0.25">
      <c r="A46" s="22" t="str">
        <f>'ЯНД НЕД'!A46</f>
        <v>Резерв</v>
      </c>
      <c r="B46" s="22" t="str">
        <f>'ЯНД НЕД'!B46</f>
        <v>ежедневно</v>
      </c>
      <c r="C46" s="22" t="str">
        <f>'ЯНД НЕД'!E46</f>
        <v>Чебуреки с говядиной, 1 шт</v>
      </c>
      <c r="E46" s="39">
        <f>'ЯНД НЕД'!F46</f>
        <v>100</v>
      </c>
      <c r="F46" s="40" t="str">
        <f>CONCATENATE('ЯНД НЕД'!H46,"г")</f>
        <v>130г</v>
      </c>
      <c r="G46" s="41" t="str">
        <f>CONCATENATE('ЯНД НЕД'!G46,"р")</f>
        <v>150р</v>
      </c>
      <c r="H46" s="22" t="str">
        <f>'ЯНД НЕД'!N46</f>
        <v>Запечённый окорок с кисло-сладким соусом</v>
      </c>
      <c r="J46" s="39">
        <f>'ЯНД НЕД'!O46</f>
        <v>80</v>
      </c>
      <c r="K46" s="40" t="str">
        <f>CONCATENATE('ЯНД НЕД'!Q46,"г")</f>
        <v>150г</v>
      </c>
      <c r="L46" s="41" t="str">
        <f>CONCATENATE('ЯНД НЕД'!P46,"р")</f>
        <v>220р</v>
      </c>
      <c r="M46" s="22" t="str">
        <f>'ЯНД НЕД'!W46</f>
        <v>Ребрышки с соусом BBQ</v>
      </c>
      <c r="O46" s="39">
        <f>'ЯНД НЕД'!X46</f>
        <v>100</v>
      </c>
      <c r="P46" s="40" t="str">
        <f>CONCATENATE('ЯНД НЕД'!Z46,"г")</f>
        <v>200г</v>
      </c>
      <c r="Q46" s="41" t="str">
        <f>CONCATENATE('ЯНД НЕД'!Y46,"р")</f>
        <v>260р</v>
      </c>
      <c r="R46" s="22" t="str">
        <f>'ЯНД НЕД'!AF46</f>
        <v>Азиатская лапша со свининой</v>
      </c>
      <c r="T46" s="39">
        <f>'ЯНД НЕД'!AG46</f>
        <v>100</v>
      </c>
      <c r="U46" s="40" t="str">
        <f>CONCATENATE('ЯНД НЕД'!AI46,"г")</f>
        <v>250г</v>
      </c>
      <c r="V46" s="41" t="str">
        <f>CONCATENATE('ЯНД НЕД'!AH46,"р")</f>
        <v>240р</v>
      </c>
      <c r="W46" s="22" t="str">
        <f>'ЯНД НЕД'!AO46</f>
        <v>Meatloaf — Мясной хлеб из говядины и курицы</v>
      </c>
      <c r="Y46" s="39">
        <f>'ЯНД НЕД'!AP46</f>
        <v>80</v>
      </c>
      <c r="Z46" s="40" t="str">
        <f>CONCATENATE('ЯНД НЕД'!AR46,"г")</f>
        <v>140г</v>
      </c>
      <c r="AA46" s="41" t="str">
        <f>CONCATENATE('ЯНД НЕД'!AQ46,"р")</f>
        <v>230р</v>
      </c>
    </row>
    <row r="47" spans="1:27" ht="75" customHeight="1" x14ac:dyDescent="0.25">
      <c r="A47" s="22" t="str">
        <f>'ЯНД НЕД'!A47</f>
        <v>Холодный напиток</v>
      </c>
      <c r="B47" s="22" t="str">
        <f>'ЯНД НЕД'!B47</f>
        <v>ежедневно</v>
      </c>
      <c r="C47" s="22" t="str">
        <f>'ЯНД НЕД'!E47</f>
        <v>Компот из яблок и груши</v>
      </c>
      <c r="E47" s="39">
        <f>'ЯНД НЕД'!F47</f>
        <v>250</v>
      </c>
      <c r="F47" s="40" t="str">
        <f>CONCATENATE('ЯНД НЕД'!H47,"г")</f>
        <v>250г</v>
      </c>
      <c r="G47" s="41" t="str">
        <f>CONCATENATE('ЯНД НЕД'!G47,"р")</f>
        <v>55р</v>
      </c>
      <c r="H47" s="22" t="str">
        <f>'ЯНД НЕД'!N47</f>
        <v>Морс из брусники и клюквы</v>
      </c>
      <c r="J47" s="39">
        <f>'ЯНД НЕД'!O47</f>
        <v>250</v>
      </c>
      <c r="K47" s="40" t="str">
        <f>CONCATENATE('ЯНД НЕД'!Q47,"г")</f>
        <v>250г</v>
      </c>
      <c r="L47" s="41" t="str">
        <f>CONCATENATE('ЯНД НЕД'!P47,"р")</f>
        <v>45р</v>
      </c>
      <c r="M47" s="22" t="str">
        <f>'ЯНД НЕД'!W47</f>
        <v>Морс из черной смородины, клубники и облепихи</v>
      </c>
      <c r="O47" s="39">
        <f>'ЯНД НЕД'!X47</f>
        <v>250</v>
      </c>
      <c r="P47" s="40" t="str">
        <f>CONCATENATE('ЯНД НЕД'!Z47,"г")</f>
        <v>250г</v>
      </c>
      <c r="Q47" s="41" t="str">
        <f>CONCATENATE('ЯНД НЕД'!Y47,"р")</f>
        <v>45р</v>
      </c>
      <c r="R47" s="22" t="str">
        <f>'ЯНД НЕД'!AF47</f>
        <v>Вишневый компот</v>
      </c>
      <c r="T47" s="39">
        <f>'ЯНД НЕД'!AG47</f>
        <v>250</v>
      </c>
      <c r="U47" s="40" t="str">
        <f>CONCATENATE('ЯНД НЕД'!AI47,"г")</f>
        <v>250г</v>
      </c>
      <c r="V47" s="41" t="str">
        <f>CONCATENATE('ЯНД НЕД'!AH47,"р")</f>
        <v>45р</v>
      </c>
      <c r="W47" s="22" t="str">
        <f>'ЯНД НЕД'!AO47</f>
        <v>Малиновый лимонад с розмарином</v>
      </c>
      <c r="Y47" s="39">
        <f>'ЯНД НЕД'!AP47</f>
        <v>250</v>
      </c>
      <c r="Z47" s="40" t="str">
        <f>CONCATENATE('ЯНД НЕД'!AR47,"г")</f>
        <v>250г</v>
      </c>
      <c r="AA47" s="41" t="str">
        <f>CONCATENATE('ЯНД НЕД'!AQ47,"р")</f>
        <v>70р</v>
      </c>
    </row>
    <row r="48" spans="1:27" ht="75" customHeight="1" x14ac:dyDescent="0.25">
      <c r="A48" s="22" t="str">
        <f>'ЯНД НЕД'!A48</f>
        <v>Суп куриный</v>
      </c>
      <c r="B48" s="22" t="str">
        <f>'ЯНД НЕД'!B48</f>
        <v>ежедневно</v>
      </c>
      <c r="C48" s="22" t="str">
        <f>'ЯНД НЕД'!E48</f>
        <v>Домашний куриный суп лапшой</v>
      </c>
      <c r="E48" s="39">
        <f>'ЯНД НЕД'!F48</f>
        <v>60</v>
      </c>
      <c r="F48" s="40" t="str">
        <f>CONCATENATE('ЯНД НЕД'!H48,"г")</f>
        <v>250г</v>
      </c>
      <c r="G48" s="41" t="str">
        <f>CONCATENATE('ЯНД НЕД'!G48,"р")</f>
        <v>95р</v>
      </c>
      <c r="H48" s="22" t="str">
        <f>'ЯНД НЕД'!N48</f>
        <v>Куриный суп с фрикадельками</v>
      </c>
      <c r="J48" s="39">
        <f>'ЯНД НЕД'!O48</f>
        <v>60</v>
      </c>
      <c r="K48" s="40" t="str">
        <f>CONCATENATE('ЯНД НЕД'!Q48,"г")</f>
        <v>250г</v>
      </c>
      <c r="L48" s="41" t="str">
        <f>CONCATENATE('ЯНД НЕД'!P48,"р")</f>
        <v>100р</v>
      </c>
      <c r="M48" s="22" t="str">
        <f>'ЯНД НЕД'!W48</f>
        <v>Куриный суп с клёцками</v>
      </c>
      <c r="O48" s="39">
        <f>'ЯНД НЕД'!X48</f>
        <v>60</v>
      </c>
      <c r="P48" s="40" t="str">
        <f>CONCATENATE('ЯНД НЕД'!Z48,"г")</f>
        <v>250г</v>
      </c>
      <c r="Q48" s="41" t="str">
        <f>CONCATENATE('ЯНД НЕД'!Y48,"р")</f>
        <v>100р</v>
      </c>
      <c r="R48" s="22" t="str">
        <f>'ЯНД НЕД'!AF48</f>
        <v>Куриный суп с пельменями</v>
      </c>
      <c r="T48" s="39">
        <f>'ЯНД НЕД'!AG48</f>
        <v>60</v>
      </c>
      <c r="U48" s="40" t="str">
        <f>CONCATENATE('ЯНД НЕД'!AI48,"г")</f>
        <v>250г</v>
      </c>
      <c r="V48" s="41" t="str">
        <f>CONCATENATE('ЯНД НЕД'!AH48,"р")</f>
        <v>110р</v>
      </c>
      <c r="W48" s="22" t="str">
        <f>'ЯНД НЕД'!AO48</f>
        <v>Куриный суп со шпинатом</v>
      </c>
      <c r="Y48" s="39">
        <f>'ЯНД НЕД'!AP48</f>
        <v>60</v>
      </c>
      <c r="Z48" s="40" t="str">
        <f>CONCATENATE('ЯНД НЕД'!AR48,"г")</f>
        <v>250г</v>
      </c>
      <c r="AA48" s="41" t="str">
        <f>CONCATENATE('ЯНД НЕД'!AQ48,"р")</f>
        <v>100р</v>
      </c>
    </row>
    <row r="49" spans="1:27" s="52" customFormat="1" ht="69" customHeight="1" x14ac:dyDescent="0.25">
      <c r="A49" s="22" t="str">
        <f>'ЯНД НЕД'!A49</f>
        <v>Суп</v>
      </c>
      <c r="B49" s="22" t="str">
        <f>'ЯНД НЕД'!B49</f>
        <v>ежедневно</v>
      </c>
      <c r="C49" s="22" t="str">
        <f>'ЯНД НЕД'!E49</f>
        <v>Томатный суп с беконом</v>
      </c>
      <c r="D49" s="22"/>
      <c r="E49" s="39">
        <f>'ЯНД НЕД'!F49</f>
        <v>120</v>
      </c>
      <c r="F49" s="40" t="str">
        <f>CONCATENATE('ЯНД НЕД'!H49,"г")</f>
        <v>250г</v>
      </c>
      <c r="G49" s="41" t="str">
        <f>CONCATENATE('ЯНД НЕД'!G49,"р")</f>
        <v>170р</v>
      </c>
      <c r="H49" s="22" t="str">
        <f>'ЯНД НЕД'!N49</f>
        <v>Рыбный суп Буйабес с морепродуктами</v>
      </c>
      <c r="I49" s="22"/>
      <c r="J49" s="39">
        <f>'ЯНД НЕД'!O49</f>
        <v>120</v>
      </c>
      <c r="K49" s="40" t="str">
        <f>CONCATENATE('ЯНД НЕД'!Q49,"г")</f>
        <v>250г</v>
      </c>
      <c r="L49" s="41" t="str">
        <f>CONCATENATE('ЯНД НЕД'!P49,"р")</f>
        <v>170р</v>
      </c>
      <c r="M49" s="22" t="str">
        <f>'ЯНД НЕД'!W49</f>
        <v>Фасолевый суп с говядиной</v>
      </c>
      <c r="N49" s="22"/>
      <c r="O49" s="39">
        <f>'ЯНД НЕД'!X49</f>
        <v>120</v>
      </c>
      <c r="P49" s="40" t="str">
        <f>CONCATENATE('ЯНД НЕД'!Z49,"г")</f>
        <v>250г</v>
      </c>
      <c r="Q49" s="41" t="str">
        <f>CONCATENATE('ЯНД НЕД'!Y49,"р")</f>
        <v>140р</v>
      </c>
      <c r="R49" s="22" t="str">
        <f>'ЯНД НЕД'!AF49</f>
        <v>Крем-суп из красной рыбы</v>
      </c>
      <c r="S49" s="22"/>
      <c r="T49" s="39">
        <f>'ЯНД НЕД'!AG49</f>
        <v>120</v>
      </c>
      <c r="U49" s="40" t="str">
        <f>CONCATENATE('ЯНД НЕД'!AI49,"г")</f>
        <v>250г</v>
      </c>
      <c r="V49" s="41" t="str">
        <f>CONCATENATE('ЯНД НЕД'!AH49,"р")</f>
        <v>160р</v>
      </c>
      <c r="W49" s="22" t="str">
        <f>'ЯНД НЕД'!AO49</f>
        <v>Лагман с говядиной</v>
      </c>
      <c r="X49" s="22"/>
      <c r="Y49" s="39">
        <f>'ЯНД НЕД'!AP49</f>
        <v>120</v>
      </c>
      <c r="Z49" s="40" t="str">
        <f>CONCATENATE('ЯНД НЕД'!AR49,"г")</f>
        <v>250г</v>
      </c>
      <c r="AA49" s="41" t="str">
        <f>CONCATENATE('ЯНД НЕД'!AQ49,"р")</f>
        <v>160р</v>
      </c>
    </row>
    <row r="50" spans="1:27" s="53" customFormat="1" ht="75.75" customHeight="1" x14ac:dyDescent="0.25">
      <c r="A50" s="22" t="str">
        <f>'ЯНД НЕД'!A50</f>
        <v>Овощной суп</v>
      </c>
      <c r="B50" s="22" t="str">
        <f>'ЯНД НЕД'!B50</f>
        <v>ежедневно</v>
      </c>
      <c r="C50" s="22" t="str">
        <f>'ЯНД НЕД'!E50</f>
        <v>Крем-суп из цветной капусты</v>
      </c>
      <c r="D50" s="22"/>
      <c r="E50" s="39">
        <f>'ЯНД НЕД'!F50</f>
        <v>70</v>
      </c>
      <c r="F50" s="40" t="str">
        <f>CONCATENATE('ЯНД НЕД'!H50,"г")</f>
        <v>250г</v>
      </c>
      <c r="G50" s="41" t="str">
        <f>CONCATENATE('ЯНД НЕД'!G50,"р")</f>
        <v>120р</v>
      </c>
      <c r="H50" s="22" t="str">
        <f>'ЯНД НЕД'!N50</f>
        <v>Французский луковый суп с сыром</v>
      </c>
      <c r="I50" s="22"/>
      <c r="J50" s="39">
        <f>'ЯНД НЕД'!O50</f>
        <v>70</v>
      </c>
      <c r="K50" s="40" t="str">
        <f>CONCATENATE('ЯНД НЕД'!Q50,"г")</f>
        <v>250г</v>
      </c>
      <c r="L50" s="41" t="str">
        <f>CONCATENATE('ЯНД НЕД'!P50,"р")</f>
        <v>130р</v>
      </c>
      <c r="M50" s="22" t="str">
        <f>'ЯНД НЕД'!W50</f>
        <v>Украинский борщ с грибами и фасолью</v>
      </c>
      <c r="N50" s="22"/>
      <c r="O50" s="39">
        <f>'ЯНД НЕД'!X50</f>
        <v>70</v>
      </c>
      <c r="P50" s="40" t="str">
        <f>CONCATENATE('ЯНД НЕД'!Z50,"г")</f>
        <v>250г</v>
      </c>
      <c r="Q50" s="41" t="str">
        <f>CONCATENATE('ЯНД НЕД'!Y50,"р")</f>
        <v>110р</v>
      </c>
      <c r="R50" s="22" t="str">
        <f>'ЯНД НЕД'!AF50</f>
        <v>Пряный суп из чечевицы с вялеными томатами</v>
      </c>
      <c r="S50" s="22"/>
      <c r="T50" s="39">
        <f>'ЯНД НЕД'!AG50</f>
        <v>70</v>
      </c>
      <c r="U50" s="40" t="str">
        <f>CONCATENATE('ЯНД НЕД'!AI50,"г")</f>
        <v>250г</v>
      </c>
      <c r="V50" s="41" t="str">
        <f>CONCATENATE('ЯНД НЕД'!AH50,"р")</f>
        <v>110р</v>
      </c>
      <c r="W50" s="22" t="str">
        <f>'ЯНД НЕД'!AO50</f>
        <v>Овощной крем-суп</v>
      </c>
      <c r="X50" s="22"/>
      <c r="Y50" s="39">
        <f>'ЯНД НЕД'!AP50</f>
        <v>70</v>
      </c>
      <c r="Z50" s="40" t="str">
        <f>CONCATENATE('ЯНД НЕД'!AR50,"г")</f>
        <v>250г</v>
      </c>
      <c r="AA50" s="41" t="str">
        <f>CONCATENATE('ЯНД НЕД'!AQ50,"р")</f>
        <v>120р</v>
      </c>
    </row>
    <row r="51" spans="1:27" s="27" customFormat="1" ht="84" customHeight="1" x14ac:dyDescent="0.25">
      <c r="A51" s="22" t="str">
        <f>'ЯНД НЕД'!A51</f>
        <v>Мясное блюдо</v>
      </c>
      <c r="B51" s="22" t="str">
        <f>'ЯНД НЕД'!B51</f>
        <v>ежедневно</v>
      </c>
      <c r="C51" s="22" t="str">
        <f>'ЯНД НЕД'!E51</f>
        <v>Цыплёнок в сливочном соусе</v>
      </c>
      <c r="D51" s="22"/>
      <c r="E51" s="39">
        <f>'ЯНД НЕД'!F51</f>
        <v>120</v>
      </c>
      <c r="F51" s="40" t="str">
        <f>CONCATENATE('ЯНД НЕД'!H51,"г")</f>
        <v>180г</v>
      </c>
      <c r="G51" s="41" t="str">
        <f>CONCATENATE('ЯНД НЕД'!G51,"р")</f>
        <v>200р</v>
      </c>
      <c r="H51" s="22" t="str">
        <f>'ЯНД НЕД'!N51</f>
        <v>Пожарская котлета, 1 шт</v>
      </c>
      <c r="I51" s="22"/>
      <c r="J51" s="39">
        <f>'ЯНД НЕД'!O51</f>
        <v>180</v>
      </c>
      <c r="K51" s="40" t="str">
        <f>CONCATENATE('ЯНД НЕД'!Q51,"г")</f>
        <v>200г</v>
      </c>
      <c r="L51" s="41" t="str">
        <f>CONCATENATE('ЯНД НЕД'!P51,"р")</f>
        <v>180р</v>
      </c>
      <c r="M51" s="22" t="str">
        <f>'ЯНД НЕД'!W51</f>
        <v>Цыплёнок по-французски</v>
      </c>
      <c r="N51" s="22"/>
      <c r="O51" s="39">
        <f>'ЯНД НЕД'!X51</f>
        <v>130</v>
      </c>
      <c r="P51" s="40" t="str">
        <f>CONCATENATE('ЯНД НЕД'!Z51,"г")</f>
        <v>150г</v>
      </c>
      <c r="Q51" s="41" t="str">
        <f>CONCATENATE('ЯНД НЕД'!Y51,"р")</f>
        <v>200р</v>
      </c>
      <c r="R51" s="22" t="str">
        <f>'ЯНД НЕД'!AF51</f>
        <v>Котлета по-киевски, 1 шт</v>
      </c>
      <c r="S51" s="22"/>
      <c r="T51" s="39">
        <f>'ЯНД НЕД'!AG51</f>
        <v>160</v>
      </c>
      <c r="U51" s="40" t="str">
        <f>CONCATENATE('ЯНД НЕД'!AI51,"г")</f>
        <v>160г</v>
      </c>
      <c r="V51" s="41" t="str">
        <f>CONCATENATE('ЯНД НЕД'!AH51,"р")</f>
        <v>190р</v>
      </c>
      <c r="W51" s="22" t="str">
        <f>'ЯНД НЕД'!AO51</f>
        <v>Гуляш из говядины с колбасками в горшочке</v>
      </c>
      <c r="X51" s="22"/>
      <c r="Y51" s="39">
        <f>'ЯНД НЕД'!AP51</f>
        <v>150</v>
      </c>
      <c r="Z51" s="40" t="str">
        <f>CONCATENATE('ЯНД НЕД'!AR51,"г")</f>
        <v>250г</v>
      </c>
      <c r="AA51" s="41" t="str">
        <f>CONCATENATE('ЯНД НЕД'!AQ51,"р")</f>
        <v>250р</v>
      </c>
    </row>
    <row r="52" spans="1:27" s="27" customFormat="1" ht="78" customHeight="1" x14ac:dyDescent="0.25">
      <c r="A52" s="22" t="str">
        <f>'ЯНД НЕД'!A52</f>
        <v>Мясное блюдо 2</v>
      </c>
      <c r="B52" s="22" t="str">
        <f>'ЯНД НЕД'!B52</f>
        <v>ежедневно</v>
      </c>
      <c r="C52" s="22" t="str">
        <f>'ЯНД НЕД'!E52</f>
        <v>Бифштекс из индейки с можжевеловым соусом</v>
      </c>
      <c r="D52" s="22"/>
      <c r="E52" s="39">
        <f>'ЯНД НЕД'!F52</f>
        <v>140</v>
      </c>
      <c r="F52" s="40" t="str">
        <f>CONCATENATE('ЯНД НЕД'!H52,"г")</f>
        <v>130г</v>
      </c>
      <c r="G52" s="41" t="str">
        <f>CONCATENATE('ЯНД НЕД'!G52,"р")</f>
        <v>180р</v>
      </c>
      <c r="H52" s="22" t="str">
        <f>'ЯНД НЕД'!N52</f>
        <v>Запеканка с говядиной «Пастуший пирог»</v>
      </c>
      <c r="I52" s="22"/>
      <c r="J52" s="39">
        <f>'ЯНД НЕД'!O52</f>
        <v>120</v>
      </c>
      <c r="K52" s="40" t="str">
        <f>CONCATENATE('ЯНД НЕД'!Q52,"г")</f>
        <v>230г</v>
      </c>
      <c r="L52" s="41" t="str">
        <f>CONCATENATE('ЯНД НЕД'!P52,"р")</f>
        <v>250р</v>
      </c>
      <c r="M52" s="22" t="str">
        <f>'ЯНД НЕД'!W52</f>
        <v>Чашушули из окорока с аджикой и зеленью</v>
      </c>
      <c r="N52" s="22"/>
      <c r="O52" s="39">
        <f>'ЯНД НЕД'!X52</f>
        <v>120</v>
      </c>
      <c r="P52" s="40" t="str">
        <f>CONCATENATE('ЯНД НЕД'!Z52,"г")</f>
        <v>180г</v>
      </c>
      <c r="Q52" s="41" t="str">
        <f>CONCATENATE('ЯНД НЕД'!Y52,"р")</f>
        <v>220р</v>
      </c>
      <c r="R52" s="22" t="str">
        <f>'ЯНД НЕД'!AF52</f>
        <v>Тефтели из говядины и курицы с грибным соусом, 1 шт</v>
      </c>
      <c r="S52" s="22"/>
      <c r="T52" s="39">
        <f>'ЯНД НЕД'!AG52</f>
        <v>120</v>
      </c>
      <c r="U52" s="40" t="str">
        <f>CONCATENATE('ЯНД НЕД'!AI52,"г")</f>
        <v>90г</v>
      </c>
      <c r="V52" s="41" t="str">
        <f>CONCATENATE('ЯНД НЕД'!AH52,"р")</f>
        <v>150р</v>
      </c>
      <c r="W52" s="22" t="str">
        <f>'ЯНД НЕД'!AO52</f>
        <v>Биточки по-деревенски, 1 шт</v>
      </c>
      <c r="X52" s="22"/>
      <c r="Y52" s="39">
        <f>'ЯНД НЕД'!AP52</f>
        <v>120</v>
      </c>
      <c r="Z52" s="40" t="str">
        <f>CONCATENATE('ЯНД НЕД'!AR52,"г")</f>
        <v>100г</v>
      </c>
      <c r="AA52" s="41" t="str">
        <f>CONCATENATE('ЯНД НЕД'!AQ52,"р")</f>
        <v>130р</v>
      </c>
    </row>
    <row r="53" spans="1:27" s="27" customFormat="1" ht="70.5" customHeight="1" x14ac:dyDescent="0.25">
      <c r="A53" s="22" t="str">
        <f>'ЯНД НЕД'!A53</f>
        <v>Мясное блюдо 3</v>
      </c>
      <c r="B53" s="22" t="str">
        <f>'ЯНД НЕД'!B53</f>
        <v>ежедневно</v>
      </c>
      <c r="C53" s="22" t="str">
        <f>'ЯНД НЕД'!E53</f>
        <v>Домашняя ветчина с луковым соусом</v>
      </c>
      <c r="D53" s="22"/>
      <c r="E53" s="39">
        <f>'ЯНД НЕД'!F53</f>
        <v>180</v>
      </c>
      <c r="F53" s="40" t="str">
        <f>CONCATENATE('ЯНД НЕД'!H53,"г")</f>
        <v>140г</v>
      </c>
      <c r="G53" s="41" t="str">
        <f>CONCATENATE('ЯНД НЕД'!G53,"р")</f>
        <v>230р</v>
      </c>
      <c r="H53" s="22" t="str">
        <f>'ЯНД НЕД'!N53</f>
        <v>Рагу из окорока с белой фасолью и колбасками</v>
      </c>
      <c r="I53" s="22"/>
      <c r="J53" s="39">
        <f>'ЯНД НЕД'!O53</f>
        <v>140</v>
      </c>
      <c r="K53" s="40" t="str">
        <f>CONCATENATE('ЯНД НЕД'!Q53,"г")</f>
        <v>240г</v>
      </c>
      <c r="L53" s="41" t="str">
        <f>CONCATENATE('ЯНД НЕД'!P53,"р")</f>
        <v>240р</v>
      </c>
      <c r="M53" s="22" t="str">
        <f>'ЯНД НЕД'!W53</f>
        <v>Кебаб из говядины и свинины, 1 шт</v>
      </c>
      <c r="N53" s="22"/>
      <c r="O53" s="39">
        <f>'ЯНД НЕД'!X53</f>
        <v>160</v>
      </c>
      <c r="P53" s="40" t="str">
        <f>CONCATENATE('ЯНД НЕД'!Z53,"г")</f>
        <v>130г</v>
      </c>
      <c r="Q53" s="41" t="str">
        <f>CONCATENATE('ЯНД НЕД'!Y53,"р")</f>
        <v>220р</v>
      </c>
      <c r="R53" s="22" t="str">
        <f>'ЯНД НЕД'!AF53</f>
        <v>Жаркое из говядины и курицы с овощами</v>
      </c>
      <c r="S53" s="22"/>
      <c r="T53" s="39">
        <f>'ЯНД НЕД'!AG53</f>
        <v>160</v>
      </c>
      <c r="U53" s="40" t="str">
        <f>CONCATENATE('ЯНД НЕД'!AI53,"г")</f>
        <v>180г</v>
      </c>
      <c r="V53" s="41" t="str">
        <f>CONCATENATE('ЯНД НЕД'!AH53,"р")</f>
        <v>230р</v>
      </c>
      <c r="W53" s="22" t="str">
        <f>'ЯНД НЕД'!AO53</f>
        <v>Цыплёнок Масала на косточке</v>
      </c>
      <c r="X53" s="22"/>
      <c r="Y53" s="39">
        <f>'ЯНД НЕД'!AP53</f>
        <v>100</v>
      </c>
      <c r="Z53" s="40" t="str">
        <f>CONCATENATE('ЯНД НЕД'!AR53,"г")</f>
        <v>180г</v>
      </c>
      <c r="AA53" s="41" t="str">
        <f>CONCATENATE('ЯНД НЕД'!AQ53,"р")</f>
        <v>190р</v>
      </c>
    </row>
    <row r="54" spans="1:27" s="54" customFormat="1" ht="60.75" customHeight="1" x14ac:dyDescent="0.25">
      <c r="A54" s="22" t="str">
        <f>'ЯНД НЕД'!A54</f>
        <v>Рыбное блюдо</v>
      </c>
      <c r="B54" s="22" t="str">
        <f>'ЯНД НЕД'!B54</f>
        <v>ежедневно</v>
      </c>
      <c r="C54" s="22" t="str">
        <f>'ЯНД НЕД'!E54</f>
        <v>Филе белой рыбы с картофелем и соусом тартар</v>
      </c>
      <c r="D54" s="22"/>
      <c r="E54" s="39">
        <f>'ЯНД НЕД'!F54</f>
        <v>60</v>
      </c>
      <c r="F54" s="40" t="str">
        <f>CONCATENATE('ЯНД НЕД'!H54,"г")</f>
        <v>200г</v>
      </c>
      <c r="G54" s="41" t="str">
        <f>CONCATENATE('ЯНД НЕД'!G54,"р")</f>
        <v>250р</v>
      </c>
      <c r="H54" s="22" t="str">
        <f>'ЯНД НЕД'!N54</f>
        <v>Котлеты из щуки со сливочным соусом, 1 шт</v>
      </c>
      <c r="I54" s="22"/>
      <c r="J54" s="39">
        <f>'ЯНД НЕД'!O54</f>
        <v>60</v>
      </c>
      <c r="K54" s="40" t="str">
        <f>CONCATENATE('ЯНД НЕД'!Q54,"г")</f>
        <v>120г</v>
      </c>
      <c r="L54" s="41" t="str">
        <f>CONCATENATE('ЯНД НЕД'!P54,"р")</f>
        <v>220р</v>
      </c>
      <c r="M54" s="22" t="str">
        <f>'ЯНД НЕД'!W54</f>
        <v>Рыбные котлеты на пару с соусом из брокколи, 1 шт</v>
      </c>
      <c r="N54" s="22"/>
      <c r="O54" s="39">
        <f>'ЯНД НЕД'!X54</f>
        <v>60</v>
      </c>
      <c r="P54" s="40" t="str">
        <f>CONCATENATE('ЯНД НЕД'!Z54,"г")</f>
        <v>110г</v>
      </c>
      <c r="Q54" s="41" t="str">
        <f>CONCATENATE('ЯНД НЕД'!Y54,"р")</f>
        <v>190р</v>
      </c>
      <c r="R54" s="22" t="str">
        <f>'ЯНД НЕД'!AF54</f>
        <v>Белая рыба со шпинатом в сливках</v>
      </c>
      <c r="S54" s="22"/>
      <c r="T54" s="39">
        <f>'ЯНД НЕД'!AG54</f>
        <v>60</v>
      </c>
      <c r="U54" s="40" t="str">
        <f>CONCATENATE('ЯНД НЕД'!AI54,"г")</f>
        <v>160г</v>
      </c>
      <c r="V54" s="41" t="str">
        <f>CONCATENATE('ЯНД НЕД'!AH54,"р")</f>
        <v>240р</v>
      </c>
      <c r="W54" s="22" t="str">
        <f>'ЯНД НЕД'!AO54</f>
        <v>Кальмар с соусом чимичурри</v>
      </c>
      <c r="X54" s="22"/>
      <c r="Y54" s="39">
        <f>'ЯНД НЕД'!AP54</f>
        <v>60</v>
      </c>
      <c r="Z54" s="40" t="str">
        <f>CONCATENATE('ЯНД НЕД'!AR54,"г")</f>
        <v>200г</v>
      </c>
      <c r="AA54" s="41" t="str">
        <f>CONCATENATE('ЯНД НЕД'!AQ54,"р")</f>
        <v>260р</v>
      </c>
    </row>
    <row r="55" spans="1:27" s="53" customFormat="1" ht="69.75" customHeight="1" x14ac:dyDescent="0.25">
      <c r="A55" s="22" t="str">
        <f>'ЯНД НЕД'!A55</f>
        <v>Вег. Блюдо</v>
      </c>
      <c r="B55" s="22" t="str">
        <f>'ЯНД НЕД'!B55</f>
        <v>ежедневно</v>
      </c>
      <c r="C55" s="22" t="str">
        <f>'ЯНД НЕД'!E55</f>
        <v>Ризотто из булгура со шпинатом и тыквой</v>
      </c>
      <c r="D55" s="22"/>
      <c r="E55" s="39">
        <f>'ЯНД НЕД'!F55</f>
        <v>80</v>
      </c>
      <c r="F55" s="40" t="str">
        <f>CONCATENATE('ЯНД НЕД'!H55,"г")</f>
        <v>250г</v>
      </c>
      <c r="G55" s="41" t="str">
        <f>CONCATENATE('ЯНД НЕД'!G55,"р")</f>
        <v>200р</v>
      </c>
      <c r="H55" s="22" t="str">
        <f>'ЯНД НЕД'!N55</f>
        <v>Паста Маринара с томатами и баклажанами</v>
      </c>
      <c r="I55" s="22"/>
      <c r="J55" s="39">
        <f>'ЯНД НЕД'!O55</f>
        <v>80</v>
      </c>
      <c r="K55" s="40" t="str">
        <f>CONCATENATE('ЯНД НЕД'!Q55,"г")</f>
        <v>250г</v>
      </c>
      <c r="L55" s="41" t="str">
        <f>CONCATENATE('ЯНД НЕД'!P55,"р")</f>
        <v>180р</v>
      </c>
      <c r="M55" s="22" t="str">
        <f>'ЯНД НЕД'!W55</f>
        <v>Палак Панир с кокосовым соусом и тофу</v>
      </c>
      <c r="N55" s="22"/>
      <c r="O55" s="39">
        <f>'ЯНД НЕД'!X55</f>
        <v>80</v>
      </c>
      <c r="P55" s="40" t="str">
        <f>CONCATENATE('ЯНД НЕД'!Z55,"г")</f>
        <v>250г</v>
      </c>
      <c r="Q55" s="41" t="str">
        <f>CONCATENATE('ЯНД НЕД'!Y55,"р")</f>
        <v>190р</v>
      </c>
      <c r="R55" s="22" t="str">
        <f>'ЯНД НЕД'!AF55</f>
        <v>Овощная запеканка с сыром фета</v>
      </c>
      <c r="S55" s="22"/>
      <c r="T55" s="39">
        <f>'ЯНД НЕД'!AG55</f>
        <v>80</v>
      </c>
      <c r="U55" s="40" t="str">
        <f>CONCATENATE('ЯНД НЕД'!AI55,"г")</f>
        <v>180г</v>
      </c>
      <c r="V55" s="41" t="str">
        <f>CONCATENATE('ЯНД НЕД'!AH55,"р")</f>
        <v>160р</v>
      </c>
      <c r="W55" s="22" t="str">
        <f>'ЯНД НЕД'!AO55</f>
        <v>Карри с тофу, овощами и булгуром</v>
      </c>
      <c r="X55" s="22"/>
      <c r="Y55" s="39">
        <f>'ЯНД НЕД'!AP55</f>
        <v>80</v>
      </c>
      <c r="Z55" s="40" t="str">
        <f>CONCATENATE('ЯНД НЕД'!AR55,"г")</f>
        <v>250г</v>
      </c>
      <c r="AA55" s="41" t="str">
        <f>CONCATENATE('ЯНД НЕД'!AQ55,"р")</f>
        <v>180р</v>
      </c>
    </row>
    <row r="56" spans="1:27" s="53" customFormat="1" ht="69.75" customHeight="1" x14ac:dyDescent="0.25">
      <c r="A56" s="22" t="str">
        <f>'ЯНД НЕД'!A58</f>
        <v>СПЭШЛ</v>
      </c>
      <c r="B56" s="22">
        <f>'ЯНД НЕД'!B58</f>
        <v>0</v>
      </c>
      <c r="C56" s="22">
        <f>'ЯНД НЕД'!E58</f>
        <v>0</v>
      </c>
      <c r="D56" s="22"/>
      <c r="E56" s="39">
        <f>'ЯНД НЕД'!F58</f>
        <v>0</v>
      </c>
      <c r="F56" s="40" t="str">
        <f>CONCATENATE('ЯНД НЕД'!H58,"г")</f>
        <v>г</v>
      </c>
      <c r="G56" s="41" t="str">
        <f>CONCATENATE('ЯНД НЕД'!G58,"р")</f>
        <v>р</v>
      </c>
      <c r="H56" s="22">
        <f>'ЯНД НЕД'!N58</f>
        <v>0</v>
      </c>
      <c r="I56" s="22"/>
      <c r="J56" s="39">
        <f>'ЯНД НЕД'!O58</f>
        <v>0</v>
      </c>
      <c r="K56" s="40" t="str">
        <f>CONCATENATE('ЯНД НЕД'!Q58,"г")</f>
        <v>г</v>
      </c>
      <c r="L56" s="41" t="str">
        <f>CONCATENATE('ЯНД НЕД'!P58,"р")</f>
        <v>р</v>
      </c>
      <c r="M56" s="22">
        <f>'ЯНД НЕД'!W58</f>
        <v>0</v>
      </c>
      <c r="N56" s="22"/>
      <c r="O56" s="39">
        <f>'ЯНД НЕД'!X58</f>
        <v>0</v>
      </c>
      <c r="P56" s="40" t="str">
        <f>CONCATENATE('ЯНД НЕД'!Z58,"г")</f>
        <v>г</v>
      </c>
      <c r="Q56" s="41" t="str">
        <f>CONCATENATE('ЯНД НЕД'!Y58,"р")</f>
        <v>р</v>
      </c>
      <c r="R56" s="22" t="str">
        <f>'ЯНД НЕД'!AF58</f>
        <v>Пицца Капричиоза</v>
      </c>
      <c r="S56" s="22"/>
      <c r="T56" s="39">
        <f>'ЯНД НЕД'!AG58</f>
        <v>50</v>
      </c>
      <c r="U56" s="40" t="str">
        <f>CONCATENATE('ЯНД НЕД'!AI58,"г")</f>
        <v>0г</v>
      </c>
      <c r="V56" s="41" t="str">
        <f>CONCATENATE('ЯНД НЕД'!AH58,"р")</f>
        <v>0р</v>
      </c>
      <c r="W56" s="22">
        <f>'ЯНД НЕД'!AO58</f>
        <v>0</v>
      </c>
      <c r="X56" s="22"/>
      <c r="Y56" s="39">
        <f>'ЯНД НЕД'!AP58</f>
        <v>0</v>
      </c>
      <c r="Z56" s="40" t="str">
        <f>CONCATENATE('ЯНД НЕД'!AR58,"г")</f>
        <v>г</v>
      </c>
      <c r="AA56" s="41" t="str">
        <f>CONCATENATE('ЯНД НЕД'!AQ58,"р")</f>
        <v>р</v>
      </c>
    </row>
    <row r="57" spans="1:27" s="46" customFormat="1" ht="20.100000000000001" customHeight="1" x14ac:dyDescent="0.25">
      <c r="A57" s="46" t="str">
        <f>'ЯНД НЕД'!A1</f>
        <v>НЕДЕЛЯ</v>
      </c>
      <c r="C57" s="55">
        <f>'ЯНД НЕД'!E1</f>
        <v>45082</v>
      </c>
      <c r="E57" s="47"/>
      <c r="F57" s="48"/>
      <c r="G57" s="47"/>
      <c r="H57" s="55">
        <f>'ЯНД НЕД'!N1</f>
        <v>45083</v>
      </c>
      <c r="J57" s="47"/>
      <c r="K57" s="48"/>
      <c r="L57" s="47"/>
      <c r="M57" s="55">
        <f>'ЯНД НЕД'!W1</f>
        <v>45084</v>
      </c>
      <c r="O57" s="47"/>
      <c r="P57" s="48"/>
      <c r="Q57" s="47"/>
      <c r="R57" s="55">
        <f>'ЯНД НЕД'!AF1</f>
        <v>45085</v>
      </c>
      <c r="T57" s="47"/>
      <c r="U57" s="48"/>
      <c r="V57" s="47"/>
      <c r="W57" s="55">
        <f>'ЯНД НЕД'!AO1</f>
        <v>45086</v>
      </c>
      <c r="Y57" s="47"/>
      <c r="Z57" s="48"/>
      <c r="AA57" s="47"/>
    </row>
    <row r="58" spans="1:27" s="46" customFormat="1" ht="20.100000000000001" customHeight="1" x14ac:dyDescent="0.25">
      <c r="A58" s="46" t="str">
        <f>'ЯНД НЕД'!A2</f>
        <v>КАТЕГОРИЯ</v>
      </c>
      <c r="C58" s="46" t="str">
        <f>'ЯНД НЕД'!E2</f>
        <v>ПН</v>
      </c>
      <c r="E58" s="47" t="s">
        <v>6</v>
      </c>
      <c r="F58" s="48" t="s">
        <v>8</v>
      </c>
      <c r="G58" s="47" t="s">
        <v>7</v>
      </c>
      <c r="H58" s="46" t="str">
        <f>'ЯНД НЕД'!N2</f>
        <v>ВТ</v>
      </c>
      <c r="J58" s="47" t="s">
        <v>6</v>
      </c>
      <c r="K58" s="48" t="s">
        <v>8</v>
      </c>
      <c r="L58" s="47" t="s">
        <v>7</v>
      </c>
      <c r="M58" s="46" t="str">
        <f>'ЯНД НЕД'!W2</f>
        <v>СР</v>
      </c>
      <c r="O58" s="47" t="s">
        <v>6</v>
      </c>
      <c r="P58" s="48" t="s">
        <v>8</v>
      </c>
      <c r="Q58" s="47" t="s">
        <v>7</v>
      </c>
      <c r="R58" s="46" t="str">
        <f>'ЯНД НЕД'!AF2</f>
        <v>ЧТ</v>
      </c>
      <c r="T58" s="47" t="s">
        <v>6</v>
      </c>
      <c r="U58" s="48" t="s">
        <v>8</v>
      </c>
      <c r="V58" s="47" t="s">
        <v>7</v>
      </c>
      <c r="W58" s="46" t="str">
        <f>'ЯНД НЕД'!AO2</f>
        <v>ПТ</v>
      </c>
      <c r="Y58" s="47" t="s">
        <v>6</v>
      </c>
      <c r="Z58" s="48" t="s">
        <v>8</v>
      </c>
      <c r="AA58" s="47" t="s">
        <v>7</v>
      </c>
    </row>
    <row r="59" spans="1:27" s="56" customFormat="1" ht="20.100000000000001" customHeight="1" x14ac:dyDescent="0.25">
      <c r="A59" s="56" t="str">
        <f>'ЯНД НЕД'!A59</f>
        <v>Завтрак х/ц</v>
      </c>
      <c r="C59" s="56" t="str">
        <f>'ЯНД НЕД'!E59</f>
        <v>Завтрак х/ц</v>
      </c>
      <c r="E59" s="57"/>
      <c r="F59" s="58"/>
      <c r="G59" s="57"/>
      <c r="H59" s="56" t="str">
        <f>'ЯНД НЕД'!N59</f>
        <v>Завтрак х/ц</v>
      </c>
      <c r="J59" s="57"/>
      <c r="K59" s="58"/>
      <c r="L59" s="57"/>
      <c r="M59" s="56" t="str">
        <f>'ЯНД НЕД'!W59</f>
        <v>Завтрак х/ц</v>
      </c>
      <c r="O59" s="57"/>
      <c r="P59" s="58"/>
      <c r="Q59" s="57"/>
      <c r="R59" s="56" t="str">
        <f>'ЯНД НЕД'!AF59</f>
        <v>Завтрак х/ц</v>
      </c>
      <c r="T59" s="57"/>
      <c r="U59" s="58"/>
      <c r="V59" s="57"/>
      <c r="W59" s="56" t="s">
        <v>149</v>
      </c>
      <c r="Y59" s="57"/>
      <c r="Z59" s="58"/>
      <c r="AA59" s="57"/>
    </row>
    <row r="60" spans="1:27" s="176" customFormat="1" ht="20.100000000000001" customHeight="1" x14ac:dyDescent="0.25">
      <c r="A60" s="59" t="str">
        <f>'ЯНД НЕД'!A60</f>
        <v>Десерт</v>
      </c>
      <c r="B60" s="22" t="str">
        <f>'ЯНД НЕД'!B60</f>
        <v>без ротации</v>
      </c>
      <c r="C60" s="22" t="str">
        <f>'ЯНД НЕД'!E60</f>
        <v>Чизкейк</v>
      </c>
      <c r="D60" s="22"/>
      <c r="E60" s="39">
        <f>'ЯНД НЕД'!F60</f>
        <v>10</v>
      </c>
      <c r="F60" s="40" t="str">
        <f>CONCATENATE('ЯНД НЕД'!H60,"г")</f>
        <v>130г</v>
      </c>
      <c r="G60" s="41" t="str">
        <f>CONCATENATE('ЯНД НЕД'!G60,"р")</f>
        <v>140р</v>
      </c>
      <c r="H60" s="22" t="str">
        <f>'ЯНД НЕД'!N60</f>
        <v>Чизкейк</v>
      </c>
      <c r="I60" s="22"/>
      <c r="J60" s="39">
        <f>'ЯНД НЕД'!O60</f>
        <v>10</v>
      </c>
      <c r="K60" s="40" t="str">
        <f>CONCATENATE('ЯНД НЕД'!Q60,"г")</f>
        <v>130г</v>
      </c>
      <c r="L60" s="41" t="str">
        <f>CONCATENATE('ЯНД НЕД'!P60,"р")</f>
        <v>140р</v>
      </c>
      <c r="M60" s="22" t="str">
        <f>'ЯНД НЕД'!W60</f>
        <v>Чизкейк</v>
      </c>
      <c r="N60" s="22"/>
      <c r="O60" s="39">
        <f>'ЯНД НЕД'!X60</f>
        <v>10</v>
      </c>
      <c r="P60" s="40" t="str">
        <f>CONCATENATE('ЯНД НЕД'!Z60,"г")</f>
        <v>130г</v>
      </c>
      <c r="Q60" s="41" t="str">
        <f>CONCATENATE('ЯНД НЕД'!Y60,"р")</f>
        <v>140р</v>
      </c>
      <c r="R60" s="22" t="str">
        <f>'ЯНД НЕД'!AF60</f>
        <v>Чизкейк</v>
      </c>
      <c r="S60" s="22"/>
      <c r="T60" s="39">
        <f>'ЯНД НЕД'!AG60</f>
        <v>10</v>
      </c>
      <c r="U60" s="40" t="str">
        <f>CONCATENATE('ЯНД НЕД'!AI60,"г")</f>
        <v>130г</v>
      </c>
      <c r="V60" s="41" t="str">
        <f>CONCATENATE('ЯНД НЕД'!AH60,"р")</f>
        <v>140р</v>
      </c>
      <c r="W60" s="22" t="str">
        <f>'ЯНД НЕД'!AO60</f>
        <v>Чизкейк</v>
      </c>
      <c r="X60" s="22"/>
      <c r="Y60" s="39">
        <f>'ЯНД НЕД'!AP60</f>
        <v>10</v>
      </c>
      <c r="Z60" s="40" t="str">
        <f>CONCATENATE('ЯНД НЕД'!AR60,"г")</f>
        <v>130г</v>
      </c>
      <c r="AA60" s="41" t="str">
        <f>CONCATENATE('ЯНД НЕД'!AQ60,"р")</f>
        <v>140р</v>
      </c>
    </row>
    <row r="61" spans="1:27" s="176" customFormat="1" ht="20.100000000000001" customHeight="1" x14ac:dyDescent="0.25">
      <c r="A61" s="59" t="str">
        <f>'ЯНД НЕД'!A61</f>
        <v>Десерт</v>
      </c>
      <c r="B61" s="22" t="str">
        <f>'ЯНД НЕД'!B61</f>
        <v>без ротации</v>
      </c>
      <c r="C61" s="22" t="str">
        <f>'ЯНД НЕД'!E61</f>
        <v>Медовик</v>
      </c>
      <c r="D61" s="22"/>
      <c r="E61" s="39">
        <f>'ЯНД НЕД'!F61</f>
        <v>10</v>
      </c>
      <c r="F61" s="40" t="str">
        <f>CONCATENATE('ЯНД НЕД'!H61,"г")</f>
        <v>120г</v>
      </c>
      <c r="G61" s="41" t="str">
        <f>CONCATENATE('ЯНД НЕД'!G61,"р")</f>
        <v>140р</v>
      </c>
      <c r="H61" s="22" t="str">
        <f>'ЯНД НЕД'!N61</f>
        <v>Медовик</v>
      </c>
      <c r="I61" s="22"/>
      <c r="J61" s="39">
        <f>'ЯНД НЕД'!O61</f>
        <v>10</v>
      </c>
      <c r="K61" s="40" t="str">
        <f>CONCATENATE('ЯНД НЕД'!Q61,"г")</f>
        <v>120г</v>
      </c>
      <c r="L61" s="41" t="str">
        <f>CONCATENATE('ЯНД НЕД'!P61,"р")</f>
        <v>140р</v>
      </c>
      <c r="M61" s="22" t="str">
        <f>'ЯНД НЕД'!W61</f>
        <v>Медовик</v>
      </c>
      <c r="N61" s="22"/>
      <c r="O61" s="39">
        <f>'ЯНД НЕД'!X61</f>
        <v>10</v>
      </c>
      <c r="P61" s="40" t="str">
        <f>CONCATENATE('ЯНД НЕД'!Z61,"г")</f>
        <v>120г</v>
      </c>
      <c r="Q61" s="41" t="str">
        <f>CONCATENATE('ЯНД НЕД'!Y61,"р")</f>
        <v>140р</v>
      </c>
      <c r="R61" s="22" t="str">
        <f>'ЯНД НЕД'!AF61</f>
        <v>Медовик</v>
      </c>
      <c r="S61" s="22"/>
      <c r="T61" s="39">
        <f>'ЯНД НЕД'!AG61</f>
        <v>10</v>
      </c>
      <c r="U61" s="40" t="str">
        <f>CONCATENATE('ЯНД НЕД'!AI61,"г")</f>
        <v>120г</v>
      </c>
      <c r="V61" s="41" t="str">
        <f>CONCATENATE('ЯНД НЕД'!AH61,"р")</f>
        <v>140р</v>
      </c>
      <c r="W61" s="22" t="str">
        <f>'ЯНД НЕД'!AO61</f>
        <v>Медовик</v>
      </c>
      <c r="X61" s="22"/>
      <c r="Y61" s="39">
        <f>'ЯНД НЕД'!AP61</f>
        <v>10</v>
      </c>
      <c r="Z61" s="40" t="str">
        <f>CONCATENATE('ЯНД НЕД'!AR61,"г")</f>
        <v>120г</v>
      </c>
      <c r="AA61" s="41" t="str">
        <f>CONCATENATE('ЯНД НЕД'!AQ61,"р")</f>
        <v>140р</v>
      </c>
    </row>
    <row r="62" spans="1:27" s="59" customFormat="1" ht="20.100000000000001" customHeight="1" x14ac:dyDescent="0.25">
      <c r="A62" s="59" t="str">
        <f>'ЯНД НЕД'!A62</f>
        <v>Десерт</v>
      </c>
      <c r="B62" s="22" t="str">
        <f>'ЯНД НЕД'!B62</f>
        <v>без ротации</v>
      </c>
      <c r="C62" s="22" t="str">
        <f>'ЯНД НЕД'!E62</f>
        <v>Шоколадный брауни</v>
      </c>
      <c r="D62" s="22"/>
      <c r="E62" s="39">
        <f>'ЯНД НЕД'!F62</f>
        <v>9</v>
      </c>
      <c r="F62" s="40" t="str">
        <f>CONCATENATE('ЯНД НЕД'!H62,"г")</f>
        <v>110г</v>
      </c>
      <c r="G62" s="41" t="str">
        <f>CONCATENATE('ЯНД НЕД'!G62,"р")</f>
        <v>120р</v>
      </c>
      <c r="H62" s="22" t="str">
        <f>'ЯНД НЕД'!N62</f>
        <v>Шоколадный брауни</v>
      </c>
      <c r="I62" s="22"/>
      <c r="J62" s="39">
        <f>'ЯНД НЕД'!O62</f>
        <v>9</v>
      </c>
      <c r="K62" s="40" t="str">
        <f>CONCATENATE('ЯНД НЕД'!Q62,"г")</f>
        <v>110г</v>
      </c>
      <c r="L62" s="41" t="str">
        <f>CONCATENATE('ЯНД НЕД'!P62,"р")</f>
        <v>120р</v>
      </c>
      <c r="M62" s="22" t="str">
        <f>'ЯНД НЕД'!W62</f>
        <v>Шоколадный брауни</v>
      </c>
      <c r="N62" s="22"/>
      <c r="O62" s="39">
        <f>'ЯНД НЕД'!X62</f>
        <v>9</v>
      </c>
      <c r="P62" s="40" t="str">
        <f>CONCATENATE('ЯНД НЕД'!Z62,"г")</f>
        <v>110г</v>
      </c>
      <c r="Q62" s="41" t="str">
        <f>CONCATENATE('ЯНД НЕД'!Y62,"р")</f>
        <v>120р</v>
      </c>
      <c r="R62" s="22" t="str">
        <f>'ЯНД НЕД'!AF62</f>
        <v>Шоколадный брауни</v>
      </c>
      <c r="S62" s="22"/>
      <c r="T62" s="39">
        <f>'ЯНД НЕД'!AG62</f>
        <v>9</v>
      </c>
      <c r="U62" s="40" t="str">
        <f>CONCATENATE('ЯНД НЕД'!AI62,"г")</f>
        <v>110г</v>
      </c>
      <c r="V62" s="41" t="str">
        <f>CONCATENATE('ЯНД НЕД'!AH62,"р")</f>
        <v>120р</v>
      </c>
      <c r="W62" s="22" t="str">
        <f>'ЯНД НЕД'!AO62</f>
        <v>Шоколадный брауни</v>
      </c>
      <c r="X62" s="22"/>
      <c r="Y62" s="39">
        <f>'ЯНД НЕД'!AP62</f>
        <v>9</v>
      </c>
      <c r="Z62" s="40" t="str">
        <f>CONCATENATE('ЯНД НЕД'!AR62,"г")</f>
        <v>110г</v>
      </c>
      <c r="AA62" s="41" t="str">
        <f>CONCATENATE('ЯНД НЕД'!AQ62,"р")</f>
        <v>120р</v>
      </c>
    </row>
    <row r="63" spans="1:27" s="59" customFormat="1" ht="20.100000000000001" customHeight="1" x14ac:dyDescent="0.25">
      <c r="A63" s="59" t="str">
        <f>'ЯНД НЕД'!A63</f>
        <v>Десерт</v>
      </c>
      <c r="B63" s="22" t="str">
        <f>'ЯНД НЕД'!B63</f>
        <v>без ротации</v>
      </c>
      <c r="C63" s="22" t="str">
        <f>'ЯНД НЕД'!E63</f>
        <v>Вишневый «Витин» пирог</v>
      </c>
      <c r="D63" s="22"/>
      <c r="E63" s="39">
        <f>'ЯНД НЕД'!F63</f>
        <v>9</v>
      </c>
      <c r="F63" s="40" t="str">
        <f>CONCATENATE('ЯНД НЕД'!H63,"г")</f>
        <v>150г</v>
      </c>
      <c r="G63" s="41" t="str">
        <f>CONCATENATE('ЯНД НЕД'!G63,"р")</f>
        <v>130р</v>
      </c>
      <c r="H63" s="22" t="str">
        <f>'ЯНД НЕД'!N63</f>
        <v>Вишневый «Витин» пирог</v>
      </c>
      <c r="I63" s="22"/>
      <c r="J63" s="39">
        <f>'ЯНД НЕД'!O63</f>
        <v>9</v>
      </c>
      <c r="K63" s="40" t="str">
        <f>CONCATENATE('ЯНД НЕД'!Q63,"г")</f>
        <v>150г</v>
      </c>
      <c r="L63" s="41" t="str">
        <f>CONCATENATE('ЯНД НЕД'!P63,"р")</f>
        <v>130р</v>
      </c>
      <c r="M63" s="22" t="str">
        <f>'ЯНД НЕД'!W63</f>
        <v>Вишневый «Витин» пирог</v>
      </c>
      <c r="N63" s="22"/>
      <c r="O63" s="39">
        <f>'ЯНД НЕД'!X63</f>
        <v>9</v>
      </c>
      <c r="P63" s="40" t="str">
        <f>CONCATENATE('ЯНД НЕД'!Z63,"г")</f>
        <v>150г</v>
      </c>
      <c r="Q63" s="41" t="str">
        <f>CONCATENATE('ЯНД НЕД'!Y63,"р")</f>
        <v>130р</v>
      </c>
      <c r="R63" s="22" t="str">
        <f>'ЯНД НЕД'!AF63</f>
        <v>Вишневый «Витин» пирог</v>
      </c>
      <c r="S63" s="22"/>
      <c r="T63" s="39">
        <f>'ЯНД НЕД'!AG63</f>
        <v>9</v>
      </c>
      <c r="U63" s="40" t="str">
        <f>CONCATENATE('ЯНД НЕД'!AI63,"г")</f>
        <v>150г</v>
      </c>
      <c r="V63" s="41" t="str">
        <f>CONCATENATE('ЯНД НЕД'!AH63,"р")</f>
        <v>130р</v>
      </c>
      <c r="W63" s="22" t="str">
        <f>'ЯНД НЕД'!AO63</f>
        <v>Вишневый «Витин» пирог</v>
      </c>
      <c r="X63" s="22"/>
      <c r="Y63" s="39">
        <f>'ЯНД НЕД'!AP63</f>
        <v>9</v>
      </c>
      <c r="Z63" s="40" t="str">
        <f>CONCATENATE('ЯНД НЕД'!AR63,"г")</f>
        <v>150г</v>
      </c>
      <c r="AA63" s="41" t="str">
        <f>CONCATENATE('ЯНД НЕД'!AQ63,"р")</f>
        <v>130р</v>
      </c>
    </row>
    <row r="64" spans="1:27" s="59" customFormat="1" ht="20.100000000000001" customHeight="1" x14ac:dyDescent="0.25">
      <c r="A64" s="59" t="str">
        <f>'ЯНД НЕД'!A64</f>
        <v>Десерт</v>
      </c>
      <c r="B64" s="22" t="str">
        <f>'ЯНД НЕД'!B64</f>
        <v>без ротации</v>
      </c>
      <c r="C64" s="22" t="str">
        <f>'ЯНД НЕД'!E64</f>
        <v>Пирожное Картошка</v>
      </c>
      <c r="D64" s="22"/>
      <c r="E64" s="39">
        <f>'ЯНД НЕД'!F64</f>
        <v>4</v>
      </c>
      <c r="F64" s="40" t="str">
        <f>CONCATENATE('ЯНД НЕД'!H64,"г")</f>
        <v>60г</v>
      </c>
      <c r="G64" s="41" t="str">
        <f>CONCATENATE('ЯНД НЕД'!G64,"р")</f>
        <v>90р</v>
      </c>
      <c r="H64" s="22" t="str">
        <f>'ЯНД НЕД'!N64</f>
        <v>Пирожное Картошка</v>
      </c>
      <c r="I64" s="22"/>
      <c r="J64" s="39">
        <f>'ЯНД НЕД'!O64</f>
        <v>4</v>
      </c>
      <c r="K64" s="40" t="str">
        <f>CONCATENATE('ЯНД НЕД'!Q64,"г")</f>
        <v>60г</v>
      </c>
      <c r="L64" s="41" t="str">
        <f>CONCATENATE('ЯНД НЕД'!P64,"р")</f>
        <v>90р</v>
      </c>
      <c r="M64" s="22" t="str">
        <f>'ЯНД НЕД'!W64</f>
        <v>Пирожное Картошка</v>
      </c>
      <c r="N64" s="22"/>
      <c r="O64" s="39">
        <f>'ЯНД НЕД'!X64</f>
        <v>4</v>
      </c>
      <c r="P64" s="40" t="str">
        <f>CONCATENATE('ЯНД НЕД'!Z64,"г")</f>
        <v>60г</v>
      </c>
      <c r="Q64" s="41" t="str">
        <f>CONCATENATE('ЯНД НЕД'!Y64,"р")</f>
        <v>90р</v>
      </c>
      <c r="R64" s="22" t="str">
        <f>'ЯНД НЕД'!AF64</f>
        <v>Пирожное Картошка</v>
      </c>
      <c r="S64" s="22"/>
      <c r="T64" s="39">
        <f>'ЯНД НЕД'!AG64</f>
        <v>4</v>
      </c>
      <c r="U64" s="40" t="str">
        <f>CONCATENATE('ЯНД НЕД'!AI64,"г")</f>
        <v>60г</v>
      </c>
      <c r="V64" s="41" t="str">
        <f>CONCATENATE('ЯНД НЕД'!AH64,"р")</f>
        <v>90р</v>
      </c>
      <c r="W64" s="22" t="str">
        <f>'ЯНД НЕД'!AO64</f>
        <v>Пирожное Картошка</v>
      </c>
      <c r="X64" s="22"/>
      <c r="Y64" s="39">
        <f>'ЯНД НЕД'!AP64</f>
        <v>4</v>
      </c>
      <c r="Z64" s="40" t="str">
        <f>CONCATENATE('ЯНД НЕД'!AR64,"г")</f>
        <v>60г</v>
      </c>
      <c r="AA64" s="41" t="str">
        <f>CONCATENATE('ЯНД НЕД'!AQ64,"р")</f>
        <v>90р</v>
      </c>
    </row>
    <row r="65" spans="1:27" s="59" customFormat="1" ht="20.100000000000001" customHeight="1" x14ac:dyDescent="0.25">
      <c r="A65" s="59" t="str">
        <f>'ЯНД НЕД'!A65</f>
        <v>Десерт недели ПП</v>
      </c>
      <c r="B65" s="22" t="str">
        <f>'ЯНД НЕД'!B65</f>
        <v>еженедельно</v>
      </c>
      <c r="C65" s="22" t="str">
        <f>'ЯНД НЕД'!E65</f>
        <v>Шу с клубникой</v>
      </c>
      <c r="D65" s="22"/>
      <c r="E65" s="39">
        <f>'ЯНД НЕД'!F65</f>
        <v>15</v>
      </c>
      <c r="F65" s="40" t="str">
        <f>CONCATENATE('ЯНД НЕД'!H65,"г")</f>
        <v>0г</v>
      </c>
      <c r="G65" s="41" t="str">
        <f>CONCATENATE('ЯНД НЕД'!G65,"р")</f>
        <v>0р</v>
      </c>
      <c r="H65" s="22" t="str">
        <f>'ЯНД НЕД'!N65</f>
        <v>Шу с клубникой</v>
      </c>
      <c r="I65" s="22"/>
      <c r="J65" s="39">
        <f>'ЯНД НЕД'!O65</f>
        <v>15</v>
      </c>
      <c r="K65" s="40" t="str">
        <f>CONCATENATE('ЯНД НЕД'!Q65,"г")</f>
        <v>0г</v>
      </c>
      <c r="L65" s="41" t="str">
        <f>CONCATENATE('ЯНД НЕД'!P65,"р")</f>
        <v>0р</v>
      </c>
      <c r="M65" s="22" t="str">
        <f>'ЯНД НЕД'!W65</f>
        <v>Шу с клубникой</v>
      </c>
      <c r="N65" s="22"/>
      <c r="O65" s="39">
        <f>'ЯНД НЕД'!X65</f>
        <v>15</v>
      </c>
      <c r="P65" s="40" t="str">
        <f>CONCATENATE('ЯНД НЕД'!Z65,"г")</f>
        <v>0г</v>
      </c>
      <c r="Q65" s="41" t="str">
        <f>CONCATENATE('ЯНД НЕД'!Y65,"р")</f>
        <v>0р</v>
      </c>
      <c r="R65" s="22" t="str">
        <f>'ЯНД НЕД'!AF65</f>
        <v>Шу с клубникой</v>
      </c>
      <c r="S65" s="22"/>
      <c r="T65" s="39">
        <f>'ЯНД НЕД'!AG65</f>
        <v>15</v>
      </c>
      <c r="U65" s="40" t="str">
        <f>CONCATENATE('ЯНД НЕД'!AI65,"г")</f>
        <v>0г</v>
      </c>
      <c r="V65" s="41" t="str">
        <f>CONCATENATE('ЯНД НЕД'!AH65,"р")</f>
        <v>0р</v>
      </c>
      <c r="W65" s="22" t="str">
        <f>'ЯНД НЕД'!AO65</f>
        <v>Шу с клубникой</v>
      </c>
      <c r="X65" s="22"/>
      <c r="Y65" s="39">
        <f>'ЯНД НЕД'!AP65</f>
        <v>15</v>
      </c>
      <c r="Z65" s="40" t="str">
        <f>CONCATENATE('ЯНД НЕД'!AR65,"г")</f>
        <v>0г</v>
      </c>
      <c r="AA65" s="41" t="str">
        <f>CONCATENATE('ЯНД НЕД'!AQ65,"р")</f>
        <v>0р</v>
      </c>
    </row>
    <row r="66" spans="1:27" s="59" customFormat="1" ht="20.100000000000001" customHeight="1" x14ac:dyDescent="0.25">
      <c r="A66" s="59" t="str">
        <f>'ЯНД НЕД'!A66</f>
        <v>Десерт недели ПП</v>
      </c>
      <c r="B66" s="22" t="str">
        <f>'ЯНД НЕД'!B66</f>
        <v>еженедельно</v>
      </c>
      <c r="C66" s="22" t="str">
        <f>'ЯНД НЕД'!E66</f>
        <v>Десерт Павлова с клубникой</v>
      </c>
      <c r="D66" s="22"/>
      <c r="E66" s="39">
        <f>'ЯНД НЕД'!F66</f>
        <v>15</v>
      </c>
      <c r="F66" s="40" t="str">
        <f>CONCATENATE('ЯНД НЕД'!H66,"г")</f>
        <v>130г</v>
      </c>
      <c r="G66" s="41" t="str">
        <f>CONCATENATE('ЯНД НЕД'!G66,"р")</f>
        <v>130р</v>
      </c>
      <c r="H66" s="22" t="str">
        <f>'ЯНД НЕД'!N66</f>
        <v>Десерт Павлова с клубникой</v>
      </c>
      <c r="I66" s="22"/>
      <c r="J66" s="39">
        <f>'ЯНД НЕД'!O66</f>
        <v>15</v>
      </c>
      <c r="K66" s="40" t="str">
        <f>CONCATENATE('ЯНД НЕД'!Q66,"г")</f>
        <v>130г</v>
      </c>
      <c r="L66" s="41" t="str">
        <f>CONCATENATE('ЯНД НЕД'!P66,"р")</f>
        <v>130р</v>
      </c>
      <c r="M66" s="22" t="str">
        <f>'ЯНД НЕД'!W66</f>
        <v>Десерт Павлова с клубникой</v>
      </c>
      <c r="N66" s="22"/>
      <c r="O66" s="39">
        <f>'ЯНД НЕД'!X66</f>
        <v>15</v>
      </c>
      <c r="P66" s="40" t="str">
        <f>CONCATENATE('ЯНД НЕД'!Z66,"г")</f>
        <v>130г</v>
      </c>
      <c r="Q66" s="41" t="str">
        <f>CONCATENATE('ЯНД НЕД'!Y66,"р")</f>
        <v>130р</v>
      </c>
      <c r="R66" s="22" t="str">
        <f>'ЯНД НЕД'!AF66</f>
        <v>Десерт Павлова с клубникой</v>
      </c>
      <c r="S66" s="22"/>
      <c r="T66" s="39">
        <f>'ЯНД НЕД'!AG66</f>
        <v>15</v>
      </c>
      <c r="U66" s="40" t="str">
        <f>CONCATENATE('ЯНД НЕД'!AI66,"г")</f>
        <v>130г</v>
      </c>
      <c r="V66" s="41" t="str">
        <f>CONCATENATE('ЯНД НЕД'!AH66,"р")</f>
        <v>130р</v>
      </c>
      <c r="W66" s="22" t="str">
        <f>'ЯНД НЕД'!AO66</f>
        <v>Десерт Павлова с клубникой</v>
      </c>
      <c r="X66" s="22"/>
      <c r="Y66" s="39">
        <f>'ЯНД НЕД'!AP66</f>
        <v>15</v>
      </c>
      <c r="Z66" s="40" t="str">
        <f>CONCATENATE('ЯНД НЕД'!AR66,"г")</f>
        <v>130г</v>
      </c>
      <c r="AA66" s="41" t="str">
        <f>CONCATENATE('ЯНД НЕД'!AQ66,"р")</f>
        <v>130р</v>
      </c>
    </row>
    <row r="67" spans="1:27" s="60" customFormat="1" ht="20.100000000000001" customHeight="1" x14ac:dyDescent="0.25">
      <c r="A67" s="59" t="str">
        <f>'ЯНД НЕД'!A67</f>
        <v>Фреш</v>
      </c>
      <c r="B67" s="22" t="str">
        <f>'ЯНД НЕД'!B67</f>
        <v>ежедневно</v>
      </c>
      <c r="C67" s="22" t="str">
        <f>'ЯНД НЕД'!E67</f>
        <v>Клубника со взбитыми сливками</v>
      </c>
      <c r="D67" s="22"/>
      <c r="E67" s="39">
        <f>'ЯНД НЕД'!F67</f>
        <v>5</v>
      </c>
      <c r="F67" s="40" t="str">
        <f>CONCATENATE('ЯНД НЕД'!H67,"г")</f>
        <v>0г</v>
      </c>
      <c r="G67" s="41" t="str">
        <f>CONCATENATE('ЯНД НЕД'!G67,"р")</f>
        <v>0р</v>
      </c>
      <c r="H67" s="22" t="str">
        <f>'ЯНД НЕД'!N67</f>
        <v>Клубника со взбитыми сливками</v>
      </c>
      <c r="I67" s="22"/>
      <c r="J67" s="39">
        <f>'ЯНД НЕД'!O67</f>
        <v>5</v>
      </c>
      <c r="K67" s="40" t="str">
        <f>CONCATENATE('ЯНД НЕД'!Q67,"г")</f>
        <v>0г</v>
      </c>
      <c r="L67" s="41" t="str">
        <f>CONCATENATE('ЯНД НЕД'!P67,"р")</f>
        <v>0р</v>
      </c>
      <c r="M67" s="22" t="str">
        <f>'ЯНД НЕД'!W67</f>
        <v>Клубника со взбитыми сливками</v>
      </c>
      <c r="N67" s="22"/>
      <c r="O67" s="39">
        <f>'ЯНД НЕД'!X67</f>
        <v>5</v>
      </c>
      <c r="P67" s="40" t="str">
        <f>CONCATENATE('ЯНД НЕД'!Z67,"г")</f>
        <v>0г</v>
      </c>
      <c r="Q67" s="41" t="str">
        <f>CONCATENATE('ЯНД НЕД'!Y67,"р")</f>
        <v>0р</v>
      </c>
      <c r="R67" s="22" t="str">
        <f>'ЯНД НЕД'!AF67</f>
        <v>Клубника со взбитыми сливками</v>
      </c>
      <c r="S67" s="22"/>
      <c r="T67" s="39">
        <f>'ЯНД НЕД'!AG67</f>
        <v>5</v>
      </c>
      <c r="U67" s="40" t="str">
        <f>CONCATENATE('ЯНД НЕД'!AI67,"г")</f>
        <v>0г</v>
      </c>
      <c r="V67" s="41" t="str">
        <f>CONCATENATE('ЯНД НЕД'!AH67,"р")</f>
        <v>0р</v>
      </c>
      <c r="W67" s="22" t="str">
        <f>'ЯНД НЕД'!AO67</f>
        <v>Клубника со взбитыми сливками</v>
      </c>
      <c r="X67" s="22"/>
      <c r="Y67" s="39">
        <f>'ЯНД НЕД'!AP67</f>
        <v>5</v>
      </c>
      <c r="Z67" s="40" t="str">
        <f>CONCATENATE('ЯНД НЕД'!AR67,"г")</f>
        <v>0г</v>
      </c>
      <c r="AA67" s="41" t="str">
        <f>CONCATENATE('ЯНД НЕД'!AQ67,"р")</f>
        <v>0р</v>
      </c>
    </row>
    <row r="68" spans="1:27" s="60" customFormat="1" ht="20.100000000000001" customHeight="1" x14ac:dyDescent="0.25">
      <c r="A68" s="59" t="str">
        <f>'ЯНД НЕД'!A68</f>
        <v>Фреш</v>
      </c>
      <c r="B68" s="22" t="str">
        <f>'ЯНД НЕД'!B68</f>
        <v>ежедневно</v>
      </c>
      <c r="C68" s="22" t="str">
        <f>'ЯНД НЕД'!E68</f>
        <v>Апельсиновый фреш</v>
      </c>
      <c r="D68" s="22"/>
      <c r="E68" s="39">
        <f>'ЯНД НЕД'!F68</f>
        <v>15</v>
      </c>
      <c r="F68" s="40" t="str">
        <f>CONCATENATE('ЯНД НЕД'!H68,"г")</f>
        <v>270г</v>
      </c>
      <c r="G68" s="41" t="str">
        <f>CONCATENATE('ЯНД НЕД'!G68,"р")</f>
        <v>190р</v>
      </c>
      <c r="H68" s="22" t="str">
        <f>'ЯНД НЕД'!N68</f>
        <v>Апельсиновый фреш</v>
      </c>
      <c r="I68" s="22"/>
      <c r="J68" s="39">
        <f>'ЯНД НЕД'!O68</f>
        <v>15</v>
      </c>
      <c r="K68" s="40" t="str">
        <f>CONCATENATE('ЯНД НЕД'!Q68,"г")</f>
        <v>270г</v>
      </c>
      <c r="L68" s="41" t="str">
        <f>CONCATENATE('ЯНД НЕД'!P68,"р")</f>
        <v>190р</v>
      </c>
      <c r="M68" s="22" t="str">
        <f>'ЯНД НЕД'!W68</f>
        <v>Апельсиновый фреш</v>
      </c>
      <c r="N68" s="22"/>
      <c r="O68" s="39">
        <f>'ЯНД НЕД'!X68</f>
        <v>15</v>
      </c>
      <c r="P68" s="40" t="str">
        <f>CONCATENATE('ЯНД НЕД'!Z68,"г")</f>
        <v>270г</v>
      </c>
      <c r="Q68" s="41" t="str">
        <f>CONCATENATE('ЯНД НЕД'!Y68,"р")</f>
        <v>190р</v>
      </c>
      <c r="R68" s="22" t="str">
        <f>'ЯНД НЕД'!AF68</f>
        <v>Апельсиновый фреш</v>
      </c>
      <c r="S68" s="22"/>
      <c r="T68" s="39">
        <f>'ЯНД НЕД'!AG68</f>
        <v>15</v>
      </c>
      <c r="U68" s="40" t="str">
        <f>CONCATENATE('ЯНД НЕД'!AI68,"г")</f>
        <v>270г</v>
      </c>
      <c r="V68" s="41" t="str">
        <f>CONCATENATE('ЯНД НЕД'!AH68,"р")</f>
        <v>190р</v>
      </c>
      <c r="W68" s="22" t="str">
        <f>'ЯНД НЕД'!AO68</f>
        <v>Апельсиновый фреш</v>
      </c>
      <c r="X68" s="22"/>
      <c r="Y68" s="39">
        <f>'ЯНД НЕД'!AP68</f>
        <v>15</v>
      </c>
      <c r="Z68" s="40" t="str">
        <f>CONCATENATE('ЯНД НЕД'!AR68,"г")</f>
        <v>270г</v>
      </c>
      <c r="AA68" s="41" t="str">
        <f>CONCATENATE('ЯНД НЕД'!AQ68,"р")</f>
        <v>190р</v>
      </c>
    </row>
    <row r="69" spans="1:27" s="60" customFormat="1" ht="20.100000000000001" customHeight="1" x14ac:dyDescent="0.25">
      <c r="A69" s="59" t="str">
        <f>'ЯНД НЕД'!A69</f>
        <v>Лимонад</v>
      </c>
      <c r="B69" s="22" t="str">
        <f>'ЯНД НЕД'!B69</f>
        <v>ежедневно</v>
      </c>
      <c r="C69" s="22" t="str">
        <f>'ЯНД НЕД'!E69</f>
        <v>Лимонад тархун</v>
      </c>
      <c r="D69" s="22"/>
      <c r="E69" s="39">
        <f>'ЯНД НЕД'!F69</f>
        <v>15</v>
      </c>
      <c r="F69" s="40" t="str">
        <f>CONCATENATE('ЯНД НЕД'!H69,"г")</f>
        <v>270г</v>
      </c>
      <c r="G69" s="41" t="str">
        <f>CONCATENATE('ЯНД НЕД'!G69,"р")</f>
        <v>130р</v>
      </c>
      <c r="H69" s="22" t="str">
        <f>'ЯНД НЕД'!N69</f>
        <v>Лимонад ситро</v>
      </c>
      <c r="I69" s="22"/>
      <c r="J69" s="39">
        <f>'ЯНД НЕД'!O69</f>
        <v>15</v>
      </c>
      <c r="K69" s="40" t="str">
        <f>CONCATENATE('ЯНД НЕД'!Q69,"г")</f>
        <v>270г</v>
      </c>
      <c r="L69" s="41" t="str">
        <f>CONCATENATE('ЯНД НЕД'!P69,"р")</f>
        <v>110р</v>
      </c>
      <c r="M69" s="22" t="str">
        <f>'ЯНД НЕД'!W69</f>
        <v>Цитрусовый лимонад с бузиной</v>
      </c>
      <c r="N69" s="22"/>
      <c r="O69" s="39">
        <f>'ЯНД НЕД'!X69</f>
        <v>15</v>
      </c>
      <c r="P69" s="40" t="str">
        <f>CONCATENATE('ЯНД НЕД'!Z69,"г")</f>
        <v>270г</v>
      </c>
      <c r="Q69" s="41" t="str">
        <f>CONCATENATE('ЯНД НЕД'!Y69,"р")</f>
        <v>110р</v>
      </c>
      <c r="R69" s="22" t="str">
        <f>'ЯНД НЕД'!AF69</f>
        <v>Лимонад лимон и чабрец</v>
      </c>
      <c r="S69" s="22"/>
      <c r="T69" s="39">
        <f>'ЯНД НЕД'!AG69</f>
        <v>15</v>
      </c>
      <c r="U69" s="40" t="str">
        <f>CONCATENATE('ЯНД НЕД'!AI69,"г")</f>
        <v>270г</v>
      </c>
      <c r="V69" s="41" t="str">
        <f>CONCATENATE('ЯНД НЕД'!AH69,"р")</f>
        <v>100р</v>
      </c>
      <c r="W69" s="22" t="str">
        <f>'ЯНД НЕД'!AO69</f>
        <v>Лимонад Мохито</v>
      </c>
      <c r="X69" s="22"/>
      <c r="Y69" s="39">
        <f>'ЯНД НЕД'!AP69</f>
        <v>10</v>
      </c>
      <c r="Z69" s="40" t="str">
        <f>CONCATENATE('ЯНД НЕД'!AR69,"г")</f>
        <v>270г</v>
      </c>
      <c r="AA69" s="41" t="str">
        <f>CONCATENATE('ЯНД НЕД'!AQ69,"р")</f>
        <v>130р</v>
      </c>
    </row>
    <row r="70" spans="1:27" s="61" customFormat="1" ht="20.100000000000001" customHeight="1" x14ac:dyDescent="0.25">
      <c r="A70" s="59" t="str">
        <f>'ЯНД НЕД'!A70</f>
        <v>Снеки</v>
      </c>
      <c r="B70" s="22" t="str">
        <f>'ЯНД НЕД'!B70</f>
        <v>без ротации</v>
      </c>
      <c r="C70" s="22" t="str">
        <f>'ЯНД НЕД'!E70</f>
        <v>Жареные орешки</v>
      </c>
      <c r="D70" s="22"/>
      <c r="E70" s="39">
        <f>'ЯНД НЕД'!F70</f>
        <v>3</v>
      </c>
      <c r="F70" s="40" t="str">
        <f>CONCATENATE('ЯНД НЕД'!H70,"г")</f>
        <v>100г</v>
      </c>
      <c r="G70" s="41" t="str">
        <f>CONCATENATE('ЯНД НЕД'!G70,"р")</f>
        <v>150р</v>
      </c>
      <c r="H70" s="22" t="str">
        <f>'ЯНД НЕД'!N70</f>
        <v>Жареные орешки</v>
      </c>
      <c r="I70" s="22"/>
      <c r="J70" s="39">
        <f>'ЯНД НЕД'!O70</f>
        <v>3</v>
      </c>
      <c r="K70" s="40" t="str">
        <f>CONCATENATE('ЯНД НЕД'!Q70,"г")</f>
        <v>100г</v>
      </c>
      <c r="L70" s="41" t="str">
        <f>CONCATENATE('ЯНД НЕД'!P70,"р")</f>
        <v>150р</v>
      </c>
      <c r="M70" s="22" t="str">
        <f>'ЯНД НЕД'!W70</f>
        <v>Жареные орешки</v>
      </c>
      <c r="N70" s="22"/>
      <c r="O70" s="39">
        <f>'ЯНД НЕД'!X70</f>
        <v>3</v>
      </c>
      <c r="P70" s="40" t="str">
        <f>CONCATENATE('ЯНД НЕД'!Z70,"г")</f>
        <v>100г</v>
      </c>
      <c r="Q70" s="41" t="str">
        <f>CONCATENATE('ЯНД НЕД'!Y70,"р")</f>
        <v>150р</v>
      </c>
      <c r="R70" s="22" t="str">
        <f>'ЯНД НЕД'!AF70</f>
        <v>Жареные орешки</v>
      </c>
      <c r="S70" s="22"/>
      <c r="T70" s="39">
        <f>'ЯНД НЕД'!AG70</f>
        <v>3</v>
      </c>
      <c r="U70" s="40" t="str">
        <f>CONCATENATE('ЯНД НЕД'!AI70,"г")</f>
        <v>100г</v>
      </c>
      <c r="V70" s="41" t="str">
        <f>CONCATENATE('ЯНД НЕД'!AH70,"р")</f>
        <v>150р</v>
      </c>
      <c r="W70" s="22" t="str">
        <f>'ЯНД НЕД'!AO70</f>
        <v>Жареные орешки</v>
      </c>
      <c r="X70" s="22"/>
      <c r="Y70" s="39">
        <f>'ЯНД НЕД'!AP70</f>
        <v>3</v>
      </c>
      <c r="Z70" s="40" t="str">
        <f>CONCATENATE('ЯНД НЕД'!AR70,"г")</f>
        <v>100г</v>
      </c>
      <c r="AA70" s="41" t="str">
        <f>CONCATENATE('ЯНД НЕД'!AQ70,"р")</f>
        <v>150р</v>
      </c>
    </row>
    <row r="71" spans="1:27" s="61" customFormat="1" ht="20.100000000000001" customHeight="1" x14ac:dyDescent="0.25">
      <c r="A71" s="59" t="str">
        <f>'ЯНД НЕД'!A71</f>
        <v>Снеки</v>
      </c>
      <c r="B71" s="22" t="str">
        <f>'ЯНД НЕД'!B71</f>
        <v>без ротации</v>
      </c>
      <c r="C71" s="22" t="str">
        <f>'ЯНД НЕД'!E71</f>
        <v>Креветочные чипсы</v>
      </c>
      <c r="D71" s="22"/>
      <c r="E71" s="39">
        <f>'ЯНД НЕД'!F71</f>
        <v>3</v>
      </c>
      <c r="F71" s="40" t="str">
        <f>CONCATENATE('ЯНД НЕД'!H71,"г")</f>
        <v>100г</v>
      </c>
      <c r="G71" s="41" t="str">
        <f>CONCATENATE('ЯНД НЕД'!G71,"р")</f>
        <v>75р</v>
      </c>
      <c r="H71" s="22" t="str">
        <f>'ЯНД НЕД'!N71</f>
        <v>Креветочные чипсы</v>
      </c>
      <c r="I71" s="22"/>
      <c r="J71" s="39">
        <f>'ЯНД НЕД'!O71</f>
        <v>3</v>
      </c>
      <c r="K71" s="40" t="str">
        <f>CONCATENATE('ЯНД НЕД'!Q71,"г")</f>
        <v>100г</v>
      </c>
      <c r="L71" s="41" t="str">
        <f>CONCATENATE('ЯНД НЕД'!P71,"р")</f>
        <v>75р</v>
      </c>
      <c r="M71" s="22" t="str">
        <f>'ЯНД НЕД'!W71</f>
        <v>Креветочные чипсы</v>
      </c>
      <c r="N71" s="22"/>
      <c r="O71" s="39">
        <f>'ЯНД НЕД'!X71</f>
        <v>3</v>
      </c>
      <c r="P71" s="40" t="str">
        <f>CONCATENATE('ЯНД НЕД'!Z71,"г")</f>
        <v>100г</v>
      </c>
      <c r="Q71" s="41" t="str">
        <f>CONCATENATE('ЯНД НЕД'!Y71,"р")</f>
        <v>75р</v>
      </c>
      <c r="R71" s="22" t="str">
        <f>'ЯНД НЕД'!AF71</f>
        <v>Креветочные чипсы</v>
      </c>
      <c r="S71" s="22"/>
      <c r="T71" s="39">
        <f>'ЯНД НЕД'!AG71</f>
        <v>3</v>
      </c>
      <c r="U71" s="40" t="str">
        <f>CONCATENATE('ЯНД НЕД'!AI71,"г")</f>
        <v>100г</v>
      </c>
      <c r="V71" s="41" t="str">
        <f>CONCATENATE('ЯНД НЕД'!AH71,"р")</f>
        <v>75р</v>
      </c>
      <c r="W71" s="22" t="str">
        <f>'ЯНД НЕД'!AO71</f>
        <v>Креветочные чипсы</v>
      </c>
      <c r="X71" s="22"/>
      <c r="Y71" s="39">
        <f>'ЯНД НЕД'!AP71</f>
        <v>3</v>
      </c>
      <c r="Z71" s="40" t="str">
        <f>CONCATENATE('ЯНД НЕД'!AR71,"г")</f>
        <v>100г</v>
      </c>
      <c r="AA71" s="41" t="str">
        <f>CONCATENATE('ЯНД НЕД'!AQ71,"р")</f>
        <v>75р</v>
      </c>
    </row>
    <row r="72" spans="1:27" s="61" customFormat="1" ht="20.100000000000001" customHeight="1" x14ac:dyDescent="0.25">
      <c r="A72" s="59" t="str">
        <f>'ЯНД НЕД'!A72</f>
        <v>Снеки</v>
      </c>
      <c r="B72" s="22" t="str">
        <f>'ЯНД НЕД'!B72</f>
        <v>без ротации</v>
      </c>
      <c r="C72" s="22" t="str">
        <f>'ЯНД НЕД'!E72</f>
        <v>Начос</v>
      </c>
      <c r="D72" s="22"/>
      <c r="E72" s="39">
        <f>'ЯНД НЕД'!F72</f>
        <v>3</v>
      </c>
      <c r="F72" s="40" t="str">
        <f>CONCATENATE('ЯНД НЕД'!H72,"г")</f>
        <v>45г</v>
      </c>
      <c r="G72" s="41" t="str">
        <f>CONCATENATE('ЯНД НЕД'!G72,"р")</f>
        <v>90р</v>
      </c>
      <c r="H72" s="22" t="str">
        <f>'ЯНД НЕД'!N72</f>
        <v>Начос</v>
      </c>
      <c r="I72" s="22"/>
      <c r="J72" s="39">
        <f>'ЯНД НЕД'!O72</f>
        <v>3</v>
      </c>
      <c r="K72" s="40" t="str">
        <f>CONCATENATE('ЯНД НЕД'!Q72,"г")</f>
        <v>45г</v>
      </c>
      <c r="L72" s="41" t="str">
        <f>CONCATENATE('ЯНД НЕД'!P72,"р")</f>
        <v>90р</v>
      </c>
      <c r="M72" s="22" t="str">
        <f>'ЯНД НЕД'!W72</f>
        <v>Начос</v>
      </c>
      <c r="N72" s="22"/>
      <c r="O72" s="39">
        <f>'ЯНД НЕД'!X72</f>
        <v>3</v>
      </c>
      <c r="P72" s="40" t="str">
        <f>CONCATENATE('ЯНД НЕД'!Z72,"г")</f>
        <v>45г</v>
      </c>
      <c r="Q72" s="41" t="str">
        <f>CONCATENATE('ЯНД НЕД'!Y72,"р")</f>
        <v>90р</v>
      </c>
      <c r="R72" s="22" t="str">
        <f>'ЯНД НЕД'!AF72</f>
        <v>Начос</v>
      </c>
      <c r="S72" s="22"/>
      <c r="T72" s="39">
        <f>'ЯНД НЕД'!AG72</f>
        <v>3</v>
      </c>
      <c r="U72" s="40" t="str">
        <f>CONCATENATE('ЯНД НЕД'!AI72,"г")</f>
        <v>45г</v>
      </c>
      <c r="V72" s="41" t="str">
        <f>CONCATENATE('ЯНД НЕД'!AH72,"р")</f>
        <v>90р</v>
      </c>
      <c r="W72" s="22" t="str">
        <f>'ЯНД НЕД'!AO72</f>
        <v>Начос</v>
      </c>
      <c r="X72" s="22"/>
      <c r="Y72" s="39">
        <f>'ЯНД НЕД'!AP72</f>
        <v>3</v>
      </c>
      <c r="Z72" s="40" t="str">
        <f>CONCATENATE('ЯНД НЕД'!AR72,"г")</f>
        <v>45г</v>
      </c>
      <c r="AA72" s="41" t="str">
        <f>CONCATENATE('ЯНД НЕД'!AQ72,"р")</f>
        <v>90р</v>
      </c>
    </row>
    <row r="73" spans="1:27" s="61" customFormat="1" ht="20.100000000000001" customHeight="1" x14ac:dyDescent="0.25">
      <c r="A73" s="59" t="str">
        <f>'ЯНД НЕД'!A73</f>
        <v>Снеки</v>
      </c>
      <c r="B73" s="22" t="str">
        <f>'ЯНД НЕД'!B73</f>
        <v>без ротации</v>
      </c>
      <c r="C73" s="22" t="str">
        <f>'ЯНД НЕД'!E73</f>
        <v>Японские снеки «Тако самурай»</v>
      </c>
      <c r="D73" s="22"/>
      <c r="E73" s="39">
        <f>'ЯНД НЕД'!F73</f>
        <v>3</v>
      </c>
      <c r="F73" s="40" t="str">
        <f>CONCATENATE('ЯНД НЕД'!H73,"г")</f>
        <v>100г</v>
      </c>
      <c r="G73" s="41" t="str">
        <f>CONCATENATE('ЯНД НЕД'!G73,"р")</f>
        <v>110р</v>
      </c>
      <c r="H73" s="22" t="str">
        <f>'ЯНД НЕД'!N73</f>
        <v>Японские снеки «Тако самурай»</v>
      </c>
      <c r="I73" s="22"/>
      <c r="J73" s="39">
        <f>'ЯНД НЕД'!O73</f>
        <v>3</v>
      </c>
      <c r="K73" s="40" t="str">
        <f>CONCATENATE('ЯНД НЕД'!Q73,"г")</f>
        <v>100г</v>
      </c>
      <c r="L73" s="41" t="str">
        <f>CONCATENATE('ЯНД НЕД'!P73,"р")</f>
        <v>110р</v>
      </c>
      <c r="M73" s="22" t="str">
        <f>'ЯНД НЕД'!W73</f>
        <v>Японские снеки «Тако самурай»</v>
      </c>
      <c r="N73" s="22"/>
      <c r="O73" s="39">
        <f>'ЯНД НЕД'!X73</f>
        <v>3</v>
      </c>
      <c r="P73" s="40" t="str">
        <f>CONCATENATE('ЯНД НЕД'!Z73,"г")</f>
        <v>100г</v>
      </c>
      <c r="Q73" s="41" t="str">
        <f>CONCATENATE('ЯНД НЕД'!Y73,"р")</f>
        <v>110р</v>
      </c>
      <c r="R73" s="22" t="str">
        <f>'ЯНД НЕД'!AF73</f>
        <v>Японские снеки «Тако самурай»</v>
      </c>
      <c r="S73" s="22"/>
      <c r="T73" s="39">
        <f>'ЯНД НЕД'!AG73</f>
        <v>3</v>
      </c>
      <c r="U73" s="40" t="str">
        <f>CONCATENATE('ЯНД НЕД'!AI73,"г")</f>
        <v>100г</v>
      </c>
      <c r="V73" s="41" t="str">
        <f>CONCATENATE('ЯНД НЕД'!AH73,"р")</f>
        <v>110р</v>
      </c>
      <c r="W73" s="22" t="str">
        <f>'ЯНД НЕД'!AO73</f>
        <v>Японские снеки «Тако самурай»</v>
      </c>
      <c r="X73" s="22"/>
      <c r="Y73" s="39">
        <f>'ЯНД НЕД'!AP73</f>
        <v>3</v>
      </c>
      <c r="Z73" s="40" t="str">
        <f>CONCATENATE('ЯНД НЕД'!AR73,"г")</f>
        <v>100г</v>
      </c>
      <c r="AA73" s="41" t="str">
        <f>CONCATENATE('ЯНД НЕД'!AQ73,"р")</f>
        <v>110р</v>
      </c>
    </row>
    <row r="74" spans="1:27" ht="20.100000000000001" customHeight="1" x14ac:dyDescent="0.25">
      <c r="A74" s="59" t="str">
        <f>'ЯНД НЕД'!A74</f>
        <v>Сезонные фрукты</v>
      </c>
      <c r="B74" s="22" t="str">
        <f>'ЯНД НЕД'!B74</f>
        <v>без ротации</v>
      </c>
      <c r="C74" s="22" t="str">
        <f>'ЯНД НЕД'!E74</f>
        <v>Свежие фрукты</v>
      </c>
      <c r="E74" s="39">
        <f>'ЯНД НЕД'!F74</f>
        <v>20</v>
      </c>
      <c r="F74" s="40" t="str">
        <f>CONCATENATE('ЯНД НЕД'!H74,"г")</f>
        <v>200г</v>
      </c>
      <c r="G74" s="41" t="str">
        <f>CONCATENATE('ЯНД НЕД'!G74,"р")</f>
        <v>180р</v>
      </c>
      <c r="H74" s="22" t="str">
        <f>'ЯНД НЕД'!N74</f>
        <v>Свежие фрукты</v>
      </c>
      <c r="J74" s="39">
        <f>'ЯНД НЕД'!O74</f>
        <v>20</v>
      </c>
      <c r="K74" s="40" t="str">
        <f>CONCATENATE('ЯНД НЕД'!Q74,"г")</f>
        <v>200г</v>
      </c>
      <c r="L74" s="41" t="str">
        <f>CONCATENATE('ЯНД НЕД'!P74,"р")</f>
        <v>180р</v>
      </c>
      <c r="M74" s="22" t="str">
        <f>'ЯНД НЕД'!W74</f>
        <v>Свежие фрукты</v>
      </c>
      <c r="O74" s="39">
        <f>'ЯНД НЕД'!X74</f>
        <v>20</v>
      </c>
      <c r="P74" s="40" t="str">
        <f>CONCATENATE('ЯНД НЕД'!Z74,"г")</f>
        <v>200г</v>
      </c>
      <c r="Q74" s="41" t="str">
        <f>CONCATENATE('ЯНД НЕД'!Y74,"р")</f>
        <v>180р</v>
      </c>
      <c r="R74" s="22" t="str">
        <f>'ЯНД НЕД'!AF74</f>
        <v>Свежие фрукты</v>
      </c>
      <c r="T74" s="39">
        <f>'ЯНД НЕД'!AG74</f>
        <v>20</v>
      </c>
      <c r="U74" s="40" t="str">
        <f>CONCATENATE('ЯНД НЕД'!AI74,"г")</f>
        <v>200г</v>
      </c>
      <c r="V74" s="41" t="str">
        <f>CONCATENATE('ЯНД НЕД'!AH74,"р")</f>
        <v>180р</v>
      </c>
      <c r="W74" s="22" t="str">
        <f>'ЯНД НЕД'!AO74</f>
        <v>Свежие фрукты</v>
      </c>
      <c r="Y74" s="39">
        <f>'ЯНД НЕД'!AP74</f>
        <v>20</v>
      </c>
      <c r="Z74" s="40" t="str">
        <f>CONCATENATE('ЯНД НЕД'!AR74,"г")</f>
        <v>200г</v>
      </c>
      <c r="AA74" s="41" t="str">
        <f>CONCATENATE('ЯНД НЕД'!AQ74,"р")</f>
        <v>180р</v>
      </c>
    </row>
    <row r="75" spans="1:27" ht="20.100000000000001" customHeight="1" x14ac:dyDescent="0.25">
      <c r="A75" s="59" t="str">
        <f>'ЯНД НЕД'!A75</f>
        <v>Смузи и йогурты</v>
      </c>
      <c r="B75" s="22" t="str">
        <f>'ЯНД НЕД'!B75</f>
        <v>ежедневно</v>
      </c>
      <c r="C75" s="22" t="str">
        <f>'ЯНД НЕД'!E75</f>
        <v>Ласси малина</v>
      </c>
      <c r="E75" s="39">
        <f>'ЯНД НЕД'!F75</f>
        <v>15</v>
      </c>
      <c r="F75" s="40" t="str">
        <f>CONCATENATE('ЯНД НЕД'!H75,"г")</f>
        <v>270г</v>
      </c>
      <c r="G75" s="41" t="str">
        <f>CONCATENATE('ЯНД НЕД'!G75,"р")</f>
        <v>160р</v>
      </c>
      <c r="H75" s="22" t="str">
        <f>'ЯНД НЕД'!N75</f>
        <v>Клубничный лимонад с каффирским лаймом</v>
      </c>
      <c r="J75" s="39">
        <f>'ЯНД НЕД'!O75</f>
        <v>15</v>
      </c>
      <c r="K75" s="40" t="str">
        <f>CONCATENATE('ЯНД НЕД'!Q75,"г")</f>
        <v>0г</v>
      </c>
      <c r="L75" s="41" t="str">
        <f>CONCATENATE('ЯНД НЕД'!P75,"р")</f>
        <v>0р</v>
      </c>
      <c r="M75" s="22" t="str">
        <f>'ЯНД НЕД'!W75</f>
        <v>Манго ласси</v>
      </c>
      <c r="O75" s="39">
        <f>'ЯНД НЕД'!X75</f>
        <v>15</v>
      </c>
      <c r="P75" s="40" t="str">
        <f>CONCATENATE('ЯНД НЕД'!Z75,"г")</f>
        <v>270г</v>
      </c>
      <c r="Q75" s="41" t="str">
        <f>CONCATENATE('ЯНД НЕД'!Y75,"р")</f>
        <v>160р</v>
      </c>
      <c r="R75" s="22" t="str">
        <f>'ЯНД НЕД'!AF75</f>
        <v xml:space="preserve">Смузи клубника и банан </v>
      </c>
      <c r="T75" s="39">
        <f>'ЯНД НЕД'!AG75</f>
        <v>15</v>
      </c>
      <c r="U75" s="40" t="str">
        <f>CONCATENATE('ЯНД НЕД'!AI75,"г")</f>
        <v>270г</v>
      </c>
      <c r="V75" s="41" t="str">
        <f>CONCATENATE('ЯНД НЕД'!AH75,"р")</f>
        <v>160р</v>
      </c>
      <c r="W75" s="22" t="str">
        <f>'ЯНД НЕД'!AO75</f>
        <v>Смузи малина-яблоко</v>
      </c>
      <c r="Y75" s="39">
        <f>'ЯНД НЕД'!AP75</f>
        <v>15</v>
      </c>
      <c r="Z75" s="40" t="str">
        <f>CONCATENATE('ЯНД НЕД'!AR75,"г")</f>
        <v>270г</v>
      </c>
      <c r="AA75" s="41" t="str">
        <f>CONCATENATE('ЯНД НЕД'!AQ75,"р")</f>
        <v>140р</v>
      </c>
    </row>
    <row r="76" spans="1:27" ht="20.100000000000001" customHeight="1" x14ac:dyDescent="0.25">
      <c r="A76" s="59" t="str">
        <f>'ЯНД НЕД'!A76</f>
        <v>Десерт</v>
      </c>
      <c r="B76" s="22" t="str">
        <f>'ЯНД НЕД'!B76</f>
        <v>без ротации</v>
      </c>
      <c r="C76" s="22" t="str">
        <f>'ЯНД НЕД'!E76</f>
        <v>Творожный мусс с гранолой</v>
      </c>
      <c r="E76" s="39">
        <f>'ЯНД НЕД'!F76</f>
        <v>10</v>
      </c>
      <c r="F76" s="40" t="str">
        <f>CONCATENATE('ЯНД НЕД'!H76,"г")</f>
        <v>160г</v>
      </c>
      <c r="G76" s="41" t="str">
        <f>CONCATENATE('ЯНД НЕД'!G76,"р")</f>
        <v>160р</v>
      </c>
      <c r="H76" s="22" t="str">
        <f>'ЯНД НЕД'!N76</f>
        <v>Творожный мусс с гранолой</v>
      </c>
      <c r="J76" s="39">
        <f>'ЯНД НЕД'!O76</f>
        <v>10</v>
      </c>
      <c r="K76" s="40" t="str">
        <f>CONCATENATE('ЯНД НЕД'!Q76,"г")</f>
        <v>160г</v>
      </c>
      <c r="L76" s="41" t="str">
        <f>CONCATENATE('ЯНД НЕД'!P76,"р")</f>
        <v>160р</v>
      </c>
      <c r="M76" s="22" t="str">
        <f>'ЯНД НЕД'!W76</f>
        <v>Творожный мусс с гранолой</v>
      </c>
      <c r="O76" s="39">
        <f>'ЯНД НЕД'!X76</f>
        <v>10</v>
      </c>
      <c r="P76" s="40" t="str">
        <f>CONCATENATE('ЯНД НЕД'!Z76,"г")</f>
        <v>160г</v>
      </c>
      <c r="Q76" s="41" t="str">
        <f>CONCATENATE('ЯНД НЕД'!Y76,"р")</f>
        <v>160р</v>
      </c>
      <c r="R76" s="22" t="str">
        <f>'ЯНД НЕД'!AF76</f>
        <v>Творожный мусс с гранолой</v>
      </c>
      <c r="T76" s="39">
        <f>'ЯНД НЕД'!AG76</f>
        <v>10</v>
      </c>
      <c r="U76" s="40" t="str">
        <f>CONCATENATE('ЯНД НЕД'!AI76,"г")</f>
        <v>160г</v>
      </c>
      <c r="V76" s="41" t="str">
        <f>CONCATENATE('ЯНД НЕД'!AH76,"р")</f>
        <v>160р</v>
      </c>
      <c r="W76" s="22" t="str">
        <f>'ЯНД НЕД'!AO76</f>
        <v>Творожный мусс с гранолой</v>
      </c>
      <c r="Y76" s="39">
        <f>'ЯНД НЕД'!AP76</f>
        <v>10</v>
      </c>
      <c r="Z76" s="40" t="str">
        <f>CONCATENATE('ЯНД НЕД'!AR76,"г")</f>
        <v>160г</v>
      </c>
      <c r="AA76" s="41" t="str">
        <f>CONCATENATE('ЯНД НЕД'!AQ76,"р")</f>
        <v>160р</v>
      </c>
    </row>
    <row r="77" spans="1:27" ht="20.100000000000001" customHeight="1" x14ac:dyDescent="0.25">
      <c r="A77" s="59" t="str">
        <f>'ЯНД НЕД'!A77</f>
        <v>Сезонные фрукты</v>
      </c>
      <c r="B77" s="22" t="str">
        <f>'ЯНД НЕД'!B77</f>
        <v>без ротации</v>
      </c>
      <c r="C77" s="22" t="str">
        <f>'ЯНД НЕД'!E77</f>
        <v>Ананас, виноград, грейпфрут</v>
      </c>
      <c r="E77" s="39">
        <f>'ЯНД НЕД'!F77</f>
        <v>8</v>
      </c>
      <c r="F77" s="40" t="str">
        <f>CONCATENATE('ЯНД НЕД'!H77,"г")</f>
        <v>220г</v>
      </c>
      <c r="G77" s="41" t="str">
        <f>CONCATENATE('ЯНД НЕД'!G77,"р")</f>
        <v>180р</v>
      </c>
      <c r="H77" s="22" t="str">
        <f>'ЯНД НЕД'!N77</f>
        <v>Ананас, виноград, грейпфрут</v>
      </c>
      <c r="J77" s="39">
        <f>'ЯНД НЕД'!O77</f>
        <v>8</v>
      </c>
      <c r="K77" s="40" t="str">
        <f>CONCATENATE('ЯНД НЕД'!Q77,"г")</f>
        <v>220г</v>
      </c>
      <c r="L77" s="41" t="str">
        <f>CONCATENATE('ЯНД НЕД'!P77,"р")</f>
        <v>180р</v>
      </c>
      <c r="M77" s="22" t="str">
        <f>'ЯНД НЕД'!W77</f>
        <v>Ананас, виноград, грейпфрут</v>
      </c>
      <c r="O77" s="39">
        <f>'ЯНД НЕД'!X77</f>
        <v>8</v>
      </c>
      <c r="P77" s="40" t="str">
        <f>CONCATENATE('ЯНД НЕД'!Z77,"г")</f>
        <v>220г</v>
      </c>
      <c r="Q77" s="41" t="str">
        <f>CONCATENATE('ЯНД НЕД'!Y77,"р")</f>
        <v>180р</v>
      </c>
      <c r="R77" s="22" t="str">
        <f>'ЯНД НЕД'!AF77</f>
        <v>Ананас, виноград, грейпфрут</v>
      </c>
      <c r="T77" s="39">
        <f>'ЯНД НЕД'!AG77</f>
        <v>8</v>
      </c>
      <c r="U77" s="40" t="str">
        <f>CONCATENATE('ЯНД НЕД'!AI77,"г")</f>
        <v>220г</v>
      </c>
      <c r="V77" s="41" t="str">
        <f>CONCATENATE('ЯНД НЕД'!AH77,"р")</f>
        <v>180р</v>
      </c>
      <c r="W77" s="22" t="str">
        <f>'ЯНД НЕД'!AO77</f>
        <v>Ананас, виноград, грейпфрут</v>
      </c>
      <c r="Y77" s="39">
        <f>'ЯНД НЕД'!AP77</f>
        <v>8</v>
      </c>
      <c r="Z77" s="40" t="str">
        <f>CONCATENATE('ЯНД НЕД'!AR77,"г")</f>
        <v>220г</v>
      </c>
      <c r="AA77" s="41" t="str">
        <f>CONCATENATE('ЯНД НЕД'!AQ77,"р")</f>
        <v>180р</v>
      </c>
    </row>
    <row r="78" spans="1:27" ht="20.100000000000001" customHeight="1" x14ac:dyDescent="0.25">
      <c r="A78" s="59" t="str">
        <f>'ЯНД НЕД'!A78</f>
        <v>Творожная запеканка</v>
      </c>
      <c r="B78" s="22" t="str">
        <f>'ЯНД НЕД'!B78</f>
        <v>без ротации</v>
      </c>
      <c r="C78" s="22" t="str">
        <f>'ЯНД НЕД'!E78</f>
        <v xml:space="preserve">Творожная запеканка с вишней </v>
      </c>
      <c r="E78" s="39">
        <f>'ЯНД НЕД'!F78</f>
        <v>15</v>
      </c>
      <c r="F78" s="40" t="str">
        <f>CONCATENATE('ЯНД НЕД'!H78,"г")</f>
        <v>160г</v>
      </c>
      <c r="G78" s="41" t="str">
        <f>CONCATENATE('ЯНД НЕД'!G78,"р")</f>
        <v>140р</v>
      </c>
      <c r="H78" s="22" t="str">
        <f>'ЯНД НЕД'!N78</f>
        <v xml:space="preserve">Творожная запеканка с вишней </v>
      </c>
      <c r="J78" s="39">
        <f>'ЯНД НЕД'!O78</f>
        <v>15</v>
      </c>
      <c r="K78" s="40" t="str">
        <f>CONCATENATE('ЯНД НЕД'!Q78,"г")</f>
        <v>160г</v>
      </c>
      <c r="L78" s="41" t="str">
        <f>CONCATENATE('ЯНД НЕД'!P78,"р")</f>
        <v>140р</v>
      </c>
      <c r="M78" s="22" t="str">
        <f>'ЯНД НЕД'!W78</f>
        <v xml:space="preserve">Творожная запеканка с вишней </v>
      </c>
      <c r="O78" s="39">
        <f>'ЯНД НЕД'!X78</f>
        <v>15</v>
      </c>
      <c r="P78" s="40" t="str">
        <f>CONCATENATE('ЯНД НЕД'!Z78,"г")</f>
        <v>160г</v>
      </c>
      <c r="Q78" s="41" t="str">
        <f>CONCATENATE('ЯНД НЕД'!Y78,"р")</f>
        <v>140р</v>
      </c>
      <c r="R78" s="22" t="str">
        <f>'ЯНД НЕД'!AF78</f>
        <v xml:space="preserve">Творожная запеканка с вишней </v>
      </c>
      <c r="T78" s="39">
        <f>'ЯНД НЕД'!AG78</f>
        <v>15</v>
      </c>
      <c r="U78" s="40" t="str">
        <f>CONCATENATE('ЯНД НЕД'!AI78,"г")</f>
        <v>160г</v>
      </c>
      <c r="V78" s="41" t="str">
        <f>CONCATENATE('ЯНД НЕД'!AH78,"р")</f>
        <v>140р</v>
      </c>
      <c r="W78" s="22" t="str">
        <f>'ЯНД НЕД'!AO78</f>
        <v xml:space="preserve">Творожная запеканка с вишней </v>
      </c>
      <c r="Y78" s="39">
        <f>'ЯНД НЕД'!AP78</f>
        <v>15</v>
      </c>
      <c r="Z78" s="40" t="str">
        <f>CONCATENATE('ЯНД НЕД'!AR78,"г")</f>
        <v>160г</v>
      </c>
      <c r="AA78" s="41" t="str">
        <f>CONCATENATE('ЯНД НЕД'!AQ78,"р")</f>
        <v>140р</v>
      </c>
    </row>
    <row r="79" spans="1:27" ht="20.100000000000001" customHeight="1" x14ac:dyDescent="0.25">
      <c r="A79" s="59" t="str">
        <f>'ЯНД НЕД'!A79</f>
        <v>Завтрак</v>
      </c>
      <c r="B79" s="22" t="str">
        <f>'ЯНД НЕД'!B79</f>
        <v>без ротации</v>
      </c>
      <c r="C79" s="22" t="str">
        <f>'ЯНД НЕД'!E79</f>
        <v>Вареное яйцо</v>
      </c>
      <c r="E79" s="39">
        <f>'ЯНД НЕД'!F79</f>
        <v>15</v>
      </c>
      <c r="F79" s="40" t="str">
        <f>CONCATENATE('ЯНД НЕД'!H79,"г")</f>
        <v>50г</v>
      </c>
      <c r="G79" s="41" t="str">
        <f>CONCATENATE('ЯНД НЕД'!G79,"р")</f>
        <v>35р</v>
      </c>
      <c r="H79" s="22" t="str">
        <f>'ЯНД НЕД'!N79</f>
        <v>Вареное яйцо</v>
      </c>
      <c r="J79" s="39">
        <f>'ЯНД НЕД'!O79</f>
        <v>15</v>
      </c>
      <c r="K79" s="40" t="str">
        <f>CONCATENATE('ЯНД НЕД'!Q79,"г")</f>
        <v>50г</v>
      </c>
      <c r="L79" s="41" t="str">
        <f>CONCATENATE('ЯНД НЕД'!P79,"р")</f>
        <v>35р</v>
      </c>
      <c r="M79" s="22" t="str">
        <f>'ЯНД НЕД'!W79</f>
        <v>Вареное яйцо</v>
      </c>
      <c r="O79" s="39">
        <f>'ЯНД НЕД'!X79</f>
        <v>15</v>
      </c>
      <c r="P79" s="40" t="str">
        <f>CONCATENATE('ЯНД НЕД'!Z79,"г")</f>
        <v>50г</v>
      </c>
      <c r="Q79" s="41" t="str">
        <f>CONCATENATE('ЯНД НЕД'!Y79,"р")</f>
        <v>35р</v>
      </c>
      <c r="R79" s="22" t="str">
        <f>'ЯНД НЕД'!AF79</f>
        <v>Вареное яйцо</v>
      </c>
      <c r="T79" s="39">
        <f>'ЯНД НЕД'!AG79</f>
        <v>15</v>
      </c>
      <c r="U79" s="40" t="str">
        <f>CONCATENATE('ЯНД НЕД'!AI79,"г")</f>
        <v>50г</v>
      </c>
      <c r="V79" s="41" t="str">
        <f>CONCATENATE('ЯНД НЕД'!AH79,"р")</f>
        <v>35р</v>
      </c>
      <c r="W79" s="22" t="str">
        <f>'ЯНД НЕД'!AO79</f>
        <v>Вареное яйцо</v>
      </c>
      <c r="Y79" s="39">
        <f>'ЯНД НЕД'!AP79</f>
        <v>15</v>
      </c>
      <c r="Z79" s="40" t="str">
        <f>CONCATENATE('ЯНД НЕД'!AR79,"г")</f>
        <v>50г</v>
      </c>
      <c r="AA79" s="41" t="str">
        <f>CONCATENATE('ЯНД НЕД'!AQ79,"р")</f>
        <v>35р</v>
      </c>
    </row>
    <row r="80" spans="1:27" ht="20.100000000000001" customHeight="1" x14ac:dyDescent="0.25">
      <c r="A80" s="59" t="str">
        <f>'ЯНД НЕД'!A80</f>
        <v>Сытный блинчик</v>
      </c>
      <c r="B80" s="22">
        <f>'ЯНД НЕД'!B80</f>
        <v>0</v>
      </c>
      <c r="C80" s="22" t="str">
        <f>'ЯНД НЕД'!E80</f>
        <v>Блинчик с ветчиной и сыром</v>
      </c>
      <c r="E80" s="39">
        <f>'ЯНД НЕД'!F80</f>
        <v>15</v>
      </c>
      <c r="F80" s="40" t="str">
        <f>CONCATENATE('ЯНД НЕД'!H80,"г")</f>
        <v>100г</v>
      </c>
      <c r="G80" s="41" t="str">
        <f>CONCATENATE('ЯНД НЕД'!G80,"р")</f>
        <v>130р</v>
      </c>
      <c r="H80" s="22" t="str">
        <f>'ЯНД НЕД'!N80</f>
        <v>Блинчик с зеленым луком и яйцом, 1 шт</v>
      </c>
      <c r="J80" s="39">
        <f>'ЯНД НЕД'!O80</f>
        <v>15</v>
      </c>
      <c r="K80" s="40" t="str">
        <f>CONCATENATE('ЯНД НЕД'!Q80,"г")</f>
        <v>120г</v>
      </c>
      <c r="L80" s="41" t="str">
        <f>CONCATENATE('ЯНД НЕД'!P80,"р")</f>
        <v>100р</v>
      </c>
      <c r="M80" s="22" t="str">
        <f>'ЯНД НЕД'!W80</f>
        <v>Блинчик с курицей и грибами</v>
      </c>
      <c r="O80" s="39">
        <f>'ЯНД НЕД'!X80</f>
        <v>15</v>
      </c>
      <c r="P80" s="40" t="str">
        <f>CONCATENATE('ЯНД НЕД'!Z80,"г")</f>
        <v>100г</v>
      </c>
      <c r="Q80" s="41" t="str">
        <f>CONCATENATE('ЯНД НЕД'!Y80,"р")</f>
        <v>130р</v>
      </c>
      <c r="R80" s="22" t="str">
        <f>'ЯНД НЕД'!AF80</f>
        <v>Блинчик с мясом и яйцом</v>
      </c>
      <c r="T80" s="39">
        <f>'ЯНД НЕД'!AG80</f>
        <v>15</v>
      </c>
      <c r="U80" s="40" t="str">
        <f>CONCATENATE('ЯНД НЕД'!AI80,"г")</f>
        <v>100г</v>
      </c>
      <c r="V80" s="41" t="str">
        <f>CONCATENATE('ЯНД НЕД'!AH80,"р")</f>
        <v>130р</v>
      </c>
      <c r="W80" s="22" t="str">
        <f>'ЯНД НЕД'!AO80</f>
        <v>Блин с брынзой и зеленью, 1 шт</v>
      </c>
      <c r="Y80" s="39">
        <f>'ЯНД НЕД'!AP80</f>
        <v>15</v>
      </c>
      <c r="Z80" s="40" t="str">
        <f>CONCATENATE('ЯНД НЕД'!AR80,"г")</f>
        <v>100г</v>
      </c>
      <c r="AA80" s="41" t="str">
        <f>CONCATENATE('ЯНД НЕД'!AQ80,"р")</f>
        <v>110р</v>
      </c>
    </row>
    <row r="81" spans="1:27" ht="20.100000000000001" customHeight="1" x14ac:dyDescent="0.25">
      <c r="A81" s="59" t="str">
        <f>'ЯНД НЕД'!A81</f>
        <v>Сытный блинчик/Круассан с рыбой</v>
      </c>
      <c r="B81" s="22" t="str">
        <f>'ЯНД НЕД'!B81</f>
        <v>ежедневно</v>
      </c>
      <c r="C81" s="22" t="str">
        <f>'ЯНД НЕД'!E81</f>
        <v>Блинчик с лососем и сливочным сыром</v>
      </c>
      <c r="E81" s="39">
        <f>'ЯНД НЕД'!F81</f>
        <v>10</v>
      </c>
      <c r="F81" s="40" t="str">
        <f>CONCATENATE('ЯНД НЕД'!H81,"г")</f>
        <v>140г</v>
      </c>
      <c r="G81" s="41" t="str">
        <f>CONCATENATE('ЯНД НЕД'!G81,"р")</f>
        <v>260р</v>
      </c>
      <c r="H81" s="22" t="str">
        <f>'ЯНД НЕД'!N81</f>
        <v>Блинчик с тунцом и сливочным сыром</v>
      </c>
      <c r="J81" s="39">
        <f>'ЯНД НЕД'!O81</f>
        <v>10</v>
      </c>
      <c r="K81" s="40" t="str">
        <f>CONCATENATE('ЯНД НЕД'!Q81,"г")</f>
        <v>140г</v>
      </c>
      <c r="L81" s="41" t="str">
        <f>CONCATENATE('ЯНД НЕД'!P81,"р")</f>
        <v>220р</v>
      </c>
      <c r="M81" s="22" t="str">
        <f>'ЯНД НЕД'!W81</f>
        <v>Блинчик с лососем и сливочным сыром</v>
      </c>
      <c r="O81" s="39">
        <f>'ЯНД НЕД'!X81</f>
        <v>10</v>
      </c>
      <c r="P81" s="40" t="str">
        <f>CONCATENATE('ЯНД НЕД'!Z81,"г")</f>
        <v>140г</v>
      </c>
      <c r="Q81" s="41" t="str">
        <f>CONCATENATE('ЯНД НЕД'!Y81,"р")</f>
        <v>260р</v>
      </c>
      <c r="R81" s="22" t="str">
        <f>'ЯНД НЕД'!AF81</f>
        <v>Блинчик с тунцом и сливочным сыром</v>
      </c>
      <c r="T81" s="39">
        <f>'ЯНД НЕД'!AG81</f>
        <v>10</v>
      </c>
      <c r="U81" s="40" t="str">
        <f>CONCATENATE('ЯНД НЕД'!AI81,"г")</f>
        <v>140г</v>
      </c>
      <c r="V81" s="41" t="str">
        <f>CONCATENATE('ЯНД НЕД'!AH81,"р")</f>
        <v>220р</v>
      </c>
      <c r="W81" s="22" t="str">
        <f>'ЯНД НЕД'!AO81</f>
        <v>Блинчик с лососем и сливочным сыром</v>
      </c>
      <c r="Y81" s="39">
        <f>'ЯНД НЕД'!AP81</f>
        <v>10</v>
      </c>
      <c r="Z81" s="40" t="str">
        <f>CONCATENATE('ЯНД НЕД'!AR81,"г")</f>
        <v>140г</v>
      </c>
      <c r="AA81" s="41" t="str">
        <f>CONCATENATE('ЯНД НЕД'!AQ81,"р")</f>
        <v>260р</v>
      </c>
    </row>
    <row r="82" spans="1:27" ht="20.100000000000001" customHeight="1" x14ac:dyDescent="0.25">
      <c r="A82" s="59" t="str">
        <f>'ЯНД НЕД'!A82</f>
        <v>Круассан</v>
      </c>
      <c r="B82" s="22">
        <f>'ЯНД НЕД'!B82</f>
        <v>0</v>
      </c>
      <c r="C82" s="22" t="str">
        <f>'ЯНД НЕД'!E82</f>
        <v>Круассан с брезаолой и тапенадом</v>
      </c>
      <c r="E82" s="39">
        <f>'ЯНД НЕД'!F82</f>
        <v>10</v>
      </c>
      <c r="F82" s="40" t="str">
        <f>CONCATENATE('ЯНД НЕД'!H82,"г")</f>
        <v>140г</v>
      </c>
      <c r="G82" s="41" t="str">
        <f>CONCATENATE('ЯНД НЕД'!G82,"р")</f>
        <v>220р</v>
      </c>
      <c r="H82" s="22" t="str">
        <f>'ЯНД НЕД'!N82</f>
        <v>Круассан с брезаолой и тапенадом</v>
      </c>
      <c r="J82" s="39">
        <f>'ЯНД НЕД'!O82</f>
        <v>10</v>
      </c>
      <c r="K82" s="40" t="str">
        <f>CONCATENATE('ЯНД НЕД'!Q82,"г")</f>
        <v>140г</v>
      </c>
      <c r="L82" s="41" t="str">
        <f>CONCATENATE('ЯНД НЕД'!P82,"р")</f>
        <v>220р</v>
      </c>
      <c r="M82" s="22" t="str">
        <f>'ЯНД НЕД'!W82</f>
        <v>Круассан с брезаолой и тапенадом</v>
      </c>
      <c r="O82" s="39">
        <f>'ЯНД НЕД'!X82</f>
        <v>10</v>
      </c>
      <c r="P82" s="40" t="str">
        <f>CONCATENATE('ЯНД НЕД'!Z82,"г")</f>
        <v>140г</v>
      </c>
      <c r="Q82" s="41" t="str">
        <f>CONCATENATE('ЯНД НЕД'!Y82,"р")</f>
        <v>220р</v>
      </c>
      <c r="R82" s="22" t="str">
        <f>'ЯНД НЕД'!AF82</f>
        <v>Круассан с брезаолой и тапенадом</v>
      </c>
      <c r="T82" s="39">
        <f>'ЯНД НЕД'!AG82</f>
        <v>10</v>
      </c>
      <c r="U82" s="40" t="str">
        <f>CONCATENATE('ЯНД НЕД'!AI82,"г")</f>
        <v>140г</v>
      </c>
      <c r="V82" s="41" t="str">
        <f>CONCATENATE('ЯНД НЕД'!AH82,"р")</f>
        <v>220р</v>
      </c>
      <c r="W82" s="22" t="str">
        <f>'ЯНД НЕД'!AO82</f>
        <v>Круассан с брезаолой и тапенадом</v>
      </c>
      <c r="Y82" s="39">
        <f>'ЯНД НЕД'!AP82</f>
        <v>10</v>
      </c>
      <c r="Z82" s="40" t="str">
        <f>CONCATENATE('ЯНД НЕД'!AR82,"г")</f>
        <v>140г</v>
      </c>
      <c r="AA82" s="41" t="str">
        <f>CONCATENATE('ЯНД НЕД'!AQ82,"р")</f>
        <v>220р</v>
      </c>
    </row>
    <row r="83" spans="1:27" ht="20.100000000000001" customHeight="1" x14ac:dyDescent="0.25">
      <c r="A83" s="59" t="str">
        <f>'ЯНД НЕД'!A83</f>
        <v>Открытый бутерброд</v>
      </c>
      <c r="B83" s="22" t="str">
        <f>'ЯНД НЕД'!B83</f>
        <v>еженедельно</v>
      </c>
      <c r="C83" s="22" t="str">
        <f>'ЯНД НЕД'!E83</f>
        <v>Сморреброд с запечённой тыквой и ростбифом</v>
      </c>
      <c r="E83" s="39">
        <f>'ЯНД НЕД'!F83</f>
        <v>10</v>
      </c>
      <c r="F83" s="40" t="str">
        <f>CONCATENATE('ЯНД НЕД'!H83,"г")</f>
        <v>180г</v>
      </c>
      <c r="G83" s="41" t="str">
        <f>CONCATENATE('ЯНД НЕД'!G83,"р")</f>
        <v>220р</v>
      </c>
      <c r="H83" s="22" t="str">
        <f>'ЯНД НЕД'!N83</f>
        <v>Сморреброд с запечённой тыквой и ростбифом</v>
      </c>
      <c r="J83" s="39">
        <f>'ЯНД НЕД'!O83</f>
        <v>10</v>
      </c>
      <c r="K83" s="40" t="str">
        <f>CONCATENATE('ЯНД НЕД'!Q83,"г")</f>
        <v>180г</v>
      </c>
      <c r="L83" s="41" t="str">
        <f>CONCATENATE('ЯНД НЕД'!P83,"р")</f>
        <v>220р</v>
      </c>
      <c r="M83" s="22" t="str">
        <f>'ЯНД НЕД'!W83</f>
        <v>Сморреброд с запечённой тыквой и ростбифом</v>
      </c>
      <c r="O83" s="39">
        <f>'ЯНД НЕД'!X83</f>
        <v>10</v>
      </c>
      <c r="P83" s="40" t="str">
        <f>CONCATENATE('ЯНД НЕД'!Z83,"г")</f>
        <v>180г</v>
      </c>
      <c r="Q83" s="41" t="str">
        <f>CONCATENATE('ЯНД НЕД'!Y83,"р")</f>
        <v>220р</v>
      </c>
      <c r="R83" s="22" t="str">
        <f>'ЯНД НЕД'!AF83</f>
        <v>Сморреброд с запечённой тыквой и ростбифом</v>
      </c>
      <c r="T83" s="39">
        <f>'ЯНД НЕД'!AG83</f>
        <v>10</v>
      </c>
      <c r="U83" s="40" t="str">
        <f>CONCATENATE('ЯНД НЕД'!AI83,"г")</f>
        <v>180г</v>
      </c>
      <c r="V83" s="41" t="str">
        <f>CONCATENATE('ЯНД НЕД'!AH83,"р")</f>
        <v>220р</v>
      </c>
      <c r="W83" s="22" t="str">
        <f>'ЯНД НЕД'!AO83</f>
        <v>Сморреброд с запечённой тыквой и ростбифом</v>
      </c>
      <c r="Y83" s="39">
        <f>'ЯНД НЕД'!AP83</f>
        <v>10</v>
      </c>
      <c r="Z83" s="40" t="str">
        <f>CONCATENATE('ЯНД НЕД'!AR83,"г")</f>
        <v>180г</v>
      </c>
      <c r="AA83" s="41" t="str">
        <f>CONCATENATE('ЯНД НЕД'!AQ83,"р")</f>
        <v>220р</v>
      </c>
    </row>
    <row r="84" spans="1:27" ht="20.100000000000001" customHeight="1" x14ac:dyDescent="0.25">
      <c r="A84" s="59">
        <f>'ЯНД НЕД'!A84</f>
        <v>0</v>
      </c>
      <c r="B84" s="22" t="str">
        <f>'ЯНД НЕД'!B84</f>
        <v>ежедневно</v>
      </c>
      <c r="C84" s="22">
        <f>'ЯНД НЕД'!E84</f>
        <v>0</v>
      </c>
      <c r="E84" s="39">
        <f>'ЯНД НЕД'!F84</f>
        <v>0</v>
      </c>
      <c r="F84" s="40" t="str">
        <f>CONCATENATE('ЯНД НЕД'!H84,"г")</f>
        <v>г</v>
      </c>
      <c r="G84" s="41" t="str">
        <f>CONCATENATE('ЯНД НЕД'!G84,"р")</f>
        <v>р</v>
      </c>
      <c r="H84" s="22">
        <f>'ЯНД НЕД'!N84</f>
        <v>0</v>
      </c>
      <c r="J84" s="39">
        <f>'ЯНД НЕД'!O84</f>
        <v>0</v>
      </c>
      <c r="K84" s="40" t="str">
        <f>CONCATENATE('ЯНД НЕД'!Q84,"г")</f>
        <v>г</v>
      </c>
      <c r="L84" s="41" t="str">
        <f>CONCATENATE('ЯНД НЕД'!P84,"р")</f>
        <v>р</v>
      </c>
      <c r="M84" s="22">
        <f>'ЯНД НЕД'!W84</f>
        <v>0</v>
      </c>
      <c r="O84" s="39">
        <f>'ЯНД НЕД'!X84</f>
        <v>0</v>
      </c>
      <c r="P84" s="40" t="str">
        <f>CONCATENATE('ЯНД НЕД'!Z84,"г")</f>
        <v>г</v>
      </c>
      <c r="Q84" s="41" t="str">
        <f>CONCATENATE('ЯНД НЕД'!Y84,"р")</f>
        <v>р</v>
      </c>
      <c r="R84" s="22">
        <f>'ЯНД НЕД'!AF84</f>
        <v>0</v>
      </c>
      <c r="T84" s="39">
        <f>'ЯНД НЕД'!AG84</f>
        <v>0</v>
      </c>
      <c r="U84" s="40" t="str">
        <f>CONCATENATE('ЯНД НЕД'!AI84,"г")</f>
        <v>г</v>
      </c>
      <c r="V84" s="41" t="str">
        <f>CONCATENATE('ЯНД НЕД'!AH84,"р")</f>
        <v>р</v>
      </c>
      <c r="W84" s="22">
        <f>'ЯНД НЕД'!AO84</f>
        <v>0</v>
      </c>
      <c r="Y84" s="39">
        <f>'ЯНД НЕД'!AP84</f>
        <v>0</v>
      </c>
      <c r="Z84" s="40" t="str">
        <f>CONCATENATE('ЯНД НЕД'!AR84,"г")</f>
        <v>г</v>
      </c>
      <c r="AA84" s="41" t="str">
        <f>CONCATENATE('ЯНД НЕД'!AQ84,"р")</f>
        <v>р</v>
      </c>
    </row>
    <row r="85" spans="1:27" ht="20.100000000000001" customHeight="1" x14ac:dyDescent="0.25">
      <c r="A85" s="59" t="str">
        <f>'ЯНД НЕД'!A85</f>
        <v>Пшеничный ролл</v>
      </c>
      <c r="B85" s="22" t="str">
        <f>'ЯНД НЕД'!B85</f>
        <v>ежедневно</v>
      </c>
      <c r="C85" s="22" t="str">
        <f>'ЯНД НЕД'!E85</f>
        <v>Пита с индейкой и песто</v>
      </c>
      <c r="E85" s="39">
        <f>'ЯНД НЕД'!F85</f>
        <v>3</v>
      </c>
      <c r="F85" s="40" t="str">
        <f>CONCATENATE('ЯНД НЕД'!H85,"г")</f>
        <v>200г</v>
      </c>
      <c r="G85" s="41" t="str">
        <f>CONCATENATE('ЯНД НЕД'!G85,"р")</f>
        <v>220р</v>
      </c>
      <c r="H85" s="22" t="str">
        <f>'ЯНД НЕД'!N85</f>
        <v>Пшеничный ролл с копченой треской и яйцом</v>
      </c>
      <c r="J85" s="39">
        <f>'ЯНД НЕД'!O85</f>
        <v>3</v>
      </c>
      <c r="K85" s="40" t="str">
        <f>CONCATENATE('ЯНД НЕД'!Q85,"г")</f>
        <v>200г</v>
      </c>
      <c r="L85" s="41" t="str">
        <f>CONCATENATE('ЯНД НЕД'!P85,"р")</f>
        <v>210р</v>
      </c>
      <c r="M85" s="22" t="str">
        <f>'ЯНД НЕД'!W85</f>
        <v>Пита с индейкой и песто</v>
      </c>
      <c r="O85" s="39">
        <f>'ЯНД НЕД'!X85</f>
        <v>3</v>
      </c>
      <c r="P85" s="40" t="str">
        <f>CONCATENATE('ЯНД НЕД'!Z85,"г")</f>
        <v>200г</v>
      </c>
      <c r="Q85" s="41" t="str">
        <f>CONCATENATE('ЯНД НЕД'!Y85,"р")</f>
        <v>220р</v>
      </c>
      <c r="R85" s="22" t="str">
        <f>'ЯНД НЕД'!AF85</f>
        <v>Пшеничный ролл с индейкой и песто</v>
      </c>
      <c r="T85" s="39">
        <f>'ЯНД НЕД'!AG85</f>
        <v>15</v>
      </c>
      <c r="U85" s="40" t="str">
        <f>CONCATENATE('ЯНД НЕД'!AI85,"г")</f>
        <v>200г</v>
      </c>
      <c r="V85" s="41" t="str">
        <f>CONCATENATE('ЯНД НЕД'!AH85,"р")</f>
        <v>200р</v>
      </c>
      <c r="W85" s="22" t="str">
        <f>'ЯНД НЕД'!AO85</f>
        <v>Пита с индейкой и песто</v>
      </c>
      <c r="Y85" s="39">
        <f>'ЯНД НЕД'!AP85</f>
        <v>3</v>
      </c>
      <c r="Z85" s="40" t="str">
        <f>CONCATENATE('ЯНД НЕД'!AR85,"г")</f>
        <v>200г</v>
      </c>
      <c r="AA85" s="41" t="str">
        <f>CONCATENATE('ЯНД НЕД'!AQ85,"р")</f>
        <v>220р</v>
      </c>
    </row>
    <row r="86" spans="1:27" s="62" customFormat="1" ht="20.100000000000001" customHeight="1" x14ac:dyDescent="0.25">
      <c r="A86" s="59" t="str">
        <f>'ЯНД НЕД'!A86</f>
        <v>Онигири, суши-ролл</v>
      </c>
      <c r="B86" s="22" t="str">
        <f>'ЯНД НЕД'!B86</f>
        <v>ежедневно</v>
      </c>
      <c r="C86" s="22" t="str">
        <f>'ЯНД НЕД'!E86</f>
        <v>Онигири с лососем</v>
      </c>
      <c r="D86" s="22"/>
      <c r="E86" s="39">
        <f>'ЯНД НЕД'!F86</f>
        <v>10</v>
      </c>
      <c r="F86" s="40" t="str">
        <f>CONCATENATE('ЯНД НЕД'!H86,"г")</f>
        <v>90г</v>
      </c>
      <c r="G86" s="41" t="str">
        <f>CONCATENATE('ЯНД НЕД'!G86,"р")</f>
        <v>160р</v>
      </c>
      <c r="H86" s="22" t="str">
        <f>'ЯНД НЕД'!N86</f>
        <v>Онигири с чукой</v>
      </c>
      <c r="I86" s="22"/>
      <c r="J86" s="39">
        <f>'ЯНД НЕД'!O86</f>
        <v>10</v>
      </c>
      <c r="K86" s="40" t="str">
        <f>CONCATENATE('ЯНД НЕД'!Q86,"г")</f>
        <v>100г</v>
      </c>
      <c r="L86" s="41" t="str">
        <f>CONCATENATE('ЯНД НЕД'!P86,"р")</f>
        <v>100р</v>
      </c>
      <c r="M86" s="22" t="str">
        <f>'ЯНД НЕД'!W86</f>
        <v>Суши-ролл с лососем</v>
      </c>
      <c r="N86" s="22"/>
      <c r="O86" s="39">
        <f>'ЯНД НЕД'!X86</f>
        <v>10</v>
      </c>
      <c r="P86" s="40" t="str">
        <f>CONCATENATE('ЯНД НЕД'!Z86,"г")</f>
        <v>100г</v>
      </c>
      <c r="Q86" s="41" t="str">
        <f>CONCATENATE('ЯНД НЕД'!Y86,"р")</f>
        <v>170р</v>
      </c>
      <c r="R86" s="22" t="str">
        <f>'ЯНД НЕД'!AF86</f>
        <v>Онигири с авокадо</v>
      </c>
      <c r="S86" s="22"/>
      <c r="T86" s="39">
        <f>'ЯНД НЕД'!AG86</f>
        <v>10</v>
      </c>
      <c r="U86" s="40" t="str">
        <f>CONCATENATE('ЯНД НЕД'!AI86,"г")</f>
        <v>100г</v>
      </c>
      <c r="V86" s="41" t="str">
        <f>CONCATENATE('ЯНД НЕД'!AH86,"р")</f>
        <v>120р</v>
      </c>
      <c r="W86" s="22" t="str">
        <f>'ЯНД НЕД'!AO86</f>
        <v>Онигири с цыплёнком</v>
      </c>
      <c r="X86" s="22"/>
      <c r="Y86" s="39">
        <f>'ЯНД НЕД'!AP86</f>
        <v>10</v>
      </c>
      <c r="Z86" s="40" t="str">
        <f>CONCATENATE('ЯНД НЕД'!AR86,"г")</f>
        <v>100г</v>
      </c>
      <c r="AA86" s="41" t="str">
        <f>CONCATENATE('ЯНД НЕД'!AQ86,"р")</f>
        <v>110р</v>
      </c>
    </row>
    <row r="87" spans="1:27" s="62" customFormat="1" ht="20.100000000000001" customHeight="1" x14ac:dyDescent="0.25">
      <c r="A87" s="59" t="str">
        <f>'ЯНД НЕД'!A87</f>
        <v>Сытный салат с мясом</v>
      </c>
      <c r="B87" s="22" t="str">
        <f>'ЯНД НЕД'!B87</f>
        <v>ежедневно</v>
      </c>
      <c r="C87" s="22" t="str">
        <f>'ЯНД НЕД'!E87</f>
        <v>Кобб салат с цыплёнком</v>
      </c>
      <c r="D87" s="22"/>
      <c r="E87" s="39">
        <f>'ЯНД НЕД'!F87</f>
        <v>22</v>
      </c>
      <c r="F87" s="40" t="str">
        <f>CONCATENATE('ЯНД НЕД'!H87,"г")</f>
        <v>250г</v>
      </c>
      <c r="G87" s="41" t="str">
        <f>CONCATENATE('ЯНД НЕД'!G87,"р")</f>
        <v>250р</v>
      </c>
      <c r="H87" s="22" t="str">
        <f>'ЯНД НЕД'!N87</f>
        <v>Финский салат из пасты и тунца</v>
      </c>
      <c r="I87" s="22"/>
      <c r="J87" s="39">
        <f>'ЯНД НЕД'!O87</f>
        <v>22</v>
      </c>
      <c r="K87" s="40" t="str">
        <f>CONCATENATE('ЯНД НЕД'!Q87,"г")</f>
        <v>180г</v>
      </c>
      <c r="L87" s="41" t="str">
        <f>CONCATENATE('ЯНД НЕД'!P87,"р")</f>
        <v>190р</v>
      </c>
      <c r="M87" s="22" t="str">
        <f>'ЯНД НЕД'!W87</f>
        <v>Салат с шашлыком из курицы</v>
      </c>
      <c r="N87" s="22"/>
      <c r="O87" s="39">
        <f>'ЯНД НЕД'!X87</f>
        <v>22</v>
      </c>
      <c r="P87" s="40" t="str">
        <f>CONCATENATE('ЯНД НЕД'!Z87,"г")</f>
        <v>250г</v>
      </c>
      <c r="Q87" s="41" t="str">
        <f>CONCATENATE('ЯНД НЕД'!Y87,"р")</f>
        <v>220р</v>
      </c>
      <c r="R87" s="22" t="str">
        <f>'ЯНД НЕД'!AF87</f>
        <v>Немецкий картофельный салат с беконом</v>
      </c>
      <c r="S87" s="22"/>
      <c r="T87" s="39">
        <f>'ЯНД НЕД'!AG87</f>
        <v>25</v>
      </c>
      <c r="U87" s="40" t="str">
        <f>CONCATENATE('ЯНД НЕД'!AI87,"г")</f>
        <v>200г</v>
      </c>
      <c r="V87" s="41" t="str">
        <f>CONCATENATE('ЯНД НЕД'!AH87,"р")</f>
        <v>180р</v>
      </c>
      <c r="W87" s="22" t="str">
        <f>'ЯНД НЕД'!AO87</f>
        <v>Салат с ветчиной и грибами</v>
      </c>
      <c r="X87" s="22"/>
      <c r="Y87" s="39">
        <f>'ЯНД НЕД'!AP87</f>
        <v>20</v>
      </c>
      <c r="Z87" s="40" t="str">
        <f>CONCATENATE('ЯНД НЕД'!AR87,"г")</f>
        <v>220г</v>
      </c>
      <c r="AA87" s="41" t="str">
        <f>CONCATENATE('ЯНД НЕД'!AQ87,"р")</f>
        <v>180р</v>
      </c>
    </row>
    <row r="88" spans="1:27" s="62" customFormat="1" ht="20.100000000000001" customHeight="1" x14ac:dyDescent="0.25">
      <c r="A88" s="59" t="str">
        <f>'ЯНД НЕД'!A88</f>
        <v>Сытный салат с рыбой или овощами</v>
      </c>
      <c r="B88" s="22" t="str">
        <f>'ЯНД НЕД'!B88</f>
        <v>ежедневно</v>
      </c>
      <c r="C88" s="22" t="str">
        <f>'ЯНД НЕД'!E88</f>
        <v>Овощной салат со свеклой и жареным арахисом</v>
      </c>
      <c r="D88" s="22"/>
      <c r="E88" s="39">
        <f>'ЯНД НЕД'!F88</f>
        <v>25</v>
      </c>
      <c r="F88" s="40" t="str">
        <f>CONCATENATE('ЯНД НЕД'!H88,"г")</f>
        <v>180г</v>
      </c>
      <c r="G88" s="41" t="str">
        <f>CONCATENATE('ЯНД НЕД'!G88,"р")</f>
        <v>130р</v>
      </c>
      <c r="H88" s="22" t="str">
        <f>'ЯНД НЕД'!N88</f>
        <v>Салат Вальдорф с цыплёнком</v>
      </c>
      <c r="I88" s="22"/>
      <c r="J88" s="39">
        <f>'ЯНД НЕД'!O88</f>
        <v>100</v>
      </c>
      <c r="K88" s="40" t="str">
        <f>CONCATENATE('ЯНД НЕД'!Q88,"г")</f>
        <v>180г</v>
      </c>
      <c r="L88" s="41" t="str">
        <f>CONCATENATE('ЯНД НЕД'!P88,"р")</f>
        <v>210р</v>
      </c>
      <c r="M88" s="22" t="str">
        <f>'ЯНД НЕД'!W88</f>
        <v>Салат с кальмаром, картофелем и петрушкой</v>
      </c>
      <c r="N88" s="22"/>
      <c r="O88" s="39">
        <f>'ЯНД НЕД'!X88</f>
        <v>25</v>
      </c>
      <c r="P88" s="40" t="str">
        <f>CONCATENATE('ЯНД НЕД'!Z88,"г")</f>
        <v>240г</v>
      </c>
      <c r="Q88" s="41" t="str">
        <f>CONCATENATE('ЯНД НЕД'!Y88,"р")</f>
        <v>180р</v>
      </c>
      <c r="R88" s="22" t="str">
        <f>'ЯНД НЕД'!AF88</f>
        <v>Винегрет с ароматным маслом</v>
      </c>
      <c r="S88" s="22"/>
      <c r="T88" s="39">
        <f>'ЯНД НЕД'!AG88</f>
        <v>20</v>
      </c>
      <c r="U88" s="40" t="str">
        <f>CONCATENATE('ЯНД НЕД'!AI88,"г")</f>
        <v>180г</v>
      </c>
      <c r="V88" s="41" t="str">
        <f>CONCATENATE('ЯНД НЕД'!AH88,"р")</f>
        <v>100р</v>
      </c>
      <c r="W88" s="22" t="str">
        <f>'ЯНД НЕД'!AO88</f>
        <v>Салат с овощами, адыгейским сыром и красной фасолью</v>
      </c>
      <c r="X88" s="22"/>
      <c r="Y88" s="39">
        <f>'ЯНД НЕД'!AP88</f>
        <v>25</v>
      </c>
      <c r="Z88" s="40" t="str">
        <f>CONCATENATE('ЯНД НЕД'!AR88,"г")</f>
        <v>180г</v>
      </c>
      <c r="AA88" s="41" t="str">
        <f>CONCATENATE('ЯНД НЕД'!AQ88,"р")</f>
        <v>180р</v>
      </c>
    </row>
    <row r="89" spans="1:27" s="36" customFormat="1" ht="20.100000000000001" customHeight="1" x14ac:dyDescent="0.25">
      <c r="A89" s="59" t="str">
        <f>'ЯНД НЕД'!A89</f>
        <v>Сытный салат с майонезом</v>
      </c>
      <c r="B89" s="22" t="str">
        <f>'ЯНД НЕД'!B89</f>
        <v>ежедневно</v>
      </c>
      <c r="C89" s="22" t="str">
        <f>'ЯНД НЕД'!E89</f>
        <v>Крабовый салат</v>
      </c>
      <c r="D89" s="22"/>
      <c r="E89" s="39">
        <f>'ЯНД НЕД'!F89</f>
        <v>80</v>
      </c>
      <c r="F89" s="40" t="str">
        <f>CONCATENATE('ЯНД НЕД'!H89,"г")</f>
        <v>150г</v>
      </c>
      <c r="G89" s="41" t="str">
        <f>CONCATENATE('ЯНД НЕД'!G89,"р")</f>
        <v>140р</v>
      </c>
      <c r="H89" s="22" t="str">
        <f>'ЯНД НЕД'!N89</f>
        <v>Селёдка под шубой</v>
      </c>
      <c r="I89" s="22"/>
      <c r="J89" s="39">
        <f>'ЯНД НЕД'!O89</f>
        <v>80</v>
      </c>
      <c r="K89" s="40" t="str">
        <f>CONCATENATE('ЯНД НЕД'!Q89,"г")</f>
        <v>200г</v>
      </c>
      <c r="L89" s="41" t="str">
        <f>CONCATENATE('ЯНД НЕД'!P89,"р")</f>
        <v>150р</v>
      </c>
      <c r="M89" s="22" t="str">
        <f>'ЯНД НЕД'!W89</f>
        <v>Оливье с говядиной и цыплёнком</v>
      </c>
      <c r="N89" s="22"/>
      <c r="O89" s="39">
        <f>'ЯНД НЕД'!X89</f>
        <v>120</v>
      </c>
      <c r="P89" s="40" t="str">
        <f>CONCATENATE('ЯНД НЕД'!Z89,"г")</f>
        <v>180г</v>
      </c>
      <c r="Q89" s="41" t="str">
        <f>CONCATENATE('ЯНД НЕД'!Y89,"р")</f>
        <v>160р</v>
      </c>
      <c r="R89" s="22" t="str">
        <f>'ЯНД НЕД'!AF89</f>
        <v>Яичный салат с копчёной индейкой</v>
      </c>
      <c r="S89" s="22"/>
      <c r="T89" s="39">
        <f>'ЯНД НЕД'!AG89</f>
        <v>80</v>
      </c>
      <c r="U89" s="40" t="str">
        <f>CONCATENATE('ЯНД НЕД'!AI89,"г")</f>
        <v>200г</v>
      </c>
      <c r="V89" s="41" t="str">
        <f>CONCATENATE('ЯНД НЕД'!AH89,"р")</f>
        <v>170р</v>
      </c>
      <c r="W89" s="22" t="str">
        <f>'ЯНД НЕД'!AO89</f>
        <v>Салат с курицей и шампиньонами</v>
      </c>
      <c r="X89" s="22"/>
      <c r="Y89" s="39">
        <f>'ЯНД НЕД'!AP89</f>
        <v>80</v>
      </c>
      <c r="Z89" s="40" t="str">
        <f>CONCATENATE('ЯНД НЕД'!AR89,"г")</f>
        <v>180г</v>
      </c>
      <c r="AA89" s="41" t="str">
        <f>CONCATENATE('ЯНД НЕД'!AQ89,"р")</f>
        <v>170р</v>
      </c>
    </row>
    <row r="90" spans="1:27" s="36" customFormat="1" ht="20.100000000000001" customHeight="1" x14ac:dyDescent="0.25">
      <c r="A90" s="59" t="str">
        <f>'ЯНД НЕД'!A90</f>
        <v>Закуски намазки</v>
      </c>
      <c r="B90" s="22" t="str">
        <f>'ЯНД НЕД'!B90</f>
        <v>еженедельно</v>
      </c>
      <c r="C90" s="22" t="str">
        <f>'ЯНД НЕД'!E90</f>
        <v>Баклажановая икра с овощными палочками</v>
      </c>
      <c r="D90" s="22"/>
      <c r="E90" s="39">
        <f>'ЯНД НЕД'!F90</f>
        <v>5</v>
      </c>
      <c r="F90" s="40" t="str">
        <f>CONCATENATE('ЯНД НЕД'!H90,"г")</f>
        <v>200г</v>
      </c>
      <c r="G90" s="41" t="str">
        <f>CONCATENATE('ЯНД НЕД'!G90,"р")</f>
        <v>120р</v>
      </c>
      <c r="H90" s="22" t="str">
        <f>'ЯНД НЕД'!N90</f>
        <v>Баклажановая икра с овощными палочками</v>
      </c>
      <c r="I90" s="22"/>
      <c r="J90" s="39">
        <f>'ЯНД НЕД'!O90</f>
        <v>5</v>
      </c>
      <c r="K90" s="40" t="str">
        <f>CONCATENATE('ЯНД НЕД'!Q90,"г")</f>
        <v>200г</v>
      </c>
      <c r="L90" s="41" t="str">
        <f>CONCATENATE('ЯНД НЕД'!P90,"р")</f>
        <v>120р</v>
      </c>
      <c r="M90" s="22" t="str">
        <f>'ЯНД НЕД'!W90</f>
        <v>Баклажановая икра с овощными палочками</v>
      </c>
      <c r="N90" s="22"/>
      <c r="O90" s="39">
        <f>'ЯНД НЕД'!X90</f>
        <v>5</v>
      </c>
      <c r="P90" s="40" t="str">
        <f>CONCATENATE('ЯНД НЕД'!Z90,"г")</f>
        <v>200г</v>
      </c>
      <c r="Q90" s="41" t="str">
        <f>CONCATENATE('ЯНД НЕД'!Y90,"р")</f>
        <v>120р</v>
      </c>
      <c r="R90" s="22" t="str">
        <f>'ЯНД НЕД'!AF90</f>
        <v>Баклажановая икра с овощными палочками</v>
      </c>
      <c r="S90" s="22"/>
      <c r="T90" s="39">
        <f>'ЯНД НЕД'!AG90</f>
        <v>5</v>
      </c>
      <c r="U90" s="40" t="str">
        <f>CONCATENATE('ЯНД НЕД'!AI90,"г")</f>
        <v>200г</v>
      </c>
      <c r="V90" s="41" t="str">
        <f>CONCATENATE('ЯНД НЕД'!AH90,"р")</f>
        <v>120р</v>
      </c>
      <c r="W90" s="22" t="str">
        <f>'ЯНД НЕД'!AO90</f>
        <v>Баклажановая икра с овощными палочками</v>
      </c>
      <c r="X90" s="22"/>
      <c r="Y90" s="39">
        <f>'ЯНД НЕД'!AP90</f>
        <v>5</v>
      </c>
      <c r="Z90" s="40" t="str">
        <f>CONCATENATE('ЯНД НЕД'!AR90,"г")</f>
        <v>200г</v>
      </c>
      <c r="AA90" s="41" t="str">
        <f>CONCATENATE('ЯНД НЕД'!AQ90,"р")</f>
        <v>120р</v>
      </c>
    </row>
    <row r="91" spans="1:27" s="36" customFormat="1" ht="20.100000000000001" customHeight="1" x14ac:dyDescent="0.25">
      <c r="A91" s="59" t="str">
        <f>'ЯНД НЕД'!A91</f>
        <v>Закуски намазки</v>
      </c>
      <c r="B91" s="22" t="str">
        <f>'ЯНД НЕД'!B91</f>
        <v>еженедельно</v>
      </c>
      <c r="C91" s="22" t="str">
        <f>'ЯНД НЕД'!E91</f>
        <v>Куриный паштет</v>
      </c>
      <c r="D91" s="22"/>
      <c r="E91" s="39">
        <f>'ЯНД НЕД'!F91</f>
        <v>5</v>
      </c>
      <c r="F91" s="40" t="str">
        <f>CONCATENATE('ЯНД НЕД'!H91,"г")</f>
        <v>120г</v>
      </c>
      <c r="G91" s="41" t="str">
        <f>CONCATENATE('ЯНД НЕД'!G91,"р")</f>
        <v>150р</v>
      </c>
      <c r="H91" s="22" t="str">
        <f>'ЯНД НЕД'!N91</f>
        <v>Куриный паштет</v>
      </c>
      <c r="I91" s="22"/>
      <c r="J91" s="39">
        <f>'ЯНД НЕД'!O91</f>
        <v>5</v>
      </c>
      <c r="K91" s="40" t="str">
        <f>CONCATENATE('ЯНД НЕД'!Q91,"г")</f>
        <v>120г</v>
      </c>
      <c r="L91" s="41" t="str">
        <f>CONCATENATE('ЯНД НЕД'!P91,"р")</f>
        <v>150р</v>
      </c>
      <c r="M91" s="22" t="str">
        <f>'ЯНД НЕД'!W91</f>
        <v>Куриный паштет</v>
      </c>
      <c r="N91" s="22"/>
      <c r="O91" s="39">
        <f>'ЯНД НЕД'!X91</f>
        <v>5</v>
      </c>
      <c r="P91" s="40" t="str">
        <f>CONCATENATE('ЯНД НЕД'!Z91,"г")</f>
        <v>120г</v>
      </c>
      <c r="Q91" s="41" t="str">
        <f>CONCATENATE('ЯНД НЕД'!Y91,"р")</f>
        <v>150р</v>
      </c>
      <c r="R91" s="22" t="str">
        <f>'ЯНД НЕД'!AF91</f>
        <v>Куриный паштет</v>
      </c>
      <c r="S91" s="22"/>
      <c r="T91" s="39">
        <f>'ЯНД НЕД'!AG91</f>
        <v>5</v>
      </c>
      <c r="U91" s="40" t="str">
        <f>CONCATENATE('ЯНД НЕД'!AI91,"г")</f>
        <v>120г</v>
      </c>
      <c r="V91" s="41" t="str">
        <f>CONCATENATE('ЯНД НЕД'!AH91,"р")</f>
        <v>150р</v>
      </c>
      <c r="W91" s="22" t="str">
        <f>'ЯНД НЕД'!AO91</f>
        <v>Куриный паштет</v>
      </c>
      <c r="X91" s="22"/>
      <c r="Y91" s="39">
        <f>'ЯНД НЕД'!AP91</f>
        <v>5</v>
      </c>
      <c r="Z91" s="40" t="str">
        <f>CONCATENATE('ЯНД НЕД'!AR91,"г")</f>
        <v>120г</v>
      </c>
      <c r="AA91" s="41" t="str">
        <f>CONCATENATE('ЯНД НЕД'!AQ91,"р")</f>
        <v>150р</v>
      </c>
    </row>
    <row r="92" spans="1:27" ht="20.100000000000001" customHeight="1" x14ac:dyDescent="0.25">
      <c r="A92" s="59" t="str">
        <f>'ЯНД НЕД'!A92</f>
        <v>Закуски намазки</v>
      </c>
      <c r="B92" s="22" t="str">
        <f>'ЯНД НЕД'!B92</f>
        <v>еженедельно</v>
      </c>
      <c r="C92" s="22" t="str">
        <f>'ЯНД НЕД'!E92</f>
        <v>Свекольный хумус с овощами на гриле</v>
      </c>
      <c r="E92" s="39">
        <f>'ЯНД НЕД'!F92</f>
        <v>5</v>
      </c>
      <c r="F92" s="40" t="str">
        <f>CONCATENATE('ЯНД НЕД'!H92,"г")</f>
        <v>240г</v>
      </c>
      <c r="G92" s="41" t="str">
        <f>CONCATENATE('ЯНД НЕД'!G92,"р")</f>
        <v>130р</v>
      </c>
      <c r="H92" s="22" t="str">
        <f>'ЯНД НЕД'!N92</f>
        <v>Свекольный хумус с овощами на гриле</v>
      </c>
      <c r="J92" s="39">
        <f>'ЯНД НЕД'!O92</f>
        <v>5</v>
      </c>
      <c r="K92" s="40" t="str">
        <f>CONCATENATE('ЯНД НЕД'!Q92,"г")</f>
        <v>240г</v>
      </c>
      <c r="L92" s="41" t="str">
        <f>CONCATENATE('ЯНД НЕД'!P92,"р")</f>
        <v>130р</v>
      </c>
      <c r="M92" s="22" t="str">
        <f>'ЯНД НЕД'!W92</f>
        <v>Свекольный хумус с овощами на гриле</v>
      </c>
      <c r="O92" s="39">
        <f>'ЯНД НЕД'!X92</f>
        <v>5</v>
      </c>
      <c r="P92" s="40" t="str">
        <f>CONCATENATE('ЯНД НЕД'!Z92,"г")</f>
        <v>240г</v>
      </c>
      <c r="Q92" s="41" t="str">
        <f>CONCATENATE('ЯНД НЕД'!Y92,"р")</f>
        <v>130р</v>
      </c>
      <c r="R92" s="22" t="str">
        <f>'ЯНД НЕД'!AF92</f>
        <v>Свекольный хумус с овощами на гриле</v>
      </c>
      <c r="T92" s="39">
        <f>'ЯНД НЕД'!AG92</f>
        <v>5</v>
      </c>
      <c r="U92" s="40" t="str">
        <f>CONCATENATE('ЯНД НЕД'!AI92,"г")</f>
        <v>240г</v>
      </c>
      <c r="V92" s="41" t="str">
        <f>CONCATENATE('ЯНД НЕД'!AH92,"р")</f>
        <v>130р</v>
      </c>
      <c r="W92" s="22" t="str">
        <f>'ЯНД НЕД'!AO92</f>
        <v>Свекольный хумус с овощами на гриле</v>
      </c>
      <c r="Y92" s="39">
        <f>'ЯНД НЕД'!AP92</f>
        <v>5</v>
      </c>
      <c r="Z92" s="40" t="str">
        <f>CONCATENATE('ЯНД НЕД'!AR92,"г")</f>
        <v>240г</v>
      </c>
      <c r="AA92" s="41" t="str">
        <f>CONCATENATE('ЯНД НЕД'!AQ92,"р")</f>
        <v>130р</v>
      </c>
    </row>
    <row r="93" spans="1:27" ht="20.100000000000001" customHeight="1" x14ac:dyDescent="0.25">
      <c r="A93" s="59" t="str">
        <f>'ЯНД НЕД'!A93</f>
        <v>Закуски намазки</v>
      </c>
      <c r="B93" s="22" t="str">
        <f>'ЯНД НЕД'!B93</f>
        <v>еженедельно</v>
      </c>
      <c r="C93" s="22" t="str">
        <f>'ЯНД НЕД'!E93</f>
        <v>Клубника с бальзамиком</v>
      </c>
      <c r="E93" s="39">
        <f>'ЯНД НЕД'!F93</f>
        <v>5</v>
      </c>
      <c r="F93" s="40" t="str">
        <f>CONCATENATE('ЯНД НЕД'!H93,"г")</f>
        <v>0г</v>
      </c>
      <c r="G93" s="41" t="str">
        <f>CONCATENATE('ЯНД НЕД'!G93,"р")</f>
        <v>0р</v>
      </c>
      <c r="H93" s="22" t="str">
        <f>'ЯНД НЕД'!N93</f>
        <v>Клубника с бальзамиком</v>
      </c>
      <c r="J93" s="39">
        <f>'ЯНД НЕД'!O93</f>
        <v>5</v>
      </c>
      <c r="K93" s="40" t="str">
        <f>CONCATENATE('ЯНД НЕД'!Q93,"г")</f>
        <v>0г</v>
      </c>
      <c r="L93" s="41" t="str">
        <f>CONCATENATE('ЯНД НЕД'!P93,"р")</f>
        <v>0р</v>
      </c>
      <c r="M93" s="22" t="str">
        <f>'ЯНД НЕД'!W93</f>
        <v>Клубника с бальзамиком</v>
      </c>
      <c r="O93" s="39">
        <f>'ЯНД НЕД'!X93</f>
        <v>5</v>
      </c>
      <c r="P93" s="40" t="str">
        <f>CONCATENATE('ЯНД НЕД'!Z93,"г")</f>
        <v>0г</v>
      </c>
      <c r="Q93" s="41" t="str">
        <f>CONCATENATE('ЯНД НЕД'!Y93,"р")</f>
        <v>0р</v>
      </c>
      <c r="R93" s="22" t="str">
        <f>'ЯНД НЕД'!AF93</f>
        <v>Клубника с бальзамиком</v>
      </c>
      <c r="T93" s="39">
        <f>'ЯНД НЕД'!AG93</f>
        <v>5</v>
      </c>
      <c r="U93" s="40" t="str">
        <f>CONCATENATE('ЯНД НЕД'!AI93,"г")</f>
        <v>0г</v>
      </c>
      <c r="V93" s="41" t="str">
        <f>CONCATENATE('ЯНД НЕД'!AH93,"р")</f>
        <v>0р</v>
      </c>
      <c r="W93" s="22" t="str">
        <f>'ЯНД НЕД'!AO93</f>
        <v>Клубника с бальзамиком</v>
      </c>
      <c r="Y93" s="39">
        <f>'ЯНД НЕД'!AP93</f>
        <v>5</v>
      </c>
      <c r="Z93" s="40" t="str">
        <f>CONCATENATE('ЯНД НЕД'!AR93,"г")</f>
        <v>0г</v>
      </c>
      <c r="AA93" s="41" t="str">
        <f>CONCATENATE('ЯНД НЕД'!AQ93,"р")</f>
        <v>0р</v>
      </c>
    </row>
    <row r="94" spans="1:27" ht="20.100000000000001" customHeight="1" x14ac:dyDescent="0.25">
      <c r="A94" s="59" t="str">
        <f>'ЯНД НЕД'!A94</f>
        <v>Закуски</v>
      </c>
      <c r="B94" s="22" t="str">
        <f>'ЯНД НЕД'!B94</f>
        <v>еженедельно</v>
      </c>
      <c r="C94" s="22" t="str">
        <f>'ЯНД НЕД'!E94</f>
        <v>Шопский салат</v>
      </c>
      <c r="E94" s="39">
        <f>'ЯНД НЕД'!F94</f>
        <v>20</v>
      </c>
      <c r="F94" s="40" t="str">
        <f>CONCATENATE('ЯНД НЕД'!H94,"г")</f>
        <v>180г</v>
      </c>
      <c r="G94" s="41" t="str">
        <f>CONCATENATE('ЯНД НЕД'!G94,"р")</f>
        <v>160р</v>
      </c>
      <c r="H94" s="22" t="str">
        <f>'ЯНД НЕД'!N94</f>
        <v>Домашний сыр с песто и помидорами</v>
      </c>
      <c r="J94" s="39">
        <f>'ЯНД НЕД'!O94</f>
        <v>20</v>
      </c>
      <c r="K94" s="40" t="str">
        <f>CONCATENATE('ЯНД НЕД'!Q94,"г")</f>
        <v>150г</v>
      </c>
      <c r="L94" s="41" t="str">
        <f>CONCATENATE('ЯНД НЕД'!P94,"р")</f>
        <v>180р</v>
      </c>
      <c r="M94" s="22" t="str">
        <f>'ЯНД НЕД'!W94</f>
        <v>Шопский салат</v>
      </c>
      <c r="O94" s="39">
        <f>'ЯНД НЕД'!X94</f>
        <v>20</v>
      </c>
      <c r="P94" s="40" t="str">
        <f>CONCATENATE('ЯНД НЕД'!Z94,"г")</f>
        <v>180г</v>
      </c>
      <c r="Q94" s="41" t="str">
        <f>CONCATENATE('ЯНД НЕД'!Y94,"р")</f>
        <v>160р</v>
      </c>
      <c r="R94" s="22" t="str">
        <f>'ЯНД НЕД'!AF94</f>
        <v>Домашний сыр с песто и помидорами</v>
      </c>
      <c r="T94" s="39">
        <f>'ЯНД НЕД'!AG94</f>
        <v>20</v>
      </c>
      <c r="U94" s="40" t="str">
        <f>CONCATENATE('ЯНД НЕД'!AI94,"г")</f>
        <v>150г</v>
      </c>
      <c r="V94" s="41" t="str">
        <f>CONCATENATE('ЯНД НЕД'!AH94,"р")</f>
        <v>180р</v>
      </c>
      <c r="W94" s="22" t="str">
        <f>'ЯНД НЕД'!AO94</f>
        <v>Шопский салат</v>
      </c>
      <c r="Y94" s="39">
        <f>'ЯНД НЕД'!AP94</f>
        <v>20</v>
      </c>
      <c r="Z94" s="40" t="str">
        <f>CONCATENATE('ЯНД НЕД'!AR94,"г")</f>
        <v>180г</v>
      </c>
      <c r="AA94" s="41" t="str">
        <f>CONCATENATE('ЯНД НЕД'!AQ94,"р")</f>
        <v>160р</v>
      </c>
    </row>
    <row r="95" spans="1:27" ht="20.100000000000001" customHeight="1" x14ac:dyDescent="0.25">
      <c r="A95" s="59" t="str">
        <f>'ЯНД НЕД'!A95</f>
        <v>Поке</v>
      </c>
      <c r="B95" s="22" t="str">
        <f>'ЯНД НЕД'!B95</f>
        <v>еженедельно</v>
      </c>
      <c r="C95" s="22" t="str">
        <f>'ЯНД НЕД'!E95</f>
        <v>Поке с белой рыбой</v>
      </c>
      <c r="E95" s="39">
        <f>'ЯНД НЕД'!F95</f>
        <v>20</v>
      </c>
      <c r="F95" s="40" t="str">
        <f>CONCATENATE('ЯНД НЕД'!H95,"г")</f>
        <v>250г</v>
      </c>
      <c r="G95" s="41" t="str">
        <f>CONCATENATE('ЯНД НЕД'!G95,"р")</f>
        <v>250р</v>
      </c>
      <c r="H95" s="22" t="str">
        <f>'ЯНД НЕД'!N95</f>
        <v>Поке с белой рыбой</v>
      </c>
      <c r="J95" s="39">
        <f>'ЯНД НЕД'!O95</f>
        <v>20</v>
      </c>
      <c r="K95" s="40" t="str">
        <f>CONCATENATE('ЯНД НЕД'!Q95,"г")</f>
        <v>250г</v>
      </c>
      <c r="L95" s="41" t="str">
        <f>CONCATENATE('ЯНД НЕД'!P95,"р")</f>
        <v>250р</v>
      </c>
      <c r="M95" s="22" t="str">
        <f>'ЯНД НЕД'!W95</f>
        <v>Поке с белой рыбой</v>
      </c>
      <c r="O95" s="39">
        <f>'ЯНД НЕД'!X95</f>
        <v>20</v>
      </c>
      <c r="P95" s="40" t="str">
        <f>CONCATENATE('ЯНД НЕД'!Z95,"г")</f>
        <v>250г</v>
      </c>
      <c r="Q95" s="41" t="str">
        <f>CONCATENATE('ЯНД НЕД'!Y95,"р")</f>
        <v>250р</v>
      </c>
      <c r="R95" s="22" t="str">
        <f>'ЯНД НЕД'!AF95</f>
        <v>Поке с белой рыбой</v>
      </c>
      <c r="T95" s="39">
        <f>'ЯНД НЕД'!AG95</f>
        <v>20</v>
      </c>
      <c r="U95" s="40" t="str">
        <f>CONCATENATE('ЯНД НЕД'!AI95,"г")</f>
        <v>250г</v>
      </c>
      <c r="V95" s="41" t="str">
        <f>CONCATENATE('ЯНД НЕД'!AH95,"р")</f>
        <v>250р</v>
      </c>
      <c r="W95" s="22" t="str">
        <f>'ЯНД НЕД'!AO95</f>
        <v>Поке с белой рыбой</v>
      </c>
      <c r="Y95" s="39">
        <f>'ЯНД НЕД'!AP95</f>
        <v>20</v>
      </c>
      <c r="Z95" s="40" t="str">
        <f>CONCATENATE('ЯНД НЕД'!AR95,"г")</f>
        <v>250г</v>
      </c>
      <c r="AA95" s="41" t="str">
        <f>CONCATENATE('ЯНД НЕД'!AQ95,"р")</f>
        <v>250р</v>
      </c>
    </row>
    <row r="96" spans="1:27" ht="20.100000000000001" customHeight="1" x14ac:dyDescent="0.25">
      <c r="A96" s="59" t="str">
        <f>'ЯНД НЕД'!A96</f>
        <v>Салат-боулы</v>
      </c>
      <c r="B96" s="22" t="str">
        <f>'ЯНД НЕД'!B96</f>
        <v>еженедельно</v>
      </c>
      <c r="C96" s="22" t="str">
        <f>'ЯНД НЕД'!E96</f>
        <v>Боул с ростбифом и соусом Тоннато</v>
      </c>
      <c r="E96" s="39">
        <f>'ЯНД НЕД'!F96</f>
        <v>22</v>
      </c>
      <c r="F96" s="40" t="str">
        <f>CONCATENATE('ЯНД НЕД'!H96,"г")</f>
        <v>230г</v>
      </c>
      <c r="G96" s="41" t="str">
        <f>CONCATENATE('ЯНД НЕД'!G96,"р")</f>
        <v>250р</v>
      </c>
      <c r="H96" s="22" t="str">
        <f>'ЯНД НЕД'!N96</f>
        <v>Боул с ростбифом и соусом Тоннато</v>
      </c>
      <c r="J96" s="39">
        <f>'ЯНД НЕД'!O96</f>
        <v>22</v>
      </c>
      <c r="K96" s="40" t="str">
        <f>CONCATENATE('ЯНД НЕД'!Q96,"г")</f>
        <v>230г</v>
      </c>
      <c r="L96" s="41" t="str">
        <f>CONCATENATE('ЯНД НЕД'!P96,"р")</f>
        <v>250р</v>
      </c>
      <c r="M96" s="22" t="str">
        <f>'ЯНД НЕД'!W96</f>
        <v>Боул с ростбифом и соусом Тоннато</v>
      </c>
      <c r="O96" s="39">
        <f>'ЯНД НЕД'!X96</f>
        <v>22</v>
      </c>
      <c r="P96" s="40" t="str">
        <f>CONCATENATE('ЯНД НЕД'!Z96,"г")</f>
        <v>230г</v>
      </c>
      <c r="Q96" s="41" t="str">
        <f>CONCATENATE('ЯНД НЕД'!Y96,"р")</f>
        <v>250р</v>
      </c>
      <c r="R96" s="22" t="str">
        <f>'ЯНД НЕД'!AF96</f>
        <v>Боул с ростбифом и соусом Тоннато</v>
      </c>
      <c r="T96" s="39">
        <f>'ЯНД НЕД'!AG96</f>
        <v>22</v>
      </c>
      <c r="U96" s="40" t="str">
        <f>CONCATENATE('ЯНД НЕД'!AI96,"г")</f>
        <v>230г</v>
      </c>
      <c r="V96" s="41" t="str">
        <f>CONCATENATE('ЯНД НЕД'!AH96,"р")</f>
        <v>250р</v>
      </c>
      <c r="W96" s="22" t="str">
        <f>'ЯНД НЕД'!AO96</f>
        <v>Боул с ростбифом и соусом Тоннато</v>
      </c>
      <c r="Y96" s="39">
        <f>'ЯНД НЕД'!AP96</f>
        <v>22</v>
      </c>
      <c r="Z96" s="40" t="str">
        <f>CONCATENATE('ЯНД НЕД'!AR96,"г")</f>
        <v>230г</v>
      </c>
      <c r="AA96" s="41" t="str">
        <f>CONCATENATE('ЯНД НЕД'!AQ96,"р")</f>
        <v>250р</v>
      </c>
    </row>
    <row r="97" spans="1:27" ht="20.100000000000001" customHeight="1" x14ac:dyDescent="0.25">
      <c r="A97" s="59" t="str">
        <f>'ЯНД НЕД'!A97</f>
        <v>Салат-боулы</v>
      </c>
      <c r="B97" s="22" t="str">
        <f>'ЯНД НЕД'!B97</f>
        <v>еженедельно</v>
      </c>
      <c r="C97" s="22" t="str">
        <f>'ЯНД НЕД'!E97</f>
        <v>Греческий салат с сыром фета</v>
      </c>
      <c r="E97" s="39">
        <f>'ЯНД НЕД'!F97</f>
        <v>10</v>
      </c>
      <c r="F97" s="40" t="str">
        <f>CONCATENATE('ЯНД НЕД'!H97,"г")</f>
        <v>220г</v>
      </c>
      <c r="G97" s="41" t="str">
        <f>CONCATENATE('ЯНД НЕД'!G97,"р")</f>
        <v>230р</v>
      </c>
      <c r="H97" s="22" t="str">
        <f>'ЯНД НЕД'!N97</f>
        <v>Цезарь</v>
      </c>
      <c r="J97" s="39">
        <f>'ЯНД НЕД'!O97</f>
        <v>10</v>
      </c>
      <c r="K97" s="40" t="str">
        <f>CONCATENATE('ЯНД НЕД'!Q97,"г")</f>
        <v>200г</v>
      </c>
      <c r="L97" s="41" t="str">
        <f>CONCATENATE('ЯНД НЕД'!P97,"р")</f>
        <v>220р</v>
      </c>
      <c r="M97" s="22" t="str">
        <f>'ЯНД НЕД'!W97</f>
        <v>Греческий салат с сыром фета</v>
      </c>
      <c r="O97" s="39">
        <f>'ЯНД НЕД'!X97</f>
        <v>10</v>
      </c>
      <c r="P97" s="40" t="str">
        <f>CONCATENATE('ЯНД НЕД'!Z97,"г")</f>
        <v>220г</v>
      </c>
      <c r="Q97" s="41" t="str">
        <f>CONCATENATE('ЯНД НЕД'!Y97,"р")</f>
        <v>230р</v>
      </c>
      <c r="R97" s="22" t="str">
        <f>'ЯНД НЕД'!AF97</f>
        <v>Цезарь</v>
      </c>
      <c r="T97" s="39">
        <f>'ЯНД НЕД'!AG97</f>
        <v>10</v>
      </c>
      <c r="U97" s="40" t="str">
        <f>CONCATENATE('ЯНД НЕД'!AI97,"г")</f>
        <v>200г</v>
      </c>
      <c r="V97" s="41" t="str">
        <f>CONCATENATE('ЯНД НЕД'!AH97,"р")</f>
        <v>220р</v>
      </c>
      <c r="W97" s="22" t="str">
        <f>'ЯНД НЕД'!AO97</f>
        <v>Греческий салат с сыром фета</v>
      </c>
      <c r="Y97" s="39">
        <f>'ЯНД НЕД'!AP97</f>
        <v>10</v>
      </c>
      <c r="Z97" s="40" t="str">
        <f>CONCATENATE('ЯНД НЕД'!AR97,"г")</f>
        <v>220г</v>
      </c>
      <c r="AA97" s="41" t="str">
        <f>CONCATENATE('ЯНД НЕД'!AQ97,"р")</f>
        <v>230р</v>
      </c>
    </row>
    <row r="98" spans="1:27" ht="20.100000000000001" customHeight="1" x14ac:dyDescent="0.25">
      <c r="A98" s="59"/>
    </row>
    <row r="99" spans="1:27" s="49" customFormat="1" ht="20.100000000000001" customHeight="1" x14ac:dyDescent="0.25">
      <c r="A99" s="49" t="str">
        <f>'ЯНД НЕД'!A99</f>
        <v>Обед х/ц</v>
      </c>
      <c r="B99" s="49">
        <f>'ЯНД НЕД'!B99</f>
        <v>0</v>
      </c>
      <c r="C99" s="49" t="str">
        <f>'ЯНД НЕД'!E99</f>
        <v>Салат с ростбифом и клубникой</v>
      </c>
      <c r="E99" s="50"/>
      <c r="F99" s="51"/>
      <c r="G99" s="50"/>
      <c r="H99" s="49" t="str">
        <f>'ЯНД НЕД'!N99</f>
        <v>Салат с ростбифом и клубникой</v>
      </c>
      <c r="J99" s="50"/>
      <c r="K99" s="51"/>
      <c r="L99" s="50"/>
      <c r="M99" s="49" t="str">
        <f>'ЯНД НЕД'!W99</f>
        <v>Салат с ростбифом и клубникой</v>
      </c>
      <c r="O99" s="50"/>
      <c r="P99" s="51"/>
      <c r="Q99" s="50"/>
      <c r="R99" s="49" t="str">
        <f>'ЯНД НЕД'!AF99</f>
        <v>Салат с ростбифом и клубникой</v>
      </c>
      <c r="T99" s="50"/>
      <c r="U99" s="51"/>
      <c r="V99" s="50"/>
      <c r="W99" s="49" t="str">
        <f>'ЯНД НЕД'!AO99</f>
        <v>Салат с ростбифом и клубникой</v>
      </c>
      <c r="Y99" s="50"/>
      <c r="Z99" s="51"/>
      <c r="AA99" s="50"/>
    </row>
    <row r="100" spans="1:27" ht="20.100000000000001" customHeight="1" x14ac:dyDescent="0.25">
      <c r="A100" s="22" t="str">
        <f>'ЯНД НЕД'!A100</f>
        <v>Овощной салат</v>
      </c>
      <c r="B100" s="22" t="str">
        <f>'ЯНД НЕД'!B100</f>
        <v>без ротации</v>
      </c>
      <c r="C100" s="22" t="str">
        <f>'ЯНД НЕД'!E100</f>
        <v>Свежий салат</v>
      </c>
      <c r="E100" s="39">
        <f>'ЯНД НЕД'!F100</f>
        <v>30</v>
      </c>
      <c r="F100" s="40" t="str">
        <f>CONCATENATE('ЯНД НЕД'!H100,"г")</f>
        <v>150г</v>
      </c>
      <c r="G100" s="41" t="str">
        <f>CONCATENATE('ЯНД НЕД'!G100,"р")</f>
        <v>90р</v>
      </c>
      <c r="H100" s="22" t="str">
        <f>'ЯНД НЕД'!N100</f>
        <v>Свежий салат</v>
      </c>
      <c r="J100" s="39">
        <f>'ЯНД НЕД'!O100</f>
        <v>30</v>
      </c>
      <c r="K100" s="40" t="str">
        <f>CONCATENATE('ЯНД НЕД'!Q100,"г")</f>
        <v>150г</v>
      </c>
      <c r="L100" s="41" t="str">
        <f>CONCATENATE('ЯНД НЕД'!P100,"р")</f>
        <v>90р</v>
      </c>
      <c r="M100" s="22" t="str">
        <f>'ЯНД НЕД'!W100</f>
        <v>Свежий салат</v>
      </c>
      <c r="O100" s="39">
        <f>'ЯНД НЕД'!X100</f>
        <v>30</v>
      </c>
      <c r="P100" s="40" t="str">
        <f>CONCATENATE('ЯНД НЕД'!Z100,"г")</f>
        <v>150г</v>
      </c>
      <c r="Q100" s="41" t="str">
        <f>CONCATENATE('ЯНД НЕД'!Y100,"р")</f>
        <v>90р</v>
      </c>
      <c r="R100" s="22" t="str">
        <f>'ЯНД НЕД'!AF100</f>
        <v>Свежий салат</v>
      </c>
      <c r="T100" s="39">
        <f>'ЯНД НЕД'!AG100</f>
        <v>30</v>
      </c>
      <c r="U100" s="40" t="str">
        <f>CONCATENATE('ЯНД НЕД'!AI100,"г")</f>
        <v>150г</v>
      </c>
      <c r="V100" s="41" t="str">
        <f>CONCATENATE('ЯНД НЕД'!AH100,"р")</f>
        <v>90р</v>
      </c>
      <c r="W100" s="22" t="str">
        <f>'ЯНД НЕД'!AO100</f>
        <v>Свежий салат</v>
      </c>
      <c r="Y100" s="39">
        <f>'ЯНД НЕД'!AP100</f>
        <v>30</v>
      </c>
      <c r="Z100" s="40" t="str">
        <f>CONCATENATE('ЯНД НЕД'!AR100,"г")</f>
        <v>150г</v>
      </c>
      <c r="AA100" s="41" t="str">
        <f>CONCATENATE('ЯНД НЕД'!AQ100,"р")</f>
        <v>90р</v>
      </c>
    </row>
    <row r="101" spans="1:27" ht="20.100000000000001" customHeight="1" x14ac:dyDescent="0.25">
      <c r="A101" s="22" t="str">
        <f>'ЯНД НЕД'!A101</f>
        <v>Овощной салат</v>
      </c>
      <c r="B101" s="22" t="str">
        <f>'ЯНД НЕД'!B101</f>
        <v>без ротации</v>
      </c>
      <c r="C101" s="22" t="str">
        <f>'ЯНД НЕД'!E101</f>
        <v>Помидоры + огурцы</v>
      </c>
      <c r="E101" s="39">
        <f>'ЯНД НЕД'!F101</f>
        <v>25</v>
      </c>
      <c r="F101" s="40" t="str">
        <f>CONCATENATE('ЯНД НЕД'!H101,"г")</f>
        <v>100г</v>
      </c>
      <c r="G101" s="41" t="str">
        <f>CONCATENATE('ЯНД НЕД'!G101,"р")</f>
        <v>70р</v>
      </c>
      <c r="H101" s="22" t="str">
        <f>'ЯНД НЕД'!N101</f>
        <v>Помидоры + огурцы</v>
      </c>
      <c r="J101" s="39">
        <f>'ЯНД НЕД'!O101</f>
        <v>25</v>
      </c>
      <c r="K101" s="40" t="str">
        <f>CONCATENATE('ЯНД НЕД'!Q101,"г")</f>
        <v>100г</v>
      </c>
      <c r="L101" s="41" t="str">
        <f>CONCATENATE('ЯНД НЕД'!P101,"р")</f>
        <v>70р</v>
      </c>
      <c r="M101" s="22" t="str">
        <f>'ЯНД НЕД'!W101</f>
        <v>Помидоры + огурцы</v>
      </c>
      <c r="O101" s="39">
        <f>'ЯНД НЕД'!X101</f>
        <v>25</v>
      </c>
      <c r="P101" s="40" t="str">
        <f>CONCATENATE('ЯНД НЕД'!Z101,"г")</f>
        <v>100г</v>
      </c>
      <c r="Q101" s="41" t="str">
        <f>CONCATENATE('ЯНД НЕД'!Y101,"р")</f>
        <v>70р</v>
      </c>
      <c r="R101" s="22" t="str">
        <f>'ЯНД НЕД'!AF101</f>
        <v>Помидоры + огурцы</v>
      </c>
      <c r="T101" s="39">
        <f>'ЯНД НЕД'!AG101</f>
        <v>25</v>
      </c>
      <c r="U101" s="40" t="str">
        <f>CONCATENATE('ЯНД НЕД'!AI101,"г")</f>
        <v>100г</v>
      </c>
      <c r="V101" s="41" t="str">
        <f>CONCATENATE('ЯНД НЕД'!AH101,"р")</f>
        <v>70р</v>
      </c>
      <c r="W101" s="22" t="str">
        <f>'ЯНД НЕД'!AO101</f>
        <v>Помидоры + огурцы</v>
      </c>
      <c r="Y101" s="39">
        <f>'ЯНД НЕД'!AP101</f>
        <v>25</v>
      </c>
      <c r="Z101" s="40" t="str">
        <f>CONCATENATE('ЯНД НЕД'!AR101,"г")</f>
        <v>100г</v>
      </c>
      <c r="AA101" s="41" t="str">
        <f>CONCATENATE('ЯНД НЕД'!AQ101,"р")</f>
        <v>70р</v>
      </c>
    </row>
    <row r="102" spans="1:27" ht="20.100000000000001" customHeight="1" x14ac:dyDescent="0.25">
      <c r="A102" s="22" t="str">
        <f>'ЯНД НЕД'!A102</f>
        <v>Овощной салат</v>
      </c>
      <c r="B102" s="22" t="str">
        <f>'ЯНД НЕД'!B102</f>
        <v>ежедневно</v>
      </c>
      <c r="C102" s="22" t="str">
        <f>'ЯНД НЕД'!E102</f>
        <v>Овощной салат с огурцами и редисом</v>
      </c>
      <c r="E102" s="39">
        <f>'ЯНД НЕД'!F102</f>
        <v>25</v>
      </c>
      <c r="F102" s="40" t="str">
        <f>CONCATENATE('ЯНД НЕД'!H102,"г")</f>
        <v>140г</v>
      </c>
      <c r="G102" s="41" t="str">
        <f>CONCATENATE('ЯНД НЕД'!G102,"р")</f>
        <v>80р</v>
      </c>
      <c r="H102" s="22" t="str">
        <f>'ЯНД НЕД'!N102</f>
        <v>Кол-слоу — салат из капусты и моркови с семечками</v>
      </c>
      <c r="J102" s="39">
        <f>'ЯНД НЕД'!O102</f>
        <v>25</v>
      </c>
      <c r="K102" s="40" t="str">
        <f>CONCATENATE('ЯНД НЕД'!Q102,"г")</f>
        <v>150г</v>
      </c>
      <c r="L102" s="41" t="str">
        <f>CONCATENATE('ЯНД НЕД'!P102,"р")</f>
        <v>90р</v>
      </c>
      <c r="M102" s="22" t="str">
        <f>'ЯНД НЕД'!W102</f>
        <v>Салат из красной капусты с огурцами и кукурузой</v>
      </c>
      <c r="O102" s="39">
        <f>'ЯНД НЕД'!X102</f>
        <v>25</v>
      </c>
      <c r="P102" s="40" t="str">
        <f>CONCATENATE('ЯНД НЕД'!Z102,"г")</f>
        <v>150г</v>
      </c>
      <c r="Q102" s="41" t="str">
        <f>CONCATENATE('ЯНД НЕД'!Y102,"р")</f>
        <v>80р</v>
      </c>
      <c r="R102" s="22" t="str">
        <f>'ЯНД НЕД'!AF102</f>
        <v>Салат из свежей тыквы с клюквенно‑апельсиновой заправкой и имбирём</v>
      </c>
      <c r="T102" s="39">
        <f>'ЯНД НЕД'!AG102</f>
        <v>25</v>
      </c>
      <c r="U102" s="40" t="str">
        <f>CONCATENATE('ЯНД НЕД'!AI102,"г")</f>
        <v>150г</v>
      </c>
      <c r="V102" s="41" t="str">
        <f>CONCATENATE('ЯНД НЕД'!AH102,"р")</f>
        <v>80р</v>
      </c>
      <c r="W102" s="22" t="str">
        <f>'ЯНД НЕД'!AO102</f>
        <v>Салат из молодой капусты с огурцом и редиской</v>
      </c>
      <c r="Y102" s="39">
        <f>'ЯНД НЕД'!AP102</f>
        <v>25</v>
      </c>
      <c r="Z102" s="40" t="str">
        <f>CONCATENATE('ЯНД НЕД'!AR102,"г")</f>
        <v>150г</v>
      </c>
      <c r="AA102" s="41" t="str">
        <f>CONCATENATE('ЯНД НЕД'!AQ102,"р")</f>
        <v>80р</v>
      </c>
    </row>
    <row r="103" spans="1:27" ht="20.100000000000001" customHeight="1" x14ac:dyDescent="0.25">
      <c r="A103" s="22" t="str">
        <f>'ЯНД НЕД'!A103</f>
        <v>Свекольный салат</v>
      </c>
      <c r="B103" s="22" t="str">
        <f>'ЯНД НЕД'!B103</f>
        <v>ежедневно</v>
      </c>
      <c r="C103" s="22" t="str">
        <f>'ЯНД НЕД'!E103</f>
        <v>Свёкла с сыром</v>
      </c>
      <c r="E103" s="39">
        <f>'ЯНД НЕД'!F103</f>
        <v>20</v>
      </c>
      <c r="F103" s="40" t="str">
        <f>CONCATENATE('ЯНД НЕД'!H103,"г")</f>
        <v>180г</v>
      </c>
      <c r="G103" s="41" t="str">
        <f>CONCATENATE('ЯНД НЕД'!G103,"р")</f>
        <v>120р</v>
      </c>
      <c r="H103" s="22" t="str">
        <f>'ЯНД НЕД'!N103</f>
        <v>Свёкла с руколой и фетой</v>
      </c>
      <c r="J103" s="39">
        <f>'ЯНД НЕД'!O103</f>
        <v>20</v>
      </c>
      <c r="K103" s="40" t="str">
        <f>CONCATENATE('ЯНД НЕД'!Q103,"г")</f>
        <v>150г</v>
      </c>
      <c r="L103" s="41" t="str">
        <f>CONCATENATE('ЯНД НЕД'!P103,"р")</f>
        <v>160р</v>
      </c>
      <c r="M103" s="22" t="str">
        <f>'ЯНД НЕД'!W103</f>
        <v>Свёкла с бальзамиком и сливочным сыром</v>
      </c>
      <c r="O103" s="39">
        <f>'ЯНД НЕД'!X103</f>
        <v>20</v>
      </c>
      <c r="P103" s="40" t="str">
        <f>CONCATENATE('ЯНД НЕД'!Z103,"г")</f>
        <v>150г</v>
      </c>
      <c r="Q103" s="41" t="str">
        <f>CONCATENATE('ЯНД НЕД'!Y103,"р")</f>
        <v>140р</v>
      </c>
      <c r="R103" s="22" t="str">
        <f>'ЯНД НЕД'!AF103</f>
        <v>Свёкла по-грузински с грецким орехом</v>
      </c>
      <c r="T103" s="39">
        <f>'ЯНД НЕД'!AG103</f>
        <v>20</v>
      </c>
      <c r="U103" s="40" t="str">
        <f>CONCATENATE('ЯНД НЕД'!AI103,"г")</f>
        <v>140г</v>
      </c>
      <c r="V103" s="41" t="str">
        <f>CONCATENATE('ЯНД НЕД'!AH103,"р")</f>
        <v>100р</v>
      </c>
      <c r="W103" s="22" t="str">
        <f>'ЯНД НЕД'!AO103</f>
        <v xml:space="preserve">Салат со свёклой, черносливом и орехами </v>
      </c>
      <c r="Y103" s="39">
        <f>'ЯНД НЕД'!AP103</f>
        <v>20</v>
      </c>
      <c r="Z103" s="40" t="str">
        <f>CONCATENATE('ЯНД НЕД'!AR103,"г")</f>
        <v>140г</v>
      </c>
      <c r="AA103" s="41" t="str">
        <f>CONCATENATE('ЯНД НЕД'!AQ103,"р")</f>
        <v>90р</v>
      </c>
    </row>
    <row r="104" spans="1:27" ht="20.100000000000001" customHeight="1" x14ac:dyDescent="0.25">
      <c r="A104" s="22" t="str">
        <f>'ЯНД НЕД'!A104</f>
        <v>Диетическое блюдо</v>
      </c>
      <c r="B104" s="22" t="str">
        <f>'ЯНД НЕД'!B104</f>
        <v>ежедневно</v>
      </c>
      <c r="C104" s="22" t="str">
        <f>'ЯНД НЕД'!E104</f>
        <v>Куриная грудка су-вид с паровыми овощами</v>
      </c>
      <c r="E104" s="39">
        <f>'ЯНД НЕД'!F104</f>
        <v>5</v>
      </c>
      <c r="F104" s="40" t="str">
        <f>CONCATENATE('ЯНД НЕД'!H104,"г")</f>
        <v>160г</v>
      </c>
      <c r="G104" s="41" t="str">
        <f>CONCATENATE('ЯНД НЕД'!G104,"р")</f>
        <v>180р</v>
      </c>
      <c r="H104" s="22" t="str">
        <f>'ЯНД НЕД'!N104</f>
        <v xml:space="preserve">Куриные фрикадельки на пару с овощами </v>
      </c>
      <c r="J104" s="39">
        <f>'ЯНД НЕД'!O104</f>
        <v>5</v>
      </c>
      <c r="K104" s="40" t="str">
        <f>CONCATENATE('ЯНД НЕД'!Q104,"г")</f>
        <v>200г</v>
      </c>
      <c r="L104" s="41" t="str">
        <f>CONCATENATE('ЯНД НЕД'!P104,"р")</f>
        <v>190р</v>
      </c>
      <c r="M104" s="22" t="str">
        <f>'ЯНД НЕД'!W104</f>
        <v>Куриная грудка су-вид с паровыми овощами</v>
      </c>
      <c r="O104" s="39">
        <f>'ЯНД НЕД'!X104</f>
        <v>5</v>
      </c>
      <c r="P104" s="40" t="str">
        <f>CONCATENATE('ЯНД НЕД'!Z104,"г")</f>
        <v>160г</v>
      </c>
      <c r="Q104" s="41" t="str">
        <f>CONCATENATE('ЯНД НЕД'!Y104,"р")</f>
        <v>180р</v>
      </c>
      <c r="R104" s="22" t="str">
        <f>'ЯНД НЕД'!AF104</f>
        <v xml:space="preserve">Куриные фрикадельки на пару с овощами </v>
      </c>
      <c r="T104" s="39">
        <f>'ЯНД НЕД'!AG104</f>
        <v>5</v>
      </c>
      <c r="U104" s="40" t="str">
        <f>CONCATENATE('ЯНД НЕД'!AI104,"г")</f>
        <v>200г</v>
      </c>
      <c r="V104" s="41" t="str">
        <f>CONCATENATE('ЯНД НЕД'!AH104,"р")</f>
        <v>190р</v>
      </c>
      <c r="W104" s="22" t="str">
        <f>'ЯНД НЕД'!AO104</f>
        <v>Куриная грудка су-вид с паровыми овощами</v>
      </c>
      <c r="Y104" s="39">
        <f>'ЯНД НЕД'!AP104</f>
        <v>5</v>
      </c>
      <c r="Z104" s="40" t="str">
        <f>CONCATENATE('ЯНД НЕД'!AR104,"г")</f>
        <v>160г</v>
      </c>
      <c r="AA104" s="41" t="str">
        <f>CONCATENATE('ЯНД НЕД'!AQ104,"р")</f>
        <v>180р</v>
      </c>
    </row>
    <row r="106" spans="1:27" s="42" customFormat="1" ht="20.100000000000001" customHeight="1" x14ac:dyDescent="0.25">
      <c r="A106" s="42" t="str">
        <f t="shared" ref="A106:A107" si="0">A57</f>
        <v>НЕДЕЛЯ</v>
      </c>
      <c r="C106" s="43">
        <f t="shared" ref="C106:C107" si="1">C57</f>
        <v>45082</v>
      </c>
      <c r="E106" s="44"/>
      <c r="F106" s="45"/>
      <c r="G106" s="44"/>
      <c r="H106" s="43">
        <f t="shared" ref="H106:H107" si="2">H57</f>
        <v>45083</v>
      </c>
      <c r="J106" s="44"/>
      <c r="K106" s="45"/>
      <c r="L106" s="44"/>
      <c r="M106" s="43">
        <f>M57</f>
        <v>45084</v>
      </c>
      <c r="O106" s="44"/>
      <c r="P106" s="45"/>
      <c r="Q106" s="44"/>
      <c r="R106" s="43">
        <f t="shared" ref="R106:R107" si="3">R57</f>
        <v>45085</v>
      </c>
      <c r="T106" s="44"/>
      <c r="U106" s="45"/>
      <c r="V106" s="44"/>
      <c r="W106" s="43">
        <f t="shared" ref="W106:W107" si="4">W57</f>
        <v>45086</v>
      </c>
      <c r="Y106" s="44"/>
      <c r="Z106" s="45"/>
      <c r="AA106" s="44"/>
    </row>
    <row r="107" spans="1:27" s="42" customFormat="1" ht="20.100000000000001" customHeight="1" x14ac:dyDescent="0.25">
      <c r="A107" s="42" t="str">
        <f t="shared" si="0"/>
        <v>КАТЕГОРИЯ</v>
      </c>
      <c r="C107" s="42" t="str">
        <f t="shared" si="1"/>
        <v>ПН</v>
      </c>
      <c r="E107" s="44" t="str">
        <f>E58</f>
        <v>колво</v>
      </c>
      <c r="F107" s="45" t="str">
        <f>F58</f>
        <v>вес</v>
      </c>
      <c r="G107" s="44"/>
      <c r="H107" s="42" t="str">
        <f t="shared" si="2"/>
        <v>ВТ</v>
      </c>
      <c r="J107" s="44"/>
      <c r="K107" s="45"/>
      <c r="L107" s="44"/>
      <c r="M107" s="42">
        <f>'ЯНД НЕД'!O108</f>
        <v>0</v>
      </c>
      <c r="O107" s="44" t="str">
        <f>O58</f>
        <v>колво</v>
      </c>
      <c r="P107" s="45" t="str">
        <f>P58</f>
        <v>вес</v>
      </c>
      <c r="Q107" s="44"/>
      <c r="R107" s="42" t="str">
        <f t="shared" si="3"/>
        <v>ЧТ</v>
      </c>
      <c r="T107" s="44" t="str">
        <f>T58</f>
        <v>колво</v>
      </c>
      <c r="U107" s="45" t="str">
        <f>U58</f>
        <v>вес</v>
      </c>
      <c r="V107" s="44"/>
      <c r="W107" s="42" t="str">
        <f t="shared" si="4"/>
        <v>ПТ</v>
      </c>
      <c r="Y107" s="44" t="str">
        <f>Y58</f>
        <v>колво</v>
      </c>
      <c r="Z107" s="45" t="str">
        <f>Z58</f>
        <v>вес</v>
      </c>
      <c r="AA107" s="44"/>
    </row>
    <row r="108" spans="1:27" ht="20.100000000000001" customHeight="1" x14ac:dyDescent="0.25">
      <c r="A108" s="22" t="str">
        <f>'ЯНД НЕД'!A108</f>
        <v>Гриль</v>
      </c>
      <c r="B108" s="22" t="str">
        <f>'ЯНД НЕД'!B108</f>
        <v>без ротации (гриль)</v>
      </c>
      <c r="C108" s="22" t="str">
        <f>'ЯНД НЕД'!E108</f>
        <v>Адыгейский сыр на гриле</v>
      </c>
      <c r="E108" s="39">
        <f>'ЯНД НЕД'!F108</f>
        <v>0</v>
      </c>
      <c r="F108" s="40" t="str">
        <f>CONCATENATE('ЯНД НЕД'!H108,"г")</f>
        <v>150г</v>
      </c>
      <c r="G108" s="41" t="str">
        <f>CONCATENATE('ЯНД НЕД'!G108,"р")</f>
        <v>260р</v>
      </c>
      <c r="H108" s="22" t="str">
        <f>'ЯНД НЕД'!N108</f>
        <v>Адыгейский сыр на гриле</v>
      </c>
      <c r="J108" s="39">
        <f>'ЯНД НЕД'!O108</f>
        <v>0</v>
      </c>
      <c r="K108" s="40">
        <f>'ЯНД НЕД'!Q108</f>
        <v>150</v>
      </c>
      <c r="L108" s="41" t="str">
        <f>CONCATENATE('ЯНД НЕД'!P108,"р")</f>
        <v>260р</v>
      </c>
      <c r="M108" s="22" t="str">
        <f>'ЯНД НЕД'!W108</f>
        <v>Адыгейский сыр на гриле</v>
      </c>
      <c r="O108" s="39">
        <f>'ЯНД НЕД'!X108</f>
        <v>2</v>
      </c>
      <c r="P108" s="40">
        <f>'ЯНД НЕД'!Z108</f>
        <v>150</v>
      </c>
      <c r="Q108" s="41" t="str">
        <f>CONCATENATE('ЯНД НЕД'!Y108,"р")</f>
        <v>260р</v>
      </c>
      <c r="R108" s="22" t="str">
        <f>'ЯНД НЕД'!AF108</f>
        <v>Адыгейский сыр на гриле</v>
      </c>
      <c r="T108" s="39">
        <f>'ЯНД НЕД'!AG108</f>
        <v>0</v>
      </c>
      <c r="U108" s="40">
        <f>'ЯНД НЕД'!AI108</f>
        <v>150</v>
      </c>
      <c r="V108" s="41" t="str">
        <f>CONCATENATE('ЯНД НЕД'!AH108,"р")</f>
        <v>260р</v>
      </c>
      <c r="W108" s="22" t="str">
        <f>'ЯНД НЕД'!AO108</f>
        <v>Адыгейский сыр на гриле</v>
      </c>
      <c r="Y108" s="39">
        <f>'ЯНД НЕД'!AP108</f>
        <v>0</v>
      </c>
      <c r="Z108" s="40">
        <f>'ЯНД НЕД'!AR108</f>
        <v>150</v>
      </c>
      <c r="AA108" s="41" t="str">
        <f>CONCATENATE('ЯНД НЕД'!AQ108,"р")</f>
        <v>260р</v>
      </c>
    </row>
    <row r="109" spans="1:27" ht="20.100000000000001" customHeight="1" x14ac:dyDescent="0.25">
      <c r="A109" s="22" t="str">
        <f>'ЯНД НЕД'!A109</f>
        <v>Гриль</v>
      </c>
      <c r="B109" s="22" t="str">
        <f>'ЯНД НЕД'!B109</f>
        <v>без ротации (гриль)</v>
      </c>
      <c r="C109" s="22" t="str">
        <f>'ЯНД НЕД'!E109</f>
        <v>Говяжья котлета, 1 шт</v>
      </c>
      <c r="E109" s="39">
        <f>'ЯНД НЕД'!F109</f>
        <v>0</v>
      </c>
      <c r="F109" s="40" t="str">
        <f>CONCATENATE('ЯНД НЕД'!H109,"г")</f>
        <v>120г</v>
      </c>
      <c r="G109" s="41" t="str">
        <f>CONCATENATE('ЯНД НЕД'!G109,"р")</f>
        <v>220р</v>
      </c>
      <c r="H109" s="22" t="str">
        <f>'ЯНД НЕД'!N109</f>
        <v>Говяжья котлета, 1 шт</v>
      </c>
      <c r="J109" s="39">
        <f>'ЯНД НЕД'!O109</f>
        <v>0</v>
      </c>
      <c r="K109" s="40">
        <f>'ЯНД НЕД'!Q109</f>
        <v>120</v>
      </c>
      <c r="L109" s="41" t="str">
        <f>CONCATENATE('ЯНД НЕД'!P109,"р")</f>
        <v>220р</v>
      </c>
      <c r="M109" s="22" t="str">
        <f>'ЯНД НЕД'!W109</f>
        <v>Говяжья котлета, 1 шт</v>
      </c>
      <c r="O109" s="39">
        <f>'ЯНД НЕД'!X109</f>
        <v>2</v>
      </c>
      <c r="P109" s="40">
        <f>'ЯНД НЕД'!Z109</f>
        <v>120</v>
      </c>
      <c r="Q109" s="41" t="str">
        <f>CONCATENATE('ЯНД НЕД'!Y109,"р")</f>
        <v>220р</v>
      </c>
      <c r="R109" s="22" t="str">
        <f>'ЯНД НЕД'!AF109</f>
        <v>Говяжья котлета, 1 шт</v>
      </c>
      <c r="T109" s="39">
        <f>'ЯНД НЕД'!AG109</f>
        <v>0</v>
      </c>
      <c r="U109" s="40">
        <f>'ЯНД НЕД'!AI109</f>
        <v>120</v>
      </c>
      <c r="V109" s="41" t="str">
        <f>CONCATENATE('ЯНД НЕД'!AH109,"р")</f>
        <v>220р</v>
      </c>
      <c r="W109" s="22" t="str">
        <f>'ЯНД НЕД'!AO109</f>
        <v>Говяжья котлета, 1 шт</v>
      </c>
      <c r="Y109" s="39">
        <f>'ЯНД НЕД'!AP109</f>
        <v>0</v>
      </c>
      <c r="Z109" s="40">
        <f>'ЯНД НЕД'!AR109</f>
        <v>120</v>
      </c>
      <c r="AA109" s="41" t="str">
        <f>CONCATENATE('ЯНД НЕД'!AQ109,"р")</f>
        <v>220р</v>
      </c>
    </row>
    <row r="110" spans="1:27" ht="20.100000000000001" customHeight="1" x14ac:dyDescent="0.25">
      <c r="A110" s="22" t="str">
        <f>'ЯНД НЕД'!A110</f>
        <v>Гриль</v>
      </c>
      <c r="B110" s="22" t="str">
        <f>'ЯНД НЕД'!B110</f>
        <v>без ротации (гриль)</v>
      </c>
      <c r="C110" s="22" t="str">
        <f>'ЯНД НЕД'!E110</f>
        <v>Стейк лосося</v>
      </c>
      <c r="E110" s="39">
        <f>'ЯНД НЕД'!F110</f>
        <v>0</v>
      </c>
      <c r="F110" s="40" t="str">
        <f>CONCATENATE('ЯНД НЕД'!H110,"г")</f>
        <v>100г</v>
      </c>
      <c r="G110" s="41" t="str">
        <f>CONCATENATE('ЯНД НЕД'!G110,"р")</f>
        <v>490р</v>
      </c>
      <c r="H110" s="22" t="str">
        <f>'ЯНД НЕД'!N110</f>
        <v>Стейк лосося</v>
      </c>
      <c r="J110" s="39">
        <f>'ЯНД НЕД'!O110</f>
        <v>0</v>
      </c>
      <c r="K110" s="40">
        <f>'ЯНД НЕД'!Q110</f>
        <v>100</v>
      </c>
      <c r="L110" s="41" t="str">
        <f>CONCATENATE('ЯНД НЕД'!P110,"р")</f>
        <v>490р</v>
      </c>
      <c r="M110" s="22" t="str">
        <f>'ЯНД НЕД'!W110</f>
        <v>Стейк лосося</v>
      </c>
      <c r="O110" s="39">
        <f>'ЯНД НЕД'!X110</f>
        <v>0</v>
      </c>
      <c r="P110" s="40">
        <f>'ЯНД НЕД'!Z110</f>
        <v>100</v>
      </c>
      <c r="Q110" s="41" t="str">
        <f>CONCATENATE('ЯНД НЕД'!Y110,"р")</f>
        <v>490р</v>
      </c>
      <c r="R110" s="22" t="str">
        <f>'ЯНД НЕД'!AF110</f>
        <v>Стейк лосося</v>
      </c>
      <c r="T110" s="39">
        <f>'ЯНД НЕД'!AG110</f>
        <v>0</v>
      </c>
      <c r="U110" s="40">
        <f>'ЯНД НЕД'!AI110</f>
        <v>100</v>
      </c>
      <c r="V110" s="41" t="str">
        <f>CONCATENATE('ЯНД НЕД'!AH110,"р")</f>
        <v>490р</v>
      </c>
      <c r="W110" s="22" t="str">
        <f>'ЯНД НЕД'!AO110</f>
        <v>Стейк лосося</v>
      </c>
      <c r="Y110" s="39">
        <f>'ЯНД НЕД'!AP110</f>
        <v>0</v>
      </c>
      <c r="Z110" s="40">
        <f>'ЯНД НЕД'!AR110</f>
        <v>100</v>
      </c>
      <c r="AA110" s="41" t="str">
        <f>CONCATENATE('ЯНД НЕД'!AQ110,"р")</f>
        <v>490р</v>
      </c>
    </row>
    <row r="111" spans="1:27" ht="20.100000000000001" customHeight="1" x14ac:dyDescent="0.25">
      <c r="A111" s="22" t="str">
        <f>'ЯНД НЕД'!A111</f>
        <v>Гриль</v>
      </c>
      <c r="B111" s="22" t="str">
        <f>'ЯНД НЕД'!B111</f>
        <v>без ротации (гриль)</v>
      </c>
      <c r="C111" s="22" t="str">
        <f>'ЯНД НЕД'!E111</f>
        <v>Чизбургер</v>
      </c>
      <c r="E111" s="39">
        <f>'ЯНД НЕД'!F111</f>
        <v>0</v>
      </c>
      <c r="F111" s="40" t="str">
        <f>CONCATENATE('ЯНД НЕД'!H111,"г")</f>
        <v>250г</v>
      </c>
      <c r="G111" s="41" t="str">
        <f>CONCATENATE('ЯНД НЕД'!G111,"р")</f>
        <v>340р</v>
      </c>
      <c r="H111" s="22" t="str">
        <f>'ЯНД НЕД'!N111</f>
        <v>Чизбургер</v>
      </c>
      <c r="J111" s="39">
        <f>'ЯНД НЕД'!O111</f>
        <v>0</v>
      </c>
      <c r="K111" s="40">
        <f>'ЯНД НЕД'!Q111</f>
        <v>250</v>
      </c>
      <c r="L111" s="41" t="str">
        <f>CONCATENATE('ЯНД НЕД'!P111,"р")</f>
        <v>340р</v>
      </c>
      <c r="M111" s="22" t="str">
        <f>'ЯНД НЕД'!W111</f>
        <v>Чизбургер</v>
      </c>
      <c r="O111" s="39">
        <f>'ЯНД НЕД'!X111</f>
        <v>15</v>
      </c>
      <c r="P111" s="40">
        <f>'ЯНД НЕД'!Z111</f>
        <v>250</v>
      </c>
      <c r="Q111" s="41" t="str">
        <f>CONCATENATE('ЯНД НЕД'!Y111,"р")</f>
        <v>340р</v>
      </c>
      <c r="R111" s="22" t="str">
        <f>'ЯНД НЕД'!AF111</f>
        <v>Чизбургер</v>
      </c>
      <c r="T111" s="39">
        <f>'ЯНД НЕД'!AG111</f>
        <v>0</v>
      </c>
      <c r="U111" s="40">
        <f>'ЯНД НЕД'!AI111</f>
        <v>250</v>
      </c>
      <c r="V111" s="41" t="str">
        <f>CONCATENATE('ЯНД НЕД'!AH111,"р")</f>
        <v>340р</v>
      </c>
      <c r="W111" s="22" t="str">
        <f>'ЯНД НЕД'!AO111</f>
        <v>Чизбургер</v>
      </c>
      <c r="Y111" s="39">
        <f>'ЯНД НЕД'!AP111</f>
        <v>0</v>
      </c>
      <c r="Z111" s="40">
        <f>'ЯНД НЕД'!AR111</f>
        <v>250</v>
      </c>
      <c r="AA111" s="41" t="str">
        <f>CONCATENATE('ЯНД НЕД'!AQ111,"р")</f>
        <v>340р</v>
      </c>
    </row>
    <row r="112" spans="1:27" ht="20.100000000000001" customHeight="1" x14ac:dyDescent="0.25">
      <c r="A112" s="22" t="str">
        <f>'ЯНД НЕД'!A112</f>
        <v>Гриль</v>
      </c>
      <c r="B112" s="22" t="str">
        <f>'ЯНД НЕД'!B112</f>
        <v>без ротации (гриль)</v>
      </c>
      <c r="C112" s="22" t="str">
        <f>'ЯНД НЕД'!E112</f>
        <v>Чикенбургер</v>
      </c>
      <c r="E112" s="39">
        <f>'ЯНД НЕД'!F112</f>
        <v>0</v>
      </c>
      <c r="F112" s="40" t="str">
        <f>CONCATENATE('ЯНД НЕД'!H112,"г")</f>
        <v>250г</v>
      </c>
      <c r="G112" s="41" t="str">
        <f>CONCATENATE('ЯНД НЕД'!G112,"р")</f>
        <v>260р</v>
      </c>
      <c r="H112" s="22" t="str">
        <f>'ЯНД НЕД'!N112</f>
        <v>Чикенбургер</v>
      </c>
      <c r="J112" s="39">
        <f>'ЯНД НЕД'!O112</f>
        <v>0</v>
      </c>
      <c r="K112" s="40">
        <f>'ЯНД НЕД'!Q112</f>
        <v>250</v>
      </c>
      <c r="L112" s="41" t="str">
        <f>CONCATENATE('ЯНД НЕД'!P112,"р")</f>
        <v>260р</v>
      </c>
      <c r="M112" s="22" t="str">
        <f>'ЯНД НЕД'!W112</f>
        <v>Чикенбургер</v>
      </c>
      <c r="O112" s="39">
        <f>'ЯНД НЕД'!X112</f>
        <v>4</v>
      </c>
      <c r="P112" s="40">
        <f>'ЯНД НЕД'!Z112</f>
        <v>250</v>
      </c>
      <c r="Q112" s="41" t="str">
        <f>CONCATENATE('ЯНД НЕД'!Y112,"р")</f>
        <v>260р</v>
      </c>
      <c r="R112" s="22" t="str">
        <f>'ЯНД НЕД'!AF112</f>
        <v>Чикенбургер</v>
      </c>
      <c r="T112" s="39">
        <f>'ЯНД НЕД'!AG112</f>
        <v>0</v>
      </c>
      <c r="U112" s="40">
        <f>'ЯНД НЕД'!AI112</f>
        <v>250</v>
      </c>
      <c r="V112" s="41" t="str">
        <f>CONCATENATE('ЯНД НЕД'!AH112,"р")</f>
        <v>260р</v>
      </c>
      <c r="W112" s="22" t="str">
        <f>'ЯНД НЕД'!AO112</f>
        <v>Чикенбургер</v>
      </c>
      <c r="Y112" s="39">
        <f>'ЯНД НЕД'!AP112</f>
        <v>0</v>
      </c>
      <c r="Z112" s="40">
        <f>'ЯНД НЕД'!AR112</f>
        <v>250</v>
      </c>
      <c r="AA112" s="41" t="str">
        <f>CONCATENATE('ЯНД НЕД'!AQ112,"р")</f>
        <v>260р</v>
      </c>
    </row>
    <row r="113" spans="1:27" ht="20.100000000000001" customHeight="1" x14ac:dyDescent="0.25">
      <c r="A113" s="22" t="str">
        <f>'ЯНД НЕД'!A113</f>
        <v>Гриль</v>
      </c>
      <c r="B113" s="22" t="str">
        <f>'ЯНД НЕД'!B113</f>
        <v>без ротации (гриль)</v>
      </c>
      <c r="C113" s="22" t="str">
        <f>'ЯНД НЕД'!E113</f>
        <v>Фалафель с овощами в тортилье</v>
      </c>
      <c r="E113" s="39">
        <f>'ЯНД НЕД'!F113</f>
        <v>0</v>
      </c>
      <c r="F113" s="40" t="str">
        <f>CONCATENATE('ЯНД НЕД'!H113,"г")</f>
        <v>250г</v>
      </c>
      <c r="G113" s="41" t="str">
        <f>CONCATENATE('ЯНД НЕД'!G113,"р")</f>
        <v>190р</v>
      </c>
      <c r="H113" s="22" t="str">
        <f>'ЯНД НЕД'!N113</f>
        <v>Фалафель с овощами в тортилье</v>
      </c>
      <c r="J113" s="39">
        <f>'ЯНД НЕД'!O113</f>
        <v>0</v>
      </c>
      <c r="K113" s="40">
        <f>'ЯНД НЕД'!Q113</f>
        <v>250</v>
      </c>
      <c r="L113" s="41" t="str">
        <f>CONCATENATE('ЯНД НЕД'!P113,"р")</f>
        <v>190р</v>
      </c>
      <c r="M113" s="22" t="str">
        <f>'ЯНД НЕД'!W113</f>
        <v>Фалафель с овощами в тортилье</v>
      </c>
      <c r="O113" s="39">
        <f>'ЯНД НЕД'!X113</f>
        <v>5</v>
      </c>
      <c r="P113" s="40">
        <f>'ЯНД НЕД'!Z113</f>
        <v>250</v>
      </c>
      <c r="Q113" s="41" t="str">
        <f>CONCATENATE('ЯНД НЕД'!Y113,"р")</f>
        <v>190р</v>
      </c>
      <c r="R113" s="22" t="str">
        <f>'ЯНД НЕД'!AF113</f>
        <v>Фалафель с овощами в тортилье</v>
      </c>
      <c r="T113" s="39">
        <f>'ЯНД НЕД'!AG113</f>
        <v>0</v>
      </c>
      <c r="U113" s="40">
        <f>'ЯНД НЕД'!AI113</f>
        <v>250</v>
      </c>
      <c r="V113" s="41" t="str">
        <f>CONCATENATE('ЯНД НЕД'!AH113,"р")</f>
        <v>190р</v>
      </c>
      <c r="W113" s="22" t="str">
        <f>'ЯНД НЕД'!AO113</f>
        <v>Фалафель с овощами в тортилье</v>
      </c>
      <c r="Y113" s="39">
        <f>'ЯНД НЕД'!AP113</f>
        <v>0</v>
      </c>
      <c r="Z113" s="40">
        <f>'ЯНД НЕД'!AR113</f>
        <v>250</v>
      </c>
      <c r="AA113" s="41" t="str">
        <f>CONCATENATE('ЯНД НЕД'!AQ113,"р")</f>
        <v>190р</v>
      </c>
    </row>
    <row r="114" spans="1:27" ht="20.100000000000001" customHeight="1" x14ac:dyDescent="0.25">
      <c r="A114" s="22" t="str">
        <f>'ЯНД НЕД'!A114</f>
        <v>Гриль</v>
      </c>
      <c r="B114" s="22" t="str">
        <f>'ЯНД НЕД'!B114</f>
        <v>без ротации (гриль)</v>
      </c>
      <c r="C114" s="22" t="str">
        <f>'ЯНД НЕД'!E114</f>
        <v>Стейк из индейки</v>
      </c>
      <c r="E114" s="39">
        <f>'ЯНД НЕД'!F114</f>
        <v>0</v>
      </c>
      <c r="F114" s="40" t="str">
        <f>CONCATENATE('ЯНД НЕД'!H114,"г")</f>
        <v>150г</v>
      </c>
      <c r="G114" s="41" t="str">
        <f>CONCATENATE('ЯНД НЕД'!G114,"р")</f>
        <v>250р</v>
      </c>
      <c r="H114" s="22" t="str">
        <f>'ЯНД НЕД'!N114</f>
        <v>Стейк из индейки</v>
      </c>
      <c r="J114" s="39">
        <f>'ЯНД НЕД'!O114</f>
        <v>0</v>
      </c>
      <c r="K114" s="40">
        <f>'ЯНД НЕД'!Q114</f>
        <v>150</v>
      </c>
      <c r="L114" s="41" t="str">
        <f>CONCATENATE('ЯНД НЕД'!P114,"р")</f>
        <v>250р</v>
      </c>
      <c r="M114" s="22" t="str">
        <f>'ЯНД НЕД'!W114</f>
        <v>Стейк из индейки</v>
      </c>
      <c r="O114" s="39">
        <f>'ЯНД НЕД'!X114</f>
        <v>5</v>
      </c>
      <c r="P114" s="40">
        <f>'ЯНД НЕД'!Z114</f>
        <v>150</v>
      </c>
      <c r="Q114" s="41" t="str">
        <f>CONCATENATE('ЯНД НЕД'!Y114,"р")</f>
        <v>250р</v>
      </c>
      <c r="R114" s="22" t="str">
        <f>'ЯНД НЕД'!AF114</f>
        <v>Стейк из индейки</v>
      </c>
      <c r="T114" s="39">
        <f>'ЯНД НЕД'!AG114</f>
        <v>0</v>
      </c>
      <c r="U114" s="40">
        <f>'ЯНД НЕД'!AI114</f>
        <v>150</v>
      </c>
      <c r="V114" s="41" t="str">
        <f>CONCATENATE('ЯНД НЕД'!AH114,"р")</f>
        <v>250р</v>
      </c>
      <c r="W114" s="22" t="str">
        <f>'ЯНД НЕД'!AO114</f>
        <v>Стейк из индейки</v>
      </c>
      <c r="Y114" s="39">
        <f>'ЯНД НЕД'!AP114</f>
        <v>0</v>
      </c>
      <c r="Z114" s="40">
        <f>'ЯНД НЕД'!AR114</f>
        <v>150</v>
      </c>
      <c r="AA114" s="41" t="str">
        <f>CONCATENATE('ЯНД НЕД'!AQ114,"р")</f>
        <v>250р</v>
      </c>
    </row>
    <row r="115" spans="1:27" ht="20.100000000000001" customHeight="1" x14ac:dyDescent="0.25">
      <c r="A115" s="22" t="str">
        <f>'ЯНД НЕД'!A115</f>
        <v>Гриль</v>
      </c>
      <c r="B115" s="22" t="str">
        <f>'ЯНД НЕД'!B115</f>
        <v>без ротации (гриль)</v>
      </c>
      <c r="C115" s="22" t="str">
        <f>'ЯНД НЕД'!E115</f>
        <v>Овощи на гриле</v>
      </c>
      <c r="E115" s="39">
        <f>'ЯНД НЕД'!F115</f>
        <v>0</v>
      </c>
      <c r="F115" s="40" t="str">
        <f>CONCATENATE('ЯНД НЕД'!H115,"г")</f>
        <v>150г</v>
      </c>
      <c r="G115" s="41" t="str">
        <f>CONCATENATE('ЯНД НЕД'!G115,"р")</f>
        <v>190р</v>
      </c>
      <c r="H115" s="22" t="str">
        <f>'ЯНД НЕД'!N115</f>
        <v>Овощи на гриле</v>
      </c>
      <c r="J115" s="39">
        <f>'ЯНД НЕД'!O115</f>
        <v>0</v>
      </c>
      <c r="K115" s="40">
        <f>'ЯНД НЕД'!Q115</f>
        <v>150</v>
      </c>
      <c r="L115" s="41" t="str">
        <f>CONCATENATE('ЯНД НЕД'!P115,"р")</f>
        <v>190р</v>
      </c>
      <c r="M115" s="22" t="str">
        <f>'ЯНД НЕД'!W115</f>
        <v>Овощи на гриле</v>
      </c>
      <c r="O115" s="39">
        <f>'ЯНД НЕД'!X115</f>
        <v>0</v>
      </c>
      <c r="P115" s="40">
        <f>'ЯНД НЕД'!Z115</f>
        <v>150</v>
      </c>
      <c r="Q115" s="41" t="str">
        <f>CONCATENATE('ЯНД НЕД'!Y115,"р")</f>
        <v>190р</v>
      </c>
      <c r="R115" s="22" t="str">
        <f>'ЯНД НЕД'!AF115</f>
        <v>Овощи на гриле</v>
      </c>
      <c r="T115" s="39">
        <f>'ЯНД НЕД'!AG115</f>
        <v>0</v>
      </c>
      <c r="U115" s="40">
        <f>'ЯНД НЕД'!AI115</f>
        <v>150</v>
      </c>
      <c r="V115" s="41" t="str">
        <f>CONCATENATE('ЯНД НЕД'!AH115,"р")</f>
        <v>190р</v>
      </c>
      <c r="W115" s="22" t="str">
        <f>'ЯНД НЕД'!AO115</f>
        <v>Овощи на гриле</v>
      </c>
      <c r="Y115" s="39">
        <f>'ЯНД НЕД'!AP115</f>
        <v>0</v>
      </c>
      <c r="Z115" s="40">
        <f>'ЯНД НЕД'!AR115</f>
        <v>150</v>
      </c>
      <c r="AA115" s="41" t="str">
        <f>CONCATENATE('ЯНД НЕД'!AQ115,"р")</f>
        <v>190р</v>
      </c>
    </row>
    <row r="116" spans="1:27" ht="20.100000000000001" customHeight="1" x14ac:dyDescent="0.25">
      <c r="A116" s="22" t="str">
        <f>'ЯНД НЕД'!A116</f>
        <v>Гриль</v>
      </c>
      <c r="B116" s="22" t="str">
        <f>'ЯНД НЕД'!B116</f>
        <v>без ротации (гриль)</v>
      </c>
      <c r="C116" s="22" t="str">
        <f>'ЯНД НЕД'!E116</f>
        <v>Куриная грудка на гриле</v>
      </c>
      <c r="E116" s="39">
        <f>'ЯНД НЕД'!F116</f>
        <v>0</v>
      </c>
      <c r="F116" s="40" t="str">
        <f>CONCATENATE('ЯНД НЕД'!H116,"г")</f>
        <v>140г</v>
      </c>
      <c r="G116" s="41" t="str">
        <f>CONCATENATE('ЯНД НЕД'!G116,"р")</f>
        <v>200р</v>
      </c>
      <c r="H116" s="22" t="str">
        <f>'ЯНД НЕД'!N116</f>
        <v>Куриная грудка на гриле</v>
      </c>
      <c r="J116" s="39">
        <f>'ЯНД НЕД'!O116</f>
        <v>0</v>
      </c>
      <c r="K116" s="40">
        <f>'ЯНД НЕД'!Q116</f>
        <v>140</v>
      </c>
      <c r="L116" s="41" t="str">
        <f>CONCATENATE('ЯНД НЕД'!P116,"р")</f>
        <v>200р</v>
      </c>
      <c r="M116" s="22" t="str">
        <f>'ЯНД НЕД'!W116</f>
        <v>Куриная грудка на гриле</v>
      </c>
      <c r="O116" s="39">
        <f>'ЯНД НЕД'!X116</f>
        <v>5</v>
      </c>
      <c r="P116" s="40">
        <f>'ЯНД НЕД'!Z116</f>
        <v>140</v>
      </c>
      <c r="Q116" s="41" t="str">
        <f>CONCATENATE('ЯНД НЕД'!Y116,"р")</f>
        <v>200р</v>
      </c>
      <c r="R116" s="22" t="str">
        <f>'ЯНД НЕД'!AF116</f>
        <v>Куриная грудка на гриле</v>
      </c>
      <c r="T116" s="39">
        <f>'ЯНД НЕД'!AG116</f>
        <v>0</v>
      </c>
      <c r="U116" s="40">
        <f>'ЯНД НЕД'!AI116</f>
        <v>140</v>
      </c>
      <c r="V116" s="41" t="str">
        <f>CONCATENATE('ЯНД НЕД'!AH116,"р")</f>
        <v>200р</v>
      </c>
      <c r="W116" s="22" t="str">
        <f>'ЯНД НЕД'!AO116</f>
        <v>Куриная грудка на гриле</v>
      </c>
      <c r="Y116" s="39">
        <f>'ЯНД НЕД'!AP116</f>
        <v>0</v>
      </c>
      <c r="Z116" s="40">
        <f>'ЯНД НЕД'!AR116</f>
        <v>140</v>
      </c>
      <c r="AA116" s="41" t="str">
        <f>CONCATENATE('ЯНД НЕД'!AQ116,"р")</f>
        <v>200р</v>
      </c>
    </row>
    <row r="117" spans="1:27" ht="20.100000000000001" customHeight="1" x14ac:dyDescent="0.25">
      <c r="A117" s="22" t="str">
        <f>'ЯНД НЕД'!A117</f>
        <v>Гриль</v>
      </c>
      <c r="B117" s="22" t="str">
        <f>'ЯНД НЕД'!B117</f>
        <v>без ротации (гриль)</v>
      </c>
      <c r="C117" s="22" t="str">
        <f>'ЯНД НЕД'!E117</f>
        <v>Бифштекс из говядины с яйцом</v>
      </c>
      <c r="E117" s="39">
        <f>'ЯНД НЕД'!F117</f>
        <v>0</v>
      </c>
      <c r="F117" s="40" t="str">
        <f>CONCATENATE('ЯНД НЕД'!H117,"г")</f>
        <v>180г</v>
      </c>
      <c r="G117" s="41" t="str">
        <f>CONCATENATE('ЯНД НЕД'!G117,"р")</f>
        <v>270р</v>
      </c>
      <c r="H117" s="22" t="str">
        <f>'ЯНД НЕД'!N117</f>
        <v>Бифштекс из говядины с яйцом</v>
      </c>
      <c r="J117" s="39">
        <f>'ЯНД НЕД'!O117</f>
        <v>0</v>
      </c>
      <c r="K117" s="40">
        <f>'ЯНД НЕД'!Q117</f>
        <v>180</v>
      </c>
      <c r="L117" s="41" t="str">
        <f>CONCATENATE('ЯНД НЕД'!P117,"р")</f>
        <v>270р</v>
      </c>
      <c r="M117" s="22" t="str">
        <f>'ЯНД НЕД'!W117</f>
        <v>Бифштекс из говядины с яйцом</v>
      </c>
      <c r="O117" s="39">
        <f>'ЯНД НЕД'!X117</f>
        <v>9</v>
      </c>
      <c r="P117" s="40">
        <f>'ЯНД НЕД'!Z117</f>
        <v>180</v>
      </c>
      <c r="Q117" s="41" t="str">
        <f>CONCATENATE('ЯНД НЕД'!Y117,"р")</f>
        <v>270р</v>
      </c>
      <c r="R117" s="22" t="str">
        <f>'ЯНД НЕД'!AF117</f>
        <v>Бифштекс из говядины с яйцом</v>
      </c>
      <c r="T117" s="39">
        <f>'ЯНД НЕД'!AG117</f>
        <v>0</v>
      </c>
      <c r="U117" s="40">
        <f>'ЯНД НЕД'!AI117</f>
        <v>180</v>
      </c>
      <c r="V117" s="41" t="str">
        <f>CONCATENATE('ЯНД НЕД'!AH117,"р")</f>
        <v>270р</v>
      </c>
      <c r="W117" s="22" t="str">
        <f>'ЯНД НЕД'!AO117</f>
        <v>Бифштекс из говядины с яйцом</v>
      </c>
      <c r="Y117" s="39">
        <f>'ЯНД НЕД'!AP117</f>
        <v>0</v>
      </c>
      <c r="Z117" s="40">
        <f>'ЯНД НЕД'!AR117</f>
        <v>180</v>
      </c>
      <c r="AA117" s="41" t="str">
        <f>CONCATENATE('ЯНД НЕД'!AQ117,"р")</f>
        <v>270р</v>
      </c>
    </row>
    <row r="118" spans="1:27" ht="20.100000000000001" customHeight="1" x14ac:dyDescent="0.25">
      <c r="A118" s="22" t="str">
        <f>'ЯНД НЕД'!A118</f>
        <v>Гриль</v>
      </c>
      <c r="B118" s="22" t="str">
        <f>'ЯНД НЕД'!B118</f>
        <v>без ротации (гриль)</v>
      </c>
      <c r="C118" s="22" t="str">
        <f>'ЯНД НЕД'!E118</f>
        <v>Fish &amp; Chips</v>
      </c>
      <c r="E118" s="39">
        <f>'ЯНД НЕД'!F118</f>
        <v>0</v>
      </c>
      <c r="F118" s="40" t="str">
        <f>CONCATENATE('ЯНД НЕД'!H118,"г")</f>
        <v>200г</v>
      </c>
      <c r="G118" s="41" t="str">
        <f>CONCATENATE('ЯНД НЕД'!G118,"р")</f>
        <v>270р</v>
      </c>
      <c r="H118" s="22" t="str">
        <f>'ЯНД НЕД'!N118</f>
        <v>Fish &amp; Chips</v>
      </c>
      <c r="J118" s="39">
        <f>'ЯНД НЕД'!O118</f>
        <v>0</v>
      </c>
      <c r="K118" s="40">
        <f>'ЯНД НЕД'!Q118</f>
        <v>200</v>
      </c>
      <c r="L118" s="41" t="str">
        <f>CONCATENATE('ЯНД НЕД'!P118,"р")</f>
        <v>270р</v>
      </c>
      <c r="M118" s="22" t="str">
        <f>'ЯНД НЕД'!W118</f>
        <v>Fish &amp; Chips</v>
      </c>
      <c r="O118" s="39">
        <f>'ЯНД НЕД'!X118</f>
        <v>4</v>
      </c>
      <c r="P118" s="40">
        <f>'ЯНД НЕД'!Z118</f>
        <v>200</v>
      </c>
      <c r="Q118" s="41" t="str">
        <f>CONCATENATE('ЯНД НЕД'!Y118,"р")</f>
        <v>270р</v>
      </c>
      <c r="R118" s="22" t="str">
        <f>'ЯНД НЕД'!AF118</f>
        <v>Fish &amp; Chips</v>
      </c>
      <c r="T118" s="39">
        <f>'ЯНД НЕД'!AG118</f>
        <v>0</v>
      </c>
      <c r="U118" s="40">
        <f>'ЯНД НЕД'!AI118</f>
        <v>200</v>
      </c>
      <c r="V118" s="41" t="str">
        <f>CONCATENATE('ЯНД НЕД'!AH118,"р")</f>
        <v>270р</v>
      </c>
      <c r="W118" s="22" t="str">
        <f>'ЯНД НЕД'!AO118</f>
        <v>Fish &amp; Chips</v>
      </c>
      <c r="Y118" s="39">
        <f>'ЯНД НЕД'!AP118</f>
        <v>0</v>
      </c>
      <c r="Z118" s="40">
        <f>'ЯНД НЕД'!AR118</f>
        <v>200</v>
      </c>
      <c r="AA118" s="41" t="str">
        <f>CONCATENATE('ЯНД НЕД'!AQ118,"р")</f>
        <v>270р</v>
      </c>
    </row>
    <row r="119" spans="1:27" ht="20.100000000000001" customHeight="1" x14ac:dyDescent="0.25">
      <c r="A119" s="22" t="str">
        <f>'ЯНД НЕД'!A119</f>
        <v>Гриль</v>
      </c>
      <c r="B119" s="22" t="str">
        <f>'ЯНД НЕД'!B119</f>
        <v>без ротации (гриль)</v>
      </c>
      <c r="C119" s="22" t="str">
        <f>'ЯНД НЕД'!E119</f>
        <v>Креветки на гриле</v>
      </c>
      <c r="E119" s="39">
        <f>'ЯНД НЕД'!F119</f>
        <v>0</v>
      </c>
      <c r="F119" s="40" t="str">
        <f>CONCATENATE('ЯНД НЕД'!H119,"г")</f>
        <v>100г</v>
      </c>
      <c r="G119" s="41" t="str">
        <f>CONCATENATE('ЯНД НЕД'!G119,"р")</f>
        <v>460р</v>
      </c>
      <c r="H119" s="22" t="str">
        <f>'ЯНД НЕД'!N119</f>
        <v>Креветки на гриле</v>
      </c>
      <c r="J119" s="39">
        <f>'ЯНД НЕД'!O119</f>
        <v>0</v>
      </c>
      <c r="K119" s="40">
        <f>'ЯНД НЕД'!Q119</f>
        <v>100</v>
      </c>
      <c r="L119" s="41" t="str">
        <f>CONCATENATE('ЯНД НЕД'!P119,"р")</f>
        <v>460р</v>
      </c>
      <c r="M119" s="22" t="str">
        <f>'ЯНД НЕД'!W119</f>
        <v>Креветки на гриле</v>
      </c>
      <c r="O119" s="39">
        <f>'ЯНД НЕД'!X119</f>
        <v>0</v>
      </c>
      <c r="P119" s="40">
        <f>'ЯНД НЕД'!Z119</f>
        <v>100</v>
      </c>
      <c r="Q119" s="41" t="str">
        <f>CONCATENATE('ЯНД НЕД'!Y119,"р")</f>
        <v>460р</v>
      </c>
      <c r="R119" s="22" t="str">
        <f>'ЯНД НЕД'!AF119</f>
        <v>Креветки на гриле</v>
      </c>
      <c r="T119" s="39">
        <f>'ЯНД НЕД'!AG119</f>
        <v>0</v>
      </c>
      <c r="U119" s="40">
        <f>'ЯНД НЕД'!AI119</f>
        <v>100</v>
      </c>
      <c r="V119" s="41" t="str">
        <f>CONCATENATE('ЯНД НЕД'!AH119,"р")</f>
        <v>460р</v>
      </c>
      <c r="W119" s="22" t="str">
        <f>'ЯНД НЕД'!AO119</f>
        <v>Креветки на гриле</v>
      </c>
      <c r="Y119" s="39">
        <f>'ЯНД НЕД'!AP119</f>
        <v>0</v>
      </c>
      <c r="Z119" s="40">
        <f>'ЯНД НЕД'!AR119</f>
        <v>100</v>
      </c>
      <c r="AA119" s="41" t="str">
        <f>CONCATENATE('ЯНД НЕД'!AQ119,"р")</f>
        <v>460р</v>
      </c>
    </row>
    <row r="120" spans="1:27" ht="20.100000000000001" customHeight="1" x14ac:dyDescent="0.25">
      <c r="A120" s="22" t="str">
        <f>'ЯНД НЕД'!A120</f>
        <v>Гриль</v>
      </c>
      <c r="B120" s="22" t="str">
        <f>'ЯНД НЕД'!B120</f>
        <v>без ротации (гриль)</v>
      </c>
      <c r="C120" s="22" t="str">
        <f>'ЯНД НЕД'!E120</f>
        <v>Стейк из говядины</v>
      </c>
      <c r="E120" s="39">
        <f>'ЯНД НЕД'!F120</f>
        <v>0</v>
      </c>
      <c r="F120" s="40" t="str">
        <f>CONCATENATE('ЯНД НЕД'!H120,"г")</f>
        <v>160г</v>
      </c>
      <c r="G120" s="41" t="str">
        <f>CONCATENATE('ЯНД НЕД'!G120,"р")</f>
        <v>420р</v>
      </c>
      <c r="H120" s="22" t="str">
        <f>'ЯНД НЕД'!N120</f>
        <v>Стейк из говядины</v>
      </c>
      <c r="J120" s="39">
        <f>'ЯНД НЕД'!O120</f>
        <v>0</v>
      </c>
      <c r="K120" s="40">
        <f>'ЯНД НЕД'!Q120</f>
        <v>160</v>
      </c>
      <c r="L120" s="41" t="str">
        <f>CONCATENATE('ЯНД НЕД'!P120,"р")</f>
        <v>420р</v>
      </c>
      <c r="M120" s="22" t="str">
        <f>'ЯНД НЕД'!W120</f>
        <v>Стейк из говядины</v>
      </c>
      <c r="O120" s="39">
        <f>'ЯНД НЕД'!X120</f>
        <v>5</v>
      </c>
      <c r="P120" s="40">
        <f>'ЯНД НЕД'!Z120</f>
        <v>160</v>
      </c>
      <c r="Q120" s="41" t="str">
        <f>CONCATENATE('ЯНД НЕД'!Y120,"р")</f>
        <v>420р</v>
      </c>
      <c r="R120" s="22" t="str">
        <f>'ЯНД НЕД'!AF120</f>
        <v>Стейк из говядины</v>
      </c>
      <c r="T120" s="39">
        <f>'ЯНД НЕД'!AG120</f>
        <v>0</v>
      </c>
      <c r="U120" s="40">
        <f>'ЯНД НЕД'!AI120</f>
        <v>160</v>
      </c>
      <c r="V120" s="41" t="str">
        <f>CONCATENATE('ЯНД НЕД'!AH120,"р")</f>
        <v>420р</v>
      </c>
      <c r="W120" s="22" t="str">
        <f>'ЯНД НЕД'!AO120</f>
        <v>Стейк из говядины</v>
      </c>
      <c r="Y120" s="39">
        <f>'ЯНД НЕД'!AP120</f>
        <v>0</v>
      </c>
      <c r="Z120" s="40">
        <f>'ЯНД НЕД'!AR120</f>
        <v>160</v>
      </c>
      <c r="AA120" s="41" t="str">
        <f>CONCATENATE('ЯНД НЕД'!AQ120,"р")</f>
        <v>420р</v>
      </c>
    </row>
    <row r="121" spans="1:27" ht="20.100000000000001" customHeight="1" x14ac:dyDescent="0.25">
      <c r="A121" s="22" t="str">
        <f>'ЯНД НЕД'!A122</f>
        <v>Гриль</v>
      </c>
      <c r="B121" s="22" t="str">
        <f>'ЯНД НЕД'!B122</f>
        <v>без ротации (гриль)</v>
      </c>
      <c r="C121" s="22" t="str">
        <f>'ЯНД НЕД'!E121</f>
        <v>Гриль завтрак</v>
      </c>
      <c r="E121" s="39">
        <f>'ЯНД НЕД'!F121</f>
        <v>0</v>
      </c>
      <c r="F121" s="40" t="str">
        <f>CONCATENATE('ЯНД НЕД'!H121,"г")</f>
        <v>выходг</v>
      </c>
      <c r="G121" s="41" t="str">
        <f>CONCATENATE('ЯНД НЕД'!G121,"р")</f>
        <v>ценар</v>
      </c>
      <c r="H121" s="22" t="str">
        <f>'ЯНД НЕД'!N121</f>
        <v>Гриль завтрак</v>
      </c>
      <c r="J121" s="39">
        <f>'ЯНД НЕД'!O121</f>
        <v>0</v>
      </c>
      <c r="K121" s="40">
        <f>'ЯНД НЕД'!Q121</f>
        <v>0</v>
      </c>
      <c r="L121" s="41" t="str">
        <f>CONCATENATE('ЯНД НЕД'!P121,"р")</f>
        <v>р</v>
      </c>
      <c r="M121" s="22" t="str">
        <f>'ЯНД НЕД'!W122</f>
        <v>Скрамбл (болтунья) с помидорами и пармезаном</v>
      </c>
      <c r="O121" s="39">
        <f>'ЯНД НЕД'!X122</f>
        <v>0</v>
      </c>
      <c r="P121" s="40">
        <f>'ЯНД НЕД'!Z122</f>
        <v>180</v>
      </c>
      <c r="Q121" s="41" t="str">
        <f>CONCATENATE('ЯНД НЕД'!Y122,"р")</f>
        <v>180р</v>
      </c>
      <c r="R121" s="22" t="str">
        <f>'ЯНД НЕД'!AF122</f>
        <v>Скрамбл (болтунья) с помидорами и пармезаном</v>
      </c>
      <c r="T121" s="39">
        <f>'ЯНД НЕД'!AG122</f>
        <v>0</v>
      </c>
      <c r="U121" s="40">
        <f>'ЯНД НЕД'!AI122</f>
        <v>180</v>
      </c>
      <c r="V121" s="41" t="str">
        <f>CONCATENATE('ЯНД НЕД'!AH122,"р")</f>
        <v>180р</v>
      </c>
      <c r="W121" s="22" t="str">
        <f>'ЯНД НЕД'!AO122</f>
        <v>Скрамбл (болтунья) с помидорами и пармезаном</v>
      </c>
      <c r="Y121" s="39">
        <f>'ЯНД НЕД'!AP122</f>
        <v>0</v>
      </c>
      <c r="Z121" s="40">
        <f>'ЯНД НЕД'!AR122</f>
        <v>180</v>
      </c>
      <c r="AA121" s="41" t="str">
        <f>CONCATENATE('ЯНД НЕД'!AQ122,"р")</f>
        <v>180р</v>
      </c>
    </row>
    <row r="122" spans="1:27" ht="20.100000000000001" customHeight="1" x14ac:dyDescent="0.25">
      <c r="A122" s="22" t="str">
        <f>'ЯНД НЕД'!A123</f>
        <v>Гриль</v>
      </c>
      <c r="B122" s="22" t="str">
        <f>'ЯНД НЕД'!B123</f>
        <v>без ротации (гриль)</v>
      </c>
      <c r="C122" s="22" t="str">
        <f>'ЯНД НЕД'!E122</f>
        <v>Скрамбл (болтунья) с помидорами и пармезаном</v>
      </c>
      <c r="E122" s="39">
        <f>'ЯНД НЕД'!F122</f>
        <v>0</v>
      </c>
      <c r="F122" s="40" t="str">
        <f>CONCATENATE('ЯНД НЕД'!H122,"г")</f>
        <v>180г</v>
      </c>
      <c r="G122" s="41" t="str">
        <f>CONCATENATE('ЯНД НЕД'!G122,"р")</f>
        <v>180р</v>
      </c>
      <c r="H122" s="22" t="str">
        <f>'ЯНД НЕД'!N122</f>
        <v>Скрамбл (болтунья) с помидорами и пармезаном</v>
      </c>
      <c r="J122" s="39">
        <f>'ЯНД НЕД'!O122</f>
        <v>0</v>
      </c>
      <c r="K122" s="40">
        <f>'ЯНД НЕД'!Q122</f>
        <v>180</v>
      </c>
      <c r="L122" s="41" t="str">
        <f>CONCATENATE('ЯНД НЕД'!P122,"р")</f>
        <v>180р</v>
      </c>
      <c r="M122" s="22" t="str">
        <f>'ЯНД НЕД'!W123</f>
        <v xml:space="preserve">Авокадо тост </v>
      </c>
      <c r="O122" s="39">
        <f>'ЯНД НЕД'!X123</f>
        <v>2</v>
      </c>
      <c r="P122" s="40">
        <f>'ЯНД НЕД'!Z123</f>
        <v>160</v>
      </c>
      <c r="Q122" s="41" t="str">
        <f>CONCATENATE('ЯНД НЕД'!Y123,"р")</f>
        <v>220р</v>
      </c>
      <c r="R122" s="22" t="str">
        <f>'ЯНД НЕД'!AF123</f>
        <v xml:space="preserve">Авокадо тост </v>
      </c>
      <c r="T122" s="39">
        <f>'ЯНД НЕД'!AG123</f>
        <v>0</v>
      </c>
      <c r="U122" s="40">
        <f>'ЯНД НЕД'!AI123</f>
        <v>160</v>
      </c>
      <c r="V122" s="41" t="str">
        <f>CONCATENATE('ЯНД НЕД'!AH123,"р")</f>
        <v>220р</v>
      </c>
      <c r="W122" s="22" t="str">
        <f>'ЯНД НЕД'!AO123</f>
        <v xml:space="preserve">Авокадо тост </v>
      </c>
      <c r="Y122" s="39">
        <f>'ЯНД НЕД'!AP123</f>
        <v>0</v>
      </c>
      <c r="Z122" s="40">
        <f>'ЯНД НЕД'!AR123</f>
        <v>160</v>
      </c>
      <c r="AA122" s="41" t="str">
        <f>CONCATENATE('ЯНД НЕД'!AQ123,"р")</f>
        <v>220р</v>
      </c>
    </row>
    <row r="123" spans="1:27" ht="20.100000000000001" customHeight="1" x14ac:dyDescent="0.25">
      <c r="A123" s="22" t="str">
        <f>'ЯНД НЕД'!A124</f>
        <v>Гриль</v>
      </c>
      <c r="B123" s="22" t="str">
        <f>'ЯНД НЕД'!B124</f>
        <v>без ротации (гриль)</v>
      </c>
      <c r="C123" s="22" t="str">
        <f>'ЯНД НЕД'!E123</f>
        <v xml:space="preserve">Авокадо тост </v>
      </c>
      <c r="E123" s="39">
        <f>'ЯНД НЕД'!F123</f>
        <v>0</v>
      </c>
      <c r="F123" s="40" t="str">
        <f>CONCATENATE('ЯНД НЕД'!H123,"г")</f>
        <v>160г</v>
      </c>
      <c r="G123" s="41" t="str">
        <f>CONCATENATE('ЯНД НЕД'!G123,"р")</f>
        <v>220р</v>
      </c>
      <c r="H123" s="22" t="str">
        <f>'ЯНД НЕД'!N123</f>
        <v xml:space="preserve">Авокадо тост </v>
      </c>
      <c r="J123" s="39">
        <f>'ЯНД НЕД'!O123</f>
        <v>0</v>
      </c>
      <c r="K123" s="40">
        <f>'ЯНД НЕД'!Q123</f>
        <v>160</v>
      </c>
      <c r="L123" s="41" t="str">
        <f>CONCATENATE('ЯНД НЕД'!P123,"р")</f>
        <v>220р</v>
      </c>
      <c r="M123" s="22" t="str">
        <f>'ЯНД НЕД'!W124</f>
        <v>Яичница из трех яиц</v>
      </c>
      <c r="O123" s="39">
        <f>'ЯНД НЕД'!X124</f>
        <v>0</v>
      </c>
      <c r="P123" s="40">
        <f>'ЯНД НЕД'!Z124</f>
        <v>160</v>
      </c>
      <c r="Q123" s="41" t="str">
        <f>CONCATENATE('ЯНД НЕД'!Y124,"р")</f>
        <v>120р</v>
      </c>
      <c r="R123" s="22" t="str">
        <f>'ЯНД НЕД'!AF124</f>
        <v>Яичница из трех яиц</v>
      </c>
      <c r="T123" s="39">
        <f>'ЯНД НЕД'!AG124</f>
        <v>0</v>
      </c>
      <c r="U123" s="40">
        <f>'ЯНД НЕД'!AI124</f>
        <v>160</v>
      </c>
      <c r="V123" s="41" t="str">
        <f>CONCATENATE('ЯНД НЕД'!AH124,"р")</f>
        <v>120р</v>
      </c>
      <c r="W123" s="22" t="str">
        <f>'ЯНД НЕД'!AO124</f>
        <v>Яичница из трех яиц</v>
      </c>
      <c r="Y123" s="39">
        <f>'ЯНД НЕД'!AP124</f>
        <v>0</v>
      </c>
      <c r="Z123" s="40">
        <f>'ЯНД НЕД'!AR124</f>
        <v>160</v>
      </c>
      <c r="AA123" s="41" t="str">
        <f>CONCATENATE('ЯНД НЕД'!AQ124,"р")</f>
        <v>120р</v>
      </c>
    </row>
    <row r="124" spans="1:27" ht="20.100000000000001" customHeight="1" x14ac:dyDescent="0.25">
      <c r="A124" s="22" t="str">
        <f>'ЯНД НЕД'!A125</f>
        <v>Гриль</v>
      </c>
      <c r="B124" s="22" t="str">
        <f>'ЯНД НЕД'!B125</f>
        <v>без ротации (гриль)</v>
      </c>
      <c r="C124" s="22" t="str">
        <f>'ЯНД НЕД'!E124</f>
        <v>Яичница из трех яиц</v>
      </c>
      <c r="E124" s="39">
        <f>'ЯНД НЕД'!F124</f>
        <v>0</v>
      </c>
      <c r="F124" s="40" t="str">
        <f>CONCATENATE('ЯНД НЕД'!H124,"г")</f>
        <v>160г</v>
      </c>
      <c r="G124" s="41" t="str">
        <f>CONCATENATE('ЯНД НЕД'!G124,"р")</f>
        <v>120р</v>
      </c>
      <c r="H124" s="22" t="str">
        <f>'ЯНД НЕД'!N124</f>
        <v>Яичница из трех яиц</v>
      </c>
      <c r="J124" s="39">
        <f>'ЯНД НЕД'!O124</f>
        <v>0</v>
      </c>
      <c r="K124" s="40">
        <f>'ЯНД НЕД'!Q124</f>
        <v>160</v>
      </c>
      <c r="L124" s="41" t="str">
        <f>CONCATENATE('ЯНД НЕД'!P124,"р")</f>
        <v>120р</v>
      </c>
      <c r="M124" s="22" t="str">
        <f>'ЯНД НЕД'!W125</f>
        <v>Глазунья</v>
      </c>
      <c r="O124" s="39">
        <f>'ЯНД НЕД'!X125</f>
        <v>5</v>
      </c>
      <c r="P124" s="40">
        <f>'ЯНД НЕД'!Z125</f>
        <v>40</v>
      </c>
      <c r="Q124" s="41" t="str">
        <f>CONCATENATE('ЯНД НЕД'!Y125,"р")</f>
        <v>45р</v>
      </c>
      <c r="R124" s="22" t="str">
        <f>'ЯНД НЕД'!AF125</f>
        <v>Глазунья</v>
      </c>
      <c r="T124" s="39">
        <f>'ЯНД НЕД'!AG125</f>
        <v>0</v>
      </c>
      <c r="U124" s="40">
        <f>'ЯНД НЕД'!AI125</f>
        <v>40</v>
      </c>
      <c r="V124" s="41" t="str">
        <f>CONCATENATE('ЯНД НЕД'!AH125,"р")</f>
        <v>45р</v>
      </c>
      <c r="W124" s="22" t="str">
        <f>'ЯНД НЕД'!AO125</f>
        <v>Глазунья</v>
      </c>
      <c r="Y124" s="39">
        <f>'ЯНД НЕД'!AP125</f>
        <v>0</v>
      </c>
      <c r="Z124" s="40">
        <f>'ЯНД НЕД'!AR125</f>
        <v>40</v>
      </c>
      <c r="AA124" s="41" t="str">
        <f>CONCATENATE('ЯНД НЕД'!AQ125,"р")</f>
        <v>45р</v>
      </c>
    </row>
    <row r="125" spans="1:27" ht="20.100000000000001" customHeight="1" x14ac:dyDescent="0.25">
      <c r="A125" s="22" t="str">
        <f>'ЯНД НЕД'!A126</f>
        <v>Гриль</v>
      </c>
      <c r="B125" s="22" t="str">
        <f>'ЯНД НЕД'!B126</f>
        <v>без ротации (гриль)</v>
      </c>
      <c r="C125" s="22" t="str">
        <f>'ЯНД НЕД'!E125</f>
        <v>Глазунья</v>
      </c>
      <c r="E125" s="39">
        <f>'ЯНД НЕД'!F125</f>
        <v>0</v>
      </c>
      <c r="F125" s="40" t="str">
        <f>CONCATENATE('ЯНД НЕД'!H125,"г")</f>
        <v>40г</v>
      </c>
      <c r="G125" s="41" t="str">
        <f>CONCATENATE('ЯНД НЕД'!G125,"р")</f>
        <v>45р</v>
      </c>
      <c r="H125" s="22" t="str">
        <f>'ЯНД НЕД'!N125</f>
        <v>Глазунья</v>
      </c>
      <c r="J125" s="39">
        <f>'ЯНД НЕД'!O125</f>
        <v>0</v>
      </c>
      <c r="K125" s="40">
        <f>'ЯНД НЕД'!Q125</f>
        <v>40</v>
      </c>
      <c r="L125" s="41" t="str">
        <f>CONCATENATE('ЯНД НЕД'!P125,"р")</f>
        <v>45р</v>
      </c>
      <c r="M125" s="22" t="str">
        <f>'ЯНД НЕД'!W126</f>
        <v>Яйца пашот с тунцом</v>
      </c>
      <c r="O125" s="39">
        <f>'ЯНД НЕД'!X126</f>
        <v>5</v>
      </c>
      <c r="P125" s="40">
        <f>'ЯНД НЕД'!Z126</f>
        <v>250</v>
      </c>
      <c r="Q125" s="41" t="str">
        <f>CONCATENATE('ЯНД НЕД'!Y126,"р")</f>
        <v>320р</v>
      </c>
      <c r="R125" s="22" t="str">
        <f>'ЯНД НЕД'!AF126</f>
        <v>Яйца пашот с тунцом</v>
      </c>
      <c r="T125" s="39">
        <f>'ЯНД НЕД'!AG126</f>
        <v>0</v>
      </c>
      <c r="U125" s="40">
        <f>'ЯНД НЕД'!AI126</f>
        <v>250</v>
      </c>
      <c r="V125" s="41" t="str">
        <f>CONCATENATE('ЯНД НЕД'!AH126,"р")</f>
        <v>320р</v>
      </c>
      <c r="W125" s="22" t="str">
        <f>'ЯНД НЕД'!AO126</f>
        <v>Яйца пашот с тунцом</v>
      </c>
      <c r="Y125" s="39">
        <f>'ЯНД НЕД'!AP126</f>
        <v>0</v>
      </c>
      <c r="Z125" s="40">
        <f>'ЯНД НЕД'!AR126</f>
        <v>250</v>
      </c>
      <c r="AA125" s="41" t="str">
        <f>CONCATENATE('ЯНД НЕД'!AQ126,"р")</f>
        <v>320р</v>
      </c>
    </row>
    <row r="126" spans="1:27" ht="20.100000000000001" customHeight="1" x14ac:dyDescent="0.25">
      <c r="A126" s="22" t="str">
        <f>'ЯНД НЕД'!A127</f>
        <v>Гриль</v>
      </c>
      <c r="B126" s="22" t="str">
        <f>'ЯНД НЕД'!B127</f>
        <v>без ротации (гриль)</v>
      </c>
      <c r="C126" s="22" t="str">
        <f>'ЯНД НЕД'!E126</f>
        <v>Яйца пашот с тунцом</v>
      </c>
      <c r="E126" s="39">
        <f>'ЯНД НЕД'!F126</f>
        <v>0</v>
      </c>
      <c r="F126" s="40" t="str">
        <f>CONCATENATE('ЯНД НЕД'!H126,"г")</f>
        <v>250г</v>
      </c>
      <c r="G126" s="41" t="str">
        <f>CONCATENATE('ЯНД НЕД'!G126,"р")</f>
        <v>320р</v>
      </c>
      <c r="H126" s="22" t="str">
        <f>'ЯНД НЕД'!N126</f>
        <v>Яйца пашот с тунцом</v>
      </c>
      <c r="J126" s="39">
        <f>'ЯНД НЕД'!O126</f>
        <v>0</v>
      </c>
      <c r="K126" s="40">
        <f>'ЯНД НЕД'!Q126</f>
        <v>250</v>
      </c>
      <c r="L126" s="41" t="str">
        <f>CONCATENATE('ЯНД НЕД'!P126,"р")</f>
        <v>320р</v>
      </c>
      <c r="M126" s="22" t="str">
        <f>'ЯНД НЕД'!W127</f>
        <v>Пита с сулугуни</v>
      </c>
      <c r="O126" s="39">
        <f>'ЯНД НЕД'!X127</f>
        <v>0</v>
      </c>
      <c r="P126" s="40">
        <f>'ЯНД НЕД'!Z127</f>
        <v>150</v>
      </c>
      <c r="Q126" s="41" t="str">
        <f>CONCATENATE('ЯНД НЕД'!Y127,"р")</f>
        <v>190р</v>
      </c>
      <c r="R126" s="22" t="str">
        <f>'ЯНД НЕД'!AF127</f>
        <v>Пита с сулугуни</v>
      </c>
      <c r="T126" s="39">
        <f>'ЯНД НЕД'!AG127</f>
        <v>0</v>
      </c>
      <c r="U126" s="40">
        <f>'ЯНД НЕД'!AI127</f>
        <v>150</v>
      </c>
      <c r="V126" s="41" t="str">
        <f>CONCATENATE('ЯНД НЕД'!AH127,"р")</f>
        <v>190р</v>
      </c>
      <c r="W126" s="22" t="str">
        <f>'ЯНД НЕД'!AO127</f>
        <v>Пита с сулугуни</v>
      </c>
      <c r="Y126" s="39">
        <f>'ЯНД НЕД'!AP127</f>
        <v>0</v>
      </c>
      <c r="Z126" s="40">
        <f>'ЯНД НЕД'!AR127</f>
        <v>150</v>
      </c>
      <c r="AA126" s="41" t="str">
        <f>CONCATENATE('ЯНД НЕД'!AQ127,"р")</f>
        <v>190р</v>
      </c>
    </row>
    <row r="127" spans="1:27" ht="20.100000000000001" customHeight="1" x14ac:dyDescent="0.25">
      <c r="A127" s="22" t="str">
        <f>'ЯНД НЕД'!A128</f>
        <v>Гриль</v>
      </c>
      <c r="B127" s="22" t="str">
        <f>'ЯНД НЕД'!B128</f>
        <v>без ротации (гриль)</v>
      </c>
      <c r="C127" s="22" t="str">
        <f>'ЯНД НЕД'!E127</f>
        <v>Пита с сулугуни</v>
      </c>
      <c r="E127" s="39">
        <f>'ЯНД НЕД'!F127</f>
        <v>0</v>
      </c>
      <c r="F127" s="40" t="str">
        <f>CONCATENATE('ЯНД НЕД'!H127,"г")</f>
        <v>150г</v>
      </c>
      <c r="G127" s="41" t="str">
        <f>CONCATENATE('ЯНД НЕД'!G127,"р")</f>
        <v>190р</v>
      </c>
      <c r="H127" s="22" t="str">
        <f>'ЯНД НЕД'!N127</f>
        <v>Пита с сулугуни</v>
      </c>
      <c r="J127" s="39">
        <f>'ЯНД НЕД'!O127</f>
        <v>0</v>
      </c>
      <c r="K127" s="40">
        <f>'ЯНД НЕД'!Q127</f>
        <v>150</v>
      </c>
      <c r="L127" s="41" t="str">
        <f>CONCATENATE('ЯНД НЕД'!P127,"р")</f>
        <v>190р</v>
      </c>
      <c r="M127" s="22" t="str">
        <f>'ЯНД НЕД'!W128</f>
        <v>Шампиньоны</v>
      </c>
      <c r="O127" s="39">
        <f>'ЯНД НЕД'!X128</f>
        <v>0</v>
      </c>
      <c r="P127" s="40">
        <f>'ЯНД НЕД'!Z128</f>
        <v>20</v>
      </c>
      <c r="Q127" s="41" t="str">
        <f>CONCATENATE('ЯНД НЕД'!Y128,"р")</f>
        <v>40р</v>
      </c>
      <c r="R127" s="22" t="str">
        <f>'ЯНД НЕД'!AF128</f>
        <v>Шампиньоны</v>
      </c>
      <c r="T127" s="39">
        <f>'ЯНД НЕД'!AG128</f>
        <v>0</v>
      </c>
      <c r="U127" s="40">
        <f>'ЯНД НЕД'!AI128</f>
        <v>20</v>
      </c>
      <c r="V127" s="41" t="str">
        <f>CONCATENATE('ЯНД НЕД'!AH128,"р")</f>
        <v>40р</v>
      </c>
      <c r="W127" s="22" t="str">
        <f>'ЯНД НЕД'!AO128</f>
        <v>Шампиньоны</v>
      </c>
      <c r="Y127" s="39">
        <f>'ЯНД НЕД'!AP128</f>
        <v>0</v>
      </c>
      <c r="Z127" s="40">
        <f>'ЯНД НЕД'!AR128</f>
        <v>20</v>
      </c>
      <c r="AA127" s="41" t="str">
        <f>CONCATENATE('ЯНД НЕД'!AQ128,"р")</f>
        <v>40р</v>
      </c>
    </row>
    <row r="128" spans="1:27" ht="20.100000000000001" customHeight="1" x14ac:dyDescent="0.25">
      <c r="A128" s="22" t="str">
        <f>'ЯНД НЕД'!A129</f>
        <v>Гриль</v>
      </c>
      <c r="B128" s="22" t="str">
        <f>'ЯНД НЕД'!B129</f>
        <v>без ротации (гриль)</v>
      </c>
      <c r="C128" s="22" t="str">
        <f>'ЯНД НЕД'!E128</f>
        <v>Шампиньоны</v>
      </c>
      <c r="E128" s="39">
        <f>'ЯНД НЕД'!F128</f>
        <v>0</v>
      </c>
      <c r="F128" s="40" t="str">
        <f>CONCATENATE('ЯНД НЕД'!H128,"г")</f>
        <v>20г</v>
      </c>
      <c r="G128" s="41" t="str">
        <f>CONCATENATE('ЯНД НЕД'!G128,"р")</f>
        <v>40р</v>
      </c>
      <c r="H128" s="22" t="str">
        <f>'ЯНД НЕД'!N128</f>
        <v>Шампиньоны</v>
      </c>
      <c r="J128" s="39">
        <f>'ЯНД НЕД'!O128</f>
        <v>0</v>
      </c>
      <c r="K128" s="40">
        <f>'ЯНД НЕД'!Q128</f>
        <v>20</v>
      </c>
      <c r="L128" s="41" t="str">
        <f>CONCATENATE('ЯНД НЕД'!P128,"р")</f>
        <v>40р</v>
      </c>
      <c r="M128" s="22" t="str">
        <f>'ЯНД НЕД'!W129</f>
        <v>цыплёнок</v>
      </c>
      <c r="O128" s="39">
        <f>'ЯНД НЕД'!X129</f>
        <v>0</v>
      </c>
      <c r="P128" s="40">
        <f>'ЯНД НЕД'!Z129</f>
        <v>50</v>
      </c>
      <c r="Q128" s="41" t="str">
        <f>CONCATENATE('ЯНД НЕД'!Y129,"р")</f>
        <v>80р</v>
      </c>
      <c r="R128" s="22" t="str">
        <f>'ЯНД НЕД'!AF129</f>
        <v>цыплёнок</v>
      </c>
      <c r="T128" s="39">
        <f>'ЯНД НЕД'!AG129</f>
        <v>0</v>
      </c>
      <c r="U128" s="40">
        <f>'ЯНД НЕД'!AI129</f>
        <v>50</v>
      </c>
      <c r="V128" s="41" t="str">
        <f>CONCATENATE('ЯНД НЕД'!AH129,"р")</f>
        <v>80р</v>
      </c>
      <c r="W128" s="22" t="str">
        <f>'ЯНД НЕД'!AO129</f>
        <v>цыплёнок</v>
      </c>
      <c r="Y128" s="39">
        <f>'ЯНД НЕД'!AP129</f>
        <v>0</v>
      </c>
      <c r="Z128" s="40">
        <f>'ЯНД НЕД'!AR129</f>
        <v>50</v>
      </c>
      <c r="AA128" s="41" t="str">
        <f>CONCATENATE('ЯНД НЕД'!AQ129,"р")</f>
        <v>80р</v>
      </c>
    </row>
    <row r="129" spans="1:27" ht="20.100000000000001" customHeight="1" x14ac:dyDescent="0.25">
      <c r="A129" s="22" t="str">
        <f>'ЯНД НЕД'!A130</f>
        <v>Гриль</v>
      </c>
      <c r="B129" s="22" t="str">
        <f>'ЯНД НЕД'!B130</f>
        <v>без ротации (гриль)</v>
      </c>
      <c r="C129" s="22" t="str">
        <f>'ЯНД НЕД'!E129</f>
        <v>цыплёнок</v>
      </c>
      <c r="E129" s="39">
        <f>'ЯНД НЕД'!F129</f>
        <v>0</v>
      </c>
      <c r="F129" s="40" t="str">
        <f>CONCATENATE('ЯНД НЕД'!H129,"г")</f>
        <v>50г</v>
      </c>
      <c r="G129" s="41" t="str">
        <f>CONCATENATE('ЯНД НЕД'!G129,"р")</f>
        <v>80р</v>
      </c>
      <c r="H129" s="22" t="str">
        <f>'ЯНД НЕД'!N129</f>
        <v>цыплёнок</v>
      </c>
      <c r="J129" s="39">
        <f>'ЯНД НЕД'!O129</f>
        <v>0</v>
      </c>
      <c r="K129" s="40">
        <f>'ЯНД НЕД'!Q129</f>
        <v>50</v>
      </c>
      <c r="L129" s="41" t="str">
        <f>CONCATENATE('ЯНД НЕД'!P129,"р")</f>
        <v>80р</v>
      </c>
      <c r="M129" s="22" t="str">
        <f>'ЯНД НЕД'!W130</f>
        <v>Сыр</v>
      </c>
      <c r="O129" s="39">
        <f>'ЯНД НЕД'!X130</f>
        <v>0</v>
      </c>
      <c r="P129" s="40">
        <f>'ЯНД НЕД'!Z130</f>
        <v>20</v>
      </c>
      <c r="Q129" s="41" t="str">
        <f>CONCATENATE('ЯНД НЕД'!Y130,"р")</f>
        <v>50р</v>
      </c>
      <c r="R129" s="22" t="str">
        <f>'ЯНД НЕД'!AF130</f>
        <v>Сыр</v>
      </c>
      <c r="T129" s="39">
        <f>'ЯНД НЕД'!AG130</f>
        <v>0</v>
      </c>
      <c r="U129" s="40">
        <f>'ЯНД НЕД'!AI130</f>
        <v>20</v>
      </c>
      <c r="V129" s="41" t="str">
        <f>CONCATENATE('ЯНД НЕД'!AH130,"р")</f>
        <v>50р</v>
      </c>
      <c r="W129" s="22" t="str">
        <f>'ЯНД НЕД'!AO130</f>
        <v>Сыр</v>
      </c>
      <c r="Y129" s="39">
        <f>'ЯНД НЕД'!AP130</f>
        <v>0</v>
      </c>
      <c r="Z129" s="40">
        <f>'ЯНД НЕД'!AR130</f>
        <v>20</v>
      </c>
      <c r="AA129" s="41" t="str">
        <f>CONCATENATE('ЯНД НЕД'!AQ130,"р")</f>
        <v>50р</v>
      </c>
    </row>
    <row r="130" spans="1:27" ht="20.100000000000001" customHeight="1" x14ac:dyDescent="0.25">
      <c r="A130" s="22" t="str">
        <f>'ЯНД НЕД'!A131</f>
        <v>Гриль</v>
      </c>
      <c r="B130" s="22" t="str">
        <f>'ЯНД НЕД'!B131</f>
        <v>без ротации (гриль)</v>
      </c>
      <c r="C130" s="22" t="str">
        <f>'ЯНД НЕД'!E130</f>
        <v>Сыр</v>
      </c>
      <c r="E130" s="39">
        <f>'ЯНД НЕД'!F130</f>
        <v>0</v>
      </c>
      <c r="F130" s="40" t="str">
        <f>CONCATENATE('ЯНД НЕД'!H130,"г")</f>
        <v>20г</v>
      </c>
      <c r="G130" s="41" t="str">
        <f>CONCATENATE('ЯНД НЕД'!G130,"р")</f>
        <v>50р</v>
      </c>
      <c r="H130" s="22" t="str">
        <f>'ЯНД НЕД'!N130</f>
        <v>Сыр</v>
      </c>
      <c r="J130" s="39">
        <f>'ЯНД НЕД'!O130</f>
        <v>0</v>
      </c>
      <c r="K130" s="40">
        <f>'ЯНД НЕД'!Q130</f>
        <v>20</v>
      </c>
      <c r="L130" s="41" t="str">
        <f>CONCATENATE('ЯНД НЕД'!P130,"р")</f>
        <v>50р</v>
      </c>
      <c r="M130" s="22" t="str">
        <f>'ЯНД НЕД'!W131</f>
        <v>Помидоры</v>
      </c>
      <c r="O130" s="39">
        <f>'ЯНД НЕД'!X131</f>
        <v>0</v>
      </c>
      <c r="P130" s="40">
        <f>'ЯНД НЕД'!Z131</f>
        <v>30</v>
      </c>
      <c r="Q130" s="41" t="str">
        <f>CONCATENATE('ЯНД НЕД'!Y131,"р")</f>
        <v>50р</v>
      </c>
      <c r="R130" s="22" t="str">
        <f>'ЯНД НЕД'!AF131</f>
        <v>Помидоры</v>
      </c>
      <c r="T130" s="39">
        <f>'ЯНД НЕД'!AG131</f>
        <v>0</v>
      </c>
      <c r="U130" s="40">
        <f>'ЯНД НЕД'!AI131</f>
        <v>30</v>
      </c>
      <c r="V130" s="41" t="str">
        <f>CONCATENATE('ЯНД НЕД'!AH131,"р")</f>
        <v>50р</v>
      </c>
      <c r="W130" s="22" t="str">
        <f>'ЯНД НЕД'!AO131</f>
        <v>Помидоры</v>
      </c>
      <c r="Y130" s="39">
        <f>'ЯНД НЕД'!AP131</f>
        <v>0</v>
      </c>
      <c r="Z130" s="40">
        <f>'ЯНД НЕД'!AR131</f>
        <v>30</v>
      </c>
      <c r="AA130" s="41" t="str">
        <f>CONCATENATE('ЯНД НЕД'!AQ131,"р")</f>
        <v>50р</v>
      </c>
    </row>
    <row r="131" spans="1:27" ht="20.100000000000001" customHeight="1" x14ac:dyDescent="0.25">
      <c r="A131" s="22" t="str">
        <f>'ЯНД НЕД'!A132</f>
        <v>Гриль</v>
      </c>
      <c r="B131" s="22" t="str">
        <f>'ЯНД НЕД'!B132</f>
        <v>без ротации (гриль)</v>
      </c>
      <c r="C131" s="22" t="str">
        <f>'ЯНД НЕД'!E131</f>
        <v>Помидоры</v>
      </c>
      <c r="E131" s="39">
        <f>'ЯНД НЕД'!F131</f>
        <v>0</v>
      </c>
      <c r="F131" s="40" t="str">
        <f>CONCATENATE('ЯНД НЕД'!H131,"г")</f>
        <v>30г</v>
      </c>
      <c r="G131" s="41" t="str">
        <f>CONCATENATE('ЯНД НЕД'!G131,"р")</f>
        <v>50р</v>
      </c>
      <c r="H131" s="22" t="str">
        <f>'ЯНД НЕД'!N131</f>
        <v>Помидоры</v>
      </c>
      <c r="J131" s="39">
        <f>'ЯНД НЕД'!O131</f>
        <v>0</v>
      </c>
      <c r="K131" s="40">
        <f>'ЯНД НЕД'!Q131</f>
        <v>30</v>
      </c>
      <c r="L131" s="41" t="str">
        <f>CONCATENATE('ЯНД НЕД'!P131,"р")</f>
        <v>50р</v>
      </c>
      <c r="M131" s="22" t="str">
        <f>'ЯНД НЕД'!W132</f>
        <v>Пеперони</v>
      </c>
      <c r="O131" s="39">
        <f>'ЯНД НЕД'!X132</f>
        <v>0</v>
      </c>
      <c r="P131" s="40">
        <f>'ЯНД НЕД'!Z132</f>
        <v>20</v>
      </c>
      <c r="Q131" s="41" t="str">
        <f>CONCATENATE('ЯНД НЕД'!Y132,"р")</f>
        <v>55р</v>
      </c>
      <c r="R131" s="22" t="str">
        <f>'ЯНД НЕД'!AF132</f>
        <v>Пеперони</v>
      </c>
      <c r="T131" s="39">
        <f>'ЯНД НЕД'!AG132</f>
        <v>0</v>
      </c>
      <c r="U131" s="40">
        <f>'ЯНД НЕД'!AI132</f>
        <v>20</v>
      </c>
      <c r="V131" s="41" t="str">
        <f>CONCATENATE('ЯНД НЕД'!AH132,"р")</f>
        <v>55р</v>
      </c>
      <c r="W131" s="22" t="str">
        <f>'ЯНД НЕД'!AO132</f>
        <v>Пеперони</v>
      </c>
      <c r="Y131" s="39">
        <f>'ЯНД НЕД'!AP132</f>
        <v>0</v>
      </c>
      <c r="Z131" s="40">
        <f>'ЯНД НЕД'!AR132</f>
        <v>20</v>
      </c>
      <c r="AA131" s="41" t="str">
        <f>CONCATENATE('ЯНД НЕД'!AQ132,"р")</f>
        <v>55р</v>
      </c>
    </row>
    <row r="132" spans="1:27" ht="20.100000000000001" customHeight="1" x14ac:dyDescent="0.25">
      <c r="A132" s="22" t="str">
        <f>'ЯНД НЕД'!A133</f>
        <v>Гриль</v>
      </c>
      <c r="B132" s="22" t="str">
        <f>'ЯНД НЕД'!B133</f>
        <v>без ротации (гриль)</v>
      </c>
      <c r="C132" s="22" t="str">
        <f>'ЯНД НЕД'!E132</f>
        <v>Пеперони</v>
      </c>
      <c r="E132" s="39">
        <f>'ЯНД НЕД'!F132</f>
        <v>0</v>
      </c>
      <c r="F132" s="40" t="str">
        <f>CONCATENATE('ЯНД НЕД'!H132,"г")</f>
        <v>20г</v>
      </c>
      <c r="G132" s="41" t="str">
        <f>CONCATENATE('ЯНД НЕД'!G132,"р")</f>
        <v>55р</v>
      </c>
      <c r="H132" s="22" t="str">
        <f>'ЯНД НЕД'!N132</f>
        <v>Пеперони</v>
      </c>
      <c r="J132" s="39">
        <f>'ЯНД НЕД'!O132</f>
        <v>0</v>
      </c>
      <c r="K132" s="40">
        <f>'ЯНД НЕД'!Q132</f>
        <v>20</v>
      </c>
      <c r="L132" s="41" t="str">
        <f>CONCATENATE('ЯНД НЕД'!P132,"р")</f>
        <v>55р</v>
      </c>
      <c r="M132" s="22" t="str">
        <f>'ЯНД НЕД'!W133</f>
        <v xml:space="preserve">Пармезан </v>
      </c>
      <c r="O132" s="39">
        <f>'ЯНД НЕД'!X133</f>
        <v>0</v>
      </c>
      <c r="P132" s="40">
        <f>'ЯНД НЕД'!Z133</f>
        <v>20</v>
      </c>
      <c r="Q132" s="41" t="str">
        <f>CONCATENATE('ЯНД НЕД'!Y133,"р")</f>
        <v>60р</v>
      </c>
      <c r="R132" s="22" t="str">
        <f>'ЯНД НЕД'!AF133</f>
        <v xml:space="preserve">Пармезан </v>
      </c>
      <c r="T132" s="39">
        <f>'ЯНД НЕД'!AG133</f>
        <v>0</v>
      </c>
      <c r="U132" s="40">
        <f>'ЯНД НЕД'!AI133</f>
        <v>20</v>
      </c>
      <c r="V132" s="41" t="str">
        <f>CONCATENATE('ЯНД НЕД'!AH133,"р")</f>
        <v>60р</v>
      </c>
      <c r="W132" s="22" t="str">
        <f>'ЯНД НЕД'!AO133</f>
        <v xml:space="preserve">Пармезан </v>
      </c>
      <c r="Y132" s="39">
        <f>'ЯНД НЕД'!AP133</f>
        <v>0</v>
      </c>
      <c r="Z132" s="40">
        <f>'ЯНД НЕД'!AR133</f>
        <v>20</v>
      </c>
      <c r="AA132" s="41" t="str">
        <f>CONCATENATE('ЯНД НЕД'!AQ133,"р")</f>
        <v>60р</v>
      </c>
    </row>
    <row r="133" spans="1:27" ht="20.100000000000001" customHeight="1" x14ac:dyDescent="0.25">
      <c r="A133" s="22" t="str">
        <f>'ЯНД НЕД'!A134</f>
        <v>Гриль</v>
      </c>
      <c r="B133" s="22" t="str">
        <f>'ЯНД НЕД'!B134</f>
        <v>без ротации (гриль)</v>
      </c>
      <c r="C133" s="22" t="str">
        <f>'ЯНД НЕД'!E133</f>
        <v xml:space="preserve">Пармезан </v>
      </c>
      <c r="E133" s="39">
        <f>'ЯНД НЕД'!F133</f>
        <v>0</v>
      </c>
      <c r="F133" s="40" t="str">
        <f>CONCATENATE('ЯНД НЕД'!H133,"г")</f>
        <v>20г</v>
      </c>
      <c r="G133" s="41" t="str">
        <f>CONCATENATE('ЯНД НЕД'!G133,"р")</f>
        <v>60р</v>
      </c>
      <c r="H133" s="22" t="str">
        <f>'ЯНД НЕД'!N133</f>
        <v xml:space="preserve">Пармезан </v>
      </c>
      <c r="J133" s="39">
        <f>'ЯНД НЕД'!O133</f>
        <v>0</v>
      </c>
      <c r="K133" s="40">
        <f>'ЯНД НЕД'!Q133</f>
        <v>20</v>
      </c>
      <c r="L133" s="41" t="str">
        <f>CONCATENATE('ЯНД НЕД'!P133,"р")</f>
        <v>60р</v>
      </c>
      <c r="M133" s="22" t="str">
        <f>'ЯНД НЕД'!W134</f>
        <v>Зеленый лук</v>
      </c>
      <c r="O133" s="39">
        <f>'ЯНД НЕД'!X134</f>
        <v>0</v>
      </c>
      <c r="P133" s="40">
        <f>'ЯНД НЕД'!Z134</f>
        <v>10</v>
      </c>
      <c r="Q133" s="41" t="str">
        <f>CONCATENATE('ЯНД НЕД'!Y134,"р")</f>
        <v>10р</v>
      </c>
      <c r="R133" s="22" t="str">
        <f>'ЯНД НЕД'!AF134</f>
        <v>Зеленый лук</v>
      </c>
      <c r="T133" s="39">
        <f>'ЯНД НЕД'!AG134</f>
        <v>0</v>
      </c>
      <c r="U133" s="40">
        <f>'ЯНД НЕД'!AI134</f>
        <v>10</v>
      </c>
      <c r="V133" s="41" t="str">
        <f>CONCATENATE('ЯНД НЕД'!AH134,"р")</f>
        <v>10р</v>
      </c>
      <c r="W133" s="22" t="str">
        <f>'ЯНД НЕД'!AO134</f>
        <v>Зеленый лук</v>
      </c>
      <c r="Y133" s="39">
        <f>'ЯНД НЕД'!AP134</f>
        <v>0</v>
      </c>
      <c r="Z133" s="40">
        <f>'ЯНД НЕД'!AR134</f>
        <v>10</v>
      </c>
      <c r="AA133" s="41" t="str">
        <f>CONCATENATE('ЯНД НЕД'!AQ134,"р")</f>
        <v>10р</v>
      </c>
    </row>
    <row r="134" spans="1:27" ht="20.100000000000001" customHeight="1" x14ac:dyDescent="0.25">
      <c r="A134" s="22" t="str">
        <f>'ЯНД НЕД'!A135</f>
        <v>Гриль</v>
      </c>
      <c r="B134" s="22" t="str">
        <f>'ЯНД НЕД'!B135</f>
        <v>без ротации (гриль)</v>
      </c>
      <c r="C134" s="22" t="str">
        <f>'ЯНД НЕД'!E134</f>
        <v>Зеленый лук</v>
      </c>
      <c r="E134" s="39">
        <f>'ЯНД НЕД'!F134</f>
        <v>0</v>
      </c>
      <c r="F134" s="40" t="str">
        <f>CONCATENATE('ЯНД НЕД'!H134,"г")</f>
        <v>10г</v>
      </c>
      <c r="G134" s="41" t="str">
        <f>CONCATENATE('ЯНД НЕД'!G134,"р")</f>
        <v>10р</v>
      </c>
      <c r="H134" s="22" t="str">
        <f>'ЯНД НЕД'!N134</f>
        <v>Зеленый лук</v>
      </c>
      <c r="J134" s="39">
        <f>'ЯНД НЕД'!O134</f>
        <v>0</v>
      </c>
      <c r="K134" s="40">
        <f>'ЯНД НЕД'!Q134</f>
        <v>10</v>
      </c>
      <c r="L134" s="41" t="str">
        <f>CONCATENATE('ЯНД НЕД'!P134,"р")</f>
        <v>10р</v>
      </c>
      <c r="M134" s="22" t="str">
        <f>'ЯНД НЕД'!W135</f>
        <v>Бекон</v>
      </c>
      <c r="O134" s="39">
        <f>'ЯНД НЕД'!X135</f>
        <v>0</v>
      </c>
      <c r="P134" s="40">
        <f>'ЯНД НЕД'!Z135</f>
        <v>20</v>
      </c>
      <c r="Q134" s="41" t="str">
        <f>CONCATENATE('ЯНД НЕД'!Y135,"р")</f>
        <v>60р</v>
      </c>
      <c r="R134" s="22" t="str">
        <f>'ЯНД НЕД'!AF135</f>
        <v>Бекон</v>
      </c>
      <c r="T134" s="39">
        <f>'ЯНД НЕД'!AG135</f>
        <v>0</v>
      </c>
      <c r="U134" s="40">
        <f>'ЯНД НЕД'!AI135</f>
        <v>20</v>
      </c>
      <c r="V134" s="41" t="str">
        <f>CONCATENATE('ЯНД НЕД'!AH135,"р")</f>
        <v>60р</v>
      </c>
      <c r="W134" s="22" t="str">
        <f>'ЯНД НЕД'!AO135</f>
        <v>Бекон</v>
      </c>
      <c r="Y134" s="39">
        <f>'ЯНД НЕД'!AP135</f>
        <v>0</v>
      </c>
      <c r="Z134" s="40">
        <f>'ЯНД НЕД'!AR135</f>
        <v>20</v>
      </c>
      <c r="AA134" s="41" t="str">
        <f>CONCATENATE('ЯНД НЕД'!AQ135,"р")</f>
        <v>60р</v>
      </c>
    </row>
    <row r="135" spans="1:27" ht="20.100000000000001" customHeight="1" x14ac:dyDescent="0.25">
      <c r="A135" s="22" t="str">
        <f>'ЯНД НЕД'!A136</f>
        <v>Гриль</v>
      </c>
      <c r="B135" s="22" t="str">
        <f>'ЯНД НЕД'!B136</f>
        <v>без ротации (гриль)</v>
      </c>
      <c r="C135" s="22" t="str">
        <f>'ЯНД НЕД'!E135</f>
        <v>Бекон</v>
      </c>
      <c r="E135" s="39">
        <f>'ЯНД НЕД'!F135</f>
        <v>0</v>
      </c>
      <c r="F135" s="40" t="str">
        <f>CONCATENATE('ЯНД НЕД'!H135,"г")</f>
        <v>20г</v>
      </c>
      <c r="G135" s="41" t="str">
        <f>CONCATENATE('ЯНД НЕД'!G135,"р")</f>
        <v>60р</v>
      </c>
      <c r="H135" s="22" t="str">
        <f>'ЯНД НЕД'!N135</f>
        <v>Бекон</v>
      </c>
      <c r="J135" s="39">
        <f>'ЯНД НЕД'!O135</f>
        <v>0</v>
      </c>
      <c r="K135" s="40">
        <f>'ЯНД НЕД'!Q135</f>
        <v>20</v>
      </c>
      <c r="L135" s="41" t="str">
        <f>CONCATENATE('ЯНД НЕД'!P135,"р")</f>
        <v>60р</v>
      </c>
      <c r="M135" s="22">
        <f>'ЯНД НЕД'!W136</f>
        <v>0</v>
      </c>
      <c r="O135" s="39">
        <f>'ЯНД НЕД'!X136</f>
        <v>0</v>
      </c>
      <c r="P135" s="40" t="e">
        <f>'ЯНД НЕД'!Z136</f>
        <v>#N/A</v>
      </c>
      <c r="Q135" s="41" t="e">
        <f>CONCATENATE('ЯНД НЕД'!Y136,"р")</f>
        <v>#N/A</v>
      </c>
      <c r="R135" s="22">
        <f>'ЯНД НЕД'!AF136</f>
        <v>0</v>
      </c>
      <c r="T135" s="39">
        <f>'ЯНД НЕД'!AG136</f>
        <v>0</v>
      </c>
      <c r="U135" s="40" t="e">
        <f>'ЯНД НЕД'!AI136</f>
        <v>#N/A</v>
      </c>
      <c r="V135" s="41" t="e">
        <f>CONCATENATE('ЯНД НЕД'!AH136,"р")</f>
        <v>#N/A</v>
      </c>
      <c r="W135" s="22">
        <f>'ЯНД НЕД'!AO136</f>
        <v>0</v>
      </c>
      <c r="Y135" s="39">
        <f>'ЯНД НЕД'!AP136</f>
        <v>0</v>
      </c>
      <c r="Z135" s="40" t="e">
        <f>'ЯНД НЕД'!AR136</f>
        <v>#N/A</v>
      </c>
      <c r="AA135" s="41" t="e">
        <f>CONCATENATE('ЯНД НЕД'!AQ136,"р")</f>
        <v>#N/A</v>
      </c>
    </row>
    <row r="136" spans="1:27" ht="20.100000000000001" customHeight="1" x14ac:dyDescent="0.25">
      <c r="A136" s="22" t="str">
        <f>'ЯНД НЕД'!A137</f>
        <v>Гриль</v>
      </c>
      <c r="B136" s="22" t="str">
        <f>'ЯНД НЕД'!B137</f>
        <v>без ротации (гриль)</v>
      </c>
      <c r="C136" s="22">
        <f>'ЯНД НЕД'!E136</f>
        <v>0</v>
      </c>
      <c r="E136" s="39">
        <f>'ЯНД НЕД'!F136</f>
        <v>0</v>
      </c>
      <c r="F136" s="40" t="e">
        <f>CONCATENATE('ЯНД НЕД'!H136,"г")</f>
        <v>#N/A</v>
      </c>
      <c r="G136" s="41" t="e">
        <f>CONCATENATE('ЯНД НЕД'!G136,"р")</f>
        <v>#N/A</v>
      </c>
      <c r="H136" s="22">
        <f>'ЯНД НЕД'!N136</f>
        <v>0</v>
      </c>
      <c r="J136" s="39">
        <f>'ЯНД НЕД'!O136</f>
        <v>0</v>
      </c>
      <c r="K136" s="40" t="e">
        <f>'ЯНД НЕД'!Q136</f>
        <v>#N/A</v>
      </c>
      <c r="L136" s="41" t="e">
        <f>CONCATENATE('ЯНД НЕД'!P136,"р")</f>
        <v>#N/A</v>
      </c>
      <c r="M136" s="22" t="str">
        <f>'ЯНД НЕД'!W137</f>
        <v>Булгур с овощами гриль</v>
      </c>
      <c r="O136" s="39">
        <f>'ЯНД НЕД'!X137</f>
        <v>0</v>
      </c>
      <c r="P136" s="40">
        <f>'ЯНД НЕД'!Z137</f>
        <v>160</v>
      </c>
      <c r="Q136" s="41" t="str">
        <f>CONCATENATE('ЯНД НЕД'!Y137,"р")</f>
        <v>90р</v>
      </c>
      <c r="R136" s="22" t="str">
        <f>'ЯНД НЕД'!AF137</f>
        <v>Булгур с овощами гриль</v>
      </c>
      <c r="T136" s="39">
        <f>'ЯНД НЕД'!AG137</f>
        <v>0</v>
      </c>
      <c r="U136" s="40">
        <f>'ЯНД НЕД'!AI137</f>
        <v>160</v>
      </c>
      <c r="V136" s="41" t="str">
        <f>CONCATENATE('ЯНД НЕД'!AH137,"р")</f>
        <v>90р</v>
      </c>
      <c r="W136" s="22" t="str">
        <f>'ЯНД НЕД'!AO137</f>
        <v>Булгур с овощами гриль</v>
      </c>
      <c r="Y136" s="39">
        <f>'ЯНД НЕД'!AP137</f>
        <v>0</v>
      </c>
      <c r="Z136" s="40">
        <f>'ЯНД НЕД'!AR137</f>
        <v>160</v>
      </c>
      <c r="AA136" s="41" t="str">
        <f>CONCATENATE('ЯНД НЕД'!AQ137,"р")</f>
        <v>90р</v>
      </c>
    </row>
    <row r="137" spans="1:27" ht="20.100000000000001" customHeight="1" x14ac:dyDescent="0.25">
      <c r="A137" s="22" t="str">
        <f>'ЯНД НЕД'!A138</f>
        <v>Гриль</v>
      </c>
      <c r="B137" s="22" t="str">
        <f>'ЯНД НЕД'!B138</f>
        <v>без ротации (гриль)</v>
      </c>
      <c r="C137" s="22" t="str">
        <f>'ЯНД НЕД'!E137</f>
        <v>Булгур с овощами гриль</v>
      </c>
      <c r="E137" s="39">
        <f>'ЯНД НЕД'!F137</f>
        <v>0</v>
      </c>
      <c r="F137" s="40" t="str">
        <f>CONCATENATE('ЯНД НЕД'!H137,"г")</f>
        <v>160г</v>
      </c>
      <c r="G137" s="41" t="str">
        <f>CONCATENATE('ЯНД НЕД'!G137,"р")</f>
        <v>90р</v>
      </c>
      <c r="H137" s="22" t="str">
        <f>'ЯНД НЕД'!N137</f>
        <v>Булгур с овощами гриль</v>
      </c>
      <c r="J137" s="39">
        <f>'ЯНД НЕД'!O137</f>
        <v>0</v>
      </c>
      <c r="K137" s="40">
        <f>'ЯНД НЕД'!Q137</f>
        <v>160</v>
      </c>
      <c r="L137" s="41" t="str">
        <f>CONCATENATE('ЯНД НЕД'!P137,"р")</f>
        <v>90р</v>
      </c>
      <c r="M137" s="22" t="str">
        <f>'ЯНД НЕД'!W138</f>
        <v>Гречневая каша гриль</v>
      </c>
      <c r="O137" s="39">
        <f>'ЯНД НЕД'!X138</f>
        <v>0</v>
      </c>
      <c r="P137" s="40">
        <f>'ЯНД НЕД'!Z138</f>
        <v>180</v>
      </c>
      <c r="Q137" s="41" t="str">
        <f>CONCATENATE('ЯНД НЕД'!Y138,"р")</f>
        <v>70р</v>
      </c>
      <c r="R137" s="22" t="str">
        <f>'ЯНД НЕД'!AF138</f>
        <v>Гречневая каша гриль</v>
      </c>
      <c r="T137" s="39">
        <f>'ЯНД НЕД'!AG138</f>
        <v>0</v>
      </c>
      <c r="U137" s="40">
        <f>'ЯНД НЕД'!AI138</f>
        <v>180</v>
      </c>
      <c r="V137" s="41" t="str">
        <f>CONCATENATE('ЯНД НЕД'!AH138,"р")</f>
        <v>70р</v>
      </c>
      <c r="W137" s="22" t="str">
        <f>'ЯНД НЕД'!AO138</f>
        <v>Гречневая каша гриль</v>
      </c>
      <c r="Y137" s="39">
        <f>'ЯНД НЕД'!AP138</f>
        <v>0</v>
      </c>
      <c r="Z137" s="40">
        <f>'ЯНД НЕД'!AR138</f>
        <v>180</v>
      </c>
      <c r="AA137" s="41" t="str">
        <f>CONCATENATE('ЯНД НЕД'!AQ138,"р")</f>
        <v>70р</v>
      </c>
    </row>
    <row r="138" spans="1:27" ht="20.100000000000001" customHeight="1" x14ac:dyDescent="0.25">
      <c r="A138" s="22" t="str">
        <f>'ЯНД НЕД'!A139</f>
        <v>Гриль</v>
      </c>
      <c r="B138" s="22" t="str">
        <f>'ЯНД НЕД'!B139</f>
        <v>без ротации (гриль)</v>
      </c>
      <c r="C138" s="22" t="str">
        <f>'ЯНД НЕД'!E138</f>
        <v>Гречневая каша гриль</v>
      </c>
      <c r="E138" s="39">
        <f>'ЯНД НЕД'!F138</f>
        <v>0</v>
      </c>
      <c r="F138" s="40" t="str">
        <f>CONCATENATE('ЯНД НЕД'!H138,"г")</f>
        <v>180г</v>
      </c>
      <c r="G138" s="41" t="str">
        <f>CONCATENATE('ЯНД НЕД'!G138,"р")</f>
        <v>70р</v>
      </c>
      <c r="H138" s="22" t="str">
        <f>'ЯНД НЕД'!N138</f>
        <v>Гречневая каша гриль</v>
      </c>
      <c r="J138" s="39">
        <f>'ЯНД НЕД'!O138</f>
        <v>0</v>
      </c>
      <c r="K138" s="40">
        <f>'ЯНД НЕД'!Q138</f>
        <v>180</v>
      </c>
      <c r="L138" s="41" t="str">
        <f>CONCATENATE('ЯНД НЕД'!P138,"р")</f>
        <v>70р</v>
      </c>
      <c r="M138" s="22" t="str">
        <f>'ЯНД НЕД'!W139</f>
        <v>Картофельное пюре гриль</v>
      </c>
      <c r="O138" s="39">
        <f>'ЯНД НЕД'!X139</f>
        <v>0</v>
      </c>
      <c r="P138" s="40">
        <f>'ЯНД НЕД'!Z139</f>
        <v>150</v>
      </c>
      <c r="Q138" s="41" t="str">
        <f>CONCATENATE('ЯНД НЕД'!Y139,"р")</f>
        <v>90р</v>
      </c>
      <c r="R138" s="22" t="str">
        <f>'ЯНД НЕД'!AF139</f>
        <v>Картофельное пюре гриль</v>
      </c>
      <c r="T138" s="39">
        <f>'ЯНД НЕД'!AG139</f>
        <v>0</v>
      </c>
      <c r="U138" s="40">
        <f>'ЯНД НЕД'!AI139</f>
        <v>150</v>
      </c>
      <c r="V138" s="41" t="str">
        <f>CONCATENATE('ЯНД НЕД'!AH139,"р")</f>
        <v>90р</v>
      </c>
      <c r="W138" s="22" t="str">
        <f>'ЯНД НЕД'!AO139</f>
        <v>Картофельное пюре гриль</v>
      </c>
      <c r="Y138" s="39">
        <f>'ЯНД НЕД'!AP139</f>
        <v>0</v>
      </c>
      <c r="Z138" s="40">
        <f>'ЯНД НЕД'!AR139</f>
        <v>150</v>
      </c>
      <c r="AA138" s="41" t="str">
        <f>CONCATENATE('ЯНД НЕД'!AQ139,"р")</f>
        <v>90р</v>
      </c>
    </row>
    <row r="139" spans="1:27" ht="20.100000000000001" customHeight="1" x14ac:dyDescent="0.25">
      <c r="A139" s="22" t="str">
        <f>'ЯНД НЕД'!A140</f>
        <v>Гриль</v>
      </c>
      <c r="B139" s="22" t="str">
        <f>'ЯНД НЕД'!B140</f>
        <v>без ротации (гриль)</v>
      </c>
      <c r="C139" s="22" t="str">
        <f>'ЯНД НЕД'!E139</f>
        <v>Картофельное пюре гриль</v>
      </c>
      <c r="E139" s="39">
        <f>'ЯНД НЕД'!F139</f>
        <v>0</v>
      </c>
      <c r="F139" s="40" t="str">
        <f>CONCATENATE('ЯНД НЕД'!H139,"г")</f>
        <v>150г</v>
      </c>
      <c r="G139" s="41" t="str">
        <f>CONCATENATE('ЯНД НЕД'!G139,"р")</f>
        <v>90р</v>
      </c>
      <c r="H139" s="22" t="str">
        <f>'ЯНД НЕД'!N139</f>
        <v>Картофельное пюре гриль</v>
      </c>
      <c r="J139" s="39">
        <f>'ЯНД НЕД'!O139</f>
        <v>0</v>
      </c>
      <c r="K139" s="40">
        <f>'ЯНД НЕД'!Q139</f>
        <v>150</v>
      </c>
      <c r="L139" s="41" t="str">
        <f>CONCATENATE('ЯНД НЕД'!P139,"р")</f>
        <v>90р</v>
      </c>
      <c r="M139" s="22" t="str">
        <f>'ЯНД НЕД'!W140</f>
        <v>Японский рис с кунжутом гриль</v>
      </c>
      <c r="O139" s="39">
        <f>'ЯНД НЕД'!X140</f>
        <v>0</v>
      </c>
      <c r="P139" s="40">
        <f>'ЯНД НЕД'!Z140</f>
        <v>180</v>
      </c>
      <c r="Q139" s="41" t="str">
        <f>CONCATENATE('ЯНД НЕД'!Y140,"р")</f>
        <v>70р</v>
      </c>
      <c r="R139" s="22" t="str">
        <f>'ЯНД НЕД'!AF140</f>
        <v>Японский рис с кунжутом гриль</v>
      </c>
      <c r="T139" s="39">
        <f>'ЯНД НЕД'!AG140</f>
        <v>0</v>
      </c>
      <c r="U139" s="40">
        <f>'ЯНД НЕД'!AI140</f>
        <v>180</v>
      </c>
      <c r="V139" s="41" t="str">
        <f>CONCATENATE('ЯНД НЕД'!AH140,"р")</f>
        <v>70р</v>
      </c>
      <c r="W139" s="22" t="str">
        <f>'ЯНД НЕД'!AO140</f>
        <v>Японский рис с кунжутом гриль</v>
      </c>
      <c r="Y139" s="39">
        <f>'ЯНД НЕД'!AP140</f>
        <v>0</v>
      </c>
      <c r="Z139" s="40">
        <f>'ЯНД НЕД'!AR140</f>
        <v>180</v>
      </c>
      <c r="AA139" s="41" t="str">
        <f>CONCATENATE('ЯНД НЕД'!AQ140,"р")</f>
        <v>70р</v>
      </c>
    </row>
    <row r="140" spans="1:27" ht="20.100000000000001" customHeight="1" x14ac:dyDescent="0.25">
      <c r="A140" s="22" t="str">
        <f>'ЯНД НЕД'!A141</f>
        <v>Гриль</v>
      </c>
      <c r="B140" s="22" t="str">
        <f>'ЯНД НЕД'!B141</f>
        <v>без ротации (гриль)</v>
      </c>
      <c r="C140" s="22" t="str">
        <f>'ЯНД НЕД'!E140</f>
        <v>Японский рис с кунжутом гриль</v>
      </c>
      <c r="E140" s="39">
        <f>'ЯНД НЕД'!F140</f>
        <v>0</v>
      </c>
      <c r="F140" s="40" t="str">
        <f>CONCATENATE('ЯНД НЕД'!H140,"г")</f>
        <v>180г</v>
      </c>
      <c r="G140" s="41" t="str">
        <f>CONCATENATE('ЯНД НЕД'!G140,"р")</f>
        <v>70р</v>
      </c>
      <c r="H140" s="22" t="str">
        <f>'ЯНД НЕД'!N140</f>
        <v>Японский рис с кунжутом гриль</v>
      </c>
      <c r="J140" s="39">
        <f>'ЯНД НЕД'!O140</f>
        <v>0</v>
      </c>
      <c r="K140" s="40">
        <f>'ЯНД НЕД'!Q140</f>
        <v>180</v>
      </c>
      <c r="L140" s="41" t="str">
        <f>CONCATENATE('ЯНД НЕД'!P140,"р")</f>
        <v>70р</v>
      </c>
      <c r="M140" s="22" t="str">
        <f>'ЯНД НЕД'!W141</f>
        <v>Картофельные дольки гриль</v>
      </c>
      <c r="O140" s="39">
        <f>'ЯНД НЕД'!X141</f>
        <v>0</v>
      </c>
      <c r="P140" s="40">
        <f>'ЯНД НЕД'!Z141</f>
        <v>180</v>
      </c>
      <c r="Q140" s="41" t="str">
        <f>CONCATENATE('ЯНД НЕД'!Y141,"р")</f>
        <v>100р</v>
      </c>
      <c r="R140" s="22" t="str">
        <f>'ЯНД НЕД'!AF141</f>
        <v>Картофельные дольки гриль</v>
      </c>
      <c r="T140" s="39">
        <f>'ЯНД НЕД'!AG141</f>
        <v>0</v>
      </c>
      <c r="U140" s="40">
        <f>'ЯНД НЕД'!AI141</f>
        <v>180</v>
      </c>
      <c r="V140" s="41" t="str">
        <f>CONCATENATE('ЯНД НЕД'!AH141,"р")</f>
        <v>100р</v>
      </c>
      <c r="W140" s="22" t="str">
        <f>'ЯНД НЕД'!AO141</f>
        <v>Картофельные дольки гриль</v>
      </c>
      <c r="Y140" s="39">
        <f>'ЯНД НЕД'!AP141</f>
        <v>0</v>
      </c>
      <c r="Z140" s="40">
        <f>'ЯНД НЕД'!AR141</f>
        <v>180</v>
      </c>
      <c r="AA140" s="41" t="str">
        <f>CONCATENATE('ЯНД НЕД'!AQ141,"р")</f>
        <v>100р</v>
      </c>
    </row>
    <row r="141" spans="1:27" ht="20.100000000000001" customHeight="1" x14ac:dyDescent="0.25">
      <c r="A141" s="22" t="str">
        <f>'ЯНД НЕД'!A142</f>
        <v>Гриль</v>
      </c>
      <c r="B141" s="22" t="str">
        <f>'ЯНД НЕД'!B142</f>
        <v>без ротации (гриль)</v>
      </c>
      <c r="C141" s="22" t="str">
        <f>'ЯНД НЕД'!E141</f>
        <v>Картофельные дольки гриль</v>
      </c>
      <c r="E141" s="39">
        <f>'ЯНД НЕД'!F141</f>
        <v>0</v>
      </c>
      <c r="F141" s="40" t="str">
        <f>CONCATENATE('ЯНД НЕД'!H141,"г")</f>
        <v>180г</v>
      </c>
      <c r="G141" s="41" t="str">
        <f>CONCATENATE('ЯНД НЕД'!G141,"р")</f>
        <v>100р</v>
      </c>
      <c r="H141" s="22" t="str">
        <f>'ЯНД НЕД'!N141</f>
        <v>Картофельные дольки гриль</v>
      </c>
      <c r="J141" s="39">
        <f>'ЯНД НЕД'!O141</f>
        <v>0</v>
      </c>
      <c r="K141" s="40">
        <f>'ЯНД НЕД'!Q141</f>
        <v>180</v>
      </c>
      <c r="L141" s="41" t="str">
        <f>CONCATENATE('ЯНД НЕД'!P141,"р")</f>
        <v>100р</v>
      </c>
      <c r="M141" s="22" t="str">
        <f>'ЯНД НЕД'!W142</f>
        <v>Картофель фри гриль</v>
      </c>
      <c r="O141" s="39">
        <f>'ЯНД НЕД'!X142</f>
        <v>0</v>
      </c>
      <c r="P141" s="40">
        <f>'ЯНД НЕД'!Z142</f>
        <v>140</v>
      </c>
      <c r="Q141" s="41" t="str">
        <f>CONCATENATE('ЯНД НЕД'!Y142,"р")</f>
        <v>100р</v>
      </c>
      <c r="R141" s="22" t="str">
        <f>'ЯНД НЕД'!AF142</f>
        <v>Картофель фри гриль</v>
      </c>
      <c r="T141" s="39">
        <f>'ЯНД НЕД'!AG142</f>
        <v>0</v>
      </c>
      <c r="U141" s="40">
        <f>'ЯНД НЕД'!AI142</f>
        <v>140</v>
      </c>
      <c r="V141" s="41" t="str">
        <f>CONCATENATE('ЯНД НЕД'!AH142,"р")</f>
        <v>100р</v>
      </c>
      <c r="W141" s="22" t="str">
        <f>'ЯНД НЕД'!AO142</f>
        <v>Картофель фри гриль</v>
      </c>
      <c r="Y141" s="39">
        <f>'ЯНД НЕД'!AP142</f>
        <v>0</v>
      </c>
      <c r="Z141" s="40">
        <f>'ЯНД НЕД'!AR142</f>
        <v>140</v>
      </c>
      <c r="AA141" s="41" t="str">
        <f>CONCATENATE('ЯНД НЕД'!AQ142,"р")</f>
        <v>100р</v>
      </c>
    </row>
    <row r="142" spans="1:27" ht="20.100000000000001" customHeight="1" x14ac:dyDescent="0.25">
      <c r="A142" s="22" t="str">
        <f>'ЯНД НЕД'!A143</f>
        <v>Гриль</v>
      </c>
      <c r="B142" s="22" t="str">
        <f>'ЯНД НЕД'!B143</f>
        <v>без ротации (гриль)</v>
      </c>
      <c r="C142" s="22" t="str">
        <f>'ЯНД НЕД'!E142</f>
        <v>Картофель фри гриль</v>
      </c>
      <c r="E142" s="39">
        <f>'ЯНД НЕД'!F142</f>
        <v>0</v>
      </c>
      <c r="F142" s="40" t="str">
        <f>CONCATENATE('ЯНД НЕД'!H142,"г")</f>
        <v>140г</v>
      </c>
      <c r="G142" s="41" t="str">
        <f>CONCATENATE('ЯНД НЕД'!G142,"р")</f>
        <v>100р</v>
      </c>
      <c r="H142" s="22" t="str">
        <f>'ЯНД НЕД'!N142</f>
        <v>Картофель фри гриль</v>
      </c>
      <c r="J142" s="39">
        <f>'ЯНД НЕД'!O142</f>
        <v>0</v>
      </c>
      <c r="K142" s="40">
        <f>'ЯНД НЕД'!Q142</f>
        <v>140</v>
      </c>
      <c r="L142" s="41" t="str">
        <f>CONCATENATE('ЯНД НЕД'!P142,"р")</f>
        <v>100р</v>
      </c>
      <c r="M142" s="22" t="str">
        <f>'ЯНД НЕД'!W143</f>
        <v>Овощи на пару гриль</v>
      </c>
      <c r="O142" s="39">
        <f>'ЯНД НЕД'!X143</f>
        <v>0</v>
      </c>
      <c r="P142" s="40" t="e">
        <f>'ЯНД НЕД'!Z143</f>
        <v>#N/A</v>
      </c>
      <c r="Q142" s="41" t="e">
        <f>CONCATENATE('ЯНД НЕД'!Y143,"р")</f>
        <v>#N/A</v>
      </c>
      <c r="R142" s="22" t="str">
        <f>'ЯНД НЕД'!AF143</f>
        <v>Овощи на пару гриль</v>
      </c>
      <c r="T142" s="39">
        <f>'ЯНД НЕД'!AG143</f>
        <v>0</v>
      </c>
      <c r="U142" s="40" t="e">
        <f>'ЯНД НЕД'!AI143</f>
        <v>#N/A</v>
      </c>
      <c r="V142" s="41" t="e">
        <f>CONCATENATE('ЯНД НЕД'!AH143,"р")</f>
        <v>#N/A</v>
      </c>
      <c r="W142" s="22" t="str">
        <f>'ЯНД НЕД'!AO143</f>
        <v>Овощи на пару гриль</v>
      </c>
      <c r="Y142" s="39">
        <f>'ЯНД НЕД'!AP143</f>
        <v>0</v>
      </c>
      <c r="Z142" s="40" t="e">
        <f>'ЯНД НЕД'!AR143</f>
        <v>#N/A</v>
      </c>
      <c r="AA142" s="41" t="e">
        <f>CONCATENATE('ЯНД НЕД'!AQ143,"р")</f>
        <v>#N/A</v>
      </c>
    </row>
    <row r="143" spans="1:27" ht="20.100000000000001" customHeight="1" x14ac:dyDescent="0.25">
      <c r="A143" s="22" t="str">
        <f>'ЯНД НЕД'!A145</f>
        <v>Гриль</v>
      </c>
      <c r="B143" s="22" t="str">
        <f>'ЯНД НЕД'!B145</f>
        <v>без ротации (гриль)</v>
      </c>
      <c r="C143" s="22" t="str">
        <f>'ЯНД НЕД'!E143</f>
        <v>Овощи на пару гриль</v>
      </c>
      <c r="E143" s="39">
        <f>'ЯНД НЕД'!F143</f>
        <v>0</v>
      </c>
      <c r="F143" s="40" t="e">
        <f>CONCATENATE('ЯНД НЕД'!H143,"г")</f>
        <v>#N/A</v>
      </c>
      <c r="G143" s="41" t="e">
        <f>CONCATENATE('ЯНД НЕД'!G143,"р")</f>
        <v>#N/A</v>
      </c>
      <c r="H143" s="22" t="str">
        <f>'ЯНД НЕД'!N143</f>
        <v>Овощи на пару гриль</v>
      </c>
      <c r="J143" s="39">
        <f>'ЯНД НЕД'!O143</f>
        <v>0</v>
      </c>
      <c r="K143" s="40" t="e">
        <f>'ЯНД НЕД'!Q143</f>
        <v>#N/A</v>
      </c>
      <c r="L143" s="41" t="e">
        <f>CONCATENATE('ЯНД НЕД'!P143,"р")</f>
        <v>#N/A</v>
      </c>
      <c r="M143" s="22" t="str">
        <f>'ЯНД НЕД'!W145</f>
        <v>Блю чиз</v>
      </c>
      <c r="O143" s="39">
        <f>'ЯНД НЕД'!X145</f>
        <v>0</v>
      </c>
      <c r="P143" s="40">
        <f>'ЯНД НЕД'!Z145</f>
        <v>30</v>
      </c>
      <c r="Q143" s="41" t="str">
        <f>CONCATENATE('ЯНД НЕД'!Y145,"р")</f>
        <v>50р</v>
      </c>
      <c r="R143" s="22" t="str">
        <f>'ЯНД НЕД'!AF145</f>
        <v>Блю чиз</v>
      </c>
      <c r="T143" s="39">
        <f>'ЯНД НЕД'!AG145</f>
        <v>0</v>
      </c>
      <c r="U143" s="40">
        <f>'ЯНД НЕД'!AI145</f>
        <v>30</v>
      </c>
      <c r="V143" s="41" t="str">
        <f>CONCATENATE('ЯНД НЕД'!AH145,"р")</f>
        <v>50р</v>
      </c>
      <c r="W143" s="22" t="str">
        <f>'ЯНД НЕД'!AO145</f>
        <v>Блю чиз</v>
      </c>
      <c r="Y143" s="39">
        <f>'ЯНД НЕД'!AP145</f>
        <v>0</v>
      </c>
      <c r="Z143" s="40">
        <f>'ЯНД НЕД'!AR145</f>
        <v>30</v>
      </c>
      <c r="AA143" s="41" t="str">
        <f>CONCATENATE('ЯНД НЕД'!AQ145,"р")</f>
        <v>50р</v>
      </c>
    </row>
    <row r="144" spans="1:27" ht="20.100000000000001" customHeight="1" x14ac:dyDescent="0.25">
      <c r="A144" s="22" t="str">
        <f>'ЯНД НЕД'!A146</f>
        <v>Гриль</v>
      </c>
      <c r="B144" s="22" t="str">
        <f>'ЯНД НЕД'!B146</f>
        <v>без ротации (гриль)</v>
      </c>
      <c r="C144" s="22" t="str">
        <f>'ЯНД НЕД'!E144</f>
        <v>Соусы</v>
      </c>
      <c r="E144" s="39">
        <f>'ЯНД НЕД'!F144</f>
        <v>0</v>
      </c>
      <c r="F144" s="40" t="e">
        <f>CONCATENATE('ЯНД НЕД'!H144,"г")</f>
        <v>#N/A</v>
      </c>
      <c r="G144" s="41" t="e">
        <f>CONCATENATE('ЯНД НЕД'!G144,"р")</f>
        <v>#N/A</v>
      </c>
      <c r="H144" s="22" t="str">
        <f>'ЯНД НЕД'!N144</f>
        <v>Соусы</v>
      </c>
      <c r="J144" s="39">
        <f>'ЯНД НЕД'!O144</f>
        <v>0</v>
      </c>
      <c r="K144" s="40" t="e">
        <f>'ЯНД НЕД'!Q144</f>
        <v>#N/A</v>
      </c>
      <c r="L144" s="41" t="e">
        <f>CONCATENATE('ЯНД НЕД'!P144,"р")</f>
        <v>#N/A</v>
      </c>
      <c r="M144" s="22" t="str">
        <f>'ЯНД НЕД'!W146</f>
        <v>Горчичиный деми-гляс</v>
      </c>
      <c r="O144" s="39">
        <f>'ЯНД НЕД'!X146</f>
        <v>0</v>
      </c>
      <c r="P144" s="40" t="e">
        <f>'ЯНД НЕД'!Z146</f>
        <v>#N/A</v>
      </c>
      <c r="Q144" s="41" t="e">
        <f>CONCATENATE('ЯНД НЕД'!Y146,"р")</f>
        <v>#N/A</v>
      </c>
      <c r="R144" s="22" t="str">
        <f>'ЯНД НЕД'!AF146</f>
        <v>Горчичиный деми-гляс</v>
      </c>
      <c r="T144" s="39">
        <f>'ЯНД НЕД'!AG146</f>
        <v>0</v>
      </c>
      <c r="U144" s="40" t="e">
        <f>'ЯНД НЕД'!AI146</f>
        <v>#N/A</v>
      </c>
      <c r="V144" s="41" t="e">
        <f>CONCATENATE('ЯНД НЕД'!AH146,"р")</f>
        <v>#N/A</v>
      </c>
      <c r="W144" s="22" t="str">
        <f>'ЯНД НЕД'!AO146</f>
        <v>Горчичиный деми-гляс</v>
      </c>
      <c r="Y144" s="39">
        <f>'ЯНД НЕД'!AP146</f>
        <v>0</v>
      </c>
      <c r="Z144" s="40" t="e">
        <f>'ЯНД НЕД'!AR146</f>
        <v>#N/A</v>
      </c>
      <c r="AA144" s="41" t="e">
        <f>CONCATENATE('ЯНД НЕД'!AQ146,"р")</f>
        <v>#N/A</v>
      </c>
    </row>
    <row r="145" spans="1:27" ht="20.100000000000001" customHeight="1" x14ac:dyDescent="0.25">
      <c r="A145" s="22" t="str">
        <f>'ЯНД НЕД'!A147</f>
        <v>Гриль</v>
      </c>
      <c r="B145" s="22" t="str">
        <f>'ЯНД НЕД'!B147</f>
        <v>без ротации (гриль)</v>
      </c>
      <c r="C145" s="22" t="str">
        <f>'ЯНД НЕД'!E145</f>
        <v>Блю чиз</v>
      </c>
      <c r="E145" s="39">
        <f>'ЯНД НЕД'!F145</f>
        <v>0</v>
      </c>
      <c r="F145" s="40" t="str">
        <f>CONCATENATE('ЯНД НЕД'!H145,"г")</f>
        <v>30г</v>
      </c>
      <c r="G145" s="41" t="str">
        <f>CONCATENATE('ЯНД НЕД'!G145,"р")</f>
        <v>50р</v>
      </c>
      <c r="H145" s="22" t="str">
        <f>'ЯНД НЕД'!N145</f>
        <v>Блю чиз</v>
      </c>
      <c r="J145" s="39">
        <f>'ЯНД НЕД'!O145</f>
        <v>0</v>
      </c>
      <c r="K145" s="40">
        <f>'ЯНД НЕД'!Q145</f>
        <v>30</v>
      </c>
      <c r="L145" s="41" t="str">
        <f>CONCATENATE('ЯНД НЕД'!P145,"р")</f>
        <v>50р</v>
      </c>
      <c r="M145" s="22" t="str">
        <f>'ЯНД НЕД'!W147</f>
        <v>Брусника с розмарином</v>
      </c>
      <c r="O145" s="39">
        <f>'ЯНД НЕД'!X147</f>
        <v>0</v>
      </c>
      <c r="P145" s="40">
        <f>'ЯНД НЕД'!Z147</f>
        <v>30</v>
      </c>
      <c r="Q145" s="41" t="str">
        <f>CONCATENATE('ЯНД НЕД'!Y147,"р")</f>
        <v>40р</v>
      </c>
      <c r="R145" s="22" t="str">
        <f>'ЯНД НЕД'!AF147</f>
        <v>Брусника с розмарином</v>
      </c>
      <c r="T145" s="39">
        <f>'ЯНД НЕД'!AG147</f>
        <v>0</v>
      </c>
      <c r="U145" s="40">
        <f>'ЯНД НЕД'!AI147</f>
        <v>30</v>
      </c>
      <c r="V145" s="41" t="str">
        <f>CONCATENATE('ЯНД НЕД'!AH147,"р")</f>
        <v>40р</v>
      </c>
      <c r="W145" s="22" t="str">
        <f>'ЯНД НЕД'!AO147</f>
        <v>Брусника с розмарином</v>
      </c>
      <c r="Y145" s="39">
        <f>'ЯНД НЕД'!AP147</f>
        <v>0</v>
      </c>
      <c r="Z145" s="40">
        <f>'ЯНД НЕД'!AR147</f>
        <v>30</v>
      </c>
      <c r="AA145" s="41" t="str">
        <f>CONCATENATE('ЯНД НЕД'!AQ147,"р")</f>
        <v>40р</v>
      </c>
    </row>
    <row r="146" spans="1:27" ht="20.100000000000001" customHeight="1" x14ac:dyDescent="0.25">
      <c r="A146" s="22" t="str">
        <f>'ЯНД НЕД'!A148</f>
        <v>Гриль</v>
      </c>
      <c r="B146" s="22" t="str">
        <f>'ЯНД НЕД'!B148</f>
        <v>без ротации (гриль)</v>
      </c>
      <c r="C146" s="22" t="str">
        <f>'ЯНД НЕД'!E146</f>
        <v>Горчичиный деми-гляс</v>
      </c>
      <c r="E146" s="39">
        <f>'ЯНД НЕД'!F146</f>
        <v>0</v>
      </c>
      <c r="F146" s="40" t="e">
        <f>CONCATENATE('ЯНД НЕД'!H146,"г")</f>
        <v>#N/A</v>
      </c>
      <c r="G146" s="41" t="e">
        <f>CONCATENATE('ЯНД НЕД'!G146,"р")</f>
        <v>#N/A</v>
      </c>
      <c r="H146" s="22" t="str">
        <f>'ЯНД НЕД'!N146</f>
        <v>Горчичиный деми-гляс</v>
      </c>
      <c r="J146" s="39">
        <f>'ЯНД НЕД'!O146</f>
        <v>0</v>
      </c>
      <c r="K146" s="40" t="e">
        <f>'ЯНД НЕД'!Q146</f>
        <v>#N/A</v>
      </c>
      <c r="L146" s="41" t="e">
        <f>CONCATENATE('ЯНД НЕД'!P146,"р")</f>
        <v>#N/A</v>
      </c>
      <c r="M146" s="22" t="str">
        <f>'ЯНД НЕД'!W148</f>
        <v>Шпинат и сливки</v>
      </c>
      <c r="O146" s="39">
        <f>'ЯНД НЕД'!X148</f>
        <v>0</v>
      </c>
      <c r="P146" s="40">
        <f>'ЯНД НЕД'!Z148</f>
        <v>30</v>
      </c>
      <c r="Q146" s="41" t="str">
        <f>CONCATENATE('ЯНД НЕД'!Y148,"р")</f>
        <v>40р</v>
      </c>
      <c r="R146" s="22" t="str">
        <f>'ЯНД НЕД'!AF148</f>
        <v>Шпинат и сливки</v>
      </c>
      <c r="T146" s="39">
        <f>'ЯНД НЕД'!AG148</f>
        <v>0</v>
      </c>
      <c r="U146" s="40">
        <f>'ЯНД НЕД'!AI148</f>
        <v>30</v>
      </c>
      <c r="V146" s="41" t="str">
        <f>CONCATENATE('ЯНД НЕД'!AH148,"р")</f>
        <v>40р</v>
      </c>
      <c r="W146" s="22" t="str">
        <f>'ЯНД НЕД'!AO148</f>
        <v>Шпинат и сливки</v>
      </c>
      <c r="Y146" s="39">
        <f>'ЯНД НЕД'!AP148</f>
        <v>0</v>
      </c>
      <c r="Z146" s="40">
        <f>'ЯНД НЕД'!AR148</f>
        <v>30</v>
      </c>
      <c r="AA146" s="41" t="str">
        <f>CONCATENATE('ЯНД НЕД'!AQ148,"р")</f>
        <v>40р</v>
      </c>
    </row>
    <row r="147" spans="1:27" ht="20.100000000000001" customHeight="1" x14ac:dyDescent="0.25">
      <c r="C147" s="22" t="str">
        <f>'ЯНД НЕД'!E147</f>
        <v>Брусника с розмарином</v>
      </c>
      <c r="E147" s="39">
        <f>'ЯНД НЕД'!F147</f>
        <v>0</v>
      </c>
      <c r="F147" s="40" t="str">
        <f>CONCATENATE('ЯНД НЕД'!H147,"г")</f>
        <v>30г</v>
      </c>
      <c r="G147" s="41" t="str">
        <f>CONCATENATE('ЯНД НЕД'!G147,"р")</f>
        <v>40р</v>
      </c>
    </row>
  </sheetData>
  <pageMargins left="0.25" right="0.25" top="0.75" bottom="0.75" header="0.3" footer="0.3"/>
  <pageSetup paperSize="9" scale="14" firstPageNumber="42949672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3"/>
  <sheetViews>
    <sheetView workbookViewId="0">
      <selection activeCell="K20" sqref="K20"/>
    </sheetView>
  </sheetViews>
  <sheetFormatPr defaultRowHeight="15" x14ac:dyDescent="0.25"/>
  <cols>
    <col min="1" max="1" width="30.140625" style="22" customWidth="1"/>
  </cols>
  <sheetData>
    <row r="1" spans="1:2" x14ac:dyDescent="0.25">
      <c r="A1" s="444" t="s">
        <v>3508</v>
      </c>
      <c r="B1">
        <v>1</v>
      </c>
    </row>
    <row r="2" spans="1:2" x14ac:dyDescent="0.25">
      <c r="A2" s="444" t="s">
        <v>3512</v>
      </c>
      <c r="B2">
        <v>2</v>
      </c>
    </row>
    <row r="3" spans="1:2" x14ac:dyDescent="0.25">
      <c r="A3" s="444" t="s">
        <v>3510</v>
      </c>
      <c r="B3">
        <v>3</v>
      </c>
    </row>
    <row r="4" spans="1:2" x14ac:dyDescent="0.25">
      <c r="A4" s="444" t="s">
        <v>34</v>
      </c>
      <c r="B4">
        <v>4</v>
      </c>
    </row>
    <row r="5" spans="1:2" x14ac:dyDescent="0.25">
      <c r="A5" s="444" t="s">
        <v>1186</v>
      </c>
      <c r="B5">
        <v>5</v>
      </c>
    </row>
    <row r="6" spans="1:2" x14ac:dyDescent="0.25">
      <c r="A6" s="444" t="s">
        <v>363</v>
      </c>
      <c r="B6">
        <v>6</v>
      </c>
    </row>
    <row r="7" spans="1:2" x14ac:dyDescent="0.25">
      <c r="A7" s="444" t="s">
        <v>51</v>
      </c>
      <c r="B7">
        <v>7</v>
      </c>
    </row>
    <row r="8" spans="1:2" x14ac:dyDescent="0.25">
      <c r="A8" s="444" t="s">
        <v>48</v>
      </c>
      <c r="B8">
        <v>8</v>
      </c>
    </row>
    <row r="9" spans="1:2" x14ac:dyDescent="0.25">
      <c r="A9" s="446" t="s">
        <v>28</v>
      </c>
      <c r="B9">
        <v>9</v>
      </c>
    </row>
    <row r="10" spans="1:2" x14ac:dyDescent="0.25">
      <c r="A10" s="446" t="s">
        <v>36</v>
      </c>
      <c r="B10">
        <v>10</v>
      </c>
    </row>
    <row r="11" spans="1:2" x14ac:dyDescent="0.25">
      <c r="A11" s="444" t="s">
        <v>121</v>
      </c>
      <c r="B11">
        <v>11</v>
      </c>
    </row>
    <row r="12" spans="1:2" x14ac:dyDescent="0.25">
      <c r="A12" s="444" t="s">
        <v>139</v>
      </c>
      <c r="B12">
        <v>12</v>
      </c>
    </row>
    <row r="13" spans="1:2" x14ac:dyDescent="0.25">
      <c r="A13" s="22" t="s">
        <v>331</v>
      </c>
      <c r="B13">
        <v>13</v>
      </c>
    </row>
    <row r="14" spans="1:2" x14ac:dyDescent="0.25">
      <c r="A14" s="444" t="s">
        <v>258</v>
      </c>
      <c r="B14">
        <v>14</v>
      </c>
    </row>
    <row r="15" spans="1:2" x14ac:dyDescent="0.25">
      <c r="A15" s="105" t="s">
        <v>78</v>
      </c>
      <c r="B15">
        <v>15</v>
      </c>
    </row>
    <row r="16" spans="1:2" x14ac:dyDescent="0.25">
      <c r="A16" s="444" t="s">
        <v>116</v>
      </c>
      <c r="B16">
        <v>16</v>
      </c>
    </row>
    <row r="17" spans="1:2" x14ac:dyDescent="0.25">
      <c r="A17" s="444" t="s">
        <v>3511</v>
      </c>
      <c r="B17">
        <v>17</v>
      </c>
    </row>
    <row r="18" spans="1:2" x14ac:dyDescent="0.25">
      <c r="A18" s="446" t="s">
        <v>3554</v>
      </c>
      <c r="B18">
        <v>18</v>
      </c>
    </row>
    <row r="19" spans="1:2" x14ac:dyDescent="0.25">
      <c r="A19" s="446" t="s">
        <v>3360</v>
      </c>
      <c r="B19">
        <v>19</v>
      </c>
    </row>
    <row r="20" spans="1:2" x14ac:dyDescent="0.25">
      <c r="A20" s="444" t="s">
        <v>244</v>
      </c>
      <c r="B20">
        <v>20</v>
      </c>
    </row>
    <row r="21" spans="1:2" x14ac:dyDescent="0.25">
      <c r="A21" s="446" t="s">
        <v>328</v>
      </c>
      <c r="B21">
        <v>21</v>
      </c>
    </row>
    <row r="22" spans="1:2" x14ac:dyDescent="0.25">
      <c r="A22" s="446" t="s">
        <v>3555</v>
      </c>
      <c r="B22">
        <v>22</v>
      </c>
    </row>
    <row r="23" spans="1:2" x14ac:dyDescent="0.25">
      <c r="A23" s="22" t="s">
        <v>206</v>
      </c>
      <c r="B23">
        <v>23</v>
      </c>
    </row>
    <row r="24" spans="1:2" x14ac:dyDescent="0.25">
      <c r="A24" s="444" t="s">
        <v>235</v>
      </c>
      <c r="B24">
        <v>24</v>
      </c>
    </row>
    <row r="25" spans="1:2" x14ac:dyDescent="0.25">
      <c r="A25" s="446" t="s">
        <v>194</v>
      </c>
      <c r="B25">
        <v>25</v>
      </c>
    </row>
    <row r="26" spans="1:2" x14ac:dyDescent="0.25">
      <c r="A26" s="444" t="s">
        <v>200</v>
      </c>
      <c r="B26">
        <v>26</v>
      </c>
    </row>
    <row r="27" spans="1:2" x14ac:dyDescent="0.25">
      <c r="A27" s="444" t="s">
        <v>232</v>
      </c>
      <c r="B27">
        <v>27</v>
      </c>
    </row>
    <row r="28" spans="1:2" x14ac:dyDescent="0.25">
      <c r="A28" s="446" t="s">
        <v>3531</v>
      </c>
      <c r="B28">
        <v>28</v>
      </c>
    </row>
    <row r="29" spans="1:2" x14ac:dyDescent="0.25">
      <c r="A29" s="446" t="s">
        <v>174</v>
      </c>
      <c r="B29">
        <v>29</v>
      </c>
    </row>
    <row r="30" spans="1:2" x14ac:dyDescent="0.25">
      <c r="A30" s="22" t="s">
        <v>151</v>
      </c>
      <c r="B30">
        <v>30</v>
      </c>
    </row>
    <row r="31" spans="1:2" x14ac:dyDescent="0.25">
      <c r="A31" s="446" t="s">
        <v>2114</v>
      </c>
      <c r="B31">
        <v>31</v>
      </c>
    </row>
    <row r="32" spans="1:2" x14ac:dyDescent="0.25">
      <c r="A32" s="446" t="s">
        <v>3535</v>
      </c>
      <c r="B32">
        <v>32</v>
      </c>
    </row>
    <row r="33" spans="1:2" x14ac:dyDescent="0.25">
      <c r="A33" s="446" t="s">
        <v>3534</v>
      </c>
      <c r="B33">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94"/>
  <sheetViews>
    <sheetView topLeftCell="A193" zoomScale="80" workbookViewId="0">
      <selection activeCell="N212" sqref="N212"/>
    </sheetView>
  </sheetViews>
  <sheetFormatPr defaultColWidth="8.7109375" defaultRowHeight="15" x14ac:dyDescent="0.25"/>
  <cols>
    <col min="1" max="1" width="1.7109375" bestFit="1" customWidth="1"/>
    <col min="3" max="3" width="52" bestFit="1" customWidth="1"/>
    <col min="14" max="14" width="89.7109375" customWidth="1"/>
  </cols>
  <sheetData>
    <row r="1" spans="1:18" x14ac:dyDescent="0.25">
      <c r="A1">
        <v>4</v>
      </c>
      <c r="B1" t="s">
        <v>2118</v>
      </c>
      <c r="C1" t="s">
        <v>2119</v>
      </c>
      <c r="D1">
        <v>230</v>
      </c>
      <c r="E1">
        <v>250</v>
      </c>
      <c r="F1">
        <v>185</v>
      </c>
      <c r="G1">
        <v>16</v>
      </c>
      <c r="H1">
        <v>1</v>
      </c>
      <c r="I1">
        <v>28</v>
      </c>
      <c r="N1" t="s">
        <v>2120</v>
      </c>
      <c r="O1" t="str">
        <f t="shared" ref="O1:O32" si="0">CONCATENATE(D1,".-")</f>
        <v>230.-</v>
      </c>
      <c r="P1" t="str">
        <f t="shared" ref="P1:P32" si="1">CONCATENATE(E1," г")</f>
        <v>250 г</v>
      </c>
      <c r="Q1" t="str">
        <f t="shared" ref="Q1:Q32" si="2">CONCATENATE(ROUND(F1,0)," кк")</f>
        <v>185 кк</v>
      </c>
      <c r="R1">
        <v>73</v>
      </c>
    </row>
    <row r="2" spans="1:18" x14ac:dyDescent="0.25">
      <c r="A2">
        <v>4</v>
      </c>
      <c r="B2" t="s">
        <v>2118</v>
      </c>
      <c r="C2" t="s">
        <v>925</v>
      </c>
      <c r="D2">
        <v>220</v>
      </c>
      <c r="E2">
        <v>250</v>
      </c>
      <c r="F2">
        <v>275</v>
      </c>
      <c r="G2">
        <v>8</v>
      </c>
      <c r="H2">
        <v>14</v>
      </c>
      <c r="I2">
        <v>25</v>
      </c>
      <c r="J2">
        <v>1</v>
      </c>
      <c r="L2">
        <v>1</v>
      </c>
      <c r="N2" t="s">
        <v>2121</v>
      </c>
      <c r="O2" t="str">
        <f t="shared" si="0"/>
        <v>220.-</v>
      </c>
      <c r="P2" t="str">
        <f t="shared" si="1"/>
        <v>250 г</v>
      </c>
      <c r="Q2" t="str">
        <f t="shared" si="2"/>
        <v>275 кк</v>
      </c>
      <c r="R2">
        <v>57</v>
      </c>
    </row>
    <row r="3" spans="1:18" x14ac:dyDescent="0.25">
      <c r="A3">
        <v>4</v>
      </c>
      <c r="B3" t="s">
        <v>2118</v>
      </c>
      <c r="C3" t="s">
        <v>2122</v>
      </c>
      <c r="D3">
        <v>280</v>
      </c>
      <c r="E3">
        <v>250</v>
      </c>
      <c r="F3">
        <v>269</v>
      </c>
      <c r="G3">
        <v>15</v>
      </c>
      <c r="H3">
        <v>12</v>
      </c>
      <c r="I3">
        <v>25</v>
      </c>
      <c r="N3" t="s">
        <v>2123</v>
      </c>
      <c r="O3" t="str">
        <f t="shared" si="0"/>
        <v>280.-</v>
      </c>
      <c r="P3" t="str">
        <f t="shared" si="1"/>
        <v>250 г</v>
      </c>
      <c r="Q3" t="str">
        <f t="shared" si="2"/>
        <v>269 кк</v>
      </c>
      <c r="R3">
        <v>104</v>
      </c>
    </row>
    <row r="4" spans="1:18" x14ac:dyDescent="0.25">
      <c r="A4">
        <v>4</v>
      </c>
      <c r="B4" t="s">
        <v>2118</v>
      </c>
      <c r="C4" t="s">
        <v>2124</v>
      </c>
      <c r="D4">
        <v>190</v>
      </c>
      <c r="E4">
        <v>250</v>
      </c>
      <c r="F4">
        <v>259</v>
      </c>
      <c r="G4">
        <v>13</v>
      </c>
      <c r="H4">
        <v>11</v>
      </c>
      <c r="I4">
        <v>25</v>
      </c>
      <c r="L4">
        <v>1</v>
      </c>
      <c r="N4" t="s">
        <v>2125</v>
      </c>
      <c r="O4" t="str">
        <f t="shared" si="0"/>
        <v>190.-</v>
      </c>
      <c r="P4" t="str">
        <f t="shared" si="1"/>
        <v>250 г</v>
      </c>
      <c r="Q4" t="str">
        <f t="shared" si="2"/>
        <v>259 кк</v>
      </c>
      <c r="R4">
        <v>59</v>
      </c>
    </row>
    <row r="5" spans="1:18" x14ac:dyDescent="0.25">
      <c r="A5">
        <v>0</v>
      </c>
      <c r="B5" t="s">
        <v>368</v>
      </c>
      <c r="C5" t="s">
        <v>2126</v>
      </c>
      <c r="D5">
        <v>75</v>
      </c>
      <c r="E5">
        <v>250</v>
      </c>
      <c r="O5" t="str">
        <f t="shared" si="0"/>
        <v>75.-</v>
      </c>
      <c r="P5" t="str">
        <f t="shared" si="1"/>
        <v>250 г</v>
      </c>
      <c r="Q5" t="str">
        <f t="shared" si="2"/>
        <v>0 кк</v>
      </c>
    </row>
    <row r="6" spans="1:18" x14ac:dyDescent="0.25">
      <c r="A6">
        <v>0</v>
      </c>
      <c r="B6" t="s">
        <v>368</v>
      </c>
      <c r="C6" t="s">
        <v>2127</v>
      </c>
      <c r="D6">
        <v>80</v>
      </c>
      <c r="E6">
        <v>150</v>
      </c>
      <c r="F6">
        <v>179</v>
      </c>
      <c r="G6">
        <v>1</v>
      </c>
      <c r="H6">
        <v>14</v>
      </c>
      <c r="I6">
        <v>12</v>
      </c>
      <c r="J6">
        <v>1</v>
      </c>
      <c r="N6" t="s">
        <v>2128</v>
      </c>
      <c r="O6" t="str">
        <f t="shared" si="0"/>
        <v>80.-</v>
      </c>
      <c r="P6" t="str">
        <f t="shared" si="1"/>
        <v>150 г</v>
      </c>
      <c r="Q6" t="str">
        <f t="shared" si="2"/>
        <v>179 кк</v>
      </c>
    </row>
    <row r="7" spans="1:18" x14ac:dyDescent="0.25">
      <c r="A7">
        <v>0</v>
      </c>
      <c r="B7" t="s">
        <v>368</v>
      </c>
      <c r="C7" t="s">
        <v>1650</v>
      </c>
      <c r="D7">
        <v>55</v>
      </c>
      <c r="E7">
        <v>180</v>
      </c>
      <c r="F7">
        <v>147</v>
      </c>
      <c r="G7">
        <v>4</v>
      </c>
      <c r="H7">
        <v>9</v>
      </c>
      <c r="I7">
        <v>13</v>
      </c>
      <c r="J7">
        <v>1</v>
      </c>
      <c r="M7">
        <v>1</v>
      </c>
      <c r="N7" t="s">
        <v>2129</v>
      </c>
      <c r="O7" t="str">
        <f t="shared" si="0"/>
        <v>55.-</v>
      </c>
      <c r="P7" t="str">
        <f t="shared" si="1"/>
        <v>180 г</v>
      </c>
      <c r="Q7" t="str">
        <f t="shared" si="2"/>
        <v>147 кк</v>
      </c>
    </row>
    <row r="8" spans="1:18" x14ac:dyDescent="0.25">
      <c r="A8">
        <v>0</v>
      </c>
      <c r="B8" t="s">
        <v>368</v>
      </c>
      <c r="C8" t="s">
        <v>2130</v>
      </c>
      <c r="D8">
        <v>150</v>
      </c>
      <c r="E8">
        <v>110</v>
      </c>
      <c r="F8">
        <v>249</v>
      </c>
      <c r="G8">
        <v>12</v>
      </c>
      <c r="H8">
        <v>13</v>
      </c>
      <c r="I8">
        <v>18</v>
      </c>
      <c r="N8" t="s">
        <v>2131</v>
      </c>
      <c r="O8" t="str">
        <f t="shared" si="0"/>
        <v>150.-</v>
      </c>
      <c r="P8" t="str">
        <f t="shared" si="1"/>
        <v>110 г</v>
      </c>
      <c r="Q8" t="str">
        <f t="shared" si="2"/>
        <v>249 кк</v>
      </c>
    </row>
    <row r="9" spans="1:18" x14ac:dyDescent="0.25">
      <c r="A9">
        <v>0</v>
      </c>
      <c r="B9" t="s">
        <v>368</v>
      </c>
      <c r="C9" t="s">
        <v>2132</v>
      </c>
      <c r="D9">
        <v>140</v>
      </c>
      <c r="E9">
        <v>100</v>
      </c>
      <c r="F9">
        <v>128</v>
      </c>
      <c r="G9">
        <v>8</v>
      </c>
      <c r="H9">
        <v>9</v>
      </c>
      <c r="I9">
        <v>3</v>
      </c>
      <c r="N9" t="s">
        <v>2133</v>
      </c>
      <c r="O9" t="str">
        <f t="shared" si="0"/>
        <v>140.-</v>
      </c>
      <c r="P9" t="str">
        <f t="shared" si="1"/>
        <v>100 г</v>
      </c>
      <c r="Q9" t="str">
        <f t="shared" si="2"/>
        <v>128 кк</v>
      </c>
    </row>
    <row r="10" spans="1:18" x14ac:dyDescent="0.25">
      <c r="A10">
        <v>0</v>
      </c>
      <c r="B10" t="s">
        <v>368</v>
      </c>
      <c r="C10" t="s">
        <v>2134</v>
      </c>
      <c r="D10">
        <v>75</v>
      </c>
      <c r="E10">
        <v>220</v>
      </c>
      <c r="F10">
        <v>241</v>
      </c>
      <c r="G10">
        <v>5</v>
      </c>
      <c r="H10">
        <v>20</v>
      </c>
      <c r="I10">
        <v>10</v>
      </c>
      <c r="J10">
        <v>1</v>
      </c>
      <c r="N10" t="s">
        <v>2135</v>
      </c>
      <c r="O10" t="str">
        <f t="shared" si="0"/>
        <v>75.-</v>
      </c>
      <c r="P10" t="str">
        <f t="shared" si="1"/>
        <v>220 г</v>
      </c>
      <c r="Q10" t="str">
        <f t="shared" si="2"/>
        <v>241 кк</v>
      </c>
    </row>
    <row r="11" spans="1:18" x14ac:dyDescent="0.25">
      <c r="A11">
        <v>0</v>
      </c>
      <c r="B11" t="s">
        <v>368</v>
      </c>
      <c r="C11" t="s">
        <v>2136</v>
      </c>
      <c r="D11">
        <v>75</v>
      </c>
      <c r="E11">
        <v>70</v>
      </c>
      <c r="F11">
        <v>163</v>
      </c>
      <c r="G11">
        <v>3</v>
      </c>
      <c r="H11">
        <v>10</v>
      </c>
      <c r="I11">
        <v>13</v>
      </c>
      <c r="J11">
        <v>1</v>
      </c>
      <c r="N11" t="s">
        <v>2137</v>
      </c>
      <c r="O11" t="str">
        <f t="shared" si="0"/>
        <v>75.-</v>
      </c>
      <c r="P11" t="str">
        <f t="shared" si="1"/>
        <v>70 г</v>
      </c>
      <c r="Q11" t="str">
        <f t="shared" si="2"/>
        <v>163 кк</v>
      </c>
    </row>
    <row r="12" spans="1:18" x14ac:dyDescent="0.25">
      <c r="A12">
        <v>0</v>
      </c>
      <c r="B12" t="s">
        <v>368</v>
      </c>
      <c r="C12" t="s">
        <v>2138</v>
      </c>
      <c r="D12">
        <v>140</v>
      </c>
      <c r="E12">
        <v>150</v>
      </c>
      <c r="F12">
        <v>229</v>
      </c>
      <c r="G12">
        <v>6</v>
      </c>
      <c r="H12">
        <v>15</v>
      </c>
      <c r="I12">
        <v>16</v>
      </c>
      <c r="J12">
        <v>1</v>
      </c>
      <c r="N12" t="s">
        <v>2139</v>
      </c>
      <c r="O12" t="str">
        <f t="shared" si="0"/>
        <v>140.-</v>
      </c>
      <c r="P12" t="str">
        <f t="shared" si="1"/>
        <v>150 г</v>
      </c>
      <c r="Q12" t="str">
        <f t="shared" si="2"/>
        <v>229 кк</v>
      </c>
    </row>
    <row r="13" spans="1:18" x14ac:dyDescent="0.25">
      <c r="A13">
        <v>0</v>
      </c>
      <c r="B13" t="s">
        <v>368</v>
      </c>
      <c r="C13" t="s">
        <v>321</v>
      </c>
      <c r="D13">
        <v>80</v>
      </c>
      <c r="E13">
        <v>180</v>
      </c>
      <c r="F13">
        <v>99</v>
      </c>
      <c r="G13">
        <v>4</v>
      </c>
      <c r="H13">
        <v>6</v>
      </c>
      <c r="I13">
        <v>7</v>
      </c>
      <c r="J13">
        <v>1</v>
      </c>
      <c r="N13" t="s">
        <v>2140</v>
      </c>
      <c r="O13" t="str">
        <f t="shared" si="0"/>
        <v>80.-</v>
      </c>
      <c r="P13" t="str">
        <f t="shared" si="1"/>
        <v>180 г</v>
      </c>
      <c r="Q13" t="str">
        <f t="shared" si="2"/>
        <v>99 кк</v>
      </c>
    </row>
    <row r="14" spans="1:18" x14ac:dyDescent="0.25">
      <c r="A14">
        <v>0</v>
      </c>
      <c r="B14" t="s">
        <v>368</v>
      </c>
      <c r="C14" t="s">
        <v>2141</v>
      </c>
      <c r="D14">
        <v>90</v>
      </c>
      <c r="E14">
        <v>250</v>
      </c>
      <c r="O14" t="str">
        <f t="shared" si="0"/>
        <v>90.-</v>
      </c>
      <c r="P14" t="str">
        <f t="shared" si="1"/>
        <v>250 г</v>
      </c>
      <c r="Q14" t="str">
        <f t="shared" si="2"/>
        <v>0 кк</v>
      </c>
    </row>
    <row r="15" spans="1:18" x14ac:dyDescent="0.25">
      <c r="A15">
        <v>0</v>
      </c>
      <c r="B15" t="s">
        <v>368</v>
      </c>
      <c r="C15" t="s">
        <v>2142</v>
      </c>
      <c r="D15">
        <v>85</v>
      </c>
      <c r="E15">
        <v>250</v>
      </c>
      <c r="F15">
        <v>235</v>
      </c>
      <c r="G15">
        <v>7</v>
      </c>
      <c r="H15">
        <v>14</v>
      </c>
      <c r="I15">
        <v>23</v>
      </c>
      <c r="O15" t="str">
        <f t="shared" si="0"/>
        <v>85.-</v>
      </c>
      <c r="P15" t="str">
        <f t="shared" si="1"/>
        <v>250 г</v>
      </c>
      <c r="Q15" t="str">
        <f t="shared" si="2"/>
        <v>235 кк</v>
      </c>
    </row>
    <row r="16" spans="1:18" x14ac:dyDescent="0.25">
      <c r="A16">
        <v>4</v>
      </c>
      <c r="B16" t="s">
        <v>368</v>
      </c>
      <c r="C16" t="s">
        <v>2143</v>
      </c>
      <c r="D16">
        <v>90</v>
      </c>
      <c r="E16">
        <v>60</v>
      </c>
      <c r="F16">
        <v>185</v>
      </c>
      <c r="G16">
        <v>6</v>
      </c>
      <c r="H16">
        <v>17</v>
      </c>
      <c r="I16">
        <v>0</v>
      </c>
      <c r="N16" t="s">
        <v>2144</v>
      </c>
      <c r="O16" t="str">
        <f t="shared" si="0"/>
        <v>90.-</v>
      </c>
      <c r="P16" t="str">
        <f t="shared" si="1"/>
        <v>60 г</v>
      </c>
      <c r="Q16" t="str">
        <f t="shared" si="2"/>
        <v>185 кк</v>
      </c>
    </row>
    <row r="17" spans="1:18" x14ac:dyDescent="0.25">
      <c r="A17">
        <v>0</v>
      </c>
      <c r="B17" t="s">
        <v>368</v>
      </c>
      <c r="C17" t="s">
        <v>2145</v>
      </c>
      <c r="D17">
        <v>75</v>
      </c>
      <c r="E17">
        <v>250</v>
      </c>
      <c r="O17" t="str">
        <f t="shared" si="0"/>
        <v>75.-</v>
      </c>
      <c r="P17" t="str">
        <f t="shared" si="1"/>
        <v>250 г</v>
      </c>
      <c r="Q17" t="str">
        <f t="shared" si="2"/>
        <v>0 кк</v>
      </c>
    </row>
    <row r="18" spans="1:18" x14ac:dyDescent="0.25">
      <c r="A18">
        <v>0</v>
      </c>
      <c r="B18" t="s">
        <v>368</v>
      </c>
      <c r="C18" t="s">
        <v>2146</v>
      </c>
      <c r="D18">
        <v>190</v>
      </c>
      <c r="E18">
        <v>60</v>
      </c>
      <c r="F18">
        <v>81</v>
      </c>
      <c r="G18">
        <v>11</v>
      </c>
      <c r="H18">
        <v>4</v>
      </c>
      <c r="I18">
        <v>0</v>
      </c>
      <c r="O18" t="str">
        <f t="shared" si="0"/>
        <v>190.-</v>
      </c>
      <c r="P18" t="str">
        <f t="shared" si="1"/>
        <v>60 г</v>
      </c>
      <c r="Q18" t="str">
        <f t="shared" si="2"/>
        <v>81 кк</v>
      </c>
    </row>
    <row r="19" spans="1:18" x14ac:dyDescent="0.25">
      <c r="A19">
        <v>0</v>
      </c>
      <c r="B19" t="s">
        <v>368</v>
      </c>
      <c r="C19" t="s">
        <v>2147</v>
      </c>
      <c r="D19">
        <v>80</v>
      </c>
      <c r="E19">
        <v>250</v>
      </c>
      <c r="F19">
        <v>462</v>
      </c>
      <c r="G19">
        <v>10</v>
      </c>
      <c r="H19">
        <v>21</v>
      </c>
      <c r="I19">
        <v>58</v>
      </c>
      <c r="O19" t="str">
        <f t="shared" si="0"/>
        <v>80.-</v>
      </c>
      <c r="P19" t="str">
        <f t="shared" si="1"/>
        <v>250 г</v>
      </c>
      <c r="Q19" t="str">
        <f t="shared" si="2"/>
        <v>462 кк</v>
      </c>
    </row>
    <row r="20" spans="1:18" x14ac:dyDescent="0.25">
      <c r="A20">
        <v>0</v>
      </c>
      <c r="B20" t="s">
        <v>368</v>
      </c>
      <c r="C20" t="s">
        <v>2148</v>
      </c>
      <c r="D20">
        <v>70</v>
      </c>
      <c r="E20">
        <v>250</v>
      </c>
      <c r="F20">
        <v>357</v>
      </c>
      <c r="G20">
        <v>6</v>
      </c>
      <c r="H20">
        <v>23</v>
      </c>
      <c r="I20">
        <v>31</v>
      </c>
      <c r="N20" t="s">
        <v>2149</v>
      </c>
      <c r="O20" t="str">
        <f t="shared" si="0"/>
        <v>70.-</v>
      </c>
      <c r="P20" t="str">
        <f t="shared" si="1"/>
        <v>250 г</v>
      </c>
      <c r="Q20" t="str">
        <f t="shared" si="2"/>
        <v>357 кк</v>
      </c>
    </row>
    <row r="21" spans="1:18" x14ac:dyDescent="0.25">
      <c r="A21">
        <v>0</v>
      </c>
      <c r="B21" t="s">
        <v>368</v>
      </c>
      <c r="C21" t="s">
        <v>2150</v>
      </c>
      <c r="D21">
        <v>110</v>
      </c>
      <c r="E21">
        <v>100</v>
      </c>
      <c r="F21">
        <v>320</v>
      </c>
      <c r="G21">
        <v>20</v>
      </c>
      <c r="H21">
        <v>21</v>
      </c>
      <c r="I21">
        <v>10</v>
      </c>
      <c r="N21" t="s">
        <v>2151</v>
      </c>
      <c r="O21" t="str">
        <f t="shared" si="0"/>
        <v>110.-</v>
      </c>
      <c r="P21" t="str">
        <f t="shared" si="1"/>
        <v>100 г</v>
      </c>
      <c r="Q21" t="str">
        <f t="shared" si="2"/>
        <v>320 кк</v>
      </c>
    </row>
    <row r="22" spans="1:18" x14ac:dyDescent="0.25">
      <c r="A22">
        <v>0</v>
      </c>
      <c r="B22" t="s">
        <v>368</v>
      </c>
      <c r="C22" t="s">
        <v>2152</v>
      </c>
      <c r="D22">
        <v>75</v>
      </c>
      <c r="E22">
        <v>160</v>
      </c>
      <c r="F22">
        <v>189</v>
      </c>
      <c r="G22">
        <v>6</v>
      </c>
      <c r="H22">
        <v>9</v>
      </c>
      <c r="I22">
        <v>19</v>
      </c>
      <c r="J22">
        <v>1</v>
      </c>
      <c r="N22" t="s">
        <v>2153</v>
      </c>
      <c r="O22" t="str">
        <f t="shared" si="0"/>
        <v>75.-</v>
      </c>
      <c r="P22" t="str">
        <f t="shared" si="1"/>
        <v>160 г</v>
      </c>
      <c r="Q22" t="str">
        <f t="shared" si="2"/>
        <v>189 кк</v>
      </c>
    </row>
    <row r="23" spans="1:18" x14ac:dyDescent="0.25">
      <c r="A23">
        <v>0</v>
      </c>
      <c r="B23" t="s">
        <v>368</v>
      </c>
      <c r="C23" t="s">
        <v>2154</v>
      </c>
      <c r="D23">
        <v>130</v>
      </c>
      <c r="E23">
        <v>220</v>
      </c>
      <c r="O23" t="str">
        <f t="shared" si="0"/>
        <v>130.-</v>
      </c>
      <c r="P23" t="str">
        <f t="shared" si="1"/>
        <v>220 г</v>
      </c>
      <c r="Q23" t="str">
        <f t="shared" si="2"/>
        <v>0 кк</v>
      </c>
    </row>
    <row r="24" spans="1:18" x14ac:dyDescent="0.25">
      <c r="A24">
        <v>0</v>
      </c>
      <c r="B24" t="s">
        <v>368</v>
      </c>
      <c r="C24" t="s">
        <v>2155</v>
      </c>
      <c r="D24">
        <v>120</v>
      </c>
      <c r="E24">
        <v>220</v>
      </c>
      <c r="F24">
        <v>389</v>
      </c>
      <c r="G24">
        <v>19</v>
      </c>
      <c r="H24">
        <v>30</v>
      </c>
      <c r="I24">
        <v>10</v>
      </c>
      <c r="N24" t="s">
        <v>2156</v>
      </c>
      <c r="O24" t="str">
        <f t="shared" si="0"/>
        <v>120.-</v>
      </c>
      <c r="P24" t="str">
        <f t="shared" si="1"/>
        <v>220 г</v>
      </c>
      <c r="Q24" t="str">
        <f t="shared" si="2"/>
        <v>389 кк</v>
      </c>
    </row>
    <row r="25" spans="1:18" x14ac:dyDescent="0.25">
      <c r="A25">
        <v>0</v>
      </c>
      <c r="B25" t="s">
        <v>368</v>
      </c>
      <c r="C25" t="s">
        <v>2157</v>
      </c>
      <c r="D25">
        <v>100</v>
      </c>
      <c r="E25">
        <v>240</v>
      </c>
      <c r="F25">
        <v>421</v>
      </c>
      <c r="G25">
        <v>20</v>
      </c>
      <c r="H25">
        <v>30</v>
      </c>
      <c r="I25">
        <v>15</v>
      </c>
      <c r="N25" t="s">
        <v>2158</v>
      </c>
      <c r="O25" t="str">
        <f t="shared" si="0"/>
        <v>100.-</v>
      </c>
      <c r="P25" t="str">
        <f t="shared" si="1"/>
        <v>240 г</v>
      </c>
      <c r="Q25" t="str">
        <f t="shared" si="2"/>
        <v>421 кк</v>
      </c>
    </row>
    <row r="26" spans="1:18" x14ac:dyDescent="0.25">
      <c r="A26">
        <v>0</v>
      </c>
      <c r="B26" t="s">
        <v>368</v>
      </c>
      <c r="C26" t="s">
        <v>2159</v>
      </c>
      <c r="D26">
        <v>130</v>
      </c>
      <c r="K26">
        <v>1</v>
      </c>
      <c r="L26">
        <v>1</v>
      </c>
      <c r="O26" t="str">
        <f t="shared" si="0"/>
        <v>130.-</v>
      </c>
      <c r="P26" t="str">
        <f t="shared" si="1"/>
        <v xml:space="preserve"> г</v>
      </c>
      <c r="Q26" t="str">
        <f t="shared" si="2"/>
        <v>0 кк</v>
      </c>
    </row>
    <row r="27" spans="1:18" x14ac:dyDescent="0.25">
      <c r="A27">
        <v>0</v>
      </c>
      <c r="B27" t="s">
        <v>368</v>
      </c>
      <c r="C27" t="s">
        <v>2160</v>
      </c>
      <c r="D27">
        <v>120</v>
      </c>
      <c r="E27">
        <v>240</v>
      </c>
      <c r="F27">
        <v>442</v>
      </c>
      <c r="G27">
        <v>24</v>
      </c>
      <c r="H27">
        <v>33</v>
      </c>
      <c r="I27">
        <v>13</v>
      </c>
      <c r="N27" t="s">
        <v>2161</v>
      </c>
      <c r="O27" t="str">
        <f t="shared" si="0"/>
        <v>120.-</v>
      </c>
      <c r="P27" t="str">
        <f t="shared" si="1"/>
        <v>240 г</v>
      </c>
      <c r="Q27" t="str">
        <f t="shared" si="2"/>
        <v>442 кк</v>
      </c>
    </row>
    <row r="28" spans="1:18" x14ac:dyDescent="0.25">
      <c r="A28">
        <v>0</v>
      </c>
      <c r="B28" t="s">
        <v>368</v>
      </c>
      <c r="C28" t="s">
        <v>2162</v>
      </c>
      <c r="D28">
        <v>180</v>
      </c>
      <c r="E28">
        <v>220</v>
      </c>
      <c r="F28">
        <v>620</v>
      </c>
      <c r="G28">
        <v>19</v>
      </c>
      <c r="H28">
        <v>41</v>
      </c>
      <c r="I28">
        <v>45</v>
      </c>
      <c r="O28" t="str">
        <f t="shared" si="0"/>
        <v>180.-</v>
      </c>
      <c r="P28" t="str">
        <f t="shared" si="1"/>
        <v>220 г</v>
      </c>
      <c r="Q28" t="str">
        <f t="shared" si="2"/>
        <v>620 кк</v>
      </c>
    </row>
    <row r="29" spans="1:18" x14ac:dyDescent="0.25">
      <c r="A29">
        <v>0</v>
      </c>
      <c r="B29" t="s">
        <v>368</v>
      </c>
      <c r="C29" t="s">
        <v>2163</v>
      </c>
      <c r="D29">
        <v>180</v>
      </c>
      <c r="E29">
        <v>220</v>
      </c>
      <c r="F29">
        <v>434</v>
      </c>
      <c r="G29">
        <v>23</v>
      </c>
      <c r="H29">
        <v>19</v>
      </c>
      <c r="I29">
        <v>44</v>
      </c>
      <c r="N29" t="s">
        <v>2164</v>
      </c>
      <c r="O29" t="str">
        <f t="shared" si="0"/>
        <v>180.-</v>
      </c>
      <c r="P29" t="str">
        <f t="shared" si="1"/>
        <v>220 г</v>
      </c>
      <c r="Q29" t="str">
        <f t="shared" si="2"/>
        <v>434 кк</v>
      </c>
    </row>
    <row r="30" spans="1:18" x14ac:dyDescent="0.25">
      <c r="A30">
        <v>0</v>
      </c>
      <c r="B30" t="s">
        <v>368</v>
      </c>
      <c r="C30" t="s">
        <v>2165</v>
      </c>
      <c r="D30">
        <v>180</v>
      </c>
      <c r="E30">
        <v>220</v>
      </c>
      <c r="F30">
        <v>441</v>
      </c>
      <c r="G30">
        <v>17</v>
      </c>
      <c r="H30">
        <v>22</v>
      </c>
      <c r="I30">
        <v>45</v>
      </c>
      <c r="N30" t="s">
        <v>2166</v>
      </c>
      <c r="O30" t="str">
        <f t="shared" si="0"/>
        <v>180.-</v>
      </c>
      <c r="P30" t="str">
        <f t="shared" si="1"/>
        <v>220 г</v>
      </c>
      <c r="Q30" t="str">
        <f t="shared" si="2"/>
        <v>441 кк</v>
      </c>
    </row>
    <row r="31" spans="1:18" x14ac:dyDescent="0.25">
      <c r="A31">
        <v>0</v>
      </c>
      <c r="B31" t="s">
        <v>368</v>
      </c>
      <c r="C31" t="s">
        <v>2167</v>
      </c>
      <c r="D31">
        <v>180</v>
      </c>
      <c r="F31">
        <v>654</v>
      </c>
      <c r="G31">
        <v>20</v>
      </c>
      <c r="H31">
        <v>49</v>
      </c>
      <c r="I31">
        <v>32</v>
      </c>
      <c r="O31" t="str">
        <f t="shared" si="0"/>
        <v>180.-</v>
      </c>
      <c r="P31" t="str">
        <f t="shared" si="1"/>
        <v xml:space="preserve"> г</v>
      </c>
      <c r="Q31" t="str">
        <f t="shared" si="2"/>
        <v>654 кк</v>
      </c>
    </row>
    <row r="32" spans="1:18" x14ac:dyDescent="0.25">
      <c r="A32">
        <v>0</v>
      </c>
      <c r="B32" t="s">
        <v>368</v>
      </c>
      <c r="C32" t="s">
        <v>2168</v>
      </c>
      <c r="D32">
        <v>180</v>
      </c>
      <c r="E32">
        <v>220</v>
      </c>
      <c r="F32">
        <v>622</v>
      </c>
      <c r="G32">
        <v>29</v>
      </c>
      <c r="H32">
        <v>37</v>
      </c>
      <c r="I32">
        <v>42</v>
      </c>
      <c r="O32" t="str">
        <f t="shared" si="0"/>
        <v>180.-</v>
      </c>
      <c r="P32" t="str">
        <f t="shared" si="1"/>
        <v>220 г</v>
      </c>
      <c r="Q32" t="str">
        <f t="shared" si="2"/>
        <v>622 кк</v>
      </c>
      <c r="R32">
        <v>2</v>
      </c>
    </row>
    <row r="33" spans="1:17" x14ac:dyDescent="0.25">
      <c r="A33">
        <v>0</v>
      </c>
      <c r="B33" t="s">
        <v>368</v>
      </c>
      <c r="C33" t="s">
        <v>2169</v>
      </c>
      <c r="D33">
        <v>150</v>
      </c>
      <c r="E33">
        <v>80</v>
      </c>
      <c r="F33">
        <v>253</v>
      </c>
      <c r="G33">
        <v>13</v>
      </c>
      <c r="H33">
        <v>16</v>
      </c>
      <c r="I33">
        <v>15</v>
      </c>
      <c r="N33" t="s">
        <v>2170</v>
      </c>
      <c r="O33" t="str">
        <f t="shared" ref="O33:O96" si="3">CONCATENATE(D33,".-")</f>
        <v>150.-</v>
      </c>
      <c r="P33" t="str">
        <f t="shared" ref="P33:P96" si="4">CONCATENATE(E33," г")</f>
        <v>80 г</v>
      </c>
      <c r="Q33" t="str">
        <f t="shared" ref="Q33:Q96" si="5">CONCATENATE(ROUND(F33,0)," кк")</f>
        <v>253 кк</v>
      </c>
    </row>
    <row r="34" spans="1:17" x14ac:dyDescent="0.25">
      <c r="A34">
        <v>0</v>
      </c>
      <c r="B34" t="s">
        <v>368</v>
      </c>
      <c r="C34" t="s">
        <v>2171</v>
      </c>
      <c r="D34">
        <v>75</v>
      </c>
      <c r="E34">
        <v>180</v>
      </c>
      <c r="F34">
        <v>264</v>
      </c>
      <c r="G34">
        <v>6</v>
      </c>
      <c r="H34">
        <v>5</v>
      </c>
      <c r="I34">
        <v>46</v>
      </c>
      <c r="J34">
        <v>1</v>
      </c>
      <c r="O34" t="str">
        <f t="shared" si="3"/>
        <v>75.-</v>
      </c>
      <c r="P34" t="str">
        <f t="shared" si="4"/>
        <v>180 г</v>
      </c>
      <c r="Q34" t="str">
        <f t="shared" si="5"/>
        <v>264 кк</v>
      </c>
    </row>
    <row r="35" spans="1:17" x14ac:dyDescent="0.25">
      <c r="A35">
        <v>0</v>
      </c>
      <c r="B35" t="s">
        <v>368</v>
      </c>
      <c r="C35" t="s">
        <v>2172</v>
      </c>
      <c r="D35">
        <v>120</v>
      </c>
      <c r="E35">
        <v>100</v>
      </c>
      <c r="F35">
        <v>81</v>
      </c>
      <c r="G35">
        <v>10</v>
      </c>
      <c r="H35">
        <v>4</v>
      </c>
      <c r="N35" t="s">
        <v>2173</v>
      </c>
      <c r="O35" t="str">
        <f t="shared" si="3"/>
        <v>120.-</v>
      </c>
      <c r="P35" t="str">
        <f t="shared" si="4"/>
        <v>100 г</v>
      </c>
      <c r="Q35" t="str">
        <f t="shared" si="5"/>
        <v>81 кк</v>
      </c>
    </row>
    <row r="36" spans="1:17" x14ac:dyDescent="0.25">
      <c r="A36">
        <v>0</v>
      </c>
      <c r="B36" t="s">
        <v>368</v>
      </c>
      <c r="C36" t="s">
        <v>2174</v>
      </c>
      <c r="D36">
        <v>90</v>
      </c>
      <c r="L36">
        <v>1</v>
      </c>
      <c r="O36" t="str">
        <f t="shared" si="3"/>
        <v>90.-</v>
      </c>
      <c r="P36" t="str">
        <f t="shared" si="4"/>
        <v xml:space="preserve"> г</v>
      </c>
      <c r="Q36" t="str">
        <f t="shared" si="5"/>
        <v>0 кк</v>
      </c>
    </row>
    <row r="37" spans="1:17" x14ac:dyDescent="0.25">
      <c r="A37">
        <v>0</v>
      </c>
      <c r="B37" t="s">
        <v>368</v>
      </c>
      <c r="C37" t="s">
        <v>2175</v>
      </c>
      <c r="D37">
        <v>75</v>
      </c>
      <c r="E37">
        <v>250</v>
      </c>
      <c r="F37">
        <v>357</v>
      </c>
      <c r="G37">
        <v>6</v>
      </c>
      <c r="H37">
        <v>23</v>
      </c>
      <c r="I37">
        <v>31</v>
      </c>
      <c r="O37" t="str">
        <f t="shared" si="3"/>
        <v>75.-</v>
      </c>
      <c r="P37" t="str">
        <f t="shared" si="4"/>
        <v>250 г</v>
      </c>
      <c r="Q37" t="str">
        <f t="shared" si="5"/>
        <v>357 кк</v>
      </c>
    </row>
    <row r="38" spans="1:17" x14ac:dyDescent="0.25">
      <c r="A38">
        <v>0</v>
      </c>
      <c r="B38" t="s">
        <v>368</v>
      </c>
      <c r="C38" t="s">
        <v>2176</v>
      </c>
      <c r="D38">
        <v>90</v>
      </c>
      <c r="E38">
        <v>250</v>
      </c>
      <c r="O38" t="str">
        <f t="shared" si="3"/>
        <v>90.-</v>
      </c>
      <c r="P38" t="str">
        <f t="shared" si="4"/>
        <v>250 г</v>
      </c>
      <c r="Q38" t="str">
        <f t="shared" si="5"/>
        <v>0 кк</v>
      </c>
    </row>
    <row r="39" spans="1:17" x14ac:dyDescent="0.25">
      <c r="A39">
        <v>0</v>
      </c>
      <c r="B39" t="s">
        <v>368</v>
      </c>
      <c r="C39" t="s">
        <v>2177</v>
      </c>
      <c r="D39">
        <v>80</v>
      </c>
      <c r="E39">
        <v>250</v>
      </c>
      <c r="F39">
        <v>439</v>
      </c>
      <c r="G39">
        <v>8</v>
      </c>
      <c r="H39">
        <v>22</v>
      </c>
      <c r="I39">
        <v>53</v>
      </c>
      <c r="O39" t="str">
        <f t="shared" si="3"/>
        <v>80.-</v>
      </c>
      <c r="P39" t="str">
        <f t="shared" si="4"/>
        <v>250 г</v>
      </c>
      <c r="Q39" t="str">
        <f t="shared" si="5"/>
        <v>439 кк</v>
      </c>
    </row>
    <row r="40" spans="1:17" x14ac:dyDescent="0.25">
      <c r="A40">
        <v>0</v>
      </c>
      <c r="B40" t="s">
        <v>368</v>
      </c>
      <c r="C40" t="s">
        <v>2178</v>
      </c>
      <c r="D40">
        <v>110</v>
      </c>
      <c r="E40">
        <v>180</v>
      </c>
      <c r="F40">
        <v>360</v>
      </c>
      <c r="G40">
        <v>9</v>
      </c>
      <c r="H40">
        <v>27</v>
      </c>
      <c r="I40">
        <v>18</v>
      </c>
      <c r="J40">
        <v>1</v>
      </c>
      <c r="K40">
        <v>1</v>
      </c>
      <c r="L40">
        <v>1</v>
      </c>
      <c r="N40" t="s">
        <v>2179</v>
      </c>
      <c r="O40" t="str">
        <f t="shared" si="3"/>
        <v>110.-</v>
      </c>
      <c r="P40" t="str">
        <f t="shared" si="4"/>
        <v>180 г</v>
      </c>
      <c r="Q40" t="str">
        <f t="shared" si="5"/>
        <v>360 кк</v>
      </c>
    </row>
    <row r="41" spans="1:17" x14ac:dyDescent="0.25">
      <c r="A41">
        <v>0</v>
      </c>
      <c r="B41" t="s">
        <v>368</v>
      </c>
      <c r="C41" t="s">
        <v>2180</v>
      </c>
      <c r="D41">
        <v>140</v>
      </c>
      <c r="E41">
        <v>220</v>
      </c>
      <c r="K41">
        <v>1</v>
      </c>
      <c r="L41">
        <v>1</v>
      </c>
      <c r="O41" t="str">
        <f t="shared" si="3"/>
        <v>140.-</v>
      </c>
      <c r="P41" t="str">
        <f t="shared" si="4"/>
        <v>220 г</v>
      </c>
      <c r="Q41" t="str">
        <f t="shared" si="5"/>
        <v>0 кк</v>
      </c>
    </row>
    <row r="42" spans="1:17" x14ac:dyDescent="0.25">
      <c r="A42">
        <v>0</v>
      </c>
      <c r="B42" t="s">
        <v>368</v>
      </c>
      <c r="C42" t="s">
        <v>2181</v>
      </c>
      <c r="D42">
        <v>130</v>
      </c>
      <c r="O42" t="str">
        <f t="shared" si="3"/>
        <v>130.-</v>
      </c>
      <c r="P42" t="str">
        <f t="shared" si="4"/>
        <v xml:space="preserve"> г</v>
      </c>
      <c r="Q42" t="str">
        <f t="shared" si="5"/>
        <v>0 кк</v>
      </c>
    </row>
    <row r="43" spans="1:17" x14ac:dyDescent="0.25">
      <c r="A43">
        <v>0</v>
      </c>
      <c r="B43" t="s">
        <v>368</v>
      </c>
      <c r="C43" t="s">
        <v>2182</v>
      </c>
      <c r="D43">
        <v>150</v>
      </c>
      <c r="E43">
        <v>200</v>
      </c>
      <c r="O43" t="str">
        <f t="shared" si="3"/>
        <v>150.-</v>
      </c>
      <c r="P43" t="str">
        <f t="shared" si="4"/>
        <v>200 г</v>
      </c>
      <c r="Q43" t="str">
        <f t="shared" si="5"/>
        <v>0 кк</v>
      </c>
    </row>
    <row r="44" spans="1:17" x14ac:dyDescent="0.25">
      <c r="A44">
        <v>0</v>
      </c>
      <c r="B44" t="s">
        <v>368</v>
      </c>
      <c r="C44" t="s">
        <v>2183</v>
      </c>
      <c r="D44">
        <v>135</v>
      </c>
      <c r="F44">
        <v>373</v>
      </c>
      <c r="G44">
        <v>22</v>
      </c>
      <c r="H44">
        <v>29</v>
      </c>
      <c r="I44">
        <v>5</v>
      </c>
      <c r="O44" t="str">
        <f t="shared" si="3"/>
        <v>135.-</v>
      </c>
      <c r="P44" t="str">
        <f t="shared" si="4"/>
        <v xml:space="preserve"> г</v>
      </c>
      <c r="Q44" t="str">
        <f t="shared" si="5"/>
        <v>373 кк</v>
      </c>
    </row>
    <row r="45" spans="1:17" x14ac:dyDescent="0.25">
      <c r="A45">
        <v>0</v>
      </c>
      <c r="B45" t="s">
        <v>368</v>
      </c>
      <c r="C45" t="s">
        <v>1243</v>
      </c>
      <c r="D45">
        <v>120</v>
      </c>
      <c r="E45">
        <v>200</v>
      </c>
      <c r="O45" t="str">
        <f t="shared" si="3"/>
        <v>120.-</v>
      </c>
      <c r="P45" t="str">
        <f t="shared" si="4"/>
        <v>200 г</v>
      </c>
      <c r="Q45" t="str">
        <f t="shared" si="5"/>
        <v>0 кк</v>
      </c>
    </row>
    <row r="46" spans="1:17" x14ac:dyDescent="0.25">
      <c r="A46">
        <v>0</v>
      </c>
      <c r="B46" t="s">
        <v>368</v>
      </c>
      <c r="C46" t="s">
        <v>2184</v>
      </c>
      <c r="D46">
        <v>95</v>
      </c>
      <c r="E46">
        <v>150</v>
      </c>
      <c r="F46">
        <v>50</v>
      </c>
      <c r="G46">
        <v>2</v>
      </c>
      <c r="H46">
        <v>2</v>
      </c>
      <c r="I46">
        <v>5</v>
      </c>
      <c r="J46">
        <v>1</v>
      </c>
      <c r="O46" t="str">
        <f t="shared" si="3"/>
        <v>95.-</v>
      </c>
      <c r="P46" t="str">
        <f t="shared" si="4"/>
        <v>150 г</v>
      </c>
      <c r="Q46" t="str">
        <f t="shared" si="5"/>
        <v>50 кк</v>
      </c>
    </row>
    <row r="47" spans="1:17" x14ac:dyDescent="0.25">
      <c r="A47">
        <v>0</v>
      </c>
      <c r="B47" t="s">
        <v>368</v>
      </c>
      <c r="C47" t="s">
        <v>2185</v>
      </c>
      <c r="D47">
        <v>165</v>
      </c>
      <c r="E47">
        <v>120</v>
      </c>
      <c r="F47">
        <v>106</v>
      </c>
      <c r="G47">
        <v>9</v>
      </c>
      <c r="H47">
        <v>1</v>
      </c>
      <c r="I47">
        <v>16</v>
      </c>
      <c r="N47" t="s">
        <v>2186</v>
      </c>
      <c r="O47" t="str">
        <f t="shared" si="3"/>
        <v>165.-</v>
      </c>
      <c r="P47" t="str">
        <f t="shared" si="4"/>
        <v>120 г</v>
      </c>
      <c r="Q47" t="str">
        <f t="shared" si="5"/>
        <v>106 кк</v>
      </c>
    </row>
    <row r="48" spans="1:17" x14ac:dyDescent="0.25">
      <c r="A48">
        <v>0</v>
      </c>
      <c r="B48" t="s">
        <v>368</v>
      </c>
      <c r="C48" t="s">
        <v>2187</v>
      </c>
      <c r="D48">
        <v>80</v>
      </c>
      <c r="E48">
        <v>120</v>
      </c>
      <c r="F48">
        <v>83</v>
      </c>
      <c r="G48">
        <v>2</v>
      </c>
      <c r="H48">
        <v>1</v>
      </c>
      <c r="I48">
        <v>16</v>
      </c>
      <c r="J48">
        <v>1</v>
      </c>
      <c r="N48" t="s">
        <v>2188</v>
      </c>
      <c r="O48" t="str">
        <f t="shared" si="3"/>
        <v>80.-</v>
      </c>
      <c r="P48" t="str">
        <f t="shared" si="4"/>
        <v>120 г</v>
      </c>
      <c r="Q48" t="str">
        <f t="shared" si="5"/>
        <v>83 кк</v>
      </c>
    </row>
    <row r="49" spans="1:17" x14ac:dyDescent="0.25">
      <c r="A49">
        <v>0</v>
      </c>
      <c r="B49" t="s">
        <v>368</v>
      </c>
      <c r="C49" t="s">
        <v>1081</v>
      </c>
      <c r="D49">
        <v>150</v>
      </c>
      <c r="E49">
        <v>140</v>
      </c>
      <c r="F49">
        <v>344</v>
      </c>
      <c r="G49">
        <v>20</v>
      </c>
      <c r="H49">
        <v>16</v>
      </c>
      <c r="I49">
        <v>29</v>
      </c>
      <c r="N49" t="s">
        <v>2189</v>
      </c>
      <c r="O49" t="str">
        <f t="shared" si="3"/>
        <v>150.-</v>
      </c>
      <c r="P49" t="str">
        <f t="shared" si="4"/>
        <v>140 г</v>
      </c>
      <c r="Q49" t="str">
        <f t="shared" si="5"/>
        <v>344 кк</v>
      </c>
    </row>
    <row r="50" spans="1:17" x14ac:dyDescent="0.25">
      <c r="A50">
        <v>0</v>
      </c>
      <c r="B50" t="s">
        <v>368</v>
      </c>
      <c r="C50" t="s">
        <v>2190</v>
      </c>
      <c r="D50">
        <v>180</v>
      </c>
      <c r="K50">
        <v>1</v>
      </c>
      <c r="O50" t="str">
        <f t="shared" si="3"/>
        <v>180.-</v>
      </c>
      <c r="P50" t="str">
        <f t="shared" si="4"/>
        <v xml:space="preserve"> г</v>
      </c>
      <c r="Q50" t="str">
        <f t="shared" si="5"/>
        <v>0 кк</v>
      </c>
    </row>
    <row r="51" spans="1:17" x14ac:dyDescent="0.25">
      <c r="A51">
        <v>0</v>
      </c>
      <c r="B51" t="s">
        <v>368</v>
      </c>
      <c r="C51" t="s">
        <v>2191</v>
      </c>
      <c r="D51">
        <v>70</v>
      </c>
      <c r="E51">
        <v>180</v>
      </c>
      <c r="F51">
        <v>297.5</v>
      </c>
      <c r="G51">
        <v>12.6</v>
      </c>
      <c r="H51">
        <v>2.2999999999999998</v>
      </c>
      <c r="I51">
        <v>56.7</v>
      </c>
      <c r="J51">
        <v>1</v>
      </c>
      <c r="O51" t="str">
        <f t="shared" si="3"/>
        <v>70.-</v>
      </c>
      <c r="P51" t="str">
        <f t="shared" si="4"/>
        <v>180 г</v>
      </c>
      <c r="Q51" t="str">
        <f t="shared" si="5"/>
        <v>298 кк</v>
      </c>
    </row>
    <row r="52" spans="1:17" x14ac:dyDescent="0.25">
      <c r="A52">
        <v>0</v>
      </c>
      <c r="B52" t="s">
        <v>368</v>
      </c>
      <c r="C52" t="s">
        <v>2192</v>
      </c>
      <c r="D52">
        <v>125</v>
      </c>
      <c r="E52">
        <v>240</v>
      </c>
      <c r="F52">
        <v>334</v>
      </c>
      <c r="G52">
        <v>23</v>
      </c>
      <c r="H52">
        <v>15</v>
      </c>
      <c r="I52">
        <v>25</v>
      </c>
      <c r="N52" t="s">
        <v>2193</v>
      </c>
      <c r="O52" t="str">
        <f t="shared" si="3"/>
        <v>125.-</v>
      </c>
      <c r="P52" t="str">
        <f t="shared" si="4"/>
        <v>240 г</v>
      </c>
      <c r="Q52" t="str">
        <f t="shared" si="5"/>
        <v>334 кк</v>
      </c>
    </row>
    <row r="53" spans="1:17" x14ac:dyDescent="0.25">
      <c r="A53">
        <v>0</v>
      </c>
      <c r="B53" t="s">
        <v>2194</v>
      </c>
      <c r="C53" t="s">
        <v>2195</v>
      </c>
      <c r="D53">
        <v>110</v>
      </c>
      <c r="E53">
        <v>250</v>
      </c>
      <c r="F53">
        <v>136</v>
      </c>
      <c r="G53">
        <v>12</v>
      </c>
      <c r="H53">
        <v>7</v>
      </c>
      <c r="I53">
        <v>5</v>
      </c>
      <c r="L53">
        <v>1</v>
      </c>
      <c r="M53">
        <v>1</v>
      </c>
      <c r="N53" t="s">
        <v>2196</v>
      </c>
      <c r="O53" t="str">
        <f t="shared" si="3"/>
        <v>110.-</v>
      </c>
      <c r="P53" t="str">
        <f t="shared" si="4"/>
        <v>250 г</v>
      </c>
      <c r="Q53" t="str">
        <f t="shared" si="5"/>
        <v>136 кк</v>
      </c>
    </row>
    <row r="54" spans="1:17" x14ac:dyDescent="0.25">
      <c r="A54">
        <v>0</v>
      </c>
      <c r="B54" t="s">
        <v>2194</v>
      </c>
      <c r="C54" t="s">
        <v>2197</v>
      </c>
      <c r="D54">
        <v>130</v>
      </c>
      <c r="E54">
        <v>180</v>
      </c>
      <c r="F54">
        <v>228</v>
      </c>
      <c r="G54">
        <v>14</v>
      </c>
      <c r="H54">
        <v>10</v>
      </c>
      <c r="I54">
        <v>18</v>
      </c>
      <c r="N54" t="s">
        <v>2198</v>
      </c>
      <c r="O54" t="str">
        <f t="shared" si="3"/>
        <v>130.-</v>
      </c>
      <c r="P54" t="str">
        <f t="shared" si="4"/>
        <v>180 г</v>
      </c>
      <c r="Q54" t="str">
        <f t="shared" si="5"/>
        <v>228 кк</v>
      </c>
    </row>
    <row r="55" spans="1:17" x14ac:dyDescent="0.25">
      <c r="A55">
        <v>0</v>
      </c>
      <c r="B55" t="s">
        <v>2194</v>
      </c>
      <c r="C55" t="s">
        <v>2199</v>
      </c>
      <c r="D55">
        <v>95</v>
      </c>
      <c r="E55">
        <v>80</v>
      </c>
      <c r="F55">
        <v>131</v>
      </c>
      <c r="G55">
        <v>8</v>
      </c>
      <c r="H55">
        <v>10</v>
      </c>
      <c r="I55">
        <v>2</v>
      </c>
      <c r="K55">
        <v>1</v>
      </c>
      <c r="L55">
        <v>1</v>
      </c>
      <c r="N55" t="s">
        <v>2200</v>
      </c>
      <c r="O55" t="str">
        <f t="shared" si="3"/>
        <v>95.-</v>
      </c>
      <c r="P55" t="str">
        <f t="shared" si="4"/>
        <v>80 г</v>
      </c>
      <c r="Q55" t="str">
        <f t="shared" si="5"/>
        <v>131 кк</v>
      </c>
    </row>
    <row r="56" spans="1:17" x14ac:dyDescent="0.25">
      <c r="A56">
        <v>0</v>
      </c>
      <c r="B56" t="s">
        <v>2194</v>
      </c>
      <c r="C56" t="s">
        <v>2201</v>
      </c>
      <c r="D56">
        <v>170</v>
      </c>
      <c r="E56">
        <v>150</v>
      </c>
      <c r="F56">
        <v>138</v>
      </c>
      <c r="G56">
        <v>17</v>
      </c>
      <c r="H56">
        <v>7</v>
      </c>
      <c r="I56">
        <v>2</v>
      </c>
      <c r="K56">
        <v>1</v>
      </c>
      <c r="N56" t="s">
        <v>2202</v>
      </c>
      <c r="O56" t="str">
        <f t="shared" si="3"/>
        <v>170.-</v>
      </c>
      <c r="P56" t="str">
        <f t="shared" si="4"/>
        <v>150 г</v>
      </c>
      <c r="Q56" t="str">
        <f t="shared" si="5"/>
        <v>138 кк</v>
      </c>
    </row>
    <row r="57" spans="1:17" x14ac:dyDescent="0.25">
      <c r="A57">
        <v>0</v>
      </c>
      <c r="B57" t="s">
        <v>2194</v>
      </c>
      <c r="C57" t="s">
        <v>2203</v>
      </c>
      <c r="D57">
        <v>160</v>
      </c>
      <c r="E57">
        <v>150</v>
      </c>
      <c r="F57">
        <v>225</v>
      </c>
      <c r="G57">
        <v>6</v>
      </c>
      <c r="H57">
        <v>12</v>
      </c>
      <c r="I57">
        <v>23</v>
      </c>
      <c r="L57">
        <v>1</v>
      </c>
      <c r="N57" t="s">
        <v>2204</v>
      </c>
      <c r="O57" t="str">
        <f t="shared" si="3"/>
        <v>160.-</v>
      </c>
      <c r="P57" t="str">
        <f t="shared" si="4"/>
        <v>150 г</v>
      </c>
      <c r="Q57" t="str">
        <f t="shared" si="5"/>
        <v>225 кк</v>
      </c>
    </row>
    <row r="58" spans="1:17" x14ac:dyDescent="0.25">
      <c r="A58">
        <v>0</v>
      </c>
      <c r="B58" t="s">
        <v>2194</v>
      </c>
      <c r="C58" t="s">
        <v>2205</v>
      </c>
      <c r="D58">
        <v>60</v>
      </c>
      <c r="E58">
        <v>110</v>
      </c>
      <c r="F58">
        <v>160</v>
      </c>
      <c r="G58">
        <v>5</v>
      </c>
      <c r="H58">
        <v>1</v>
      </c>
      <c r="I58">
        <v>31</v>
      </c>
      <c r="J58">
        <v>1</v>
      </c>
      <c r="K58">
        <v>1</v>
      </c>
      <c r="L58">
        <v>1</v>
      </c>
      <c r="N58" t="s">
        <v>2206</v>
      </c>
      <c r="O58" t="str">
        <f t="shared" si="3"/>
        <v>60.-</v>
      </c>
      <c r="P58" t="str">
        <f t="shared" si="4"/>
        <v>110 г</v>
      </c>
      <c r="Q58" t="str">
        <f t="shared" si="5"/>
        <v>160 кк</v>
      </c>
    </row>
    <row r="59" spans="1:17" x14ac:dyDescent="0.25">
      <c r="A59">
        <v>0</v>
      </c>
      <c r="B59" t="s">
        <v>2194</v>
      </c>
      <c r="C59" t="s">
        <v>2207</v>
      </c>
      <c r="D59">
        <v>180</v>
      </c>
      <c r="E59">
        <v>100</v>
      </c>
      <c r="F59">
        <v>280</v>
      </c>
      <c r="G59">
        <v>18</v>
      </c>
      <c r="H59">
        <v>20</v>
      </c>
      <c r="I59">
        <v>3</v>
      </c>
      <c r="K59">
        <v>1</v>
      </c>
      <c r="L59">
        <v>1</v>
      </c>
      <c r="N59" t="s">
        <v>2208</v>
      </c>
      <c r="O59" t="str">
        <f t="shared" si="3"/>
        <v>180.-</v>
      </c>
      <c r="P59" t="str">
        <f t="shared" si="4"/>
        <v>100 г</v>
      </c>
      <c r="Q59" t="str">
        <f t="shared" si="5"/>
        <v>280 кк</v>
      </c>
    </row>
    <row r="60" spans="1:17" x14ac:dyDescent="0.25">
      <c r="A60">
        <v>2</v>
      </c>
      <c r="B60" t="s">
        <v>2209</v>
      </c>
      <c r="C60" t="s">
        <v>597</v>
      </c>
      <c r="D60">
        <v>160</v>
      </c>
      <c r="E60">
        <v>150</v>
      </c>
      <c r="F60">
        <v>230</v>
      </c>
      <c r="G60">
        <v>15</v>
      </c>
      <c r="H60">
        <v>8</v>
      </c>
      <c r="I60">
        <v>23</v>
      </c>
      <c r="J60">
        <v>1</v>
      </c>
      <c r="L60">
        <v>1</v>
      </c>
      <c r="N60" t="s">
        <v>2210</v>
      </c>
      <c r="O60" t="str">
        <f t="shared" si="3"/>
        <v>160.-</v>
      </c>
      <c r="P60" t="str">
        <f t="shared" si="4"/>
        <v>150 г</v>
      </c>
      <c r="Q60" t="str">
        <f t="shared" si="5"/>
        <v>230 кк</v>
      </c>
    </row>
    <row r="61" spans="1:17" x14ac:dyDescent="0.25">
      <c r="A61">
        <v>2</v>
      </c>
      <c r="B61" t="s">
        <v>2209</v>
      </c>
      <c r="C61" t="s">
        <v>271</v>
      </c>
      <c r="D61">
        <v>180</v>
      </c>
      <c r="E61">
        <v>200</v>
      </c>
      <c r="F61">
        <v>70</v>
      </c>
      <c r="G61">
        <v>4</v>
      </c>
      <c r="H61">
        <v>1</v>
      </c>
      <c r="I61">
        <v>11</v>
      </c>
      <c r="J61">
        <v>1</v>
      </c>
      <c r="N61" t="s">
        <v>700</v>
      </c>
      <c r="O61" t="str">
        <f t="shared" si="3"/>
        <v>180.-</v>
      </c>
      <c r="P61" t="str">
        <f t="shared" si="4"/>
        <v>200 г</v>
      </c>
      <c r="Q61" t="str">
        <f t="shared" si="5"/>
        <v>70 кк</v>
      </c>
    </row>
    <row r="62" spans="1:17" x14ac:dyDescent="0.25">
      <c r="A62">
        <v>2</v>
      </c>
      <c r="B62" t="s">
        <v>2209</v>
      </c>
      <c r="C62" t="s">
        <v>1161</v>
      </c>
      <c r="D62">
        <v>120</v>
      </c>
      <c r="E62">
        <v>200</v>
      </c>
      <c r="F62">
        <v>120</v>
      </c>
      <c r="G62">
        <v>4</v>
      </c>
      <c r="H62">
        <v>8</v>
      </c>
      <c r="I62">
        <v>15</v>
      </c>
      <c r="J62">
        <v>1</v>
      </c>
      <c r="N62" t="s">
        <v>2211</v>
      </c>
      <c r="O62" t="str">
        <f t="shared" si="3"/>
        <v>120.-</v>
      </c>
      <c r="P62" t="str">
        <f t="shared" si="4"/>
        <v>200 г</v>
      </c>
      <c r="Q62" t="str">
        <f t="shared" si="5"/>
        <v>120 кк</v>
      </c>
    </row>
    <row r="63" spans="1:17" x14ac:dyDescent="0.25">
      <c r="A63">
        <v>2</v>
      </c>
      <c r="B63" t="s">
        <v>2209</v>
      </c>
      <c r="C63" t="s">
        <v>147</v>
      </c>
      <c r="D63">
        <v>150</v>
      </c>
      <c r="E63">
        <v>250</v>
      </c>
      <c r="F63">
        <v>290</v>
      </c>
      <c r="G63">
        <v>6</v>
      </c>
      <c r="H63">
        <v>9</v>
      </c>
      <c r="I63">
        <v>34</v>
      </c>
      <c r="J63">
        <v>1</v>
      </c>
      <c r="M63">
        <v>1</v>
      </c>
      <c r="N63" t="s">
        <v>919</v>
      </c>
      <c r="O63" t="str">
        <f t="shared" si="3"/>
        <v>150.-</v>
      </c>
      <c r="P63" t="str">
        <f t="shared" si="4"/>
        <v>250 г</v>
      </c>
      <c r="Q63" t="str">
        <f t="shared" si="5"/>
        <v>290 кк</v>
      </c>
    </row>
    <row r="64" spans="1:17" x14ac:dyDescent="0.25">
      <c r="A64">
        <v>0</v>
      </c>
      <c r="B64" t="s">
        <v>2209</v>
      </c>
      <c r="C64" t="s">
        <v>340</v>
      </c>
      <c r="D64">
        <v>120</v>
      </c>
      <c r="E64">
        <v>220</v>
      </c>
      <c r="F64">
        <v>137</v>
      </c>
      <c r="G64">
        <v>6</v>
      </c>
      <c r="H64">
        <v>9</v>
      </c>
      <c r="I64">
        <v>7</v>
      </c>
      <c r="J64">
        <v>1</v>
      </c>
      <c r="K64">
        <v>1</v>
      </c>
      <c r="L64">
        <v>1</v>
      </c>
      <c r="N64" t="s">
        <v>341</v>
      </c>
      <c r="O64" t="str">
        <f t="shared" si="3"/>
        <v>120.-</v>
      </c>
      <c r="P64" t="str">
        <f t="shared" si="4"/>
        <v>220 г</v>
      </c>
      <c r="Q64" t="str">
        <f t="shared" si="5"/>
        <v>137 кк</v>
      </c>
    </row>
    <row r="65" spans="1:18" x14ac:dyDescent="0.25">
      <c r="A65">
        <v>0</v>
      </c>
      <c r="B65" t="s">
        <v>2209</v>
      </c>
      <c r="C65" t="s">
        <v>822</v>
      </c>
      <c r="D65">
        <v>80</v>
      </c>
      <c r="E65">
        <v>90</v>
      </c>
      <c r="F65">
        <v>115</v>
      </c>
      <c r="G65">
        <v>3</v>
      </c>
      <c r="H65">
        <v>3</v>
      </c>
      <c r="I65">
        <v>17</v>
      </c>
      <c r="J65">
        <v>1</v>
      </c>
      <c r="L65">
        <v>1</v>
      </c>
      <c r="N65" t="s">
        <v>2212</v>
      </c>
      <c r="O65" t="str">
        <f t="shared" si="3"/>
        <v>80.-</v>
      </c>
      <c r="P65" t="str">
        <f t="shared" si="4"/>
        <v>90 г</v>
      </c>
      <c r="Q65" t="str">
        <f t="shared" si="5"/>
        <v>115 кк</v>
      </c>
    </row>
    <row r="66" spans="1:18" x14ac:dyDescent="0.25">
      <c r="A66">
        <v>0</v>
      </c>
      <c r="B66" t="s">
        <v>2209</v>
      </c>
      <c r="C66" t="s">
        <v>1846</v>
      </c>
      <c r="D66">
        <v>130</v>
      </c>
      <c r="E66">
        <v>230</v>
      </c>
      <c r="F66">
        <v>322</v>
      </c>
      <c r="G66">
        <v>14</v>
      </c>
      <c r="H66">
        <v>10</v>
      </c>
      <c r="I66">
        <v>57</v>
      </c>
      <c r="J66">
        <v>1</v>
      </c>
      <c r="N66" t="s">
        <v>2213</v>
      </c>
      <c r="O66" t="str">
        <f t="shared" si="3"/>
        <v>130.-</v>
      </c>
      <c r="P66" t="str">
        <f t="shared" si="4"/>
        <v>230 г</v>
      </c>
      <c r="Q66" t="str">
        <f t="shared" si="5"/>
        <v>322 кк</v>
      </c>
    </row>
    <row r="67" spans="1:18" x14ac:dyDescent="0.25">
      <c r="A67">
        <v>0</v>
      </c>
      <c r="B67" t="s">
        <v>2209</v>
      </c>
      <c r="C67" t="s">
        <v>2214</v>
      </c>
      <c r="D67">
        <v>160</v>
      </c>
      <c r="E67">
        <v>250</v>
      </c>
      <c r="F67">
        <v>378</v>
      </c>
      <c r="G67">
        <v>12</v>
      </c>
      <c r="H67">
        <v>14</v>
      </c>
      <c r="I67">
        <v>49</v>
      </c>
      <c r="J67">
        <v>1</v>
      </c>
      <c r="N67" t="s">
        <v>2215</v>
      </c>
      <c r="O67" t="str">
        <f t="shared" si="3"/>
        <v>160.-</v>
      </c>
      <c r="P67" t="str">
        <f t="shared" si="4"/>
        <v>250 г</v>
      </c>
      <c r="Q67" t="str">
        <f t="shared" si="5"/>
        <v>378 кк</v>
      </c>
    </row>
    <row r="68" spans="1:18" x14ac:dyDescent="0.25">
      <c r="A68">
        <v>0</v>
      </c>
      <c r="B68" t="s">
        <v>2209</v>
      </c>
      <c r="C68" t="s">
        <v>2216</v>
      </c>
      <c r="D68">
        <v>190</v>
      </c>
      <c r="E68">
        <v>150</v>
      </c>
      <c r="F68">
        <v>120</v>
      </c>
      <c r="G68">
        <v>3</v>
      </c>
      <c r="H68">
        <v>8</v>
      </c>
      <c r="I68">
        <v>7</v>
      </c>
      <c r="J68">
        <v>1</v>
      </c>
      <c r="L68">
        <v>1</v>
      </c>
      <c r="N68" t="s">
        <v>2217</v>
      </c>
      <c r="O68" t="str">
        <f t="shared" si="3"/>
        <v>190.-</v>
      </c>
      <c r="P68" t="str">
        <f t="shared" si="4"/>
        <v>150 г</v>
      </c>
      <c r="Q68" t="str">
        <f t="shared" si="5"/>
        <v>120 кк</v>
      </c>
    </row>
    <row r="69" spans="1:18" x14ac:dyDescent="0.25">
      <c r="A69">
        <v>0</v>
      </c>
      <c r="B69" t="s">
        <v>2209</v>
      </c>
      <c r="C69" t="s">
        <v>1529</v>
      </c>
      <c r="D69">
        <v>160</v>
      </c>
      <c r="E69">
        <v>250</v>
      </c>
      <c r="F69">
        <v>160</v>
      </c>
      <c r="G69">
        <v>6</v>
      </c>
      <c r="H69">
        <v>8</v>
      </c>
      <c r="I69">
        <v>16</v>
      </c>
      <c r="J69">
        <v>1</v>
      </c>
      <c r="N69" t="s">
        <v>2218</v>
      </c>
      <c r="O69" t="str">
        <f t="shared" si="3"/>
        <v>160.-</v>
      </c>
      <c r="P69" t="str">
        <f t="shared" si="4"/>
        <v>250 г</v>
      </c>
      <c r="Q69" t="str">
        <f t="shared" si="5"/>
        <v>160 кк</v>
      </c>
    </row>
    <row r="71" spans="1:18" x14ac:dyDescent="0.25">
      <c r="A71">
        <v>0</v>
      </c>
      <c r="B71" t="s">
        <v>2209</v>
      </c>
      <c r="C71" t="s">
        <v>592</v>
      </c>
      <c r="D71">
        <v>130</v>
      </c>
      <c r="E71">
        <v>250</v>
      </c>
      <c r="F71">
        <v>121</v>
      </c>
      <c r="G71">
        <v>4</v>
      </c>
      <c r="H71">
        <v>6</v>
      </c>
      <c r="I71">
        <v>13</v>
      </c>
      <c r="J71">
        <v>1</v>
      </c>
      <c r="N71" t="s">
        <v>2219</v>
      </c>
      <c r="O71" t="str">
        <f t="shared" si="3"/>
        <v>130.-</v>
      </c>
      <c r="P71" t="str">
        <f t="shared" si="4"/>
        <v>250 г</v>
      </c>
      <c r="Q71" t="str">
        <f t="shared" si="5"/>
        <v>121 кк</v>
      </c>
    </row>
    <row r="72" spans="1:18" x14ac:dyDescent="0.25">
      <c r="A72">
        <v>0</v>
      </c>
      <c r="B72" t="s">
        <v>2209</v>
      </c>
      <c r="C72" t="s">
        <v>2220</v>
      </c>
      <c r="D72">
        <v>110</v>
      </c>
      <c r="E72">
        <v>200</v>
      </c>
      <c r="F72">
        <v>338</v>
      </c>
      <c r="G72">
        <v>8</v>
      </c>
      <c r="H72">
        <v>6</v>
      </c>
      <c r="I72">
        <v>60</v>
      </c>
      <c r="J72">
        <v>1</v>
      </c>
      <c r="N72" t="s">
        <v>2221</v>
      </c>
      <c r="O72" t="str">
        <f t="shared" si="3"/>
        <v>110.-</v>
      </c>
      <c r="P72" t="str">
        <f t="shared" si="4"/>
        <v>200 г</v>
      </c>
      <c r="Q72" t="str">
        <f t="shared" si="5"/>
        <v>338 кк</v>
      </c>
    </row>
    <row r="73" spans="1:18" x14ac:dyDescent="0.25">
      <c r="A73">
        <v>0</v>
      </c>
      <c r="B73" t="s">
        <v>2209</v>
      </c>
      <c r="C73" t="s">
        <v>1284</v>
      </c>
      <c r="D73">
        <v>110</v>
      </c>
      <c r="E73">
        <v>250</v>
      </c>
      <c r="F73">
        <v>310</v>
      </c>
      <c r="G73">
        <v>10</v>
      </c>
      <c r="H73">
        <v>18</v>
      </c>
      <c r="I73">
        <v>26</v>
      </c>
      <c r="J73">
        <v>1</v>
      </c>
      <c r="L73">
        <v>1</v>
      </c>
      <c r="N73" t="s">
        <v>2222</v>
      </c>
      <c r="O73" t="str">
        <f t="shared" si="3"/>
        <v>110.-</v>
      </c>
      <c r="P73" t="str">
        <f t="shared" si="4"/>
        <v>250 г</v>
      </c>
      <c r="Q73" t="str">
        <f t="shared" si="5"/>
        <v>310 кк</v>
      </c>
    </row>
    <row r="74" spans="1:18" x14ac:dyDescent="0.25">
      <c r="A74">
        <v>0</v>
      </c>
      <c r="B74" t="s">
        <v>2209</v>
      </c>
      <c r="C74" t="s">
        <v>2223</v>
      </c>
      <c r="D74">
        <v>120</v>
      </c>
      <c r="E74">
        <v>180</v>
      </c>
      <c r="F74">
        <v>107</v>
      </c>
      <c r="G74">
        <v>6</v>
      </c>
      <c r="H74">
        <v>5</v>
      </c>
      <c r="I74">
        <v>13</v>
      </c>
      <c r="J74">
        <v>1</v>
      </c>
      <c r="N74" t="s">
        <v>2224</v>
      </c>
    </row>
    <row r="75" spans="1:18" x14ac:dyDescent="0.25">
      <c r="A75">
        <v>2</v>
      </c>
      <c r="B75" t="s">
        <v>2209</v>
      </c>
      <c r="C75" t="s">
        <v>2225</v>
      </c>
      <c r="D75">
        <v>160</v>
      </c>
      <c r="E75">
        <v>250</v>
      </c>
      <c r="F75">
        <v>212</v>
      </c>
      <c r="G75">
        <v>8</v>
      </c>
      <c r="H75">
        <v>7</v>
      </c>
      <c r="I75">
        <v>29</v>
      </c>
      <c r="J75">
        <v>1</v>
      </c>
      <c r="L75">
        <v>1</v>
      </c>
      <c r="N75" t="s">
        <v>2226</v>
      </c>
    </row>
    <row r="76" spans="1:18" x14ac:dyDescent="0.25">
      <c r="A76">
        <v>2</v>
      </c>
      <c r="B76" t="s">
        <v>2209</v>
      </c>
      <c r="C76" t="s">
        <v>1360</v>
      </c>
      <c r="D76">
        <v>140</v>
      </c>
      <c r="E76">
        <v>250</v>
      </c>
      <c r="F76">
        <v>360</v>
      </c>
      <c r="G76">
        <v>7</v>
      </c>
      <c r="H76">
        <v>15</v>
      </c>
      <c r="I76">
        <v>49</v>
      </c>
      <c r="J76">
        <v>1</v>
      </c>
      <c r="L76">
        <v>1</v>
      </c>
      <c r="N76" t="s">
        <v>2227</v>
      </c>
      <c r="R76">
        <v>32</v>
      </c>
    </row>
    <row r="77" spans="1:18" x14ac:dyDescent="0.25">
      <c r="A77">
        <v>0</v>
      </c>
      <c r="B77" t="s">
        <v>2209</v>
      </c>
      <c r="C77" t="s">
        <v>2228</v>
      </c>
      <c r="D77">
        <v>45</v>
      </c>
      <c r="E77">
        <v>150</v>
      </c>
      <c r="F77">
        <v>250</v>
      </c>
      <c r="G77">
        <v>7</v>
      </c>
      <c r="H77">
        <v>12</v>
      </c>
      <c r="I77">
        <v>27</v>
      </c>
      <c r="J77">
        <v>1</v>
      </c>
      <c r="N77" t="s">
        <v>2229</v>
      </c>
      <c r="R77">
        <v>20</v>
      </c>
    </row>
    <row r="78" spans="1:18" x14ac:dyDescent="0.25">
      <c r="A78">
        <v>0</v>
      </c>
      <c r="B78" t="s">
        <v>2209</v>
      </c>
      <c r="C78" t="s">
        <v>2230</v>
      </c>
      <c r="D78">
        <v>60</v>
      </c>
      <c r="E78">
        <v>180</v>
      </c>
      <c r="F78">
        <v>230</v>
      </c>
      <c r="G78">
        <v>3</v>
      </c>
      <c r="H78">
        <v>10</v>
      </c>
      <c r="I78">
        <v>31</v>
      </c>
      <c r="J78">
        <v>1</v>
      </c>
      <c r="O78" t="str">
        <f t="shared" si="3"/>
        <v>60.-</v>
      </c>
      <c r="P78" t="str">
        <f t="shared" si="4"/>
        <v>180 г</v>
      </c>
      <c r="Q78" t="str">
        <f t="shared" si="5"/>
        <v>230 кк</v>
      </c>
    </row>
    <row r="79" spans="1:18" x14ac:dyDescent="0.25">
      <c r="A79">
        <v>0</v>
      </c>
      <c r="B79" t="s">
        <v>2209</v>
      </c>
      <c r="C79" t="s">
        <v>2231</v>
      </c>
      <c r="D79">
        <v>60</v>
      </c>
      <c r="E79">
        <v>180</v>
      </c>
      <c r="F79">
        <v>293</v>
      </c>
      <c r="G79">
        <v>17</v>
      </c>
      <c r="H79">
        <v>9</v>
      </c>
      <c r="I79">
        <v>35</v>
      </c>
      <c r="J79">
        <v>1</v>
      </c>
      <c r="O79" t="str">
        <f t="shared" si="3"/>
        <v>60.-</v>
      </c>
      <c r="P79" t="str">
        <f t="shared" si="4"/>
        <v>180 г</v>
      </c>
      <c r="Q79" t="str">
        <f t="shared" si="5"/>
        <v>293 кк</v>
      </c>
    </row>
    <row r="80" spans="1:18" x14ac:dyDescent="0.25">
      <c r="A80">
        <v>0</v>
      </c>
      <c r="B80" t="s">
        <v>2209</v>
      </c>
      <c r="C80" t="s">
        <v>2232</v>
      </c>
      <c r="D80">
        <v>80</v>
      </c>
      <c r="E80">
        <v>180</v>
      </c>
      <c r="F80">
        <v>101</v>
      </c>
      <c r="G80">
        <v>4</v>
      </c>
      <c r="H80">
        <v>5</v>
      </c>
      <c r="I80">
        <v>8</v>
      </c>
      <c r="J80">
        <v>1</v>
      </c>
      <c r="O80" t="str">
        <f t="shared" si="3"/>
        <v>80.-</v>
      </c>
      <c r="P80" t="str">
        <f t="shared" si="4"/>
        <v>180 г</v>
      </c>
      <c r="Q80" t="str">
        <f t="shared" si="5"/>
        <v>101 кк</v>
      </c>
    </row>
    <row r="81" spans="1:24" x14ac:dyDescent="0.25">
      <c r="A81">
        <v>0</v>
      </c>
      <c r="B81" t="s">
        <v>2209</v>
      </c>
      <c r="C81" t="s">
        <v>353</v>
      </c>
      <c r="D81">
        <v>80</v>
      </c>
      <c r="E81">
        <v>180</v>
      </c>
      <c r="F81">
        <v>315</v>
      </c>
      <c r="G81">
        <v>3</v>
      </c>
      <c r="H81">
        <v>20</v>
      </c>
      <c r="I81">
        <v>29</v>
      </c>
      <c r="J81">
        <v>1</v>
      </c>
      <c r="N81" t="s">
        <v>2233</v>
      </c>
      <c r="O81" t="str">
        <f t="shared" si="3"/>
        <v>80.-</v>
      </c>
      <c r="P81" t="str">
        <f t="shared" si="4"/>
        <v>180 г</v>
      </c>
      <c r="Q81" t="str">
        <f t="shared" si="5"/>
        <v>315 кк</v>
      </c>
    </row>
    <row r="82" spans="1:24" x14ac:dyDescent="0.25">
      <c r="A82">
        <v>0</v>
      </c>
      <c r="B82" t="s">
        <v>2209</v>
      </c>
      <c r="C82" t="s">
        <v>393</v>
      </c>
      <c r="D82">
        <v>60</v>
      </c>
      <c r="E82">
        <v>180</v>
      </c>
      <c r="F82">
        <v>268</v>
      </c>
      <c r="G82">
        <v>9</v>
      </c>
      <c r="H82">
        <v>8</v>
      </c>
      <c r="I82">
        <v>42</v>
      </c>
      <c r="J82">
        <v>1</v>
      </c>
      <c r="N82" t="s">
        <v>2234</v>
      </c>
      <c r="O82" t="str">
        <f t="shared" si="3"/>
        <v>60.-</v>
      </c>
      <c r="P82" t="str">
        <f t="shared" si="4"/>
        <v>180 г</v>
      </c>
      <c r="Q82" t="str">
        <f t="shared" si="5"/>
        <v>268 кк</v>
      </c>
    </row>
    <row r="83" spans="1:24" x14ac:dyDescent="0.25">
      <c r="A83">
        <v>0</v>
      </c>
      <c r="B83" t="s">
        <v>2209</v>
      </c>
      <c r="C83" t="s">
        <v>2235</v>
      </c>
      <c r="D83">
        <v>80</v>
      </c>
      <c r="E83">
        <v>150</v>
      </c>
      <c r="F83">
        <v>114</v>
      </c>
      <c r="G83">
        <v>3</v>
      </c>
      <c r="H83">
        <v>5</v>
      </c>
      <c r="I83">
        <v>14</v>
      </c>
      <c r="J83">
        <v>1</v>
      </c>
      <c r="N83" t="s">
        <v>2236</v>
      </c>
      <c r="O83" t="str">
        <f t="shared" si="3"/>
        <v>80.-</v>
      </c>
      <c r="P83" t="str">
        <f t="shared" si="4"/>
        <v>150 г</v>
      </c>
      <c r="Q83" t="str">
        <f t="shared" si="5"/>
        <v>114 кк</v>
      </c>
    </row>
    <row r="84" spans="1:24" x14ac:dyDescent="0.25">
      <c r="A84">
        <v>0</v>
      </c>
      <c r="B84" t="s">
        <v>2209</v>
      </c>
      <c r="C84" t="s">
        <v>2237</v>
      </c>
      <c r="D84">
        <v>75</v>
      </c>
      <c r="E84">
        <v>180</v>
      </c>
      <c r="F84">
        <v>83</v>
      </c>
      <c r="G84">
        <v>3</v>
      </c>
      <c r="H84">
        <v>5</v>
      </c>
      <c r="I84">
        <v>6</v>
      </c>
      <c r="J84">
        <v>1</v>
      </c>
      <c r="N84" t="s">
        <v>2238</v>
      </c>
      <c r="O84" t="str">
        <f t="shared" si="3"/>
        <v>75.-</v>
      </c>
      <c r="P84" t="str">
        <f t="shared" si="4"/>
        <v>180 г</v>
      </c>
      <c r="Q84" t="str">
        <f t="shared" si="5"/>
        <v>83 кк</v>
      </c>
    </row>
    <row r="85" spans="1:24" x14ac:dyDescent="0.25">
      <c r="A85">
        <v>0</v>
      </c>
      <c r="B85" t="s">
        <v>2209</v>
      </c>
      <c r="C85" t="s">
        <v>2239</v>
      </c>
      <c r="D85">
        <v>80</v>
      </c>
      <c r="E85">
        <v>130</v>
      </c>
      <c r="F85">
        <v>395</v>
      </c>
      <c r="G85">
        <v>6</v>
      </c>
      <c r="H85">
        <v>21</v>
      </c>
      <c r="I85">
        <v>49</v>
      </c>
      <c r="J85">
        <v>1</v>
      </c>
      <c r="N85" t="s">
        <v>2240</v>
      </c>
      <c r="O85" t="str">
        <f t="shared" si="3"/>
        <v>80.-</v>
      </c>
      <c r="P85" t="str">
        <f t="shared" si="4"/>
        <v>130 г</v>
      </c>
      <c r="Q85" t="str">
        <f t="shared" si="5"/>
        <v>395 кк</v>
      </c>
    </row>
    <row r="86" spans="1:24" x14ac:dyDescent="0.25">
      <c r="A86">
        <v>0</v>
      </c>
      <c r="B86" t="s">
        <v>2209</v>
      </c>
      <c r="C86" t="s">
        <v>2241</v>
      </c>
      <c r="D86">
        <v>75</v>
      </c>
      <c r="E86">
        <v>180</v>
      </c>
      <c r="F86">
        <v>80</v>
      </c>
      <c r="G86">
        <v>3</v>
      </c>
      <c r="H86">
        <v>4</v>
      </c>
      <c r="I86">
        <v>6</v>
      </c>
      <c r="J86">
        <v>1</v>
      </c>
      <c r="N86" t="s">
        <v>2242</v>
      </c>
      <c r="O86" t="str">
        <f t="shared" si="3"/>
        <v>75.-</v>
      </c>
      <c r="P86" t="str">
        <f t="shared" si="4"/>
        <v>180 г</v>
      </c>
      <c r="Q86" t="str">
        <f t="shared" si="5"/>
        <v>80 кк</v>
      </c>
    </row>
    <row r="87" spans="1:24" x14ac:dyDescent="0.25">
      <c r="A87">
        <v>0</v>
      </c>
      <c r="B87" t="s">
        <v>2209</v>
      </c>
      <c r="C87" t="s">
        <v>2243</v>
      </c>
      <c r="D87">
        <v>90</v>
      </c>
      <c r="E87">
        <v>150</v>
      </c>
      <c r="F87">
        <v>150</v>
      </c>
      <c r="G87">
        <v>4</v>
      </c>
      <c r="H87">
        <v>3</v>
      </c>
      <c r="I87">
        <v>15</v>
      </c>
      <c r="J87">
        <v>1</v>
      </c>
      <c r="N87" t="s">
        <v>2244</v>
      </c>
      <c r="O87" t="str">
        <f t="shared" si="3"/>
        <v>90.-</v>
      </c>
      <c r="P87" t="str">
        <f t="shared" si="4"/>
        <v>150 г</v>
      </c>
      <c r="Q87" t="str">
        <f t="shared" si="5"/>
        <v>150 кк</v>
      </c>
    </row>
    <row r="88" spans="1:24" x14ac:dyDescent="0.25">
      <c r="A88">
        <v>0</v>
      </c>
      <c r="B88" t="s">
        <v>2209</v>
      </c>
      <c r="C88" t="s">
        <v>2245</v>
      </c>
      <c r="D88">
        <v>110</v>
      </c>
      <c r="E88">
        <v>150</v>
      </c>
      <c r="F88">
        <v>140</v>
      </c>
      <c r="G88">
        <v>3</v>
      </c>
      <c r="I88">
        <v>30</v>
      </c>
      <c r="J88">
        <v>1</v>
      </c>
      <c r="O88" t="str">
        <f t="shared" si="3"/>
        <v>110.-</v>
      </c>
      <c r="P88" t="str">
        <f t="shared" si="4"/>
        <v>150 г</v>
      </c>
      <c r="Q88" t="str">
        <f t="shared" si="5"/>
        <v>140 кк</v>
      </c>
    </row>
    <row r="90" spans="1:24" x14ac:dyDescent="0.25">
      <c r="A90">
        <v>0</v>
      </c>
      <c r="B90" t="s">
        <v>2209</v>
      </c>
      <c r="C90" t="s">
        <v>174</v>
      </c>
      <c r="D90">
        <v>200</v>
      </c>
      <c r="E90">
        <v>250</v>
      </c>
      <c r="F90">
        <v>128</v>
      </c>
      <c r="G90">
        <v>2</v>
      </c>
      <c r="H90">
        <v>1</v>
      </c>
      <c r="I90">
        <v>29</v>
      </c>
      <c r="J90">
        <v>1</v>
      </c>
      <c r="R90">
        <v>59</v>
      </c>
      <c r="T90" t="str">
        <f>IF(U90-W90=0,"нет","да")</f>
        <v>да</v>
      </c>
      <c r="U90">
        <f>IF(V90&gt;0,V90,X90)</f>
        <v>200</v>
      </c>
      <c r="V90">
        <f>IFERROR(VLOOKUP(C90,#REF!,6,),0)</f>
        <v>0</v>
      </c>
      <c r="W90">
        <v>160</v>
      </c>
      <c r="X90">
        <f>D90</f>
        <v>200</v>
      </c>
    </row>
    <row r="91" spans="1:24" x14ac:dyDescent="0.25">
      <c r="A91">
        <v>0</v>
      </c>
      <c r="B91" t="s">
        <v>2209</v>
      </c>
      <c r="C91" t="s">
        <v>2246</v>
      </c>
      <c r="D91">
        <v>70</v>
      </c>
      <c r="L91">
        <v>1</v>
      </c>
      <c r="O91" t="str">
        <f t="shared" si="3"/>
        <v>70.-</v>
      </c>
      <c r="P91" t="str">
        <f t="shared" si="4"/>
        <v xml:space="preserve"> г</v>
      </c>
      <c r="Q91" t="str">
        <f t="shared" si="5"/>
        <v>0 кк</v>
      </c>
    </row>
    <row r="92" spans="1:24" x14ac:dyDescent="0.25">
      <c r="A92">
        <v>2</v>
      </c>
      <c r="B92" t="s">
        <v>2209</v>
      </c>
      <c r="C92" t="s">
        <v>468</v>
      </c>
      <c r="D92">
        <v>120</v>
      </c>
      <c r="E92">
        <v>180</v>
      </c>
      <c r="F92">
        <v>257</v>
      </c>
      <c r="G92">
        <v>10</v>
      </c>
      <c r="H92">
        <v>18</v>
      </c>
      <c r="I92">
        <v>13</v>
      </c>
      <c r="K92">
        <v>1</v>
      </c>
      <c r="L92">
        <v>1</v>
      </c>
      <c r="N92" t="s">
        <v>2247</v>
      </c>
      <c r="O92" t="str">
        <f t="shared" si="3"/>
        <v>120.-</v>
      </c>
      <c r="P92" t="str">
        <f t="shared" si="4"/>
        <v>180 г</v>
      </c>
      <c r="Q92" t="str">
        <f t="shared" si="5"/>
        <v>257 кк</v>
      </c>
      <c r="R92">
        <v>42</v>
      </c>
    </row>
    <row r="93" spans="1:24" x14ac:dyDescent="0.25">
      <c r="A93">
        <v>2</v>
      </c>
      <c r="B93" t="s">
        <v>2209</v>
      </c>
      <c r="C93" t="s">
        <v>2248</v>
      </c>
      <c r="D93">
        <v>110</v>
      </c>
      <c r="E93">
        <v>100</v>
      </c>
      <c r="F93">
        <v>308</v>
      </c>
      <c r="G93">
        <v>6</v>
      </c>
      <c r="H93">
        <v>21</v>
      </c>
      <c r="I93">
        <v>50</v>
      </c>
      <c r="K93">
        <v>1</v>
      </c>
      <c r="L93">
        <v>1</v>
      </c>
      <c r="N93" t="s">
        <v>2249</v>
      </c>
      <c r="O93" t="str">
        <f t="shared" si="3"/>
        <v>110.-</v>
      </c>
      <c r="P93" t="str">
        <f t="shared" si="4"/>
        <v>100 г</v>
      </c>
      <c r="Q93" t="str">
        <f t="shared" si="5"/>
        <v>308 кк</v>
      </c>
      <c r="R93">
        <v>33</v>
      </c>
    </row>
    <row r="94" spans="1:24" x14ac:dyDescent="0.25">
      <c r="A94">
        <v>2</v>
      </c>
      <c r="B94" t="s">
        <v>2209</v>
      </c>
      <c r="C94" t="s">
        <v>259</v>
      </c>
      <c r="D94">
        <v>190</v>
      </c>
      <c r="E94">
        <v>160</v>
      </c>
      <c r="F94">
        <v>105</v>
      </c>
      <c r="G94">
        <v>21</v>
      </c>
      <c r="H94">
        <v>1</v>
      </c>
      <c r="I94">
        <v>2</v>
      </c>
      <c r="N94" t="s">
        <v>2250</v>
      </c>
      <c r="O94" t="str">
        <f t="shared" si="3"/>
        <v>190.-</v>
      </c>
      <c r="P94" t="str">
        <f t="shared" si="4"/>
        <v>160 г</v>
      </c>
      <c r="Q94" t="str">
        <f t="shared" si="5"/>
        <v>105 кк</v>
      </c>
      <c r="R94">
        <v>65</v>
      </c>
    </row>
    <row r="95" spans="1:24" x14ac:dyDescent="0.25">
      <c r="A95">
        <v>0</v>
      </c>
      <c r="B95" t="s">
        <v>2209</v>
      </c>
      <c r="C95" t="s">
        <v>2251</v>
      </c>
      <c r="D95">
        <v>70</v>
      </c>
      <c r="E95">
        <v>100</v>
      </c>
      <c r="F95">
        <v>178</v>
      </c>
      <c r="G95">
        <v>12</v>
      </c>
      <c r="H95">
        <v>7</v>
      </c>
      <c r="I95">
        <v>19</v>
      </c>
      <c r="K95">
        <v>1</v>
      </c>
      <c r="L95">
        <v>1</v>
      </c>
      <c r="N95" t="s">
        <v>2252</v>
      </c>
      <c r="O95" t="str">
        <f t="shared" si="3"/>
        <v>70.-</v>
      </c>
      <c r="P95" t="str">
        <f t="shared" si="4"/>
        <v>100 г</v>
      </c>
      <c r="Q95" t="str">
        <f t="shared" si="5"/>
        <v>178 кк</v>
      </c>
    </row>
    <row r="96" spans="1:24" x14ac:dyDescent="0.25">
      <c r="A96">
        <v>0</v>
      </c>
      <c r="B96" t="s">
        <v>2209</v>
      </c>
      <c r="C96" t="s">
        <v>2253</v>
      </c>
      <c r="D96">
        <v>110</v>
      </c>
      <c r="E96">
        <v>150</v>
      </c>
      <c r="F96">
        <v>185</v>
      </c>
      <c r="G96">
        <v>5</v>
      </c>
      <c r="H96">
        <v>12</v>
      </c>
      <c r="I96">
        <v>13</v>
      </c>
      <c r="J96">
        <v>1</v>
      </c>
      <c r="N96" t="s">
        <v>2254</v>
      </c>
      <c r="O96" t="str">
        <f t="shared" si="3"/>
        <v>110.-</v>
      </c>
      <c r="P96" t="str">
        <f t="shared" si="4"/>
        <v>150 г</v>
      </c>
      <c r="Q96" t="str">
        <f t="shared" si="5"/>
        <v>185 кк</v>
      </c>
    </row>
    <row r="97" spans="1:18" x14ac:dyDescent="0.25">
      <c r="A97">
        <v>0</v>
      </c>
      <c r="B97" t="s">
        <v>2209</v>
      </c>
      <c r="C97" t="s">
        <v>1293</v>
      </c>
      <c r="D97">
        <v>140</v>
      </c>
      <c r="E97">
        <v>250</v>
      </c>
      <c r="F97">
        <v>107</v>
      </c>
      <c r="G97">
        <v>5</v>
      </c>
      <c r="H97">
        <v>5</v>
      </c>
      <c r="I97">
        <v>9</v>
      </c>
      <c r="J97">
        <v>1</v>
      </c>
      <c r="N97" t="s">
        <v>2255</v>
      </c>
      <c r="O97" t="str">
        <f t="shared" ref="O97:O101" si="6">CONCATENATE(D97,".-")</f>
        <v>140.-</v>
      </c>
      <c r="P97" t="str">
        <f t="shared" ref="P97:P101" si="7">CONCATENATE(E97," г")</f>
        <v>250 г</v>
      </c>
      <c r="Q97" t="str">
        <f t="shared" ref="Q97:Q101" si="8">CONCATENATE(ROUND(F97,0)," кк")</f>
        <v>107 кк</v>
      </c>
    </row>
    <row r="98" spans="1:18" x14ac:dyDescent="0.25">
      <c r="A98">
        <v>0</v>
      </c>
      <c r="B98" t="s">
        <v>2209</v>
      </c>
      <c r="C98" t="s">
        <v>2256</v>
      </c>
      <c r="D98">
        <v>65</v>
      </c>
      <c r="E98">
        <v>200</v>
      </c>
      <c r="F98">
        <v>217</v>
      </c>
      <c r="G98">
        <v>5</v>
      </c>
      <c r="H98">
        <v>9</v>
      </c>
      <c r="I98">
        <v>30</v>
      </c>
      <c r="J98">
        <v>1</v>
      </c>
      <c r="N98" t="s">
        <v>2257</v>
      </c>
      <c r="O98" t="str">
        <f t="shared" si="6"/>
        <v>65.-</v>
      </c>
      <c r="P98" t="str">
        <f t="shared" si="7"/>
        <v>200 г</v>
      </c>
      <c r="Q98" t="str">
        <f t="shared" si="8"/>
        <v>217 кк</v>
      </c>
    </row>
    <row r="99" spans="1:18" x14ac:dyDescent="0.25">
      <c r="A99">
        <v>0</v>
      </c>
      <c r="B99" t="s">
        <v>2209</v>
      </c>
      <c r="C99" t="s">
        <v>2258</v>
      </c>
      <c r="D99">
        <v>80</v>
      </c>
      <c r="E99">
        <v>250</v>
      </c>
      <c r="F99">
        <v>102</v>
      </c>
      <c r="G99">
        <v>1</v>
      </c>
      <c r="H99">
        <v>3</v>
      </c>
      <c r="I99">
        <v>19</v>
      </c>
      <c r="N99" t="s">
        <v>2259</v>
      </c>
      <c r="O99" t="str">
        <f t="shared" si="6"/>
        <v>80.-</v>
      </c>
      <c r="P99" t="str">
        <f t="shared" si="7"/>
        <v>250 г</v>
      </c>
      <c r="Q99" t="str">
        <f t="shared" si="8"/>
        <v>102 кк</v>
      </c>
    </row>
    <row r="100" spans="1:18" x14ac:dyDescent="0.25">
      <c r="A100">
        <v>0</v>
      </c>
      <c r="B100" t="s">
        <v>2209</v>
      </c>
      <c r="C100" t="s">
        <v>672</v>
      </c>
      <c r="D100">
        <v>170</v>
      </c>
      <c r="E100">
        <v>250</v>
      </c>
      <c r="F100">
        <v>238</v>
      </c>
      <c r="G100">
        <v>16</v>
      </c>
      <c r="H100">
        <v>17</v>
      </c>
      <c r="I100">
        <v>6</v>
      </c>
      <c r="M100">
        <v>1</v>
      </c>
      <c r="N100" t="s">
        <v>2260</v>
      </c>
      <c r="O100" t="str">
        <f t="shared" si="6"/>
        <v>170.-</v>
      </c>
      <c r="P100" t="str">
        <f t="shared" si="7"/>
        <v>250 г</v>
      </c>
      <c r="Q100" t="str">
        <f t="shared" si="8"/>
        <v>238 кк</v>
      </c>
    </row>
    <row r="101" spans="1:18" x14ac:dyDescent="0.25">
      <c r="A101">
        <v>0</v>
      </c>
      <c r="B101" t="s">
        <v>2209</v>
      </c>
      <c r="C101" t="s">
        <v>2261</v>
      </c>
      <c r="D101">
        <v>150</v>
      </c>
      <c r="E101">
        <v>200</v>
      </c>
      <c r="F101">
        <v>402</v>
      </c>
      <c r="G101">
        <v>15</v>
      </c>
      <c r="H101">
        <v>21</v>
      </c>
      <c r="I101">
        <v>38</v>
      </c>
      <c r="N101" t="s">
        <v>2262</v>
      </c>
      <c r="O101" t="str">
        <f t="shared" si="6"/>
        <v>150.-</v>
      </c>
      <c r="P101" t="str">
        <f t="shared" si="7"/>
        <v>200 г</v>
      </c>
      <c r="Q101" t="str">
        <f t="shared" si="8"/>
        <v>402 кк</v>
      </c>
      <c r="R101">
        <v>46</v>
      </c>
    </row>
    <row r="102" spans="1:18" x14ac:dyDescent="0.25">
      <c r="A102">
        <v>0</v>
      </c>
      <c r="B102" t="s">
        <v>2209</v>
      </c>
      <c r="C102" t="s">
        <v>2263</v>
      </c>
      <c r="D102">
        <v>60</v>
      </c>
      <c r="E102">
        <v>100</v>
      </c>
      <c r="F102">
        <v>153</v>
      </c>
      <c r="G102">
        <v>4</v>
      </c>
      <c r="H102">
        <v>11</v>
      </c>
      <c r="I102">
        <v>9</v>
      </c>
      <c r="J102">
        <v>1</v>
      </c>
      <c r="K102">
        <v>1</v>
      </c>
      <c r="N102" t="s">
        <v>1925</v>
      </c>
    </row>
    <row r="103" spans="1:18" x14ac:dyDescent="0.25">
      <c r="A103">
        <v>0</v>
      </c>
      <c r="B103" t="s">
        <v>2209</v>
      </c>
      <c r="C103" t="s">
        <v>2264</v>
      </c>
      <c r="D103">
        <v>150</v>
      </c>
      <c r="E103">
        <v>150</v>
      </c>
      <c r="F103">
        <v>97</v>
      </c>
      <c r="G103">
        <v>3</v>
      </c>
      <c r="H103">
        <v>5</v>
      </c>
      <c r="I103">
        <v>8</v>
      </c>
      <c r="J103">
        <v>1</v>
      </c>
      <c r="N103" t="s">
        <v>2265</v>
      </c>
      <c r="O103" t="str">
        <f t="shared" ref="O103:O160" si="9">CONCATENATE(D103,".-")</f>
        <v>150.-</v>
      </c>
      <c r="P103" t="str">
        <f t="shared" ref="P103:P160" si="10">CONCATENATE(E103," г")</f>
        <v>150 г</v>
      </c>
      <c r="Q103" t="str">
        <f t="shared" ref="Q103:Q160" si="11">CONCATENATE(ROUND(F103,0)," кк")</f>
        <v>97 кк</v>
      </c>
    </row>
    <row r="104" spans="1:18" x14ac:dyDescent="0.25">
      <c r="A104">
        <v>0</v>
      </c>
      <c r="B104" t="s">
        <v>2209</v>
      </c>
      <c r="C104" t="s">
        <v>2266</v>
      </c>
      <c r="D104">
        <v>140</v>
      </c>
      <c r="E104">
        <v>150</v>
      </c>
      <c r="F104">
        <v>270</v>
      </c>
      <c r="G104">
        <v>5</v>
      </c>
      <c r="H104">
        <v>24</v>
      </c>
      <c r="I104">
        <v>8</v>
      </c>
      <c r="J104">
        <v>1</v>
      </c>
      <c r="N104" t="s">
        <v>2267</v>
      </c>
      <c r="O104" t="str">
        <f t="shared" si="9"/>
        <v>140.-</v>
      </c>
      <c r="P104" t="str">
        <f t="shared" si="10"/>
        <v>150 г</v>
      </c>
      <c r="Q104" t="str">
        <f t="shared" si="11"/>
        <v>270 кк</v>
      </c>
    </row>
    <row r="105" spans="1:18" x14ac:dyDescent="0.25">
      <c r="A105">
        <v>0</v>
      </c>
      <c r="B105" t="s">
        <v>2209</v>
      </c>
      <c r="C105" t="s">
        <v>2268</v>
      </c>
      <c r="D105">
        <v>110</v>
      </c>
      <c r="E105">
        <v>120</v>
      </c>
      <c r="F105">
        <v>230</v>
      </c>
      <c r="G105">
        <v>2</v>
      </c>
      <c r="H105">
        <v>21</v>
      </c>
      <c r="I105">
        <v>6</v>
      </c>
      <c r="J105">
        <v>1</v>
      </c>
      <c r="N105" t="s">
        <v>2269</v>
      </c>
      <c r="O105" t="str">
        <f t="shared" si="9"/>
        <v>110.-</v>
      </c>
      <c r="P105" t="str">
        <f t="shared" si="10"/>
        <v>120 г</v>
      </c>
      <c r="Q105" t="str">
        <f t="shared" si="11"/>
        <v>230 кк</v>
      </c>
    </row>
    <row r="106" spans="1:18" x14ac:dyDescent="0.25">
      <c r="A106">
        <v>0</v>
      </c>
      <c r="B106" t="s">
        <v>2209</v>
      </c>
      <c r="C106" t="s">
        <v>2270</v>
      </c>
      <c r="N106" t="s">
        <v>2271</v>
      </c>
      <c r="O106" t="str">
        <f t="shared" si="9"/>
        <v>.-</v>
      </c>
      <c r="P106" t="str">
        <f t="shared" si="10"/>
        <v xml:space="preserve"> г</v>
      </c>
      <c r="Q106" t="str">
        <f t="shared" si="11"/>
        <v>0 кк</v>
      </c>
    </row>
    <row r="107" spans="1:18" x14ac:dyDescent="0.25">
      <c r="A107">
        <v>0</v>
      </c>
      <c r="B107" t="s">
        <v>2209</v>
      </c>
      <c r="C107" t="s">
        <v>1648</v>
      </c>
      <c r="D107">
        <v>100</v>
      </c>
      <c r="E107">
        <v>200</v>
      </c>
      <c r="F107">
        <v>325</v>
      </c>
      <c r="G107">
        <v>5</v>
      </c>
      <c r="H107">
        <v>20</v>
      </c>
      <c r="I107">
        <v>27</v>
      </c>
      <c r="J107">
        <v>1</v>
      </c>
      <c r="K107">
        <v>1</v>
      </c>
      <c r="N107" t="s">
        <v>2272</v>
      </c>
      <c r="O107" t="str">
        <f t="shared" si="9"/>
        <v>100.-</v>
      </c>
      <c r="P107" t="str">
        <f t="shared" si="10"/>
        <v>200 г</v>
      </c>
      <c r="Q107" t="str">
        <f t="shared" si="11"/>
        <v>325 кк</v>
      </c>
    </row>
    <row r="108" spans="1:18" x14ac:dyDescent="0.25">
      <c r="A108">
        <v>0</v>
      </c>
      <c r="B108" t="s">
        <v>2209</v>
      </c>
      <c r="C108" t="s">
        <v>2273</v>
      </c>
      <c r="D108">
        <v>140</v>
      </c>
      <c r="E108">
        <v>200</v>
      </c>
      <c r="F108">
        <v>358</v>
      </c>
      <c r="G108">
        <v>10</v>
      </c>
      <c r="H108">
        <v>25</v>
      </c>
      <c r="I108">
        <v>20</v>
      </c>
      <c r="J108">
        <v>1</v>
      </c>
      <c r="K108">
        <v>1</v>
      </c>
      <c r="L108">
        <v>1</v>
      </c>
      <c r="N108" t="s">
        <v>2274</v>
      </c>
      <c r="O108" t="str">
        <f t="shared" si="9"/>
        <v>140.-</v>
      </c>
      <c r="P108" t="str">
        <f t="shared" si="10"/>
        <v>200 г</v>
      </c>
      <c r="Q108" t="str">
        <f t="shared" si="11"/>
        <v>358 кк</v>
      </c>
    </row>
    <row r="109" spans="1:18" x14ac:dyDescent="0.25">
      <c r="A109">
        <v>0</v>
      </c>
      <c r="B109" t="s">
        <v>2209</v>
      </c>
      <c r="C109" t="s">
        <v>2275</v>
      </c>
      <c r="D109">
        <v>140</v>
      </c>
      <c r="E109">
        <v>200</v>
      </c>
      <c r="F109">
        <v>387</v>
      </c>
      <c r="G109">
        <v>10</v>
      </c>
      <c r="H109">
        <v>28</v>
      </c>
      <c r="I109">
        <v>20</v>
      </c>
      <c r="J109">
        <v>1</v>
      </c>
      <c r="K109">
        <v>1</v>
      </c>
      <c r="L109">
        <v>1</v>
      </c>
      <c r="N109" t="s">
        <v>2276</v>
      </c>
      <c r="O109" t="str">
        <f t="shared" si="9"/>
        <v>140.-</v>
      </c>
      <c r="P109" t="str">
        <f t="shared" si="10"/>
        <v>200 г</v>
      </c>
      <c r="Q109" t="str">
        <f t="shared" si="11"/>
        <v>387 кк</v>
      </c>
    </row>
    <row r="110" spans="1:18" x14ac:dyDescent="0.25">
      <c r="A110">
        <v>0</v>
      </c>
      <c r="B110" t="s">
        <v>2209</v>
      </c>
      <c r="C110" t="s">
        <v>2277</v>
      </c>
      <c r="D110">
        <v>140</v>
      </c>
      <c r="E110">
        <v>200</v>
      </c>
      <c r="F110">
        <v>373</v>
      </c>
      <c r="G110">
        <v>6</v>
      </c>
      <c r="H110">
        <v>28</v>
      </c>
      <c r="I110">
        <v>21</v>
      </c>
      <c r="J110">
        <v>1</v>
      </c>
      <c r="K110">
        <v>1</v>
      </c>
      <c r="L110">
        <v>1</v>
      </c>
      <c r="N110" t="s">
        <v>2278</v>
      </c>
      <c r="O110" t="str">
        <f t="shared" si="9"/>
        <v>140.-</v>
      </c>
      <c r="P110" t="str">
        <f t="shared" si="10"/>
        <v>200 г</v>
      </c>
      <c r="Q110" t="str">
        <f t="shared" si="11"/>
        <v>373 кк</v>
      </c>
    </row>
    <row r="111" spans="1:18" x14ac:dyDescent="0.25">
      <c r="A111">
        <v>0</v>
      </c>
      <c r="B111" t="s">
        <v>2209</v>
      </c>
      <c r="C111" t="s">
        <v>2279</v>
      </c>
      <c r="D111">
        <v>80</v>
      </c>
      <c r="E111">
        <v>150</v>
      </c>
      <c r="F111">
        <v>292</v>
      </c>
      <c r="G111">
        <v>8</v>
      </c>
      <c r="H111">
        <v>16</v>
      </c>
      <c r="I111">
        <v>27</v>
      </c>
      <c r="J111">
        <v>1</v>
      </c>
      <c r="N111" t="s">
        <v>2280</v>
      </c>
      <c r="O111" t="str">
        <f t="shared" si="9"/>
        <v>80.-</v>
      </c>
      <c r="P111" t="str">
        <f t="shared" si="10"/>
        <v>150 г</v>
      </c>
      <c r="Q111" t="str">
        <f t="shared" si="11"/>
        <v>292 кк</v>
      </c>
    </row>
    <row r="112" spans="1:18" x14ac:dyDescent="0.25">
      <c r="A112">
        <v>0</v>
      </c>
      <c r="B112" t="s">
        <v>2209</v>
      </c>
      <c r="C112" t="s">
        <v>2281</v>
      </c>
      <c r="D112">
        <v>190</v>
      </c>
      <c r="E112">
        <v>200</v>
      </c>
      <c r="F112">
        <v>317</v>
      </c>
      <c r="G112">
        <v>20</v>
      </c>
      <c r="H112">
        <v>21</v>
      </c>
      <c r="I112">
        <v>11</v>
      </c>
      <c r="K112">
        <v>1</v>
      </c>
      <c r="L112">
        <v>1</v>
      </c>
      <c r="N112" t="s">
        <v>2282</v>
      </c>
      <c r="O112" t="str">
        <f t="shared" si="9"/>
        <v>190.-</v>
      </c>
      <c r="P112" t="str">
        <f t="shared" si="10"/>
        <v>200 г</v>
      </c>
      <c r="Q112" t="str">
        <f t="shared" si="11"/>
        <v>317 кк</v>
      </c>
      <c r="R112">
        <v>42</v>
      </c>
    </row>
    <row r="113" spans="1:17" x14ac:dyDescent="0.25">
      <c r="A113">
        <v>0</v>
      </c>
      <c r="B113" t="s">
        <v>2209</v>
      </c>
      <c r="C113" t="s">
        <v>2283</v>
      </c>
      <c r="D113">
        <v>230</v>
      </c>
      <c r="E113">
        <v>200</v>
      </c>
      <c r="F113">
        <v>270</v>
      </c>
      <c r="G113">
        <v>18</v>
      </c>
      <c r="H113">
        <v>10</v>
      </c>
      <c r="I113">
        <v>26</v>
      </c>
      <c r="M113">
        <v>1</v>
      </c>
      <c r="N113" t="s">
        <v>2284</v>
      </c>
      <c r="O113" t="str">
        <f t="shared" si="9"/>
        <v>230.-</v>
      </c>
      <c r="P113" t="str">
        <f t="shared" si="10"/>
        <v>200 г</v>
      </c>
      <c r="Q113" t="str">
        <f t="shared" si="11"/>
        <v>270 кк</v>
      </c>
    </row>
    <row r="114" spans="1:17" x14ac:dyDescent="0.25">
      <c r="A114">
        <v>0</v>
      </c>
      <c r="B114" t="s">
        <v>2209</v>
      </c>
      <c r="C114" t="s">
        <v>1465</v>
      </c>
      <c r="D114">
        <v>65</v>
      </c>
      <c r="E114">
        <v>250</v>
      </c>
      <c r="F114">
        <v>187</v>
      </c>
      <c r="G114">
        <v>11</v>
      </c>
      <c r="H114">
        <v>8</v>
      </c>
      <c r="I114">
        <v>16</v>
      </c>
      <c r="N114" t="s">
        <v>2285</v>
      </c>
      <c r="O114" t="str">
        <f t="shared" si="9"/>
        <v>65.-</v>
      </c>
      <c r="P114" t="str">
        <f t="shared" si="10"/>
        <v>250 г</v>
      </c>
      <c r="Q114" t="str">
        <f t="shared" si="11"/>
        <v>187 кк</v>
      </c>
    </row>
    <row r="115" spans="1:17" x14ac:dyDescent="0.25">
      <c r="A115">
        <v>0</v>
      </c>
      <c r="B115" t="s">
        <v>2209</v>
      </c>
      <c r="C115" t="s">
        <v>227</v>
      </c>
      <c r="D115">
        <v>45</v>
      </c>
      <c r="E115">
        <v>100</v>
      </c>
      <c r="F115">
        <v>102</v>
      </c>
      <c r="G115">
        <v>3</v>
      </c>
      <c r="H115">
        <v>4</v>
      </c>
      <c r="I115">
        <v>14</v>
      </c>
      <c r="J115">
        <v>1</v>
      </c>
      <c r="N115" t="s">
        <v>2286</v>
      </c>
    </row>
    <row r="116" spans="1:17" x14ac:dyDescent="0.25">
      <c r="A116">
        <v>0</v>
      </c>
      <c r="B116" t="s">
        <v>2209</v>
      </c>
      <c r="C116" t="s">
        <v>2287</v>
      </c>
      <c r="D116">
        <v>140</v>
      </c>
      <c r="E116">
        <v>120</v>
      </c>
      <c r="F116">
        <v>50</v>
      </c>
      <c r="G116">
        <v>1</v>
      </c>
      <c r="I116">
        <v>11</v>
      </c>
      <c r="J116">
        <v>1</v>
      </c>
      <c r="N116" t="s">
        <v>320</v>
      </c>
    </row>
    <row r="117" spans="1:17" x14ac:dyDescent="0.25">
      <c r="A117">
        <v>0</v>
      </c>
      <c r="B117" t="s">
        <v>2209</v>
      </c>
      <c r="C117" t="s">
        <v>2288</v>
      </c>
      <c r="D117">
        <v>60</v>
      </c>
      <c r="E117">
        <v>120</v>
      </c>
      <c r="F117">
        <v>81</v>
      </c>
      <c r="G117">
        <v>5</v>
      </c>
      <c r="H117">
        <v>0</v>
      </c>
      <c r="I117">
        <v>14</v>
      </c>
      <c r="J117">
        <v>1</v>
      </c>
      <c r="N117" t="s">
        <v>2289</v>
      </c>
    </row>
    <row r="118" spans="1:17" x14ac:dyDescent="0.25">
      <c r="A118">
        <v>0</v>
      </c>
      <c r="B118" t="s">
        <v>2209</v>
      </c>
      <c r="C118" t="s">
        <v>2290</v>
      </c>
      <c r="D118">
        <v>100</v>
      </c>
      <c r="E118">
        <v>100</v>
      </c>
      <c r="F118">
        <v>127</v>
      </c>
      <c r="G118">
        <v>9</v>
      </c>
      <c r="H118">
        <v>8</v>
      </c>
      <c r="I118">
        <v>7</v>
      </c>
      <c r="K118">
        <v>1</v>
      </c>
      <c r="N118" t="s">
        <v>2291</v>
      </c>
    </row>
    <row r="119" spans="1:17" x14ac:dyDescent="0.25">
      <c r="A119">
        <v>0</v>
      </c>
      <c r="B119" t="s">
        <v>2209</v>
      </c>
      <c r="C119" t="s">
        <v>1918</v>
      </c>
      <c r="D119">
        <v>70</v>
      </c>
      <c r="E119">
        <v>120</v>
      </c>
      <c r="F119">
        <v>40</v>
      </c>
      <c r="G119">
        <v>1</v>
      </c>
      <c r="H119">
        <v>0</v>
      </c>
      <c r="I119">
        <v>9</v>
      </c>
      <c r="J119">
        <v>1</v>
      </c>
      <c r="N119" t="s">
        <v>2292</v>
      </c>
    </row>
    <row r="120" spans="1:17" x14ac:dyDescent="0.25">
      <c r="A120">
        <v>0</v>
      </c>
      <c r="B120" t="s">
        <v>2209</v>
      </c>
      <c r="C120" t="s">
        <v>2293</v>
      </c>
      <c r="D120">
        <v>80</v>
      </c>
      <c r="E120">
        <v>120</v>
      </c>
      <c r="F120">
        <v>160</v>
      </c>
      <c r="G120">
        <v>6</v>
      </c>
      <c r="H120">
        <v>4</v>
      </c>
      <c r="I120">
        <v>25</v>
      </c>
      <c r="J120">
        <v>1</v>
      </c>
      <c r="K120">
        <v>1</v>
      </c>
      <c r="N120" t="s">
        <v>2294</v>
      </c>
    </row>
    <row r="121" spans="1:17" x14ac:dyDescent="0.25">
      <c r="A121">
        <v>0</v>
      </c>
      <c r="B121" t="s">
        <v>2209</v>
      </c>
      <c r="C121" t="s">
        <v>2295</v>
      </c>
      <c r="D121">
        <v>45</v>
      </c>
      <c r="E121">
        <v>100</v>
      </c>
      <c r="N121" t="s">
        <v>781</v>
      </c>
    </row>
    <row r="122" spans="1:17" x14ac:dyDescent="0.25">
      <c r="A122">
        <v>0</v>
      </c>
      <c r="B122" t="s">
        <v>2209</v>
      </c>
      <c r="C122" t="s">
        <v>2296</v>
      </c>
      <c r="D122">
        <v>80</v>
      </c>
      <c r="E122">
        <v>300</v>
      </c>
      <c r="F122">
        <v>16</v>
      </c>
      <c r="G122">
        <v>0</v>
      </c>
      <c r="H122">
        <v>2</v>
      </c>
      <c r="I122">
        <v>2</v>
      </c>
      <c r="J122">
        <v>1</v>
      </c>
      <c r="N122" t="s">
        <v>2297</v>
      </c>
    </row>
    <row r="123" spans="1:17" x14ac:dyDescent="0.25">
      <c r="A123">
        <v>0</v>
      </c>
      <c r="B123" t="s">
        <v>2209</v>
      </c>
      <c r="C123" t="s">
        <v>2298</v>
      </c>
      <c r="D123">
        <v>80</v>
      </c>
      <c r="E123">
        <v>150</v>
      </c>
      <c r="F123">
        <v>8</v>
      </c>
      <c r="G123">
        <v>0</v>
      </c>
      <c r="H123">
        <v>1</v>
      </c>
      <c r="I123">
        <v>1</v>
      </c>
      <c r="J123">
        <v>1</v>
      </c>
      <c r="N123" t="s">
        <v>2297</v>
      </c>
    </row>
    <row r="124" spans="1:17" x14ac:dyDescent="0.25">
      <c r="A124">
        <v>0</v>
      </c>
      <c r="B124" t="s">
        <v>2209</v>
      </c>
      <c r="C124" t="s">
        <v>2299</v>
      </c>
      <c r="D124">
        <v>100</v>
      </c>
      <c r="E124">
        <v>300</v>
      </c>
      <c r="F124">
        <v>97</v>
      </c>
      <c r="G124">
        <v>2</v>
      </c>
      <c r="H124">
        <v>1</v>
      </c>
      <c r="I124">
        <v>20</v>
      </c>
      <c r="J124">
        <v>1</v>
      </c>
      <c r="N124" t="s">
        <v>2300</v>
      </c>
    </row>
    <row r="125" spans="1:17" x14ac:dyDescent="0.25">
      <c r="A125">
        <v>0</v>
      </c>
      <c r="B125" t="s">
        <v>2209</v>
      </c>
      <c r="C125" t="s">
        <v>2301</v>
      </c>
      <c r="D125">
        <v>50</v>
      </c>
      <c r="E125">
        <v>150</v>
      </c>
      <c r="F125">
        <v>48</v>
      </c>
      <c r="G125">
        <v>1</v>
      </c>
      <c r="H125">
        <v>0</v>
      </c>
      <c r="I125">
        <v>10</v>
      </c>
      <c r="J125">
        <v>1</v>
      </c>
      <c r="N125" t="s">
        <v>2300</v>
      </c>
    </row>
    <row r="126" spans="1:17" x14ac:dyDescent="0.25">
      <c r="A126">
        <v>0</v>
      </c>
      <c r="B126" t="s">
        <v>2209</v>
      </c>
      <c r="C126" t="s">
        <v>230</v>
      </c>
      <c r="D126">
        <v>50</v>
      </c>
      <c r="E126">
        <v>100</v>
      </c>
      <c r="F126">
        <v>123</v>
      </c>
      <c r="G126">
        <v>6</v>
      </c>
      <c r="H126">
        <v>5</v>
      </c>
      <c r="I126">
        <v>13</v>
      </c>
      <c r="N126" t="s">
        <v>2302</v>
      </c>
    </row>
    <row r="127" spans="1:17" x14ac:dyDescent="0.25">
      <c r="A127">
        <v>0</v>
      </c>
      <c r="B127" t="s">
        <v>2209</v>
      </c>
      <c r="C127" t="s">
        <v>1940</v>
      </c>
      <c r="D127">
        <v>60</v>
      </c>
      <c r="E127">
        <v>100</v>
      </c>
      <c r="N127" t="s">
        <v>2303</v>
      </c>
      <c r="O127" t="str">
        <f t="shared" si="9"/>
        <v>60.-</v>
      </c>
      <c r="P127" t="str">
        <f t="shared" si="10"/>
        <v>100 г</v>
      </c>
    </row>
    <row r="128" spans="1:17" x14ac:dyDescent="0.25">
      <c r="A128">
        <v>0</v>
      </c>
      <c r="B128" t="s">
        <v>2209</v>
      </c>
      <c r="C128" t="s">
        <v>2304</v>
      </c>
      <c r="D128">
        <v>60</v>
      </c>
      <c r="E128">
        <v>160</v>
      </c>
      <c r="F128">
        <v>86</v>
      </c>
      <c r="G128">
        <v>2</v>
      </c>
      <c r="H128">
        <v>1</v>
      </c>
      <c r="I128">
        <v>19</v>
      </c>
      <c r="J128">
        <v>1</v>
      </c>
      <c r="M128">
        <v>1</v>
      </c>
      <c r="N128" t="s">
        <v>2305</v>
      </c>
      <c r="O128" t="str">
        <f t="shared" si="9"/>
        <v>60.-</v>
      </c>
      <c r="P128" t="str">
        <f t="shared" si="10"/>
        <v>160 г</v>
      </c>
      <c r="Q128" t="str">
        <f t="shared" si="11"/>
        <v>86 кк</v>
      </c>
    </row>
    <row r="129" spans="1:18" x14ac:dyDescent="0.25">
      <c r="A129">
        <v>0</v>
      </c>
      <c r="B129" t="s">
        <v>2209</v>
      </c>
      <c r="C129" t="s">
        <v>2306</v>
      </c>
      <c r="D129">
        <v>45</v>
      </c>
      <c r="E129">
        <v>100</v>
      </c>
      <c r="F129">
        <v>97</v>
      </c>
      <c r="G129">
        <v>3</v>
      </c>
      <c r="H129">
        <v>3</v>
      </c>
      <c r="I129">
        <v>13</v>
      </c>
      <c r="J129">
        <v>1</v>
      </c>
      <c r="N129" t="s">
        <v>2307</v>
      </c>
      <c r="O129" t="str">
        <f t="shared" si="9"/>
        <v>45.-</v>
      </c>
      <c r="P129" t="str">
        <f t="shared" si="10"/>
        <v>100 г</v>
      </c>
      <c r="Q129" t="str">
        <f t="shared" si="11"/>
        <v>97 кк</v>
      </c>
    </row>
    <row r="130" spans="1:18" x14ac:dyDescent="0.25">
      <c r="A130">
        <v>0</v>
      </c>
      <c r="B130" t="s">
        <v>2209</v>
      </c>
      <c r="C130" t="s">
        <v>2308</v>
      </c>
      <c r="D130">
        <v>130</v>
      </c>
      <c r="E130">
        <v>150</v>
      </c>
      <c r="F130">
        <v>153</v>
      </c>
      <c r="G130">
        <v>17</v>
      </c>
      <c r="H130">
        <v>4</v>
      </c>
      <c r="I130">
        <v>8</v>
      </c>
      <c r="N130" t="s">
        <v>1084</v>
      </c>
      <c r="O130" t="str">
        <f t="shared" si="9"/>
        <v>130.-</v>
      </c>
      <c r="P130" t="str">
        <f t="shared" si="10"/>
        <v>150 г</v>
      </c>
      <c r="Q130" t="str">
        <f t="shared" si="11"/>
        <v>153 кк</v>
      </c>
    </row>
    <row r="131" spans="1:18" x14ac:dyDescent="0.25">
      <c r="A131">
        <v>0</v>
      </c>
      <c r="B131" t="s">
        <v>2209</v>
      </c>
      <c r="C131" t="s">
        <v>2309</v>
      </c>
      <c r="D131">
        <v>120</v>
      </c>
      <c r="E131">
        <v>150</v>
      </c>
      <c r="F131">
        <v>150</v>
      </c>
      <c r="G131">
        <v>13</v>
      </c>
      <c r="H131">
        <v>16</v>
      </c>
      <c r="I131">
        <v>17</v>
      </c>
      <c r="K131">
        <v>1</v>
      </c>
      <c r="N131" t="s">
        <v>2310</v>
      </c>
    </row>
    <row r="132" spans="1:18" x14ac:dyDescent="0.25">
      <c r="A132">
        <v>0</v>
      </c>
      <c r="B132" t="s">
        <v>2209</v>
      </c>
      <c r="C132" t="s">
        <v>169</v>
      </c>
      <c r="D132">
        <v>100</v>
      </c>
      <c r="E132">
        <v>100</v>
      </c>
      <c r="F132">
        <v>535</v>
      </c>
      <c r="G132">
        <v>23</v>
      </c>
      <c r="H132">
        <v>49</v>
      </c>
      <c r="I132">
        <v>14</v>
      </c>
      <c r="N132" t="s">
        <v>2311</v>
      </c>
    </row>
    <row r="133" spans="1:18" x14ac:dyDescent="0.25">
      <c r="A133">
        <v>0</v>
      </c>
      <c r="B133" t="s">
        <v>2209</v>
      </c>
      <c r="C133" t="s">
        <v>170</v>
      </c>
      <c r="D133">
        <v>60</v>
      </c>
      <c r="E133">
        <v>35</v>
      </c>
    </row>
    <row r="134" spans="1:18" x14ac:dyDescent="0.25">
      <c r="A134">
        <v>0</v>
      </c>
      <c r="B134" t="s">
        <v>2209</v>
      </c>
      <c r="C134" t="s">
        <v>2312</v>
      </c>
      <c r="D134">
        <v>330</v>
      </c>
      <c r="E134">
        <v>120</v>
      </c>
      <c r="F134">
        <v>104</v>
      </c>
      <c r="G134">
        <v>24</v>
      </c>
      <c r="H134">
        <v>1</v>
      </c>
      <c r="I134">
        <v>0</v>
      </c>
      <c r="N134" t="s">
        <v>2313</v>
      </c>
      <c r="O134" t="str">
        <f t="shared" si="9"/>
        <v>330.-</v>
      </c>
      <c r="P134" t="str">
        <f t="shared" si="10"/>
        <v>120 г</v>
      </c>
      <c r="Q134" t="str">
        <f t="shared" si="11"/>
        <v>104 кк</v>
      </c>
    </row>
    <row r="135" spans="1:18" x14ac:dyDescent="0.25">
      <c r="A135">
        <v>0</v>
      </c>
      <c r="B135" t="s">
        <v>2209</v>
      </c>
      <c r="C135" t="s">
        <v>2314</v>
      </c>
      <c r="D135">
        <v>490</v>
      </c>
      <c r="E135">
        <v>180</v>
      </c>
      <c r="F135">
        <v>342</v>
      </c>
      <c r="G135">
        <v>32</v>
      </c>
      <c r="H135">
        <v>36</v>
      </c>
      <c r="I135">
        <v>4</v>
      </c>
      <c r="N135" t="s">
        <v>2315</v>
      </c>
      <c r="O135" t="str">
        <f t="shared" si="9"/>
        <v>490.-</v>
      </c>
      <c r="P135" t="str">
        <f t="shared" si="10"/>
        <v>180 г</v>
      </c>
      <c r="Q135" t="str">
        <f t="shared" si="11"/>
        <v>342 кк</v>
      </c>
    </row>
    <row r="136" spans="1:18" x14ac:dyDescent="0.25">
      <c r="A136">
        <v>2</v>
      </c>
      <c r="B136" t="s">
        <v>2209</v>
      </c>
      <c r="C136" t="s">
        <v>2316</v>
      </c>
      <c r="D136">
        <v>10</v>
      </c>
      <c r="E136">
        <v>20</v>
      </c>
      <c r="F136">
        <v>68</v>
      </c>
      <c r="G136">
        <v>1</v>
      </c>
      <c r="H136">
        <v>2</v>
      </c>
      <c r="I136">
        <v>11</v>
      </c>
      <c r="J136">
        <v>1</v>
      </c>
      <c r="K136">
        <v>1</v>
      </c>
      <c r="L136">
        <v>1</v>
      </c>
      <c r="N136" t="s">
        <v>2317</v>
      </c>
      <c r="R136">
        <v>41</v>
      </c>
    </row>
    <row r="137" spans="1:18" x14ac:dyDescent="0.25">
      <c r="A137">
        <v>0</v>
      </c>
      <c r="B137" t="s">
        <v>2209</v>
      </c>
      <c r="C137" t="s">
        <v>2318</v>
      </c>
      <c r="D137">
        <v>95</v>
      </c>
      <c r="E137">
        <v>100</v>
      </c>
      <c r="F137">
        <v>230</v>
      </c>
      <c r="G137">
        <v>4</v>
      </c>
      <c r="H137">
        <v>8</v>
      </c>
      <c r="I137">
        <v>37</v>
      </c>
      <c r="J137">
        <v>1</v>
      </c>
      <c r="K137">
        <v>1</v>
      </c>
      <c r="L137">
        <v>1</v>
      </c>
      <c r="O137" t="str">
        <f t="shared" si="9"/>
        <v>95.-</v>
      </c>
      <c r="P137" t="str">
        <f t="shared" si="10"/>
        <v>100 г</v>
      </c>
      <c r="Q137" t="str">
        <f t="shared" si="11"/>
        <v>230 кк</v>
      </c>
    </row>
    <row r="138" spans="1:18" x14ac:dyDescent="0.25">
      <c r="A138">
        <v>2</v>
      </c>
      <c r="B138" t="s">
        <v>2209</v>
      </c>
      <c r="C138" t="s">
        <v>654</v>
      </c>
      <c r="D138">
        <v>75</v>
      </c>
      <c r="E138">
        <v>60</v>
      </c>
      <c r="F138">
        <v>189</v>
      </c>
      <c r="G138">
        <v>3</v>
      </c>
      <c r="H138">
        <v>12</v>
      </c>
      <c r="I138">
        <v>16</v>
      </c>
      <c r="J138">
        <v>1</v>
      </c>
      <c r="K138">
        <v>1</v>
      </c>
      <c r="L138">
        <v>1</v>
      </c>
      <c r="N138" t="s">
        <v>2206</v>
      </c>
      <c r="O138" t="str">
        <f t="shared" si="9"/>
        <v>75.-</v>
      </c>
      <c r="P138" t="str">
        <f t="shared" si="10"/>
        <v>60 г</v>
      </c>
      <c r="Q138" t="str">
        <f t="shared" si="11"/>
        <v>189 кк</v>
      </c>
    </row>
    <row r="139" spans="1:18" x14ac:dyDescent="0.25">
      <c r="A139">
        <v>0</v>
      </c>
      <c r="B139" t="s">
        <v>2209</v>
      </c>
      <c r="C139" t="s">
        <v>2319</v>
      </c>
      <c r="D139">
        <v>95</v>
      </c>
      <c r="E139">
        <v>120</v>
      </c>
      <c r="F139">
        <v>409.1</v>
      </c>
      <c r="G139">
        <v>4.2</v>
      </c>
      <c r="H139">
        <v>17.399999999999999</v>
      </c>
      <c r="I139">
        <v>58.9</v>
      </c>
      <c r="K139">
        <v>1</v>
      </c>
      <c r="L139">
        <v>1</v>
      </c>
      <c r="N139" t="s">
        <v>2320</v>
      </c>
      <c r="O139" t="str">
        <f t="shared" si="9"/>
        <v>95.-</v>
      </c>
      <c r="P139" t="str">
        <f t="shared" si="10"/>
        <v>120 г</v>
      </c>
      <c r="Q139" t="str">
        <f t="shared" si="11"/>
        <v>409 кк</v>
      </c>
    </row>
    <row r="140" spans="1:18" x14ac:dyDescent="0.25">
      <c r="A140">
        <v>0</v>
      </c>
      <c r="B140" t="s">
        <v>2209</v>
      </c>
      <c r="C140" t="s">
        <v>2321</v>
      </c>
      <c r="D140">
        <v>90</v>
      </c>
      <c r="E140">
        <v>120</v>
      </c>
      <c r="F140">
        <v>350</v>
      </c>
      <c r="G140">
        <v>5</v>
      </c>
      <c r="H140">
        <v>18</v>
      </c>
      <c r="I140">
        <v>44</v>
      </c>
      <c r="K140">
        <v>1</v>
      </c>
      <c r="N140" t="s">
        <v>2322</v>
      </c>
      <c r="O140" t="str">
        <f t="shared" si="9"/>
        <v>90.-</v>
      </c>
      <c r="P140" t="str">
        <f t="shared" si="10"/>
        <v>120 г</v>
      </c>
      <c r="Q140" t="str">
        <f t="shared" si="11"/>
        <v>350 кк</v>
      </c>
    </row>
    <row r="141" spans="1:18" x14ac:dyDescent="0.25">
      <c r="A141">
        <v>0</v>
      </c>
      <c r="B141" t="s">
        <v>2209</v>
      </c>
      <c r="C141" t="s">
        <v>2323</v>
      </c>
      <c r="D141">
        <v>85</v>
      </c>
      <c r="N141" t="s">
        <v>851</v>
      </c>
      <c r="O141" t="str">
        <f t="shared" si="9"/>
        <v>85.-</v>
      </c>
      <c r="P141" t="str">
        <f t="shared" si="10"/>
        <v xml:space="preserve"> г</v>
      </c>
      <c r="Q141" t="str">
        <f t="shared" si="11"/>
        <v>0 кк</v>
      </c>
    </row>
    <row r="142" spans="1:18" x14ac:dyDescent="0.25">
      <c r="A142">
        <v>0</v>
      </c>
      <c r="B142" t="s">
        <v>2209</v>
      </c>
      <c r="C142" t="s">
        <v>2324</v>
      </c>
      <c r="D142">
        <v>80</v>
      </c>
      <c r="E142">
        <v>200</v>
      </c>
      <c r="F142">
        <v>115</v>
      </c>
      <c r="G142">
        <v>0</v>
      </c>
      <c r="H142">
        <v>0</v>
      </c>
      <c r="I142">
        <v>27</v>
      </c>
      <c r="N142" t="s">
        <v>2325</v>
      </c>
      <c r="O142" t="str">
        <f t="shared" si="9"/>
        <v>80.-</v>
      </c>
      <c r="P142" t="str">
        <f t="shared" si="10"/>
        <v>200 г</v>
      </c>
      <c r="Q142" t="str">
        <f t="shared" si="11"/>
        <v>115 кк</v>
      </c>
    </row>
    <row r="144" spans="1:18" x14ac:dyDescent="0.25">
      <c r="A144">
        <v>0</v>
      </c>
      <c r="B144" t="s">
        <v>2209</v>
      </c>
      <c r="C144" t="s">
        <v>1095</v>
      </c>
      <c r="D144">
        <v>110</v>
      </c>
      <c r="E144">
        <v>150</v>
      </c>
      <c r="F144">
        <v>300</v>
      </c>
      <c r="G144">
        <v>3</v>
      </c>
      <c r="H144">
        <v>19</v>
      </c>
      <c r="I144">
        <v>30</v>
      </c>
      <c r="K144">
        <v>1</v>
      </c>
      <c r="L144">
        <v>1</v>
      </c>
      <c r="N144" t="s">
        <v>2326</v>
      </c>
      <c r="O144" t="str">
        <f t="shared" si="9"/>
        <v>110.-</v>
      </c>
      <c r="P144" t="str">
        <f t="shared" si="10"/>
        <v>150 г</v>
      </c>
      <c r="Q144" t="str">
        <f t="shared" si="11"/>
        <v>300 кк</v>
      </c>
    </row>
    <row r="145" spans="1:18" x14ac:dyDescent="0.25">
      <c r="A145">
        <v>0</v>
      </c>
      <c r="B145" t="s">
        <v>2209</v>
      </c>
      <c r="C145" t="s">
        <v>2327</v>
      </c>
      <c r="D145">
        <v>160</v>
      </c>
      <c r="E145">
        <v>150</v>
      </c>
      <c r="F145">
        <v>300</v>
      </c>
      <c r="G145">
        <v>7</v>
      </c>
      <c r="H145">
        <v>17</v>
      </c>
      <c r="I145">
        <v>26</v>
      </c>
      <c r="L145">
        <v>1</v>
      </c>
      <c r="N145" t="s">
        <v>2328</v>
      </c>
      <c r="O145" t="str">
        <f t="shared" si="9"/>
        <v>160.-</v>
      </c>
      <c r="P145" t="str">
        <f t="shared" si="10"/>
        <v>150 г</v>
      </c>
      <c r="Q145" t="str">
        <f t="shared" si="11"/>
        <v>300 кк</v>
      </c>
    </row>
    <row r="146" spans="1:18" x14ac:dyDescent="0.25">
      <c r="A146">
        <v>0</v>
      </c>
      <c r="B146" t="s">
        <v>2209</v>
      </c>
      <c r="C146" t="s">
        <v>2329</v>
      </c>
      <c r="D146">
        <v>100</v>
      </c>
      <c r="E146">
        <v>100</v>
      </c>
      <c r="F146">
        <v>124</v>
      </c>
      <c r="G146">
        <v>5</v>
      </c>
      <c r="H146">
        <v>9</v>
      </c>
      <c r="I146">
        <v>13</v>
      </c>
      <c r="L146">
        <v>1</v>
      </c>
      <c r="N146" t="s">
        <v>2330</v>
      </c>
      <c r="O146" t="str">
        <f t="shared" si="9"/>
        <v>100.-</v>
      </c>
      <c r="P146" t="str">
        <f t="shared" si="10"/>
        <v>100 г</v>
      </c>
      <c r="Q146" t="str">
        <f t="shared" si="11"/>
        <v>124 кк</v>
      </c>
    </row>
    <row r="147" spans="1:18" x14ac:dyDescent="0.25">
      <c r="A147">
        <v>0</v>
      </c>
      <c r="B147" t="s">
        <v>2209</v>
      </c>
      <c r="C147" t="s">
        <v>1140</v>
      </c>
      <c r="D147">
        <v>160</v>
      </c>
      <c r="E147">
        <v>150</v>
      </c>
      <c r="F147">
        <v>476</v>
      </c>
      <c r="G147">
        <v>7</v>
      </c>
      <c r="H147">
        <v>20</v>
      </c>
      <c r="I147">
        <v>55</v>
      </c>
      <c r="L147">
        <v>1</v>
      </c>
      <c r="N147" t="s">
        <v>2331</v>
      </c>
      <c r="O147" t="str">
        <f t="shared" si="9"/>
        <v>160.-</v>
      </c>
      <c r="P147" t="str">
        <f t="shared" si="10"/>
        <v>150 г</v>
      </c>
      <c r="Q147" t="str">
        <f t="shared" si="11"/>
        <v>476 кк</v>
      </c>
    </row>
    <row r="148" spans="1:18" x14ac:dyDescent="0.25">
      <c r="A148">
        <v>0</v>
      </c>
      <c r="B148" t="s">
        <v>2209</v>
      </c>
      <c r="C148" t="s">
        <v>1704</v>
      </c>
      <c r="D148">
        <v>90</v>
      </c>
      <c r="E148">
        <v>90</v>
      </c>
      <c r="F148">
        <v>271</v>
      </c>
      <c r="G148">
        <v>4</v>
      </c>
      <c r="H148">
        <v>19</v>
      </c>
      <c r="I148">
        <v>25</v>
      </c>
      <c r="J148">
        <v>1</v>
      </c>
      <c r="K148">
        <v>1</v>
      </c>
      <c r="L148">
        <v>1</v>
      </c>
      <c r="N148" t="s">
        <v>2332</v>
      </c>
      <c r="O148" t="str">
        <f t="shared" si="9"/>
        <v>90.-</v>
      </c>
      <c r="P148" t="str">
        <f t="shared" si="10"/>
        <v>90 г</v>
      </c>
      <c r="Q148" t="str">
        <f t="shared" si="11"/>
        <v>271 кк</v>
      </c>
    </row>
    <row r="149" spans="1:18" x14ac:dyDescent="0.25">
      <c r="A149">
        <v>0</v>
      </c>
      <c r="B149" t="s">
        <v>2209</v>
      </c>
      <c r="C149" t="s">
        <v>152</v>
      </c>
      <c r="D149">
        <v>95</v>
      </c>
      <c r="E149">
        <v>120</v>
      </c>
      <c r="F149">
        <v>565</v>
      </c>
      <c r="G149">
        <v>6.1</v>
      </c>
      <c r="H149">
        <v>29.2</v>
      </c>
      <c r="I149">
        <v>69.400000000000006</v>
      </c>
      <c r="K149">
        <v>1</v>
      </c>
      <c r="L149">
        <v>1</v>
      </c>
      <c r="N149" t="s">
        <v>2333</v>
      </c>
      <c r="O149" t="str">
        <f t="shared" si="9"/>
        <v>95.-</v>
      </c>
      <c r="P149" t="str">
        <f t="shared" si="10"/>
        <v>120 г</v>
      </c>
      <c r="Q149" t="str">
        <f t="shared" si="11"/>
        <v>565 кк</v>
      </c>
    </row>
    <row r="150" spans="1:18" x14ac:dyDescent="0.25">
      <c r="A150">
        <v>0</v>
      </c>
      <c r="B150" t="s">
        <v>2209</v>
      </c>
      <c r="C150" t="s">
        <v>2334</v>
      </c>
      <c r="D150">
        <v>70</v>
      </c>
      <c r="E150">
        <v>60</v>
      </c>
      <c r="F150">
        <v>277</v>
      </c>
      <c r="G150">
        <v>5</v>
      </c>
      <c r="H150">
        <v>21</v>
      </c>
      <c r="I150">
        <v>17</v>
      </c>
      <c r="J150">
        <v>1</v>
      </c>
      <c r="L150">
        <v>1</v>
      </c>
      <c r="O150" t="str">
        <f t="shared" si="9"/>
        <v>70.-</v>
      </c>
      <c r="P150" t="str">
        <f t="shared" si="10"/>
        <v>60 г</v>
      </c>
      <c r="Q150" t="str">
        <f t="shared" si="11"/>
        <v>277 кк</v>
      </c>
    </row>
    <row r="151" spans="1:18" x14ac:dyDescent="0.25">
      <c r="A151">
        <v>0</v>
      </c>
      <c r="B151" t="s">
        <v>2209</v>
      </c>
      <c r="C151" t="s">
        <v>2335</v>
      </c>
      <c r="D151">
        <v>160</v>
      </c>
      <c r="E151">
        <v>180</v>
      </c>
      <c r="F151">
        <v>270</v>
      </c>
      <c r="G151">
        <v>7</v>
      </c>
      <c r="H151">
        <v>15</v>
      </c>
      <c r="I151">
        <v>25</v>
      </c>
      <c r="L151">
        <v>1</v>
      </c>
      <c r="N151" t="s">
        <v>2204</v>
      </c>
      <c r="O151" t="str">
        <f t="shared" si="9"/>
        <v>160.-</v>
      </c>
      <c r="P151" t="str">
        <f t="shared" si="10"/>
        <v>180 г</v>
      </c>
      <c r="Q151" t="str">
        <f t="shared" si="11"/>
        <v>270 кк</v>
      </c>
    </row>
    <row r="152" spans="1:18" x14ac:dyDescent="0.25">
      <c r="A152">
        <v>0</v>
      </c>
      <c r="B152" t="s">
        <v>2209</v>
      </c>
      <c r="C152" t="s">
        <v>2336</v>
      </c>
      <c r="D152">
        <v>90</v>
      </c>
      <c r="E152">
        <v>120</v>
      </c>
      <c r="F152">
        <v>269</v>
      </c>
      <c r="G152">
        <v>5</v>
      </c>
      <c r="H152">
        <v>23</v>
      </c>
      <c r="I152">
        <v>6</v>
      </c>
      <c r="L152">
        <v>1</v>
      </c>
      <c r="N152" t="s">
        <v>2337</v>
      </c>
      <c r="O152" t="str">
        <f t="shared" si="9"/>
        <v>90.-</v>
      </c>
      <c r="P152" t="str">
        <f t="shared" si="10"/>
        <v>120 г</v>
      </c>
      <c r="Q152" t="str">
        <f t="shared" si="11"/>
        <v>269 кк</v>
      </c>
    </row>
    <row r="153" spans="1:18" x14ac:dyDescent="0.25">
      <c r="A153">
        <v>2</v>
      </c>
      <c r="B153" t="s">
        <v>2209</v>
      </c>
      <c r="C153" t="s">
        <v>2338</v>
      </c>
      <c r="D153">
        <v>110</v>
      </c>
      <c r="E153">
        <v>100</v>
      </c>
      <c r="F153">
        <v>252</v>
      </c>
      <c r="G153">
        <v>3</v>
      </c>
      <c r="H153">
        <v>18</v>
      </c>
      <c r="I153">
        <v>20</v>
      </c>
      <c r="L153">
        <v>1</v>
      </c>
      <c r="N153" t="s">
        <v>2339</v>
      </c>
      <c r="O153" t="str">
        <f t="shared" si="9"/>
        <v>110.-</v>
      </c>
      <c r="P153" t="str">
        <f t="shared" si="10"/>
        <v>100 г</v>
      </c>
      <c r="Q153" t="str">
        <f t="shared" si="11"/>
        <v>252 кк</v>
      </c>
      <c r="R153">
        <v>19</v>
      </c>
    </row>
    <row r="154" spans="1:18" x14ac:dyDescent="0.25">
      <c r="A154">
        <v>0</v>
      </c>
      <c r="B154" t="s">
        <v>2209</v>
      </c>
      <c r="C154" t="s">
        <v>1945</v>
      </c>
      <c r="D154">
        <v>10</v>
      </c>
      <c r="E154" t="s">
        <v>2340</v>
      </c>
      <c r="F154" t="s">
        <v>150</v>
      </c>
      <c r="G154" t="s">
        <v>150</v>
      </c>
      <c r="H154" t="s">
        <v>150</v>
      </c>
      <c r="I154" t="s">
        <v>150</v>
      </c>
      <c r="J154">
        <v>1</v>
      </c>
      <c r="K154">
        <v>1</v>
      </c>
      <c r="N154" t="s">
        <v>2341</v>
      </c>
      <c r="O154" t="str">
        <f t="shared" si="9"/>
        <v>10.-</v>
      </c>
      <c r="P154" t="str">
        <f t="shared" si="10"/>
        <v xml:space="preserve">     г</v>
      </c>
      <c r="Q154" t="e">
        <f t="shared" si="11"/>
        <v>#VALUE!</v>
      </c>
    </row>
    <row r="155" spans="1:18" x14ac:dyDescent="0.25">
      <c r="A155">
        <v>0</v>
      </c>
      <c r="B155" t="s">
        <v>2209</v>
      </c>
      <c r="C155" t="s">
        <v>2342</v>
      </c>
      <c r="D155">
        <v>35</v>
      </c>
      <c r="E155">
        <v>40</v>
      </c>
      <c r="K155">
        <v>1</v>
      </c>
      <c r="O155" t="str">
        <f t="shared" si="9"/>
        <v>35.-</v>
      </c>
      <c r="P155" t="str">
        <f t="shared" si="10"/>
        <v>40 г</v>
      </c>
      <c r="Q155" t="str">
        <f t="shared" si="11"/>
        <v>0 кк</v>
      </c>
    </row>
    <row r="156" spans="1:18" x14ac:dyDescent="0.25">
      <c r="A156">
        <v>0</v>
      </c>
      <c r="B156" t="s">
        <v>2209</v>
      </c>
      <c r="C156" t="s">
        <v>2114</v>
      </c>
      <c r="D156">
        <v>60</v>
      </c>
      <c r="E156">
        <v>60</v>
      </c>
      <c r="O156" t="str">
        <f t="shared" si="9"/>
        <v>60.-</v>
      </c>
      <c r="P156" t="str">
        <f t="shared" si="10"/>
        <v>60 г</v>
      </c>
      <c r="Q156" t="str">
        <f t="shared" si="11"/>
        <v>0 кк</v>
      </c>
    </row>
    <row r="157" spans="1:18" x14ac:dyDescent="0.25">
      <c r="A157">
        <v>0</v>
      </c>
      <c r="B157" t="s">
        <v>2209</v>
      </c>
      <c r="C157" t="s">
        <v>67</v>
      </c>
      <c r="D157">
        <v>60</v>
      </c>
      <c r="E157">
        <v>60</v>
      </c>
      <c r="O157" t="str">
        <f t="shared" si="9"/>
        <v>60.-</v>
      </c>
      <c r="P157" t="str">
        <f t="shared" si="10"/>
        <v>60 г</v>
      </c>
      <c r="Q157" t="str">
        <f t="shared" si="11"/>
        <v>0 кк</v>
      </c>
    </row>
    <row r="158" spans="1:18" x14ac:dyDescent="0.25">
      <c r="A158">
        <v>0</v>
      </c>
      <c r="B158" t="s">
        <v>2209</v>
      </c>
      <c r="C158" t="s">
        <v>2114</v>
      </c>
      <c r="D158">
        <v>90</v>
      </c>
      <c r="E158">
        <v>120</v>
      </c>
      <c r="O158" t="str">
        <f t="shared" si="9"/>
        <v>90.-</v>
      </c>
      <c r="P158" t="str">
        <f t="shared" si="10"/>
        <v>120 г</v>
      </c>
      <c r="Q158" t="str">
        <f t="shared" si="11"/>
        <v>0 кк</v>
      </c>
    </row>
    <row r="159" spans="1:18" x14ac:dyDescent="0.25">
      <c r="A159">
        <v>0</v>
      </c>
      <c r="B159" t="s">
        <v>2209</v>
      </c>
      <c r="C159" t="s">
        <v>2343</v>
      </c>
      <c r="O159" t="str">
        <f t="shared" si="9"/>
        <v>.-</v>
      </c>
      <c r="P159" t="str">
        <f t="shared" si="10"/>
        <v xml:space="preserve"> г</v>
      </c>
      <c r="Q159" t="str">
        <f t="shared" si="11"/>
        <v>0 кк</v>
      </c>
    </row>
    <row r="160" spans="1:18" x14ac:dyDescent="0.25">
      <c r="A160">
        <v>0</v>
      </c>
      <c r="B160" t="s">
        <v>2209</v>
      </c>
      <c r="C160" t="s">
        <v>2344</v>
      </c>
      <c r="D160">
        <v>45</v>
      </c>
      <c r="E160">
        <v>50</v>
      </c>
      <c r="F160">
        <v>202</v>
      </c>
      <c r="G160">
        <v>4</v>
      </c>
      <c r="H160">
        <v>9</v>
      </c>
      <c r="I160">
        <v>21</v>
      </c>
      <c r="J160">
        <v>1</v>
      </c>
      <c r="L160">
        <v>1</v>
      </c>
      <c r="N160" t="s">
        <v>2345</v>
      </c>
      <c r="O160" t="str">
        <f t="shared" si="9"/>
        <v>45.-</v>
      </c>
      <c r="P160" t="str">
        <f t="shared" si="10"/>
        <v>50 г</v>
      </c>
      <c r="Q160" t="str">
        <f t="shared" si="11"/>
        <v>202 кк</v>
      </c>
    </row>
    <row r="161" spans="1:17" x14ac:dyDescent="0.25">
      <c r="A161">
        <v>0</v>
      </c>
      <c r="B161" t="s">
        <v>2209</v>
      </c>
      <c r="C161" t="s">
        <v>2346</v>
      </c>
      <c r="D161">
        <v>95</v>
      </c>
      <c r="E161">
        <v>100</v>
      </c>
      <c r="F161">
        <v>269</v>
      </c>
      <c r="G161">
        <v>2</v>
      </c>
      <c r="H161">
        <v>15</v>
      </c>
      <c r="I161">
        <v>31</v>
      </c>
      <c r="J161">
        <v>1</v>
      </c>
      <c r="N161" t="s">
        <v>2347</v>
      </c>
    </row>
    <row r="162" spans="1:17" x14ac:dyDescent="0.25">
      <c r="A162">
        <v>0</v>
      </c>
      <c r="B162" t="s">
        <v>2209</v>
      </c>
      <c r="C162" t="s">
        <v>2348</v>
      </c>
      <c r="D162">
        <v>70</v>
      </c>
      <c r="E162">
        <v>100</v>
      </c>
      <c r="F162">
        <v>226</v>
      </c>
      <c r="G162">
        <v>7</v>
      </c>
      <c r="H162">
        <v>7</v>
      </c>
      <c r="I162">
        <v>34</v>
      </c>
      <c r="J162">
        <v>1</v>
      </c>
      <c r="K162">
        <v>1</v>
      </c>
      <c r="L162">
        <v>1</v>
      </c>
      <c r="N162" t="s">
        <v>2349</v>
      </c>
    </row>
    <row r="163" spans="1:17" x14ac:dyDescent="0.25">
      <c r="A163">
        <v>0</v>
      </c>
      <c r="B163" t="s">
        <v>2209</v>
      </c>
      <c r="C163" t="s">
        <v>2350</v>
      </c>
      <c r="D163">
        <v>90</v>
      </c>
      <c r="E163">
        <v>90</v>
      </c>
      <c r="F163">
        <v>367</v>
      </c>
      <c r="G163">
        <v>9</v>
      </c>
      <c r="H163">
        <v>19</v>
      </c>
      <c r="I163">
        <v>38</v>
      </c>
      <c r="K163">
        <v>1</v>
      </c>
      <c r="N163" t="s">
        <v>2351</v>
      </c>
    </row>
    <row r="164" spans="1:17" x14ac:dyDescent="0.25">
      <c r="A164">
        <v>0</v>
      </c>
      <c r="B164" t="s">
        <v>2209</v>
      </c>
      <c r="C164" t="s">
        <v>1704</v>
      </c>
      <c r="D164">
        <v>105</v>
      </c>
      <c r="E164">
        <v>90</v>
      </c>
      <c r="F164">
        <v>271</v>
      </c>
      <c r="G164">
        <v>4</v>
      </c>
      <c r="H164">
        <v>19</v>
      </c>
      <c r="I164">
        <v>25</v>
      </c>
      <c r="J164">
        <v>1</v>
      </c>
      <c r="K164">
        <v>1</v>
      </c>
      <c r="L164">
        <v>1</v>
      </c>
      <c r="N164" t="s">
        <v>2332</v>
      </c>
    </row>
    <row r="165" spans="1:17" x14ac:dyDescent="0.25">
      <c r="A165">
        <v>0</v>
      </c>
      <c r="B165" t="s">
        <v>2209</v>
      </c>
      <c r="C165" t="s">
        <v>60</v>
      </c>
      <c r="D165">
        <v>90</v>
      </c>
      <c r="E165">
        <v>90</v>
      </c>
      <c r="F165">
        <v>370</v>
      </c>
      <c r="G165">
        <v>9</v>
      </c>
      <c r="H165">
        <v>19</v>
      </c>
      <c r="I165">
        <v>40</v>
      </c>
      <c r="K165">
        <v>1</v>
      </c>
      <c r="N165" t="s">
        <v>2352</v>
      </c>
    </row>
    <row r="166" spans="1:17" x14ac:dyDescent="0.25">
      <c r="A166">
        <v>0</v>
      </c>
      <c r="B166" t="s">
        <v>2209</v>
      </c>
      <c r="C166" t="s">
        <v>2353</v>
      </c>
      <c r="D166">
        <v>10</v>
      </c>
      <c r="E166">
        <v>15</v>
      </c>
      <c r="F166">
        <v>66</v>
      </c>
      <c r="G166">
        <v>1</v>
      </c>
      <c r="H166">
        <v>3</v>
      </c>
      <c r="I166">
        <v>9</v>
      </c>
      <c r="J166">
        <v>1</v>
      </c>
      <c r="K166">
        <v>1</v>
      </c>
      <c r="L166">
        <v>1</v>
      </c>
      <c r="N166" t="s">
        <v>2354</v>
      </c>
    </row>
    <row r="167" spans="1:17" x14ac:dyDescent="0.25">
      <c r="A167">
        <v>0</v>
      </c>
      <c r="B167" t="s">
        <v>2209</v>
      </c>
      <c r="C167" t="s">
        <v>2355</v>
      </c>
      <c r="D167">
        <v>20</v>
      </c>
      <c r="E167">
        <v>35</v>
      </c>
      <c r="F167">
        <v>176</v>
      </c>
      <c r="G167">
        <v>2</v>
      </c>
      <c r="H167">
        <v>8</v>
      </c>
      <c r="I167">
        <v>1</v>
      </c>
      <c r="J167">
        <v>1</v>
      </c>
      <c r="K167">
        <v>1</v>
      </c>
      <c r="L167">
        <v>1</v>
      </c>
      <c r="N167" t="s">
        <v>2356</v>
      </c>
    </row>
    <row r="168" spans="1:17" x14ac:dyDescent="0.25">
      <c r="A168">
        <v>0</v>
      </c>
      <c r="B168" t="s">
        <v>2209</v>
      </c>
      <c r="C168" t="s">
        <v>2357</v>
      </c>
      <c r="D168">
        <v>20</v>
      </c>
      <c r="E168">
        <v>30</v>
      </c>
      <c r="F168">
        <v>166</v>
      </c>
      <c r="G168">
        <v>2</v>
      </c>
      <c r="H168">
        <v>9</v>
      </c>
      <c r="I168">
        <v>1</v>
      </c>
      <c r="J168">
        <v>1</v>
      </c>
      <c r="K168">
        <v>1</v>
      </c>
      <c r="L168">
        <v>1</v>
      </c>
      <c r="N168" t="s">
        <v>2358</v>
      </c>
    </row>
    <row r="169" spans="1:17" x14ac:dyDescent="0.25">
      <c r="A169">
        <v>0</v>
      </c>
      <c r="B169" t="s">
        <v>2209</v>
      </c>
      <c r="C169" t="s">
        <v>2359</v>
      </c>
      <c r="D169">
        <v>100</v>
      </c>
      <c r="E169">
        <v>120</v>
      </c>
      <c r="F169">
        <v>418</v>
      </c>
      <c r="G169">
        <v>9</v>
      </c>
      <c r="H169">
        <v>21</v>
      </c>
      <c r="I169">
        <v>46</v>
      </c>
      <c r="J169">
        <v>1</v>
      </c>
      <c r="K169">
        <v>1</v>
      </c>
      <c r="L169">
        <v>1</v>
      </c>
      <c r="N169" t="s">
        <v>2360</v>
      </c>
      <c r="O169" t="str">
        <f t="shared" ref="O169:O215" si="12">CONCATENATE(D169,".-")</f>
        <v>100.-</v>
      </c>
      <c r="P169" t="str">
        <f t="shared" ref="P169:P215" si="13">CONCATENATE(E169," г")</f>
        <v>120 г</v>
      </c>
      <c r="Q169" t="str">
        <f t="shared" ref="Q169:Q215" si="14">CONCATENATE(ROUND(F169,0)," кк")</f>
        <v>418 кк</v>
      </c>
    </row>
    <row r="170" spans="1:17" x14ac:dyDescent="0.25">
      <c r="A170">
        <v>0</v>
      </c>
      <c r="B170" t="s">
        <v>2209</v>
      </c>
      <c r="C170" t="s">
        <v>2361</v>
      </c>
      <c r="D170">
        <v>95</v>
      </c>
      <c r="E170">
        <v>150</v>
      </c>
      <c r="F170">
        <v>279</v>
      </c>
      <c r="G170">
        <v>6</v>
      </c>
      <c r="H170">
        <v>13</v>
      </c>
      <c r="I170">
        <v>35</v>
      </c>
      <c r="J170">
        <v>1</v>
      </c>
      <c r="L170">
        <v>1</v>
      </c>
      <c r="N170" t="s">
        <v>2362</v>
      </c>
      <c r="O170" t="str">
        <f t="shared" si="12"/>
        <v>95.-</v>
      </c>
      <c r="P170" t="str">
        <f t="shared" si="13"/>
        <v>150 г</v>
      </c>
      <c r="Q170" t="str">
        <f t="shared" si="14"/>
        <v>279 кк</v>
      </c>
    </row>
    <row r="171" spans="1:17" x14ac:dyDescent="0.25">
      <c r="A171">
        <v>0</v>
      </c>
      <c r="B171" t="s">
        <v>2209</v>
      </c>
      <c r="C171" t="s">
        <v>2363</v>
      </c>
      <c r="D171">
        <v>80</v>
      </c>
      <c r="E171">
        <v>90</v>
      </c>
      <c r="F171">
        <v>353</v>
      </c>
      <c r="G171">
        <v>8</v>
      </c>
      <c r="H171">
        <v>18</v>
      </c>
      <c r="I171">
        <v>37</v>
      </c>
      <c r="K171">
        <v>1</v>
      </c>
      <c r="N171" t="s">
        <v>2364</v>
      </c>
    </row>
    <row r="172" spans="1:17" x14ac:dyDescent="0.25">
      <c r="A172">
        <v>0</v>
      </c>
      <c r="B172" t="s">
        <v>2209</v>
      </c>
      <c r="C172" t="s">
        <v>2365</v>
      </c>
      <c r="D172">
        <v>60</v>
      </c>
      <c r="K172">
        <v>1</v>
      </c>
    </row>
    <row r="173" spans="1:17" x14ac:dyDescent="0.25">
      <c r="A173">
        <v>0</v>
      </c>
      <c r="B173" t="s">
        <v>2209</v>
      </c>
      <c r="C173" t="s">
        <v>2366</v>
      </c>
      <c r="D173">
        <v>60</v>
      </c>
      <c r="E173">
        <v>30</v>
      </c>
      <c r="F173">
        <v>173</v>
      </c>
      <c r="G173">
        <v>15</v>
      </c>
      <c r="H173">
        <v>53</v>
      </c>
      <c r="O173" t="str">
        <f t="shared" si="12"/>
        <v>60.-</v>
      </c>
      <c r="P173" t="str">
        <f t="shared" si="13"/>
        <v>30 г</v>
      </c>
      <c r="Q173" t="str">
        <f t="shared" si="14"/>
        <v>173 кк</v>
      </c>
    </row>
    <row r="174" spans="1:17" x14ac:dyDescent="0.25">
      <c r="A174">
        <v>0</v>
      </c>
      <c r="B174" t="s">
        <v>2209</v>
      </c>
      <c r="C174" t="s">
        <v>627</v>
      </c>
      <c r="D174">
        <v>85</v>
      </c>
      <c r="E174">
        <v>80</v>
      </c>
      <c r="F174">
        <v>192</v>
      </c>
      <c r="G174">
        <v>12</v>
      </c>
      <c r="H174">
        <v>16</v>
      </c>
      <c r="I174">
        <v>0</v>
      </c>
      <c r="N174" t="s">
        <v>2367</v>
      </c>
      <c r="O174" t="str">
        <f t="shared" si="12"/>
        <v>85.-</v>
      </c>
      <c r="P174" t="str">
        <f t="shared" si="13"/>
        <v>80 г</v>
      </c>
      <c r="Q174" t="str">
        <f t="shared" si="14"/>
        <v>192 кк</v>
      </c>
    </row>
    <row r="175" spans="1:17" x14ac:dyDescent="0.25">
      <c r="A175">
        <v>0</v>
      </c>
      <c r="B175" t="s">
        <v>2209</v>
      </c>
      <c r="C175" t="s">
        <v>2368</v>
      </c>
      <c r="D175">
        <v>150</v>
      </c>
      <c r="E175">
        <v>200</v>
      </c>
      <c r="F175">
        <v>604</v>
      </c>
      <c r="G175">
        <v>25</v>
      </c>
      <c r="H175">
        <v>27</v>
      </c>
      <c r="I175">
        <v>64</v>
      </c>
      <c r="K175">
        <v>1</v>
      </c>
      <c r="N175" t="s">
        <v>2369</v>
      </c>
      <c r="O175" t="str">
        <f t="shared" si="12"/>
        <v>150.-</v>
      </c>
      <c r="P175" t="str">
        <f t="shared" si="13"/>
        <v>200 г</v>
      </c>
      <c r="Q175" t="str">
        <f t="shared" si="14"/>
        <v>604 кк</v>
      </c>
    </row>
    <row r="176" spans="1:17" x14ac:dyDescent="0.25">
      <c r="A176">
        <v>0</v>
      </c>
      <c r="B176" t="s">
        <v>2209</v>
      </c>
      <c r="C176" t="s">
        <v>2370</v>
      </c>
      <c r="D176">
        <v>160</v>
      </c>
      <c r="E176">
        <v>180</v>
      </c>
      <c r="F176">
        <v>374</v>
      </c>
      <c r="G176">
        <v>19</v>
      </c>
      <c r="H176">
        <v>25</v>
      </c>
      <c r="I176">
        <v>19</v>
      </c>
      <c r="K176">
        <v>1</v>
      </c>
      <c r="L176">
        <v>1</v>
      </c>
      <c r="N176" t="s">
        <v>2371</v>
      </c>
      <c r="O176" t="str">
        <f t="shared" si="12"/>
        <v>160.-</v>
      </c>
      <c r="P176" t="str">
        <f t="shared" si="13"/>
        <v>180 г</v>
      </c>
      <c r="Q176" t="str">
        <f t="shared" si="14"/>
        <v>374 кк</v>
      </c>
    </row>
    <row r="177" spans="1:18" x14ac:dyDescent="0.25">
      <c r="A177">
        <v>0</v>
      </c>
      <c r="B177" t="s">
        <v>2209</v>
      </c>
      <c r="C177" t="s">
        <v>2372</v>
      </c>
      <c r="D177">
        <v>160</v>
      </c>
      <c r="E177">
        <v>140</v>
      </c>
      <c r="F177">
        <v>236</v>
      </c>
      <c r="G177">
        <v>13</v>
      </c>
      <c r="H177">
        <v>14</v>
      </c>
      <c r="I177">
        <v>14</v>
      </c>
      <c r="J177">
        <v>1</v>
      </c>
      <c r="K177">
        <v>1</v>
      </c>
      <c r="L177">
        <v>1</v>
      </c>
      <c r="N177" t="s">
        <v>2373</v>
      </c>
      <c r="O177" t="str">
        <f t="shared" si="12"/>
        <v>160.-</v>
      </c>
      <c r="P177" t="str">
        <f t="shared" si="13"/>
        <v>140 г</v>
      </c>
      <c r="Q177" t="str">
        <f t="shared" si="14"/>
        <v>236 кк</v>
      </c>
    </row>
    <row r="178" spans="1:18" x14ac:dyDescent="0.25">
      <c r="A178">
        <v>0</v>
      </c>
      <c r="B178" t="s">
        <v>2209</v>
      </c>
      <c r="C178" t="s">
        <v>483</v>
      </c>
      <c r="D178">
        <v>170</v>
      </c>
      <c r="E178">
        <v>180</v>
      </c>
      <c r="F178">
        <v>550</v>
      </c>
      <c r="G178">
        <v>14</v>
      </c>
      <c r="H178">
        <v>44</v>
      </c>
      <c r="I178">
        <v>24</v>
      </c>
      <c r="K178">
        <v>1</v>
      </c>
      <c r="N178" t="s">
        <v>2374</v>
      </c>
      <c r="O178" t="str">
        <f t="shared" si="12"/>
        <v>170.-</v>
      </c>
      <c r="P178" t="str">
        <f t="shared" si="13"/>
        <v>180 г</v>
      </c>
      <c r="Q178" t="str">
        <f t="shared" si="14"/>
        <v>550 кк</v>
      </c>
    </row>
    <row r="179" spans="1:18" x14ac:dyDescent="0.25">
      <c r="A179">
        <v>0</v>
      </c>
      <c r="B179" t="s">
        <v>2209</v>
      </c>
      <c r="C179" t="s">
        <v>2375</v>
      </c>
      <c r="D179">
        <v>130</v>
      </c>
      <c r="E179">
        <v>250</v>
      </c>
      <c r="F179">
        <v>424</v>
      </c>
      <c r="G179">
        <v>7</v>
      </c>
      <c r="H179">
        <v>24</v>
      </c>
      <c r="I179">
        <v>43</v>
      </c>
      <c r="J179">
        <v>1</v>
      </c>
      <c r="K179">
        <v>1</v>
      </c>
      <c r="L179">
        <v>1</v>
      </c>
      <c r="M179">
        <v>1</v>
      </c>
      <c r="N179" t="s">
        <v>2376</v>
      </c>
      <c r="O179" t="str">
        <f t="shared" si="12"/>
        <v>130.-</v>
      </c>
      <c r="P179" t="str">
        <f t="shared" si="13"/>
        <v>250 г</v>
      </c>
      <c r="Q179" t="str">
        <f t="shared" si="14"/>
        <v>424 кк</v>
      </c>
    </row>
    <row r="180" spans="1:18" x14ac:dyDescent="0.25">
      <c r="A180">
        <v>0</v>
      </c>
      <c r="B180" t="s">
        <v>2209</v>
      </c>
      <c r="C180" t="s">
        <v>2377</v>
      </c>
      <c r="D180">
        <v>60</v>
      </c>
      <c r="E180">
        <v>90</v>
      </c>
      <c r="F180">
        <v>207</v>
      </c>
      <c r="G180">
        <v>6</v>
      </c>
      <c r="H180">
        <v>2</v>
      </c>
      <c r="I180">
        <v>41</v>
      </c>
      <c r="J180">
        <v>1</v>
      </c>
      <c r="K180">
        <v>1</v>
      </c>
      <c r="L180">
        <v>1</v>
      </c>
      <c r="N180" t="s">
        <v>2378</v>
      </c>
      <c r="O180" t="str">
        <f t="shared" si="12"/>
        <v>60.-</v>
      </c>
      <c r="P180" t="str">
        <f t="shared" si="13"/>
        <v>90 г</v>
      </c>
      <c r="Q180" t="str">
        <f t="shared" si="14"/>
        <v>207 кк</v>
      </c>
    </row>
    <row r="181" spans="1:18" x14ac:dyDescent="0.25">
      <c r="A181">
        <v>0</v>
      </c>
      <c r="B181" t="s">
        <v>2209</v>
      </c>
      <c r="C181" t="s">
        <v>2379</v>
      </c>
      <c r="D181">
        <v>70</v>
      </c>
      <c r="E181">
        <v>100</v>
      </c>
      <c r="F181">
        <v>130</v>
      </c>
      <c r="G181">
        <v>3</v>
      </c>
      <c r="H181">
        <v>8</v>
      </c>
      <c r="I181">
        <v>13</v>
      </c>
      <c r="J181">
        <v>1</v>
      </c>
      <c r="N181" t="s">
        <v>2380</v>
      </c>
      <c r="O181" t="str">
        <f t="shared" si="12"/>
        <v>70.-</v>
      </c>
      <c r="P181" t="str">
        <f t="shared" si="13"/>
        <v>100 г</v>
      </c>
      <c r="Q181" t="str">
        <f t="shared" si="14"/>
        <v>130 кк</v>
      </c>
    </row>
    <row r="182" spans="1:18" x14ac:dyDescent="0.25">
      <c r="A182">
        <v>0</v>
      </c>
      <c r="B182" t="s">
        <v>2209</v>
      </c>
      <c r="C182" t="s">
        <v>2381</v>
      </c>
      <c r="D182">
        <v>150</v>
      </c>
      <c r="E182">
        <v>200</v>
      </c>
      <c r="F182">
        <v>386</v>
      </c>
      <c r="G182">
        <v>17</v>
      </c>
      <c r="H182">
        <v>27</v>
      </c>
      <c r="I182">
        <v>16</v>
      </c>
      <c r="K182">
        <v>1</v>
      </c>
      <c r="L182">
        <v>1</v>
      </c>
      <c r="N182" t="s">
        <v>2382</v>
      </c>
      <c r="O182" t="str">
        <f t="shared" si="12"/>
        <v>150.-</v>
      </c>
      <c r="P182" t="str">
        <f t="shared" si="13"/>
        <v>200 г</v>
      </c>
      <c r="Q182" t="str">
        <f t="shared" si="14"/>
        <v>386 кк</v>
      </c>
    </row>
    <row r="183" spans="1:18" x14ac:dyDescent="0.25">
      <c r="A183">
        <v>0</v>
      </c>
      <c r="B183" t="s">
        <v>2209</v>
      </c>
      <c r="C183" t="s">
        <v>2383</v>
      </c>
      <c r="D183">
        <v>150</v>
      </c>
      <c r="E183">
        <v>200</v>
      </c>
      <c r="F183">
        <v>340</v>
      </c>
      <c r="G183">
        <v>15</v>
      </c>
      <c r="H183">
        <v>22</v>
      </c>
      <c r="I183">
        <v>20</v>
      </c>
      <c r="K183">
        <v>1</v>
      </c>
      <c r="L183">
        <v>1</v>
      </c>
      <c r="N183" t="s">
        <v>2384</v>
      </c>
      <c r="O183" t="str">
        <f t="shared" si="12"/>
        <v>150.-</v>
      </c>
      <c r="P183" t="str">
        <f t="shared" si="13"/>
        <v>200 г</v>
      </c>
      <c r="Q183" t="str">
        <f t="shared" si="14"/>
        <v>340 кк</v>
      </c>
    </row>
    <row r="184" spans="1:18" x14ac:dyDescent="0.25">
      <c r="A184">
        <v>0</v>
      </c>
      <c r="B184" t="s">
        <v>2209</v>
      </c>
      <c r="C184" t="s">
        <v>2385</v>
      </c>
      <c r="D184">
        <v>160</v>
      </c>
      <c r="E184">
        <v>300</v>
      </c>
      <c r="F184">
        <v>546</v>
      </c>
      <c r="G184">
        <v>32</v>
      </c>
      <c r="H184">
        <v>11</v>
      </c>
      <c r="I184">
        <v>79</v>
      </c>
      <c r="L184">
        <v>1</v>
      </c>
      <c r="N184" t="s">
        <v>2386</v>
      </c>
      <c r="O184" t="str">
        <f t="shared" si="12"/>
        <v>160.-</v>
      </c>
      <c r="P184" t="str">
        <f t="shared" si="13"/>
        <v>300 г</v>
      </c>
      <c r="Q184" t="str">
        <f t="shared" si="14"/>
        <v>546 кк</v>
      </c>
    </row>
    <row r="185" spans="1:18" x14ac:dyDescent="0.25">
      <c r="A185">
        <v>0</v>
      </c>
      <c r="B185" t="s">
        <v>2209</v>
      </c>
      <c r="C185" t="s">
        <v>2387</v>
      </c>
      <c r="D185">
        <v>120</v>
      </c>
      <c r="E185">
        <v>140</v>
      </c>
      <c r="F185">
        <v>235</v>
      </c>
      <c r="G185">
        <v>13</v>
      </c>
      <c r="H185">
        <v>11</v>
      </c>
      <c r="I185">
        <v>21</v>
      </c>
      <c r="J185">
        <v>1</v>
      </c>
      <c r="K185">
        <v>1</v>
      </c>
      <c r="L185">
        <v>1</v>
      </c>
      <c r="N185" t="s">
        <v>2388</v>
      </c>
      <c r="O185" t="str">
        <f t="shared" si="12"/>
        <v>120.-</v>
      </c>
      <c r="P185" t="str">
        <f t="shared" si="13"/>
        <v>140 г</v>
      </c>
      <c r="Q185" t="str">
        <f t="shared" si="14"/>
        <v>235 кк</v>
      </c>
    </row>
    <row r="186" spans="1:18" x14ac:dyDescent="0.25">
      <c r="A186">
        <v>0</v>
      </c>
      <c r="B186" t="s">
        <v>2209</v>
      </c>
      <c r="C186" t="s">
        <v>2389</v>
      </c>
      <c r="D186">
        <v>70</v>
      </c>
      <c r="E186">
        <v>100</v>
      </c>
      <c r="F186">
        <v>130</v>
      </c>
      <c r="G186">
        <v>4</v>
      </c>
      <c r="H186">
        <v>8</v>
      </c>
      <c r="I186">
        <v>12</v>
      </c>
      <c r="J186">
        <v>1</v>
      </c>
      <c r="N186" t="s">
        <v>1610</v>
      </c>
      <c r="O186" t="str">
        <f t="shared" si="12"/>
        <v>70.-</v>
      </c>
      <c r="P186" t="str">
        <f t="shared" si="13"/>
        <v>100 г</v>
      </c>
      <c r="Q186" t="str">
        <f t="shared" si="14"/>
        <v>130 кк</v>
      </c>
    </row>
    <row r="187" spans="1:18" x14ac:dyDescent="0.25">
      <c r="A187">
        <v>0</v>
      </c>
      <c r="B187" t="s">
        <v>2209</v>
      </c>
      <c r="C187" t="s">
        <v>2390</v>
      </c>
      <c r="D187">
        <v>125</v>
      </c>
      <c r="E187">
        <v>200</v>
      </c>
      <c r="F187">
        <v>462</v>
      </c>
      <c r="G187">
        <v>19</v>
      </c>
      <c r="H187">
        <v>28</v>
      </c>
      <c r="I187">
        <v>34</v>
      </c>
      <c r="N187" t="s">
        <v>2391</v>
      </c>
      <c r="O187" t="str">
        <f t="shared" si="12"/>
        <v>125.-</v>
      </c>
      <c r="P187" t="str">
        <f t="shared" si="13"/>
        <v>200 г</v>
      </c>
      <c r="Q187" t="str">
        <f t="shared" si="14"/>
        <v>462 кк</v>
      </c>
    </row>
    <row r="188" spans="1:18" x14ac:dyDescent="0.25">
      <c r="A188">
        <v>0</v>
      </c>
      <c r="B188" t="s">
        <v>2209</v>
      </c>
      <c r="C188" t="s">
        <v>2392</v>
      </c>
      <c r="D188">
        <v>80</v>
      </c>
      <c r="E188">
        <v>50</v>
      </c>
      <c r="O188" t="str">
        <f t="shared" si="12"/>
        <v>80.-</v>
      </c>
      <c r="P188" t="str">
        <f t="shared" si="13"/>
        <v>50 г</v>
      </c>
      <c r="Q188" t="str">
        <f t="shared" si="14"/>
        <v>0 кк</v>
      </c>
    </row>
    <row r="189" spans="1:18" x14ac:dyDescent="0.25">
      <c r="A189">
        <v>0</v>
      </c>
      <c r="B189" t="s">
        <v>2209</v>
      </c>
      <c r="C189" t="s">
        <v>2393</v>
      </c>
      <c r="D189">
        <v>60</v>
      </c>
      <c r="E189">
        <v>110</v>
      </c>
      <c r="F189">
        <v>160</v>
      </c>
      <c r="G189">
        <v>5</v>
      </c>
      <c r="H189">
        <v>1</v>
      </c>
      <c r="I189">
        <v>31</v>
      </c>
      <c r="J189">
        <v>1</v>
      </c>
      <c r="K189">
        <v>1</v>
      </c>
      <c r="L189">
        <v>1</v>
      </c>
      <c r="N189" t="s">
        <v>2206</v>
      </c>
      <c r="O189" t="str">
        <f t="shared" si="12"/>
        <v>60.-</v>
      </c>
      <c r="P189" t="str">
        <f t="shared" si="13"/>
        <v>110 г</v>
      </c>
      <c r="Q189" t="str">
        <f t="shared" si="14"/>
        <v>160 кк</v>
      </c>
    </row>
    <row r="190" spans="1:18" x14ac:dyDescent="0.25">
      <c r="A190">
        <v>0</v>
      </c>
      <c r="B190" t="s">
        <v>2209</v>
      </c>
      <c r="C190" t="s">
        <v>2394</v>
      </c>
      <c r="D190">
        <v>180</v>
      </c>
      <c r="E190">
        <v>180</v>
      </c>
      <c r="F190">
        <v>258</v>
      </c>
      <c r="G190">
        <v>17</v>
      </c>
      <c r="H190">
        <v>13</v>
      </c>
      <c r="I190">
        <v>13</v>
      </c>
      <c r="L190">
        <v>1</v>
      </c>
      <c r="N190" t="s">
        <v>2395</v>
      </c>
      <c r="O190" t="str">
        <f t="shared" si="12"/>
        <v>180.-</v>
      </c>
      <c r="P190" t="str">
        <f t="shared" si="13"/>
        <v>180 г</v>
      </c>
      <c r="Q190" t="str">
        <f t="shared" si="14"/>
        <v>258 кк</v>
      </c>
    </row>
    <row r="191" spans="1:18" x14ac:dyDescent="0.25">
      <c r="A191">
        <v>0</v>
      </c>
      <c r="B191" t="s">
        <v>2209</v>
      </c>
      <c r="C191" t="s">
        <v>2396</v>
      </c>
      <c r="D191">
        <v>230</v>
      </c>
      <c r="E191">
        <v>150</v>
      </c>
      <c r="F191">
        <v>200</v>
      </c>
      <c r="G191">
        <v>12</v>
      </c>
      <c r="H191">
        <v>8</v>
      </c>
      <c r="I191">
        <v>30</v>
      </c>
      <c r="L191">
        <v>1</v>
      </c>
      <c r="N191" t="s">
        <v>2397</v>
      </c>
      <c r="O191" t="str">
        <f t="shared" si="12"/>
        <v>230.-</v>
      </c>
      <c r="P191" t="str">
        <f t="shared" si="13"/>
        <v>150 г</v>
      </c>
      <c r="Q191" t="str">
        <f t="shared" si="14"/>
        <v>200 кк</v>
      </c>
    </row>
    <row r="192" spans="1:18" x14ac:dyDescent="0.25">
      <c r="A192">
        <v>0</v>
      </c>
      <c r="B192" t="s">
        <v>2209</v>
      </c>
      <c r="C192" t="s">
        <v>2398</v>
      </c>
      <c r="D192">
        <v>180</v>
      </c>
      <c r="E192">
        <v>180</v>
      </c>
      <c r="F192">
        <v>200</v>
      </c>
      <c r="G192">
        <v>40</v>
      </c>
      <c r="H192">
        <v>5</v>
      </c>
      <c r="I192">
        <v>0</v>
      </c>
      <c r="K192">
        <v>1</v>
      </c>
      <c r="M192">
        <v>1</v>
      </c>
      <c r="N192" t="s">
        <v>2399</v>
      </c>
      <c r="O192" t="str">
        <f t="shared" si="12"/>
        <v>180.-</v>
      </c>
      <c r="P192" t="str">
        <f t="shared" si="13"/>
        <v>180 г</v>
      </c>
      <c r="Q192" t="str">
        <f t="shared" si="14"/>
        <v>200 кк</v>
      </c>
      <c r="R192">
        <v>39</v>
      </c>
    </row>
    <row r="193" spans="1:17" x14ac:dyDescent="0.25">
      <c r="A193">
        <v>0</v>
      </c>
      <c r="B193" t="s">
        <v>2209</v>
      </c>
      <c r="C193" t="s">
        <v>2400</v>
      </c>
      <c r="D193">
        <v>290</v>
      </c>
      <c r="E193">
        <v>200</v>
      </c>
      <c r="F193">
        <v>585</v>
      </c>
      <c r="G193">
        <v>20</v>
      </c>
      <c r="H193">
        <v>44</v>
      </c>
      <c r="I193">
        <v>10</v>
      </c>
      <c r="N193" t="s">
        <v>2401</v>
      </c>
      <c r="O193" t="str">
        <f t="shared" si="12"/>
        <v>290.-</v>
      </c>
      <c r="P193" t="str">
        <f t="shared" si="13"/>
        <v>200 г</v>
      </c>
      <c r="Q193" t="str">
        <f t="shared" si="14"/>
        <v>585 кк</v>
      </c>
    </row>
    <row r="194" spans="1:17" x14ac:dyDescent="0.25">
      <c r="A194">
        <v>0</v>
      </c>
      <c r="B194" t="s">
        <v>2209</v>
      </c>
      <c r="C194" t="s">
        <v>937</v>
      </c>
      <c r="D194">
        <v>180</v>
      </c>
      <c r="E194">
        <v>300</v>
      </c>
      <c r="F194">
        <v>452</v>
      </c>
      <c r="G194">
        <v>26</v>
      </c>
      <c r="H194">
        <v>20</v>
      </c>
      <c r="I194">
        <v>42</v>
      </c>
      <c r="L194">
        <v>1</v>
      </c>
      <c r="N194" t="s">
        <v>2402</v>
      </c>
      <c r="O194" t="str">
        <f t="shared" si="12"/>
        <v>180.-</v>
      </c>
      <c r="P194" t="str">
        <f t="shared" si="13"/>
        <v>300 г</v>
      </c>
      <c r="Q194" t="str">
        <f t="shared" si="14"/>
        <v>452 кк</v>
      </c>
    </row>
    <row r="195" spans="1:17" x14ac:dyDescent="0.25">
      <c r="A195">
        <v>0</v>
      </c>
      <c r="B195" t="s">
        <v>2209</v>
      </c>
      <c r="C195" t="s">
        <v>2403</v>
      </c>
      <c r="D195">
        <v>230</v>
      </c>
      <c r="E195">
        <v>250</v>
      </c>
      <c r="F195">
        <v>274</v>
      </c>
      <c r="G195">
        <v>1</v>
      </c>
      <c r="H195">
        <v>25</v>
      </c>
      <c r="I195">
        <v>15</v>
      </c>
      <c r="N195" t="s">
        <v>2404</v>
      </c>
      <c r="O195" t="str">
        <f t="shared" si="12"/>
        <v>230.-</v>
      </c>
      <c r="P195" t="str">
        <f t="shared" si="13"/>
        <v>250 г</v>
      </c>
      <c r="Q195" t="str">
        <f t="shared" si="14"/>
        <v>274 кк</v>
      </c>
    </row>
    <row r="196" spans="1:17" x14ac:dyDescent="0.25">
      <c r="B196" t="s">
        <v>2209</v>
      </c>
      <c r="C196" t="s">
        <v>2405</v>
      </c>
      <c r="D196">
        <v>250</v>
      </c>
      <c r="E196">
        <v>250</v>
      </c>
      <c r="F196">
        <v>385</v>
      </c>
      <c r="G196">
        <v>27</v>
      </c>
      <c r="H196">
        <v>26</v>
      </c>
      <c r="I196">
        <v>11</v>
      </c>
      <c r="K196">
        <v>1</v>
      </c>
      <c r="L196">
        <v>1</v>
      </c>
      <c r="N196" t="s">
        <v>2406</v>
      </c>
      <c r="O196" t="str">
        <f t="shared" si="12"/>
        <v>250.-</v>
      </c>
      <c r="P196" t="str">
        <f t="shared" si="13"/>
        <v>250 г</v>
      </c>
      <c r="Q196" t="str">
        <f t="shared" si="14"/>
        <v>385 кк</v>
      </c>
    </row>
    <row r="197" spans="1:17" x14ac:dyDescent="0.25">
      <c r="A197">
        <v>0</v>
      </c>
      <c r="B197" t="s">
        <v>2209</v>
      </c>
      <c r="C197" t="s">
        <v>2407</v>
      </c>
      <c r="D197">
        <v>220</v>
      </c>
      <c r="E197">
        <v>250</v>
      </c>
      <c r="F197">
        <v>345</v>
      </c>
      <c r="G197">
        <v>30</v>
      </c>
      <c r="H197">
        <v>19</v>
      </c>
      <c r="I197">
        <v>12</v>
      </c>
      <c r="N197" t="s">
        <v>2408</v>
      </c>
      <c r="O197" t="str">
        <f t="shared" si="12"/>
        <v>220.-</v>
      </c>
      <c r="P197" t="str">
        <f t="shared" si="13"/>
        <v>250 г</v>
      </c>
      <c r="Q197" t="str">
        <f t="shared" si="14"/>
        <v>345 кк</v>
      </c>
    </row>
    <row r="198" spans="1:17" x14ac:dyDescent="0.25">
      <c r="A198">
        <v>0</v>
      </c>
      <c r="B198" t="s">
        <v>2209</v>
      </c>
      <c r="C198" t="s">
        <v>2409</v>
      </c>
      <c r="D198">
        <v>180</v>
      </c>
      <c r="E198">
        <v>250</v>
      </c>
      <c r="F198">
        <v>390</v>
      </c>
      <c r="G198">
        <v>40</v>
      </c>
      <c r="H198">
        <v>23</v>
      </c>
      <c r="I198">
        <v>13</v>
      </c>
      <c r="K198">
        <v>1</v>
      </c>
      <c r="N198" t="s">
        <v>2410</v>
      </c>
      <c r="O198" t="str">
        <f t="shared" si="12"/>
        <v>180.-</v>
      </c>
      <c r="P198" t="str">
        <f t="shared" si="13"/>
        <v>250 г</v>
      </c>
      <c r="Q198" t="str">
        <f t="shared" si="14"/>
        <v>390 кк</v>
      </c>
    </row>
    <row r="199" spans="1:17" x14ac:dyDescent="0.25">
      <c r="A199">
        <v>0</v>
      </c>
      <c r="B199" t="s">
        <v>2209</v>
      </c>
      <c r="C199" t="s">
        <v>2411</v>
      </c>
      <c r="D199">
        <v>220</v>
      </c>
      <c r="O199" t="str">
        <f t="shared" si="12"/>
        <v>220.-</v>
      </c>
      <c r="P199" t="str">
        <f t="shared" si="13"/>
        <v xml:space="preserve"> г</v>
      </c>
      <c r="Q199" t="str">
        <f t="shared" si="14"/>
        <v>0 кк</v>
      </c>
    </row>
    <row r="200" spans="1:17" x14ac:dyDescent="0.25">
      <c r="A200">
        <v>0</v>
      </c>
      <c r="B200" t="s">
        <v>2209</v>
      </c>
      <c r="C200" t="s">
        <v>2412</v>
      </c>
      <c r="D200">
        <v>90</v>
      </c>
      <c r="E200">
        <v>90</v>
      </c>
      <c r="F200">
        <v>129</v>
      </c>
      <c r="G200">
        <v>8.5</v>
      </c>
      <c r="H200">
        <v>6.5</v>
      </c>
      <c r="I200">
        <v>6.5</v>
      </c>
      <c r="L200">
        <v>1</v>
      </c>
      <c r="N200" t="s">
        <v>2395</v>
      </c>
      <c r="O200" t="str">
        <f t="shared" si="12"/>
        <v>90.-</v>
      </c>
      <c r="P200" t="str">
        <f t="shared" si="13"/>
        <v>90 г</v>
      </c>
      <c r="Q200" t="str">
        <f t="shared" si="14"/>
        <v>129 кк</v>
      </c>
    </row>
    <row r="201" spans="1:17" x14ac:dyDescent="0.25">
      <c r="A201">
        <v>0</v>
      </c>
      <c r="B201" t="s">
        <v>2209</v>
      </c>
      <c r="C201" t="s">
        <v>1114</v>
      </c>
      <c r="D201">
        <v>140</v>
      </c>
      <c r="E201">
        <v>150</v>
      </c>
      <c r="F201">
        <v>256</v>
      </c>
      <c r="G201">
        <v>31</v>
      </c>
      <c r="H201">
        <v>15</v>
      </c>
      <c r="I201">
        <v>4</v>
      </c>
      <c r="N201" t="s">
        <v>2413</v>
      </c>
      <c r="O201" t="str">
        <f t="shared" si="12"/>
        <v>140.-</v>
      </c>
      <c r="P201" t="str">
        <f t="shared" si="13"/>
        <v>150 г</v>
      </c>
      <c r="Q201" t="str">
        <f t="shared" si="14"/>
        <v>256 кк</v>
      </c>
    </row>
    <row r="202" spans="1:17" x14ac:dyDescent="0.25">
      <c r="A202">
        <v>0</v>
      </c>
      <c r="B202" t="s">
        <v>2209</v>
      </c>
      <c r="C202" t="s">
        <v>1297</v>
      </c>
      <c r="D202">
        <v>160</v>
      </c>
      <c r="E202">
        <v>250</v>
      </c>
      <c r="F202">
        <v>413</v>
      </c>
      <c r="G202">
        <v>40</v>
      </c>
      <c r="H202">
        <v>25</v>
      </c>
      <c r="I202">
        <v>6</v>
      </c>
      <c r="M202">
        <v>1</v>
      </c>
      <c r="N202" t="s">
        <v>2414</v>
      </c>
    </row>
    <row r="203" spans="1:17" x14ac:dyDescent="0.25">
      <c r="A203">
        <v>0</v>
      </c>
      <c r="B203" t="s">
        <v>2209</v>
      </c>
      <c r="C203" t="s">
        <v>2415</v>
      </c>
      <c r="D203">
        <v>150</v>
      </c>
      <c r="E203">
        <v>180</v>
      </c>
      <c r="F203">
        <v>180</v>
      </c>
      <c r="G203">
        <v>6</v>
      </c>
      <c r="H203">
        <v>5</v>
      </c>
      <c r="I203">
        <v>27</v>
      </c>
      <c r="N203" t="s">
        <v>2416</v>
      </c>
    </row>
    <row r="204" spans="1:17" x14ac:dyDescent="0.25">
      <c r="A204">
        <v>0</v>
      </c>
      <c r="B204" t="s">
        <v>2209</v>
      </c>
      <c r="C204" t="s">
        <v>2417</v>
      </c>
      <c r="D204">
        <v>180</v>
      </c>
      <c r="E204">
        <v>250</v>
      </c>
      <c r="F204">
        <v>310</v>
      </c>
      <c r="G204">
        <v>13</v>
      </c>
      <c r="H204">
        <v>12</v>
      </c>
      <c r="I204">
        <v>36</v>
      </c>
      <c r="N204" t="s">
        <v>2418</v>
      </c>
    </row>
    <row r="205" spans="1:17" x14ac:dyDescent="0.25">
      <c r="A205">
        <v>2</v>
      </c>
      <c r="B205" t="s">
        <v>2209</v>
      </c>
      <c r="C205" t="s">
        <v>2419</v>
      </c>
      <c r="D205">
        <v>140</v>
      </c>
      <c r="E205">
        <v>250</v>
      </c>
      <c r="F205">
        <v>74</v>
      </c>
      <c r="G205">
        <v>0</v>
      </c>
      <c r="H205">
        <v>7</v>
      </c>
      <c r="I205">
        <v>0</v>
      </c>
      <c r="L205">
        <v>1</v>
      </c>
      <c r="N205" t="s">
        <v>2420</v>
      </c>
      <c r="O205" t="str">
        <f t="shared" si="12"/>
        <v>140.-</v>
      </c>
      <c r="P205" t="str">
        <f t="shared" si="13"/>
        <v>250 г</v>
      </c>
      <c r="Q205" t="str">
        <f t="shared" si="14"/>
        <v>74 кк</v>
      </c>
    </row>
    <row r="206" spans="1:17" x14ac:dyDescent="0.25">
      <c r="A206">
        <v>2</v>
      </c>
      <c r="B206" t="s">
        <v>2209</v>
      </c>
      <c r="C206" t="s">
        <v>2421</v>
      </c>
      <c r="D206">
        <v>80</v>
      </c>
      <c r="E206">
        <v>200</v>
      </c>
      <c r="F206">
        <v>104</v>
      </c>
      <c r="G206">
        <v>0</v>
      </c>
      <c r="H206">
        <v>0</v>
      </c>
      <c r="I206">
        <v>22</v>
      </c>
      <c r="N206" t="s">
        <v>2422</v>
      </c>
      <c r="O206" t="str">
        <f t="shared" si="12"/>
        <v>80.-</v>
      </c>
      <c r="P206" t="str">
        <f t="shared" si="13"/>
        <v>200 г</v>
      </c>
      <c r="Q206" t="str">
        <f t="shared" si="14"/>
        <v>104 кк</v>
      </c>
    </row>
    <row r="207" spans="1:17" x14ac:dyDescent="0.25">
      <c r="A207">
        <v>2</v>
      </c>
      <c r="B207" t="s">
        <v>2209</v>
      </c>
      <c r="C207" t="s">
        <v>2423</v>
      </c>
      <c r="D207">
        <v>80</v>
      </c>
      <c r="E207">
        <v>200</v>
      </c>
      <c r="F207">
        <v>110</v>
      </c>
      <c r="G207">
        <v>1</v>
      </c>
      <c r="H207">
        <v>0</v>
      </c>
      <c r="I207">
        <v>20</v>
      </c>
      <c r="N207" t="s">
        <v>2424</v>
      </c>
      <c r="O207" t="str">
        <f t="shared" si="12"/>
        <v>80.-</v>
      </c>
      <c r="P207" t="str">
        <f t="shared" si="13"/>
        <v>200 г</v>
      </c>
      <c r="Q207" t="str">
        <f t="shared" si="14"/>
        <v>110 кк</v>
      </c>
    </row>
    <row r="208" spans="1:17" x14ac:dyDescent="0.25">
      <c r="A208">
        <v>2</v>
      </c>
      <c r="B208" t="s">
        <v>2209</v>
      </c>
      <c r="C208" t="s">
        <v>2425</v>
      </c>
      <c r="D208">
        <v>120</v>
      </c>
      <c r="E208">
        <v>250</v>
      </c>
      <c r="F208">
        <v>249</v>
      </c>
      <c r="G208">
        <v>7</v>
      </c>
      <c r="H208">
        <v>10</v>
      </c>
      <c r="I208">
        <v>33</v>
      </c>
      <c r="J208">
        <v>1</v>
      </c>
      <c r="L208">
        <v>1</v>
      </c>
      <c r="N208" t="s">
        <v>2426</v>
      </c>
      <c r="O208" t="str">
        <f t="shared" si="12"/>
        <v>120.-</v>
      </c>
      <c r="P208" t="str">
        <f t="shared" si="13"/>
        <v>250 г</v>
      </c>
      <c r="Q208" t="str">
        <f t="shared" si="14"/>
        <v>249 кк</v>
      </c>
    </row>
    <row r="209" spans="1:18" x14ac:dyDescent="0.25">
      <c r="A209">
        <v>2</v>
      </c>
      <c r="B209" t="s">
        <v>2209</v>
      </c>
      <c r="C209" t="s">
        <v>2427</v>
      </c>
      <c r="D209">
        <v>120</v>
      </c>
      <c r="E209">
        <v>250</v>
      </c>
      <c r="F209">
        <v>251</v>
      </c>
      <c r="G209">
        <v>7</v>
      </c>
      <c r="H209">
        <v>11</v>
      </c>
      <c r="I209">
        <v>33</v>
      </c>
      <c r="L209">
        <v>1</v>
      </c>
      <c r="N209" t="s">
        <v>2428</v>
      </c>
      <c r="O209" t="str">
        <f t="shared" si="12"/>
        <v>120.-</v>
      </c>
      <c r="P209" t="str">
        <f t="shared" si="13"/>
        <v>250 г</v>
      </c>
      <c r="Q209" t="str">
        <f t="shared" si="14"/>
        <v>251 кк</v>
      </c>
    </row>
    <row r="210" spans="1:18" x14ac:dyDescent="0.25">
      <c r="A210">
        <v>2</v>
      </c>
      <c r="B210" t="s">
        <v>2209</v>
      </c>
      <c r="C210" t="s">
        <v>2429</v>
      </c>
      <c r="D210">
        <v>120</v>
      </c>
      <c r="E210">
        <v>250</v>
      </c>
      <c r="F210">
        <v>210</v>
      </c>
      <c r="G210">
        <v>6</v>
      </c>
      <c r="H210">
        <v>8</v>
      </c>
      <c r="I210">
        <v>30</v>
      </c>
      <c r="L210">
        <v>1</v>
      </c>
      <c r="N210" t="s">
        <v>2430</v>
      </c>
      <c r="O210" t="str">
        <f t="shared" si="12"/>
        <v>120.-</v>
      </c>
      <c r="P210" t="str">
        <f t="shared" si="13"/>
        <v>250 г</v>
      </c>
      <c r="Q210" t="str">
        <f t="shared" si="14"/>
        <v>210 кк</v>
      </c>
    </row>
    <row r="211" spans="1:18" x14ac:dyDescent="0.25">
      <c r="A211">
        <v>2</v>
      </c>
      <c r="B211" t="s">
        <v>2209</v>
      </c>
      <c r="C211" t="s">
        <v>2431</v>
      </c>
      <c r="D211">
        <v>120</v>
      </c>
      <c r="E211">
        <v>250</v>
      </c>
      <c r="F211">
        <v>321</v>
      </c>
      <c r="G211">
        <v>6</v>
      </c>
      <c r="H211">
        <v>17</v>
      </c>
      <c r="I211">
        <v>30</v>
      </c>
      <c r="L211">
        <v>1</v>
      </c>
      <c r="N211" t="s">
        <v>2432</v>
      </c>
      <c r="O211" t="str">
        <f t="shared" si="12"/>
        <v>120.-</v>
      </c>
      <c r="P211" t="str">
        <f t="shared" si="13"/>
        <v>250 г</v>
      </c>
      <c r="Q211" t="str">
        <f t="shared" si="14"/>
        <v>321 кк</v>
      </c>
    </row>
    <row r="212" spans="1:18" x14ac:dyDescent="0.25">
      <c r="A212">
        <v>0</v>
      </c>
      <c r="B212" t="s">
        <v>2209</v>
      </c>
      <c r="C212" t="s">
        <v>2433</v>
      </c>
      <c r="D212">
        <v>60</v>
      </c>
      <c r="E212">
        <v>250</v>
      </c>
      <c r="F212">
        <v>80</v>
      </c>
      <c r="G212">
        <v>1</v>
      </c>
      <c r="I212">
        <v>18</v>
      </c>
      <c r="J212">
        <v>1</v>
      </c>
      <c r="N212" t="s">
        <v>2434</v>
      </c>
      <c r="O212" t="str">
        <f t="shared" si="12"/>
        <v>60.-</v>
      </c>
      <c r="P212" t="str">
        <f t="shared" si="13"/>
        <v>250 г</v>
      </c>
      <c r="Q212" t="str">
        <f t="shared" si="14"/>
        <v>80 кк</v>
      </c>
    </row>
    <row r="213" spans="1:18" x14ac:dyDescent="0.25">
      <c r="A213">
        <v>0</v>
      </c>
      <c r="B213" t="s">
        <v>2209</v>
      </c>
      <c r="C213" t="s">
        <v>2435</v>
      </c>
      <c r="D213">
        <v>60</v>
      </c>
      <c r="E213">
        <v>250</v>
      </c>
      <c r="F213">
        <v>111</v>
      </c>
      <c r="G213">
        <v>8</v>
      </c>
      <c r="H213">
        <v>1</v>
      </c>
      <c r="I213">
        <v>16</v>
      </c>
      <c r="J213">
        <v>1</v>
      </c>
      <c r="N213" t="s">
        <v>2436</v>
      </c>
      <c r="O213" t="str">
        <f t="shared" si="12"/>
        <v>60.-</v>
      </c>
      <c r="P213" t="str">
        <f t="shared" si="13"/>
        <v>250 г</v>
      </c>
      <c r="Q213" t="str">
        <f t="shared" si="14"/>
        <v>111 кк</v>
      </c>
    </row>
    <row r="214" spans="1:18" x14ac:dyDescent="0.25">
      <c r="A214">
        <v>0</v>
      </c>
      <c r="B214" t="s">
        <v>2209</v>
      </c>
      <c r="C214" t="s">
        <v>2437</v>
      </c>
      <c r="D214">
        <v>60</v>
      </c>
      <c r="E214">
        <v>250</v>
      </c>
      <c r="F214">
        <v>250</v>
      </c>
      <c r="G214">
        <v>18</v>
      </c>
      <c r="H214">
        <v>3</v>
      </c>
      <c r="I214">
        <v>17</v>
      </c>
      <c r="J214">
        <v>1</v>
      </c>
      <c r="N214" t="s">
        <v>2297</v>
      </c>
    </row>
    <row r="215" spans="1:18" x14ac:dyDescent="0.25">
      <c r="A215">
        <v>0</v>
      </c>
      <c r="B215" t="s">
        <v>2209</v>
      </c>
      <c r="C215" t="s">
        <v>2438</v>
      </c>
      <c r="E215">
        <v>100</v>
      </c>
      <c r="F215">
        <v>151.6</v>
      </c>
      <c r="G215">
        <v>6</v>
      </c>
      <c r="H215">
        <v>9.6000000000000014</v>
      </c>
      <c r="I215">
        <v>10</v>
      </c>
      <c r="K215">
        <v>1</v>
      </c>
      <c r="L215">
        <v>1</v>
      </c>
      <c r="N215" t="s">
        <v>2439</v>
      </c>
      <c r="O215" t="str">
        <f t="shared" si="12"/>
        <v>.-</v>
      </c>
      <c r="P215" t="str">
        <f t="shared" si="13"/>
        <v>100 г</v>
      </c>
      <c r="Q215" t="str">
        <f t="shared" si="14"/>
        <v>152 кк</v>
      </c>
      <c r="R215">
        <v>15</v>
      </c>
    </row>
    <row r="216" spans="1:18" x14ac:dyDescent="0.25">
      <c r="A216">
        <v>0</v>
      </c>
      <c r="B216" t="s">
        <v>2209</v>
      </c>
      <c r="C216" t="s">
        <v>2440</v>
      </c>
      <c r="D216">
        <v>45</v>
      </c>
      <c r="E216">
        <v>100</v>
      </c>
      <c r="F216">
        <v>129</v>
      </c>
      <c r="G216">
        <v>4</v>
      </c>
      <c r="H216">
        <v>9</v>
      </c>
      <c r="I216">
        <v>9</v>
      </c>
      <c r="J216">
        <v>1</v>
      </c>
      <c r="L216">
        <v>1</v>
      </c>
      <c r="N216" t="s">
        <v>2441</v>
      </c>
      <c r="R216">
        <v>7</v>
      </c>
    </row>
    <row r="217" spans="1:18" x14ac:dyDescent="0.25">
      <c r="A217">
        <v>0</v>
      </c>
      <c r="B217" t="s">
        <v>2209</v>
      </c>
      <c r="C217" t="s">
        <v>2442</v>
      </c>
      <c r="E217">
        <v>100</v>
      </c>
      <c r="F217">
        <v>51</v>
      </c>
      <c r="G217">
        <v>6</v>
      </c>
      <c r="I217">
        <v>6</v>
      </c>
      <c r="J217">
        <v>1</v>
      </c>
      <c r="L217">
        <v>1</v>
      </c>
      <c r="N217" t="s">
        <v>2443</v>
      </c>
      <c r="R217">
        <v>15</v>
      </c>
    </row>
    <row r="218" spans="1:18" x14ac:dyDescent="0.25">
      <c r="A218">
        <v>0</v>
      </c>
      <c r="B218" t="s">
        <v>2209</v>
      </c>
      <c r="C218" t="s">
        <v>2444</v>
      </c>
      <c r="E218">
        <v>100</v>
      </c>
      <c r="F218">
        <v>183</v>
      </c>
      <c r="G218">
        <v>5</v>
      </c>
      <c r="H218">
        <v>7</v>
      </c>
      <c r="I218">
        <v>26</v>
      </c>
      <c r="K218">
        <v>1</v>
      </c>
      <c r="L218">
        <v>1</v>
      </c>
      <c r="N218" t="s">
        <v>2445</v>
      </c>
      <c r="R218">
        <v>14</v>
      </c>
    </row>
    <row r="219" spans="1:18" x14ac:dyDescent="0.25">
      <c r="A219">
        <v>0</v>
      </c>
      <c r="B219" t="s">
        <v>2209</v>
      </c>
      <c r="C219" t="s">
        <v>227</v>
      </c>
      <c r="E219">
        <v>100</v>
      </c>
      <c r="F219">
        <v>102</v>
      </c>
      <c r="G219">
        <v>3</v>
      </c>
      <c r="H219">
        <v>4</v>
      </c>
      <c r="I219">
        <v>14</v>
      </c>
      <c r="J219">
        <v>1</v>
      </c>
      <c r="K219">
        <v>1</v>
      </c>
      <c r="N219" t="s">
        <v>2286</v>
      </c>
      <c r="R219">
        <v>11</v>
      </c>
    </row>
    <row r="220" spans="1:18" x14ac:dyDescent="0.25">
      <c r="A220">
        <v>2</v>
      </c>
      <c r="B220" t="s">
        <v>2209</v>
      </c>
      <c r="C220" t="s">
        <v>2446</v>
      </c>
      <c r="E220">
        <v>100</v>
      </c>
      <c r="F220">
        <v>137</v>
      </c>
      <c r="G220">
        <v>1</v>
      </c>
      <c r="H220">
        <v>9</v>
      </c>
      <c r="I220">
        <v>13</v>
      </c>
      <c r="J220">
        <v>1</v>
      </c>
      <c r="N220" t="s">
        <v>2447</v>
      </c>
    </row>
    <row r="221" spans="1:18" x14ac:dyDescent="0.25">
      <c r="A221">
        <v>2</v>
      </c>
      <c r="B221" t="s">
        <v>2209</v>
      </c>
      <c r="C221" t="s">
        <v>2448</v>
      </c>
      <c r="D221">
        <v>120</v>
      </c>
      <c r="E221">
        <v>150</v>
      </c>
      <c r="F221">
        <v>350</v>
      </c>
      <c r="G221">
        <v>25</v>
      </c>
      <c r="H221">
        <v>23</v>
      </c>
      <c r="I221">
        <v>9</v>
      </c>
      <c r="K221">
        <v>1</v>
      </c>
      <c r="L221">
        <v>1</v>
      </c>
      <c r="N221" t="s">
        <v>2449</v>
      </c>
    </row>
    <row r="222" spans="1:18" x14ac:dyDescent="0.25">
      <c r="A222">
        <v>0</v>
      </c>
      <c r="B222" t="s">
        <v>2209</v>
      </c>
      <c r="C222" t="s">
        <v>2450</v>
      </c>
      <c r="E222">
        <v>100</v>
      </c>
      <c r="F222">
        <v>140</v>
      </c>
      <c r="G222">
        <v>5</v>
      </c>
      <c r="H222">
        <v>7</v>
      </c>
      <c r="I222">
        <v>14</v>
      </c>
      <c r="J222">
        <v>1</v>
      </c>
      <c r="L222">
        <v>1</v>
      </c>
      <c r="N222" t="s">
        <v>2451</v>
      </c>
    </row>
    <row r="224" spans="1:18" x14ac:dyDescent="0.25">
      <c r="A224">
        <v>0</v>
      </c>
      <c r="B224" t="s">
        <v>2209</v>
      </c>
      <c r="C224" t="s">
        <v>2452</v>
      </c>
      <c r="D224">
        <v>0</v>
      </c>
      <c r="E224">
        <v>200</v>
      </c>
      <c r="F224">
        <v>406</v>
      </c>
      <c r="G224">
        <v>21</v>
      </c>
      <c r="H224">
        <v>18</v>
      </c>
      <c r="I224">
        <v>40</v>
      </c>
      <c r="K224">
        <v>1</v>
      </c>
      <c r="L224">
        <v>1</v>
      </c>
      <c r="N224" t="s">
        <v>2453</v>
      </c>
      <c r="R224">
        <v>38</v>
      </c>
    </row>
    <row r="225" spans="1:18" x14ac:dyDescent="0.25">
      <c r="A225">
        <v>0</v>
      </c>
      <c r="B225" t="s">
        <v>2209</v>
      </c>
      <c r="C225" t="s">
        <v>2454</v>
      </c>
      <c r="D225">
        <v>45</v>
      </c>
      <c r="E225">
        <v>100</v>
      </c>
      <c r="F225">
        <v>70</v>
      </c>
      <c r="G225">
        <v>2</v>
      </c>
      <c r="H225">
        <v>1</v>
      </c>
      <c r="I225">
        <v>14</v>
      </c>
      <c r="J225">
        <v>1</v>
      </c>
      <c r="M225">
        <v>1</v>
      </c>
      <c r="N225" t="s">
        <v>2455</v>
      </c>
      <c r="R225">
        <v>8</v>
      </c>
    </row>
    <row r="227" spans="1:18" x14ac:dyDescent="0.25">
      <c r="A227">
        <v>0</v>
      </c>
      <c r="B227" t="s">
        <v>2209</v>
      </c>
      <c r="C227" t="s">
        <v>1112</v>
      </c>
      <c r="D227">
        <v>45</v>
      </c>
      <c r="E227">
        <v>100</v>
      </c>
      <c r="F227">
        <v>100</v>
      </c>
      <c r="G227">
        <v>3</v>
      </c>
      <c r="H227">
        <v>6</v>
      </c>
      <c r="I227">
        <v>7</v>
      </c>
      <c r="J227">
        <v>1</v>
      </c>
      <c r="N227" t="s">
        <v>2456</v>
      </c>
      <c r="R227">
        <v>12</v>
      </c>
    </row>
    <row r="228" spans="1:18" x14ac:dyDescent="0.25">
      <c r="A228">
        <v>0</v>
      </c>
      <c r="B228" t="s">
        <v>2209</v>
      </c>
      <c r="C228" t="s">
        <v>2457</v>
      </c>
      <c r="D228">
        <v>45</v>
      </c>
      <c r="E228">
        <v>100</v>
      </c>
      <c r="F228">
        <v>190</v>
      </c>
      <c r="G228">
        <v>5</v>
      </c>
      <c r="H228">
        <v>15</v>
      </c>
      <c r="I228">
        <v>6</v>
      </c>
      <c r="J228">
        <v>1</v>
      </c>
      <c r="N228" t="s">
        <v>2458</v>
      </c>
      <c r="R228">
        <v>17</v>
      </c>
    </row>
    <row r="229" spans="1:18" x14ac:dyDescent="0.25">
      <c r="B229" t="s">
        <v>2209</v>
      </c>
      <c r="C229" t="s">
        <v>2459</v>
      </c>
      <c r="D229">
        <v>45</v>
      </c>
      <c r="E229">
        <v>100</v>
      </c>
      <c r="F229">
        <v>66</v>
      </c>
      <c r="G229">
        <v>1</v>
      </c>
      <c r="H229">
        <v>6</v>
      </c>
      <c r="I229">
        <v>3</v>
      </c>
      <c r="J229">
        <v>1</v>
      </c>
      <c r="N229" t="s">
        <v>2460</v>
      </c>
      <c r="R229">
        <v>11</v>
      </c>
    </row>
    <row r="230" spans="1:18" x14ac:dyDescent="0.25">
      <c r="A230">
        <v>0</v>
      </c>
      <c r="B230" t="s">
        <v>2209</v>
      </c>
      <c r="C230" t="s">
        <v>2461</v>
      </c>
      <c r="D230">
        <v>45</v>
      </c>
      <c r="E230">
        <v>100</v>
      </c>
      <c r="F230">
        <v>132</v>
      </c>
      <c r="G230">
        <v>2</v>
      </c>
      <c r="H230">
        <v>10</v>
      </c>
      <c r="I230">
        <v>9</v>
      </c>
      <c r="J230">
        <v>1</v>
      </c>
      <c r="N230" t="s">
        <v>2462</v>
      </c>
      <c r="R230">
        <v>9</v>
      </c>
    </row>
    <row r="231" spans="1:18" x14ac:dyDescent="0.25">
      <c r="A231">
        <v>0</v>
      </c>
      <c r="B231" t="s">
        <v>2209</v>
      </c>
      <c r="C231" t="s">
        <v>2463</v>
      </c>
      <c r="D231">
        <v>45</v>
      </c>
      <c r="E231">
        <v>100</v>
      </c>
      <c r="F231">
        <v>163</v>
      </c>
      <c r="G231">
        <v>2</v>
      </c>
      <c r="H231">
        <v>3</v>
      </c>
      <c r="I231">
        <v>33</v>
      </c>
      <c r="J231">
        <v>1</v>
      </c>
      <c r="N231" t="s">
        <v>2464</v>
      </c>
      <c r="R231">
        <v>15</v>
      </c>
    </row>
    <row r="232" spans="1:18" x14ac:dyDescent="0.25">
      <c r="A232">
        <v>0</v>
      </c>
      <c r="B232" t="s">
        <v>2209</v>
      </c>
      <c r="C232" t="s">
        <v>233</v>
      </c>
      <c r="D232">
        <v>45</v>
      </c>
      <c r="E232">
        <v>100</v>
      </c>
      <c r="F232">
        <v>80</v>
      </c>
      <c r="G232">
        <v>1</v>
      </c>
      <c r="H232">
        <v>8</v>
      </c>
      <c r="I232">
        <v>5</v>
      </c>
      <c r="J232">
        <v>1</v>
      </c>
      <c r="L232">
        <v>1</v>
      </c>
      <c r="N232" t="s">
        <v>2465</v>
      </c>
      <c r="R232">
        <v>11</v>
      </c>
    </row>
    <row r="233" spans="1:18" x14ac:dyDescent="0.25">
      <c r="A233">
        <v>0</v>
      </c>
      <c r="B233" t="s">
        <v>2209</v>
      </c>
      <c r="C233" t="s">
        <v>1180</v>
      </c>
      <c r="D233">
        <v>45</v>
      </c>
      <c r="E233">
        <v>100</v>
      </c>
      <c r="F233">
        <v>193</v>
      </c>
      <c r="G233">
        <v>5</v>
      </c>
      <c r="H233">
        <v>14</v>
      </c>
      <c r="I233">
        <v>10</v>
      </c>
      <c r="J233">
        <v>1</v>
      </c>
      <c r="N233" t="s">
        <v>2466</v>
      </c>
      <c r="O233" t="str">
        <f t="shared" ref="O233:O294" si="15">CONCATENATE(D233,".-")</f>
        <v>45.-</v>
      </c>
      <c r="P233" t="str">
        <f t="shared" ref="P233:P294" si="16">CONCATENATE(E233," г")</f>
        <v>100 г</v>
      </c>
      <c r="Q233" t="str">
        <f t="shared" ref="Q233:Q294" si="17">CONCATENATE(ROUND(F233,0)," кк")</f>
        <v>193 кк</v>
      </c>
      <c r="R233">
        <v>15</v>
      </c>
    </row>
    <row r="234" spans="1:18" x14ac:dyDescent="0.25">
      <c r="A234">
        <v>0</v>
      </c>
      <c r="B234" t="s">
        <v>2209</v>
      </c>
      <c r="C234" t="s">
        <v>2467</v>
      </c>
      <c r="D234">
        <v>45</v>
      </c>
      <c r="E234">
        <v>100</v>
      </c>
      <c r="F234">
        <v>132</v>
      </c>
      <c r="G234">
        <v>2</v>
      </c>
      <c r="H234">
        <v>9</v>
      </c>
      <c r="I234">
        <v>8</v>
      </c>
      <c r="J234">
        <v>1</v>
      </c>
      <c r="N234" t="s">
        <v>2468</v>
      </c>
    </row>
    <row r="235" spans="1:18" x14ac:dyDescent="0.25">
      <c r="A235">
        <v>0</v>
      </c>
      <c r="B235" t="s">
        <v>2209</v>
      </c>
      <c r="C235" t="s">
        <v>2469</v>
      </c>
      <c r="N235" t="s">
        <v>2470</v>
      </c>
      <c r="R235">
        <v>2</v>
      </c>
    </row>
    <row r="236" spans="1:18" x14ac:dyDescent="0.25">
      <c r="A236">
        <v>0</v>
      </c>
      <c r="B236" t="s">
        <v>2209</v>
      </c>
      <c r="C236" t="s">
        <v>1392</v>
      </c>
      <c r="D236">
        <v>45</v>
      </c>
      <c r="E236">
        <v>100</v>
      </c>
      <c r="F236">
        <v>16</v>
      </c>
      <c r="G236">
        <v>1</v>
      </c>
      <c r="H236">
        <v>0</v>
      </c>
      <c r="I236">
        <v>3</v>
      </c>
      <c r="J236">
        <v>1</v>
      </c>
      <c r="N236" t="s">
        <v>2471</v>
      </c>
      <c r="R236">
        <v>11</v>
      </c>
    </row>
    <row r="237" spans="1:18" x14ac:dyDescent="0.25">
      <c r="A237">
        <v>0</v>
      </c>
      <c r="B237" t="s">
        <v>2209</v>
      </c>
      <c r="C237" t="s">
        <v>2472</v>
      </c>
      <c r="D237">
        <v>120</v>
      </c>
      <c r="E237">
        <v>150</v>
      </c>
      <c r="F237">
        <v>301</v>
      </c>
      <c r="G237">
        <v>21</v>
      </c>
      <c r="H237">
        <v>21</v>
      </c>
      <c r="I237">
        <v>15</v>
      </c>
      <c r="K237">
        <v>1</v>
      </c>
      <c r="N237" t="s">
        <v>2473</v>
      </c>
      <c r="R237">
        <v>37</v>
      </c>
    </row>
    <row r="238" spans="1:18" x14ac:dyDescent="0.25">
      <c r="A238">
        <v>0</v>
      </c>
      <c r="B238" t="s">
        <v>2209</v>
      </c>
      <c r="C238" t="s">
        <v>2474</v>
      </c>
      <c r="D238">
        <v>45</v>
      </c>
      <c r="E238">
        <v>100</v>
      </c>
      <c r="F238">
        <v>108</v>
      </c>
      <c r="G238">
        <v>3</v>
      </c>
      <c r="H238">
        <v>7</v>
      </c>
      <c r="I238">
        <v>8</v>
      </c>
      <c r="J238">
        <v>1</v>
      </c>
      <c r="N238" t="s">
        <v>2475</v>
      </c>
    </row>
    <row r="240" spans="1:18" x14ac:dyDescent="0.25">
      <c r="A240">
        <v>0</v>
      </c>
      <c r="B240" t="s">
        <v>2209</v>
      </c>
      <c r="C240" t="s">
        <v>1819</v>
      </c>
      <c r="D240">
        <v>110</v>
      </c>
      <c r="E240">
        <v>250</v>
      </c>
      <c r="F240">
        <v>154</v>
      </c>
      <c r="G240">
        <v>4</v>
      </c>
      <c r="H240">
        <v>7</v>
      </c>
      <c r="I240">
        <v>18</v>
      </c>
      <c r="J240">
        <v>1</v>
      </c>
      <c r="L240">
        <v>1</v>
      </c>
      <c r="N240" t="s">
        <v>1820</v>
      </c>
      <c r="O240" t="str">
        <f t="shared" si="15"/>
        <v>110.-</v>
      </c>
      <c r="P240" t="str">
        <f t="shared" si="16"/>
        <v>250 г</v>
      </c>
      <c r="Q240" t="str">
        <f t="shared" si="17"/>
        <v>154 кк</v>
      </c>
    </row>
    <row r="241" spans="1:17" x14ac:dyDescent="0.25">
      <c r="A241">
        <v>0</v>
      </c>
      <c r="B241" t="s">
        <v>2209</v>
      </c>
      <c r="C241" t="s">
        <v>2476</v>
      </c>
      <c r="D241">
        <v>195</v>
      </c>
      <c r="E241">
        <v>250</v>
      </c>
      <c r="F241">
        <v>322</v>
      </c>
      <c r="G241">
        <v>19</v>
      </c>
      <c r="H241">
        <v>12</v>
      </c>
      <c r="I241">
        <v>33</v>
      </c>
      <c r="K241">
        <v>1</v>
      </c>
      <c r="M241">
        <v>1</v>
      </c>
      <c r="N241" t="s">
        <v>2477</v>
      </c>
      <c r="O241" t="str">
        <f t="shared" si="15"/>
        <v>195.-</v>
      </c>
      <c r="P241" t="str">
        <f t="shared" si="16"/>
        <v>250 г</v>
      </c>
      <c r="Q241" t="str">
        <f t="shared" si="17"/>
        <v>322 кк</v>
      </c>
    </row>
    <row r="242" spans="1:17" x14ac:dyDescent="0.25">
      <c r="A242">
        <v>2</v>
      </c>
      <c r="B242" t="s">
        <v>2209</v>
      </c>
      <c r="C242" t="s">
        <v>2478</v>
      </c>
      <c r="D242">
        <v>160</v>
      </c>
      <c r="E242">
        <v>250</v>
      </c>
      <c r="F242">
        <v>421</v>
      </c>
      <c r="G242">
        <v>27</v>
      </c>
      <c r="H242">
        <v>11</v>
      </c>
      <c r="I242">
        <v>52</v>
      </c>
      <c r="K242">
        <v>1</v>
      </c>
      <c r="M242">
        <v>1</v>
      </c>
      <c r="N242" t="s">
        <v>2479</v>
      </c>
      <c r="O242" t="str">
        <f t="shared" si="15"/>
        <v>160.-</v>
      </c>
      <c r="P242" t="str">
        <f t="shared" si="16"/>
        <v>250 г</v>
      </c>
      <c r="Q242" t="str">
        <f t="shared" si="17"/>
        <v>421 кк</v>
      </c>
    </row>
    <row r="243" spans="1:17" x14ac:dyDescent="0.25">
      <c r="A243">
        <v>0</v>
      </c>
      <c r="B243" t="s">
        <v>2209</v>
      </c>
      <c r="C243" t="s">
        <v>2480</v>
      </c>
      <c r="D243">
        <v>160</v>
      </c>
      <c r="E243">
        <v>250</v>
      </c>
      <c r="F243">
        <v>415</v>
      </c>
      <c r="G243">
        <v>11</v>
      </c>
      <c r="H243">
        <v>23</v>
      </c>
      <c r="I243">
        <v>40</v>
      </c>
      <c r="K243">
        <v>1</v>
      </c>
      <c r="L243">
        <v>1</v>
      </c>
      <c r="N243" t="s">
        <v>2481</v>
      </c>
      <c r="O243" t="str">
        <f t="shared" si="15"/>
        <v>160.-</v>
      </c>
      <c r="P243" t="str">
        <f t="shared" si="16"/>
        <v>250 г</v>
      </c>
      <c r="Q243" t="str">
        <f t="shared" si="17"/>
        <v>415 кк</v>
      </c>
    </row>
    <row r="244" spans="1:17" x14ac:dyDescent="0.25">
      <c r="A244">
        <v>0</v>
      </c>
      <c r="B244" t="s">
        <v>2209</v>
      </c>
      <c r="C244" t="s">
        <v>2482</v>
      </c>
      <c r="D244">
        <v>195</v>
      </c>
      <c r="E244">
        <v>250</v>
      </c>
      <c r="F244">
        <v>491</v>
      </c>
      <c r="G244">
        <v>19</v>
      </c>
      <c r="H244">
        <v>28</v>
      </c>
      <c r="I244">
        <v>41</v>
      </c>
      <c r="K244">
        <v>1</v>
      </c>
      <c r="L244">
        <v>1</v>
      </c>
      <c r="N244" t="s">
        <v>2483</v>
      </c>
      <c r="O244" t="str">
        <f t="shared" si="15"/>
        <v>195.-</v>
      </c>
      <c r="P244" t="str">
        <f t="shared" si="16"/>
        <v>250 г</v>
      </c>
      <c r="Q244" t="str">
        <f t="shared" si="17"/>
        <v>491 кк</v>
      </c>
    </row>
    <row r="245" spans="1:17" x14ac:dyDescent="0.25">
      <c r="A245">
        <v>2</v>
      </c>
      <c r="B245" t="s">
        <v>2209</v>
      </c>
      <c r="C245" t="s">
        <v>2484</v>
      </c>
      <c r="D245">
        <v>160</v>
      </c>
      <c r="E245">
        <v>250</v>
      </c>
      <c r="F245">
        <v>455</v>
      </c>
      <c r="G245">
        <v>9</v>
      </c>
      <c r="H245">
        <v>2</v>
      </c>
      <c r="I245">
        <v>30</v>
      </c>
      <c r="M245">
        <v>1</v>
      </c>
      <c r="N245" t="s">
        <v>2485</v>
      </c>
      <c r="O245" t="str">
        <f t="shared" si="15"/>
        <v>160.-</v>
      </c>
      <c r="P245" t="str">
        <f t="shared" si="16"/>
        <v>250 г</v>
      </c>
      <c r="Q245" t="str">
        <f t="shared" si="17"/>
        <v>455 кк</v>
      </c>
    </row>
    <row r="246" spans="1:17" x14ac:dyDescent="0.25">
      <c r="A246">
        <v>2</v>
      </c>
      <c r="B246" t="s">
        <v>2209</v>
      </c>
      <c r="C246" t="s">
        <v>1922</v>
      </c>
      <c r="D246">
        <v>180</v>
      </c>
      <c r="E246">
        <v>250</v>
      </c>
      <c r="F246">
        <v>229</v>
      </c>
      <c r="G246">
        <v>6</v>
      </c>
      <c r="H246">
        <v>13</v>
      </c>
      <c r="I246">
        <v>21</v>
      </c>
      <c r="J246">
        <v>1</v>
      </c>
      <c r="L246">
        <v>1</v>
      </c>
      <c r="N246" t="s">
        <v>2486</v>
      </c>
    </row>
    <row r="247" spans="1:17" x14ac:dyDescent="0.25">
      <c r="A247">
        <v>0</v>
      </c>
      <c r="B247" t="s">
        <v>2209</v>
      </c>
      <c r="C247" t="s">
        <v>2487</v>
      </c>
      <c r="D247">
        <v>220</v>
      </c>
      <c r="E247">
        <v>250</v>
      </c>
      <c r="F247">
        <v>188</v>
      </c>
      <c r="G247">
        <v>20</v>
      </c>
      <c r="H247">
        <v>3</v>
      </c>
      <c r="I247">
        <v>20</v>
      </c>
      <c r="N247" t="s">
        <v>2488</v>
      </c>
      <c r="O247" t="str">
        <f t="shared" si="15"/>
        <v>220.-</v>
      </c>
      <c r="P247" t="str">
        <f t="shared" si="16"/>
        <v>250 г</v>
      </c>
      <c r="Q247" t="str">
        <f t="shared" si="17"/>
        <v>188 кк</v>
      </c>
    </row>
    <row r="248" spans="1:17" x14ac:dyDescent="0.25">
      <c r="A248">
        <v>0</v>
      </c>
      <c r="B248" t="s">
        <v>2209</v>
      </c>
      <c r="C248" t="s">
        <v>695</v>
      </c>
      <c r="D248">
        <v>190</v>
      </c>
      <c r="E248">
        <v>250</v>
      </c>
      <c r="F248">
        <v>246</v>
      </c>
      <c r="G248">
        <v>24</v>
      </c>
      <c r="H248">
        <v>13</v>
      </c>
      <c r="I248">
        <v>9</v>
      </c>
      <c r="M248">
        <v>1</v>
      </c>
      <c r="N248" t="s">
        <v>2489</v>
      </c>
      <c r="O248" t="str">
        <f t="shared" si="15"/>
        <v>190.-</v>
      </c>
      <c r="P248" t="str">
        <f t="shared" si="16"/>
        <v>250 г</v>
      </c>
      <c r="Q248" t="str">
        <f t="shared" si="17"/>
        <v>246 кк</v>
      </c>
    </row>
    <row r="249" spans="1:17" x14ac:dyDescent="0.25">
      <c r="A249">
        <v>0</v>
      </c>
      <c r="B249" t="s">
        <v>2209</v>
      </c>
      <c r="C249" t="s">
        <v>2490</v>
      </c>
      <c r="D249">
        <v>160</v>
      </c>
      <c r="E249">
        <v>160</v>
      </c>
      <c r="F249">
        <v>380</v>
      </c>
      <c r="G249">
        <v>25</v>
      </c>
      <c r="H249">
        <v>27</v>
      </c>
      <c r="I249">
        <v>8</v>
      </c>
      <c r="L249">
        <v>1</v>
      </c>
      <c r="N249" t="s">
        <v>2491</v>
      </c>
      <c r="O249" t="str">
        <f t="shared" si="15"/>
        <v>160.-</v>
      </c>
      <c r="P249" t="str">
        <f t="shared" si="16"/>
        <v>160 г</v>
      </c>
      <c r="Q249" t="str">
        <f t="shared" si="17"/>
        <v>380 кк</v>
      </c>
    </row>
    <row r="250" spans="1:17" x14ac:dyDescent="0.25">
      <c r="A250">
        <v>0</v>
      </c>
      <c r="B250" t="s">
        <v>2209</v>
      </c>
      <c r="C250" t="s">
        <v>2492</v>
      </c>
      <c r="D250">
        <v>150</v>
      </c>
      <c r="E250">
        <v>120</v>
      </c>
      <c r="F250">
        <v>303</v>
      </c>
      <c r="G250">
        <v>17</v>
      </c>
      <c r="H250">
        <v>20</v>
      </c>
      <c r="I250">
        <v>9</v>
      </c>
      <c r="K250">
        <v>1</v>
      </c>
      <c r="N250" t="s">
        <v>2493</v>
      </c>
      <c r="O250" t="str">
        <f t="shared" si="15"/>
        <v>150.-</v>
      </c>
      <c r="P250" t="str">
        <f t="shared" si="16"/>
        <v>120 г</v>
      </c>
      <c r="Q250" t="str">
        <f t="shared" si="17"/>
        <v>303 кк</v>
      </c>
    </row>
    <row r="251" spans="1:17" x14ac:dyDescent="0.25">
      <c r="A251">
        <v>0</v>
      </c>
      <c r="B251" t="s">
        <v>2209</v>
      </c>
      <c r="C251" t="s">
        <v>2494</v>
      </c>
      <c r="D251">
        <v>190</v>
      </c>
      <c r="E251">
        <v>150</v>
      </c>
      <c r="F251">
        <v>200</v>
      </c>
      <c r="G251">
        <v>13</v>
      </c>
      <c r="H251">
        <v>10</v>
      </c>
      <c r="I251">
        <v>12</v>
      </c>
      <c r="L251">
        <v>1</v>
      </c>
      <c r="N251" t="s">
        <v>2495</v>
      </c>
      <c r="O251" t="str">
        <f t="shared" si="15"/>
        <v>190.-</v>
      </c>
      <c r="P251" t="str">
        <f t="shared" si="16"/>
        <v>150 г</v>
      </c>
      <c r="Q251" t="str">
        <f t="shared" si="17"/>
        <v>200 кк</v>
      </c>
    </row>
    <row r="252" spans="1:17" x14ac:dyDescent="0.25">
      <c r="A252">
        <v>0</v>
      </c>
      <c r="B252" t="s">
        <v>2209</v>
      </c>
      <c r="C252" t="s">
        <v>2496</v>
      </c>
      <c r="D252">
        <v>210</v>
      </c>
      <c r="E252">
        <v>300</v>
      </c>
      <c r="F252">
        <v>454</v>
      </c>
      <c r="G252">
        <v>47</v>
      </c>
      <c r="H252">
        <v>28</v>
      </c>
      <c r="I252">
        <v>2</v>
      </c>
      <c r="N252" t="s">
        <v>2497</v>
      </c>
      <c r="O252" t="str">
        <f t="shared" si="15"/>
        <v>210.-</v>
      </c>
      <c r="P252" t="str">
        <f t="shared" si="16"/>
        <v>300 г</v>
      </c>
      <c r="Q252" t="str">
        <f t="shared" si="17"/>
        <v>454 кк</v>
      </c>
    </row>
    <row r="253" spans="1:17" x14ac:dyDescent="0.25">
      <c r="A253">
        <v>0</v>
      </c>
      <c r="B253" t="s">
        <v>2209</v>
      </c>
      <c r="C253" t="s">
        <v>2498</v>
      </c>
      <c r="D253">
        <v>160</v>
      </c>
      <c r="E253">
        <v>250</v>
      </c>
      <c r="F253">
        <v>300</v>
      </c>
      <c r="G253">
        <v>20</v>
      </c>
      <c r="H253">
        <v>3</v>
      </c>
      <c r="I253">
        <v>25</v>
      </c>
      <c r="L253">
        <v>1</v>
      </c>
      <c r="N253" t="s">
        <v>2499</v>
      </c>
      <c r="O253" t="str">
        <f t="shared" si="15"/>
        <v>160.-</v>
      </c>
      <c r="P253" t="str">
        <f t="shared" si="16"/>
        <v>250 г</v>
      </c>
      <c r="Q253" t="str">
        <f t="shared" si="17"/>
        <v>300 кк</v>
      </c>
    </row>
    <row r="254" spans="1:17" x14ac:dyDescent="0.25">
      <c r="A254">
        <v>0</v>
      </c>
      <c r="B254" t="s">
        <v>2209</v>
      </c>
      <c r="C254" t="s">
        <v>2500</v>
      </c>
      <c r="D254">
        <v>150</v>
      </c>
      <c r="E254">
        <v>250</v>
      </c>
      <c r="F254">
        <v>476</v>
      </c>
      <c r="G254">
        <v>19</v>
      </c>
      <c r="H254">
        <v>33</v>
      </c>
      <c r="I254">
        <v>25</v>
      </c>
      <c r="L254">
        <v>1</v>
      </c>
      <c r="N254" t="s">
        <v>2501</v>
      </c>
      <c r="O254" t="str">
        <f t="shared" si="15"/>
        <v>150.-</v>
      </c>
      <c r="P254" t="str">
        <f t="shared" si="16"/>
        <v>250 г</v>
      </c>
      <c r="Q254" t="str">
        <f t="shared" si="17"/>
        <v>476 кк</v>
      </c>
    </row>
    <row r="255" spans="1:17" x14ac:dyDescent="0.25">
      <c r="A255">
        <v>0</v>
      </c>
      <c r="B255" t="s">
        <v>2209</v>
      </c>
      <c r="C255" t="s">
        <v>2502</v>
      </c>
      <c r="D255">
        <v>180</v>
      </c>
      <c r="E255">
        <v>100</v>
      </c>
      <c r="F255">
        <v>290</v>
      </c>
      <c r="G255">
        <v>18</v>
      </c>
      <c r="H255">
        <v>21</v>
      </c>
      <c r="I255">
        <v>3</v>
      </c>
      <c r="K255">
        <v>1</v>
      </c>
      <c r="L255">
        <v>1</v>
      </c>
      <c r="N255" t="s">
        <v>2503</v>
      </c>
      <c r="O255" t="str">
        <f t="shared" si="15"/>
        <v>180.-</v>
      </c>
      <c r="P255" t="str">
        <f t="shared" si="16"/>
        <v>100 г</v>
      </c>
      <c r="Q255" t="str">
        <f t="shared" si="17"/>
        <v>290 кк</v>
      </c>
    </row>
    <row r="256" spans="1:17" x14ac:dyDescent="0.25">
      <c r="A256">
        <v>0</v>
      </c>
      <c r="B256" t="s">
        <v>2209</v>
      </c>
      <c r="C256" t="s">
        <v>2504</v>
      </c>
      <c r="D256">
        <v>90</v>
      </c>
      <c r="E256">
        <v>60</v>
      </c>
      <c r="F256">
        <v>188</v>
      </c>
      <c r="G256">
        <v>7</v>
      </c>
      <c r="H256">
        <v>17.5</v>
      </c>
      <c r="I256">
        <v>0</v>
      </c>
      <c r="N256" t="s">
        <v>2144</v>
      </c>
      <c r="O256" t="str">
        <f t="shared" si="15"/>
        <v>90.-</v>
      </c>
      <c r="P256" t="str">
        <f t="shared" si="16"/>
        <v>60 г</v>
      </c>
      <c r="Q256" t="str">
        <f t="shared" si="17"/>
        <v>188 кк</v>
      </c>
    </row>
    <row r="257" spans="1:17" x14ac:dyDescent="0.25">
      <c r="A257">
        <v>0</v>
      </c>
      <c r="B257" t="s">
        <v>2209</v>
      </c>
      <c r="C257" t="s">
        <v>2505</v>
      </c>
      <c r="D257">
        <v>160</v>
      </c>
      <c r="E257">
        <v>140</v>
      </c>
      <c r="F257">
        <v>690</v>
      </c>
      <c r="G257">
        <v>35</v>
      </c>
      <c r="H257">
        <v>58</v>
      </c>
      <c r="I257">
        <v>8</v>
      </c>
      <c r="K257">
        <v>1</v>
      </c>
      <c r="N257" t="s">
        <v>2506</v>
      </c>
      <c r="O257" t="str">
        <f t="shared" si="15"/>
        <v>160.-</v>
      </c>
      <c r="P257" t="str">
        <f t="shared" si="16"/>
        <v>140 г</v>
      </c>
      <c r="Q257" t="str">
        <f t="shared" si="17"/>
        <v>690 кк</v>
      </c>
    </row>
    <row r="258" spans="1:17" x14ac:dyDescent="0.25">
      <c r="A258">
        <v>0</v>
      </c>
      <c r="B258" t="s">
        <v>2209</v>
      </c>
      <c r="C258" t="s">
        <v>2507</v>
      </c>
      <c r="D258">
        <v>150</v>
      </c>
      <c r="E258">
        <v>150</v>
      </c>
      <c r="F258">
        <v>240</v>
      </c>
      <c r="G258">
        <v>1</v>
      </c>
      <c r="H258">
        <v>2</v>
      </c>
      <c r="I258">
        <v>53</v>
      </c>
      <c r="N258" t="s">
        <v>2508</v>
      </c>
      <c r="O258" t="str">
        <f t="shared" si="15"/>
        <v>150.-</v>
      </c>
      <c r="P258" t="str">
        <f t="shared" si="16"/>
        <v>150 г</v>
      </c>
      <c r="Q258" t="str">
        <f t="shared" si="17"/>
        <v>240 кк</v>
      </c>
    </row>
    <row r="259" spans="1:17" x14ac:dyDescent="0.25">
      <c r="A259">
        <v>0</v>
      </c>
      <c r="B259" t="s">
        <v>2209</v>
      </c>
      <c r="C259" t="s">
        <v>2509</v>
      </c>
      <c r="D259">
        <v>190</v>
      </c>
      <c r="E259">
        <v>160</v>
      </c>
      <c r="F259">
        <v>396</v>
      </c>
      <c r="G259">
        <v>46</v>
      </c>
      <c r="H259">
        <v>20</v>
      </c>
      <c r="I259">
        <v>8</v>
      </c>
      <c r="K259">
        <v>1</v>
      </c>
      <c r="N259" t="s">
        <v>2510</v>
      </c>
      <c r="O259" t="str">
        <f t="shared" si="15"/>
        <v>190.-</v>
      </c>
      <c r="P259" t="str">
        <f t="shared" si="16"/>
        <v>160 г</v>
      </c>
      <c r="Q259" t="str">
        <f t="shared" si="17"/>
        <v>396 кк</v>
      </c>
    </row>
    <row r="260" spans="1:17" x14ac:dyDescent="0.25">
      <c r="A260">
        <v>0</v>
      </c>
      <c r="B260" t="s">
        <v>2209</v>
      </c>
      <c r="C260" t="s">
        <v>125</v>
      </c>
      <c r="D260">
        <v>180</v>
      </c>
      <c r="E260">
        <v>250</v>
      </c>
      <c r="F260">
        <v>454</v>
      </c>
      <c r="G260">
        <v>47</v>
      </c>
      <c r="H260">
        <v>28</v>
      </c>
      <c r="I260">
        <v>2</v>
      </c>
      <c r="N260" t="s">
        <v>2497</v>
      </c>
      <c r="O260" t="str">
        <f t="shared" si="15"/>
        <v>180.-</v>
      </c>
      <c r="P260" t="str">
        <f t="shared" si="16"/>
        <v>250 г</v>
      </c>
      <c r="Q260" t="str">
        <f t="shared" si="17"/>
        <v>454 кк</v>
      </c>
    </row>
    <row r="261" spans="1:17" x14ac:dyDescent="0.25">
      <c r="A261">
        <v>0</v>
      </c>
      <c r="B261" t="s">
        <v>2209</v>
      </c>
      <c r="C261" t="s">
        <v>2511</v>
      </c>
      <c r="D261">
        <v>160</v>
      </c>
      <c r="E261">
        <v>160</v>
      </c>
      <c r="F261">
        <v>571</v>
      </c>
      <c r="G261">
        <v>35</v>
      </c>
      <c r="H261">
        <v>44</v>
      </c>
      <c r="I261">
        <v>9</v>
      </c>
      <c r="L261">
        <v>1</v>
      </c>
      <c r="N261" t="s">
        <v>2512</v>
      </c>
      <c r="O261" t="str">
        <f t="shared" si="15"/>
        <v>160.-</v>
      </c>
      <c r="P261" t="str">
        <f t="shared" si="16"/>
        <v>160 г</v>
      </c>
      <c r="Q261" t="str">
        <f t="shared" si="17"/>
        <v>571 кк</v>
      </c>
    </row>
    <row r="262" spans="1:17" x14ac:dyDescent="0.25">
      <c r="A262">
        <v>0</v>
      </c>
      <c r="B262" t="s">
        <v>2209</v>
      </c>
      <c r="C262" t="s">
        <v>1099</v>
      </c>
      <c r="D262">
        <v>140</v>
      </c>
      <c r="E262">
        <v>250</v>
      </c>
      <c r="F262">
        <v>570</v>
      </c>
      <c r="G262">
        <v>24</v>
      </c>
      <c r="H262">
        <v>41</v>
      </c>
      <c r="I262">
        <v>42</v>
      </c>
      <c r="K262">
        <v>1</v>
      </c>
      <c r="L262">
        <v>1</v>
      </c>
      <c r="M262">
        <v>1</v>
      </c>
      <c r="N262" t="s">
        <v>2513</v>
      </c>
      <c r="O262" t="str">
        <f t="shared" si="15"/>
        <v>140.-</v>
      </c>
      <c r="P262" t="str">
        <f t="shared" si="16"/>
        <v>250 г</v>
      </c>
      <c r="Q262" t="str">
        <f t="shared" si="17"/>
        <v>570 кк</v>
      </c>
    </row>
    <row r="263" spans="1:17" x14ac:dyDescent="0.25">
      <c r="A263">
        <v>0</v>
      </c>
      <c r="B263" t="s">
        <v>2209</v>
      </c>
      <c r="C263" t="s">
        <v>2514</v>
      </c>
      <c r="D263">
        <v>160</v>
      </c>
      <c r="E263">
        <v>150</v>
      </c>
      <c r="F263">
        <v>321</v>
      </c>
      <c r="G263">
        <v>14</v>
      </c>
      <c r="H263">
        <v>12</v>
      </c>
      <c r="I263">
        <v>23</v>
      </c>
      <c r="K263">
        <v>1</v>
      </c>
      <c r="L263">
        <v>1</v>
      </c>
      <c r="N263" t="s">
        <v>2515</v>
      </c>
      <c r="O263" t="str">
        <f t="shared" si="15"/>
        <v>160.-</v>
      </c>
      <c r="P263" t="str">
        <f t="shared" si="16"/>
        <v>150 г</v>
      </c>
      <c r="Q263" t="str">
        <f t="shared" si="17"/>
        <v>321 кк</v>
      </c>
    </row>
    <row r="264" spans="1:17" x14ac:dyDescent="0.25">
      <c r="A264">
        <v>0</v>
      </c>
      <c r="B264" t="s">
        <v>2209</v>
      </c>
      <c r="C264" t="s">
        <v>2516</v>
      </c>
      <c r="D264">
        <v>160</v>
      </c>
      <c r="E264">
        <v>150</v>
      </c>
      <c r="F264">
        <v>299</v>
      </c>
      <c r="G264">
        <v>13</v>
      </c>
      <c r="H264">
        <v>16</v>
      </c>
      <c r="I264">
        <v>18</v>
      </c>
      <c r="K264">
        <v>1</v>
      </c>
      <c r="L264">
        <v>1</v>
      </c>
      <c r="N264" t="s">
        <v>2517</v>
      </c>
      <c r="O264" t="str">
        <f t="shared" si="15"/>
        <v>160.-</v>
      </c>
      <c r="P264" t="str">
        <f t="shared" si="16"/>
        <v>150 г</v>
      </c>
      <c r="Q264" t="str">
        <f t="shared" si="17"/>
        <v>299 кк</v>
      </c>
    </row>
    <row r="265" spans="1:17" x14ac:dyDescent="0.25">
      <c r="A265">
        <v>2</v>
      </c>
      <c r="B265" t="s">
        <v>2209</v>
      </c>
      <c r="C265" t="s">
        <v>2518</v>
      </c>
      <c r="D265">
        <v>160</v>
      </c>
      <c r="E265">
        <v>120</v>
      </c>
      <c r="F265">
        <v>187</v>
      </c>
      <c r="G265">
        <v>9</v>
      </c>
      <c r="H265">
        <v>7</v>
      </c>
      <c r="I265">
        <v>22</v>
      </c>
      <c r="K265">
        <v>1</v>
      </c>
      <c r="L265">
        <v>1</v>
      </c>
      <c r="N265" t="s">
        <v>2519</v>
      </c>
      <c r="O265" t="str">
        <f t="shared" si="15"/>
        <v>160.-</v>
      </c>
      <c r="P265" t="str">
        <f t="shared" si="16"/>
        <v>120 г</v>
      </c>
      <c r="Q265" t="str">
        <f t="shared" si="17"/>
        <v>187 кк</v>
      </c>
    </row>
    <row r="266" spans="1:17" x14ac:dyDescent="0.25">
      <c r="A266">
        <v>2</v>
      </c>
      <c r="B266" t="s">
        <v>2209</v>
      </c>
      <c r="C266" t="s">
        <v>2520</v>
      </c>
      <c r="D266">
        <v>160</v>
      </c>
      <c r="E266">
        <v>150</v>
      </c>
      <c r="F266">
        <v>235</v>
      </c>
      <c r="G266">
        <v>12</v>
      </c>
      <c r="H266">
        <v>11</v>
      </c>
      <c r="I266">
        <v>23</v>
      </c>
      <c r="K266">
        <v>1</v>
      </c>
      <c r="L266">
        <v>1</v>
      </c>
      <c r="N266" t="s">
        <v>2521</v>
      </c>
      <c r="O266" t="str">
        <f t="shared" si="15"/>
        <v>160.-</v>
      </c>
      <c r="P266" t="str">
        <f t="shared" si="16"/>
        <v>150 г</v>
      </c>
      <c r="Q266" t="str">
        <f t="shared" si="17"/>
        <v>235 кк</v>
      </c>
    </row>
    <row r="267" spans="1:17" x14ac:dyDescent="0.25">
      <c r="A267">
        <v>0</v>
      </c>
      <c r="B267" t="s">
        <v>2209</v>
      </c>
      <c r="C267" t="s">
        <v>2522</v>
      </c>
      <c r="D267">
        <v>195</v>
      </c>
      <c r="E267">
        <v>250</v>
      </c>
      <c r="F267">
        <v>390</v>
      </c>
      <c r="G267">
        <v>24</v>
      </c>
      <c r="H267">
        <v>16</v>
      </c>
      <c r="I267">
        <v>36</v>
      </c>
      <c r="K267">
        <v>1</v>
      </c>
      <c r="L267">
        <v>1</v>
      </c>
      <c r="N267" t="s">
        <v>2523</v>
      </c>
      <c r="O267" t="str">
        <f t="shared" si="15"/>
        <v>195.-</v>
      </c>
      <c r="P267" t="str">
        <f t="shared" si="16"/>
        <v>250 г</v>
      </c>
      <c r="Q267" t="str">
        <f t="shared" si="17"/>
        <v>390 кк</v>
      </c>
    </row>
    <row r="268" spans="1:17" x14ac:dyDescent="0.25">
      <c r="A268">
        <v>0</v>
      </c>
      <c r="B268" t="s">
        <v>2209</v>
      </c>
      <c r="C268" t="s">
        <v>2524</v>
      </c>
      <c r="D268">
        <v>230</v>
      </c>
      <c r="E268">
        <v>200</v>
      </c>
      <c r="F268">
        <v>209</v>
      </c>
      <c r="G268">
        <v>3</v>
      </c>
      <c r="H268">
        <v>14</v>
      </c>
      <c r="I268">
        <v>16</v>
      </c>
      <c r="K268">
        <v>1</v>
      </c>
      <c r="N268" t="s">
        <v>2525</v>
      </c>
      <c r="O268" t="str">
        <f t="shared" si="15"/>
        <v>230.-</v>
      </c>
      <c r="P268" t="str">
        <f t="shared" si="16"/>
        <v>200 г</v>
      </c>
      <c r="Q268" t="str">
        <f t="shared" si="17"/>
        <v>209 кк</v>
      </c>
    </row>
    <row r="269" spans="1:17" x14ac:dyDescent="0.25">
      <c r="A269">
        <v>0</v>
      </c>
      <c r="B269" t="s">
        <v>2209</v>
      </c>
      <c r="C269" t="s">
        <v>2526</v>
      </c>
      <c r="D269">
        <v>180</v>
      </c>
      <c r="E269">
        <v>140</v>
      </c>
      <c r="F269">
        <v>211</v>
      </c>
      <c r="G269">
        <v>17</v>
      </c>
      <c r="H269">
        <v>12</v>
      </c>
      <c r="I269">
        <v>8</v>
      </c>
      <c r="N269" t="s">
        <v>2527</v>
      </c>
      <c r="O269" t="str">
        <f t="shared" si="15"/>
        <v>180.-</v>
      </c>
      <c r="P269" t="str">
        <f t="shared" si="16"/>
        <v>140 г</v>
      </c>
      <c r="Q269" t="str">
        <f t="shared" si="17"/>
        <v>211 кк</v>
      </c>
    </row>
    <row r="270" spans="1:17" x14ac:dyDescent="0.25">
      <c r="A270">
        <v>0</v>
      </c>
      <c r="B270" t="s">
        <v>2209</v>
      </c>
      <c r="C270" t="s">
        <v>950</v>
      </c>
      <c r="D270">
        <v>240</v>
      </c>
      <c r="E270">
        <v>300</v>
      </c>
      <c r="F270">
        <v>245</v>
      </c>
      <c r="G270">
        <v>46</v>
      </c>
      <c r="H270">
        <v>2</v>
      </c>
      <c r="I270">
        <v>10</v>
      </c>
      <c r="M270">
        <v>1</v>
      </c>
      <c r="N270" t="s">
        <v>2528</v>
      </c>
      <c r="O270" t="str">
        <f t="shared" si="15"/>
        <v>240.-</v>
      </c>
      <c r="P270" t="str">
        <f t="shared" si="16"/>
        <v>300 г</v>
      </c>
      <c r="Q270" t="str">
        <f t="shared" si="17"/>
        <v>245 кк</v>
      </c>
    </row>
    <row r="271" spans="1:17" x14ac:dyDescent="0.25">
      <c r="A271">
        <v>0</v>
      </c>
      <c r="B271" t="s">
        <v>2209</v>
      </c>
      <c r="C271" t="s">
        <v>2529</v>
      </c>
      <c r="D271">
        <v>180</v>
      </c>
      <c r="E271">
        <v>120</v>
      </c>
      <c r="F271">
        <v>254</v>
      </c>
      <c r="G271">
        <v>13</v>
      </c>
      <c r="H271">
        <v>20</v>
      </c>
      <c r="I271">
        <v>4</v>
      </c>
      <c r="K271">
        <v>1</v>
      </c>
      <c r="L271">
        <v>1</v>
      </c>
      <c r="N271" t="s">
        <v>2527</v>
      </c>
      <c r="O271" t="str">
        <f t="shared" si="15"/>
        <v>180.-</v>
      </c>
      <c r="P271" t="str">
        <f t="shared" si="16"/>
        <v>120 г</v>
      </c>
      <c r="Q271" t="str">
        <f t="shared" si="17"/>
        <v>254 кк</v>
      </c>
    </row>
    <row r="272" spans="1:17" x14ac:dyDescent="0.25">
      <c r="A272">
        <v>0</v>
      </c>
      <c r="B272" t="s">
        <v>2209</v>
      </c>
      <c r="C272" t="s">
        <v>2530</v>
      </c>
      <c r="D272">
        <v>180</v>
      </c>
      <c r="E272">
        <v>120</v>
      </c>
      <c r="F272">
        <v>268</v>
      </c>
      <c r="G272">
        <v>19</v>
      </c>
      <c r="H272">
        <v>19</v>
      </c>
      <c r="I272">
        <v>5</v>
      </c>
      <c r="K272">
        <v>1</v>
      </c>
      <c r="L272">
        <v>1</v>
      </c>
      <c r="N272" t="s">
        <v>2531</v>
      </c>
      <c r="O272" t="str">
        <f t="shared" si="15"/>
        <v>180.-</v>
      </c>
      <c r="P272" t="str">
        <f t="shared" si="16"/>
        <v>120 г</v>
      </c>
      <c r="Q272" t="str">
        <f t="shared" si="17"/>
        <v>268 кк</v>
      </c>
    </row>
    <row r="273" spans="1:17" x14ac:dyDescent="0.25">
      <c r="A273">
        <v>0</v>
      </c>
      <c r="B273" t="s">
        <v>2209</v>
      </c>
      <c r="C273" t="s">
        <v>2532</v>
      </c>
      <c r="D273">
        <v>140</v>
      </c>
      <c r="E273">
        <v>120</v>
      </c>
      <c r="F273">
        <v>220</v>
      </c>
      <c r="G273">
        <v>9</v>
      </c>
      <c r="H273">
        <v>13</v>
      </c>
      <c r="I273">
        <v>17</v>
      </c>
      <c r="K273">
        <v>1</v>
      </c>
      <c r="N273" t="s">
        <v>2533</v>
      </c>
      <c r="O273" t="str">
        <f t="shared" si="15"/>
        <v>140.-</v>
      </c>
      <c r="P273" t="str">
        <f t="shared" si="16"/>
        <v>120 г</v>
      </c>
      <c r="Q273" t="str">
        <f t="shared" si="17"/>
        <v>220 кк</v>
      </c>
    </row>
    <row r="274" spans="1:17" x14ac:dyDescent="0.25">
      <c r="A274">
        <v>0</v>
      </c>
      <c r="B274" t="s">
        <v>2209</v>
      </c>
      <c r="C274" t="s">
        <v>2534</v>
      </c>
      <c r="D274">
        <v>95</v>
      </c>
      <c r="E274">
        <v>250</v>
      </c>
      <c r="F274">
        <v>173</v>
      </c>
      <c r="G274">
        <v>11</v>
      </c>
      <c r="H274">
        <v>12</v>
      </c>
      <c r="I274">
        <v>3</v>
      </c>
      <c r="N274" t="s">
        <v>2535</v>
      </c>
      <c r="O274" t="str">
        <f t="shared" si="15"/>
        <v>95.-</v>
      </c>
      <c r="P274" t="str">
        <f t="shared" si="16"/>
        <v>250 г</v>
      </c>
      <c r="Q274" t="str">
        <f t="shared" si="17"/>
        <v>173 кк</v>
      </c>
    </row>
    <row r="275" spans="1:17" x14ac:dyDescent="0.25">
      <c r="A275">
        <v>0</v>
      </c>
      <c r="B275" t="s">
        <v>2209</v>
      </c>
      <c r="C275" t="s">
        <v>2536</v>
      </c>
      <c r="D275">
        <v>120</v>
      </c>
      <c r="E275">
        <v>250</v>
      </c>
      <c r="F275">
        <v>339</v>
      </c>
      <c r="G275">
        <v>15</v>
      </c>
      <c r="H275">
        <v>7</v>
      </c>
      <c r="I275">
        <v>52</v>
      </c>
      <c r="K275">
        <v>1</v>
      </c>
      <c r="M275">
        <v>1</v>
      </c>
      <c r="N275" t="s">
        <v>2537</v>
      </c>
      <c r="O275" t="str">
        <f t="shared" si="15"/>
        <v>120.-</v>
      </c>
      <c r="P275" t="str">
        <f t="shared" si="16"/>
        <v>250 г</v>
      </c>
      <c r="Q275" t="str">
        <f t="shared" si="17"/>
        <v>339 кк</v>
      </c>
    </row>
    <row r="276" spans="1:17" x14ac:dyDescent="0.25">
      <c r="A276">
        <v>0</v>
      </c>
      <c r="B276" t="s">
        <v>2209</v>
      </c>
      <c r="C276" t="s">
        <v>2538</v>
      </c>
      <c r="D276">
        <v>105</v>
      </c>
      <c r="E276">
        <v>250</v>
      </c>
      <c r="F276">
        <v>190</v>
      </c>
      <c r="G276">
        <v>12</v>
      </c>
      <c r="H276">
        <v>10</v>
      </c>
      <c r="I276">
        <v>13</v>
      </c>
      <c r="N276" t="s">
        <v>2539</v>
      </c>
      <c r="O276" t="str">
        <f t="shared" si="15"/>
        <v>105.-</v>
      </c>
      <c r="P276" t="str">
        <f t="shared" si="16"/>
        <v>250 г</v>
      </c>
      <c r="Q276" t="str">
        <f t="shared" si="17"/>
        <v>190 кк</v>
      </c>
    </row>
    <row r="277" spans="1:17" x14ac:dyDescent="0.25">
      <c r="A277">
        <v>2</v>
      </c>
      <c r="B277" t="s">
        <v>2209</v>
      </c>
      <c r="C277" t="s">
        <v>2540</v>
      </c>
      <c r="D277">
        <v>130</v>
      </c>
      <c r="E277">
        <v>250</v>
      </c>
      <c r="F277">
        <v>145</v>
      </c>
      <c r="G277">
        <v>6</v>
      </c>
      <c r="H277">
        <v>6</v>
      </c>
      <c r="I277">
        <v>6</v>
      </c>
      <c r="L277">
        <v>1</v>
      </c>
      <c r="N277" t="s">
        <v>2541</v>
      </c>
      <c r="O277" t="str">
        <f t="shared" si="15"/>
        <v>130.-</v>
      </c>
      <c r="P277" t="str">
        <f t="shared" si="16"/>
        <v>250 г</v>
      </c>
      <c r="Q277" t="str">
        <f t="shared" si="17"/>
        <v>145 кк</v>
      </c>
    </row>
    <row r="278" spans="1:17" x14ac:dyDescent="0.25">
      <c r="A278">
        <v>2</v>
      </c>
      <c r="B278" t="s">
        <v>2209</v>
      </c>
      <c r="C278" t="s">
        <v>491</v>
      </c>
      <c r="D278">
        <v>130</v>
      </c>
      <c r="E278">
        <v>250</v>
      </c>
      <c r="N278" t="s">
        <v>1409</v>
      </c>
    </row>
    <row r="279" spans="1:17" x14ac:dyDescent="0.25">
      <c r="A279">
        <v>0</v>
      </c>
      <c r="B279" t="s">
        <v>2209</v>
      </c>
      <c r="C279" t="s">
        <v>2542</v>
      </c>
      <c r="D279">
        <v>90</v>
      </c>
      <c r="E279">
        <v>250</v>
      </c>
      <c r="F279">
        <v>147</v>
      </c>
      <c r="G279">
        <v>6</v>
      </c>
      <c r="H279">
        <v>9</v>
      </c>
      <c r="I279">
        <v>12</v>
      </c>
      <c r="J279">
        <v>1</v>
      </c>
      <c r="L279">
        <v>1</v>
      </c>
      <c r="N279" t="s">
        <v>2543</v>
      </c>
    </row>
    <row r="280" spans="1:17" x14ac:dyDescent="0.25">
      <c r="A280">
        <v>0</v>
      </c>
      <c r="B280" t="s">
        <v>2209</v>
      </c>
      <c r="C280" t="s">
        <v>659</v>
      </c>
      <c r="D280">
        <v>150</v>
      </c>
      <c r="E280">
        <v>200</v>
      </c>
      <c r="L280">
        <v>1</v>
      </c>
      <c r="M280">
        <v>1</v>
      </c>
      <c r="N280" t="s">
        <v>2544</v>
      </c>
      <c r="O280" t="str">
        <f t="shared" si="15"/>
        <v>150.-</v>
      </c>
      <c r="P280" t="str">
        <f t="shared" si="16"/>
        <v>200 г</v>
      </c>
      <c r="Q280" t="str">
        <f t="shared" si="17"/>
        <v>0 кк</v>
      </c>
    </row>
    <row r="281" spans="1:17" x14ac:dyDescent="0.25">
      <c r="A281">
        <v>2</v>
      </c>
      <c r="B281" t="s">
        <v>2209</v>
      </c>
      <c r="C281" t="s">
        <v>2545</v>
      </c>
      <c r="D281">
        <v>165</v>
      </c>
      <c r="E281">
        <v>180</v>
      </c>
      <c r="F281">
        <v>220</v>
      </c>
      <c r="G281">
        <v>19</v>
      </c>
      <c r="H281">
        <v>13</v>
      </c>
      <c r="I281">
        <v>7</v>
      </c>
      <c r="N281" t="s">
        <v>2546</v>
      </c>
      <c r="O281" t="str">
        <f t="shared" si="15"/>
        <v>165.-</v>
      </c>
      <c r="P281" t="str">
        <f t="shared" si="16"/>
        <v>180 г</v>
      </c>
      <c r="Q281" t="str">
        <f t="shared" si="17"/>
        <v>220 кк</v>
      </c>
    </row>
    <row r="282" spans="1:17" x14ac:dyDescent="0.25">
      <c r="A282">
        <v>2</v>
      </c>
      <c r="B282" t="s">
        <v>2209</v>
      </c>
      <c r="C282" t="s">
        <v>976</v>
      </c>
      <c r="D282">
        <v>140</v>
      </c>
      <c r="E282">
        <v>200</v>
      </c>
      <c r="F282">
        <v>129</v>
      </c>
      <c r="G282">
        <v>6</v>
      </c>
      <c r="H282">
        <v>5</v>
      </c>
      <c r="I282">
        <v>12</v>
      </c>
      <c r="J282">
        <v>1</v>
      </c>
      <c r="N282" t="s">
        <v>977</v>
      </c>
      <c r="O282" t="str">
        <f t="shared" si="15"/>
        <v>140.-</v>
      </c>
      <c r="P282" t="str">
        <f t="shared" si="16"/>
        <v>200 г</v>
      </c>
      <c r="Q282" t="str">
        <f t="shared" si="17"/>
        <v>129 кк</v>
      </c>
    </row>
    <row r="283" spans="1:17" x14ac:dyDescent="0.25">
      <c r="A283">
        <v>2</v>
      </c>
      <c r="B283" t="s">
        <v>2209</v>
      </c>
      <c r="C283" t="s">
        <v>2547</v>
      </c>
      <c r="D283">
        <v>120</v>
      </c>
      <c r="E283">
        <v>200</v>
      </c>
      <c r="F283">
        <v>260</v>
      </c>
      <c r="G283">
        <v>7</v>
      </c>
      <c r="H283">
        <v>11</v>
      </c>
      <c r="I283">
        <v>32</v>
      </c>
      <c r="J283">
        <v>1</v>
      </c>
      <c r="N283" t="s">
        <v>2548</v>
      </c>
      <c r="O283" t="str">
        <f t="shared" si="15"/>
        <v>120.-</v>
      </c>
      <c r="P283" t="str">
        <f t="shared" si="16"/>
        <v>200 г</v>
      </c>
      <c r="Q283" t="str">
        <f t="shared" si="17"/>
        <v>260 кк</v>
      </c>
    </row>
    <row r="284" spans="1:17" x14ac:dyDescent="0.25">
      <c r="A284">
        <v>0</v>
      </c>
      <c r="B284" t="s">
        <v>2209</v>
      </c>
      <c r="C284" t="s">
        <v>2549</v>
      </c>
      <c r="D284">
        <v>145</v>
      </c>
      <c r="E284">
        <v>250</v>
      </c>
      <c r="F284">
        <v>379</v>
      </c>
      <c r="G284">
        <v>15</v>
      </c>
      <c r="H284">
        <v>24</v>
      </c>
      <c r="I284">
        <v>25</v>
      </c>
      <c r="K284">
        <v>1</v>
      </c>
      <c r="L284">
        <v>1</v>
      </c>
      <c r="N284" t="s">
        <v>2439</v>
      </c>
      <c r="O284" t="str">
        <f t="shared" si="15"/>
        <v>145.-</v>
      </c>
      <c r="P284" t="str">
        <f t="shared" si="16"/>
        <v>250 г</v>
      </c>
      <c r="Q284" t="str">
        <f t="shared" si="17"/>
        <v>379 кк</v>
      </c>
    </row>
    <row r="285" spans="1:17" x14ac:dyDescent="0.25">
      <c r="A285">
        <v>0</v>
      </c>
      <c r="B285" t="s">
        <v>2209</v>
      </c>
      <c r="C285" t="s">
        <v>2550</v>
      </c>
      <c r="D285">
        <v>130</v>
      </c>
      <c r="E285">
        <v>200</v>
      </c>
      <c r="F285">
        <v>230</v>
      </c>
      <c r="G285">
        <v>6</v>
      </c>
      <c r="H285">
        <v>13</v>
      </c>
      <c r="I285">
        <v>19</v>
      </c>
      <c r="N285" t="s">
        <v>2551</v>
      </c>
      <c r="O285" t="str">
        <f t="shared" si="15"/>
        <v>130.-</v>
      </c>
      <c r="P285" t="str">
        <f t="shared" si="16"/>
        <v>200 г</v>
      </c>
      <c r="Q285" t="str">
        <f t="shared" si="17"/>
        <v>230 кк</v>
      </c>
    </row>
    <row r="286" spans="1:17" x14ac:dyDescent="0.25">
      <c r="A286">
        <v>2</v>
      </c>
      <c r="B286" t="s">
        <v>2209</v>
      </c>
      <c r="C286" t="s">
        <v>2552</v>
      </c>
      <c r="D286">
        <v>160</v>
      </c>
      <c r="E286">
        <v>200</v>
      </c>
      <c r="F286">
        <v>271</v>
      </c>
      <c r="G286">
        <v>11</v>
      </c>
      <c r="H286">
        <v>18</v>
      </c>
      <c r="I286">
        <v>14</v>
      </c>
      <c r="N286" t="s">
        <v>2553</v>
      </c>
      <c r="O286" t="str">
        <f t="shared" si="15"/>
        <v>160.-</v>
      </c>
      <c r="P286" t="str">
        <f t="shared" si="16"/>
        <v>200 г</v>
      </c>
      <c r="Q286" t="str">
        <f t="shared" si="17"/>
        <v>271 кк</v>
      </c>
    </row>
    <row r="287" spans="1:17" x14ac:dyDescent="0.25">
      <c r="A287">
        <v>0</v>
      </c>
      <c r="B287" t="s">
        <v>2209</v>
      </c>
      <c r="C287" t="s">
        <v>2554</v>
      </c>
      <c r="D287">
        <v>140</v>
      </c>
      <c r="E287">
        <v>200</v>
      </c>
      <c r="F287">
        <v>253</v>
      </c>
      <c r="G287">
        <v>10</v>
      </c>
      <c r="H287">
        <v>13</v>
      </c>
      <c r="I287">
        <v>24</v>
      </c>
      <c r="N287" t="s">
        <v>2555</v>
      </c>
      <c r="O287" t="str">
        <f t="shared" si="15"/>
        <v>140.-</v>
      </c>
      <c r="P287" t="str">
        <f t="shared" si="16"/>
        <v>200 г</v>
      </c>
      <c r="Q287" t="str">
        <f t="shared" si="17"/>
        <v>253 кк</v>
      </c>
    </row>
    <row r="288" spans="1:17" x14ac:dyDescent="0.25">
      <c r="A288">
        <v>0</v>
      </c>
      <c r="B288" t="s">
        <v>2209</v>
      </c>
      <c r="C288" t="s">
        <v>2556</v>
      </c>
      <c r="D288">
        <v>150</v>
      </c>
      <c r="E288">
        <v>200</v>
      </c>
      <c r="F288">
        <v>278</v>
      </c>
      <c r="G288">
        <v>14</v>
      </c>
      <c r="H288">
        <v>10</v>
      </c>
      <c r="I288">
        <v>32</v>
      </c>
      <c r="N288" t="s">
        <v>2557</v>
      </c>
      <c r="O288" t="str">
        <f t="shared" si="15"/>
        <v>150.-</v>
      </c>
      <c r="P288" t="str">
        <f t="shared" si="16"/>
        <v>200 г</v>
      </c>
      <c r="Q288" t="str">
        <f t="shared" si="17"/>
        <v>278 кк</v>
      </c>
    </row>
    <row r="289" spans="1:17" x14ac:dyDescent="0.25">
      <c r="A289">
        <v>0</v>
      </c>
      <c r="B289" t="s">
        <v>2209</v>
      </c>
      <c r="C289" t="s">
        <v>868</v>
      </c>
      <c r="D289">
        <v>150</v>
      </c>
      <c r="E289">
        <v>180</v>
      </c>
      <c r="F289">
        <v>310</v>
      </c>
      <c r="G289">
        <v>13</v>
      </c>
      <c r="H289">
        <v>10</v>
      </c>
      <c r="I289">
        <v>31</v>
      </c>
      <c r="N289" t="s">
        <v>2558</v>
      </c>
      <c r="O289" t="str">
        <f t="shared" si="15"/>
        <v>150.-</v>
      </c>
      <c r="P289" t="str">
        <f t="shared" si="16"/>
        <v>180 г</v>
      </c>
      <c r="Q289" t="str">
        <f t="shared" si="17"/>
        <v>310 кк</v>
      </c>
    </row>
    <row r="290" spans="1:17" x14ac:dyDescent="0.25">
      <c r="A290">
        <v>0</v>
      </c>
      <c r="B290" t="s">
        <v>2209</v>
      </c>
      <c r="C290" t="s">
        <v>2559</v>
      </c>
      <c r="D290">
        <v>140</v>
      </c>
      <c r="E290">
        <v>200</v>
      </c>
      <c r="F290">
        <v>352</v>
      </c>
      <c r="G290">
        <v>16</v>
      </c>
      <c r="H290">
        <v>15</v>
      </c>
      <c r="I290">
        <v>48</v>
      </c>
      <c r="J290">
        <v>1</v>
      </c>
      <c r="L290">
        <v>1</v>
      </c>
      <c r="N290" t="s">
        <v>2560</v>
      </c>
      <c r="O290" t="str">
        <f t="shared" si="15"/>
        <v>140.-</v>
      </c>
      <c r="P290" t="str">
        <f t="shared" si="16"/>
        <v>200 г</v>
      </c>
      <c r="Q290" t="str">
        <f t="shared" si="17"/>
        <v>352 кк</v>
      </c>
    </row>
    <row r="291" spans="1:17" x14ac:dyDescent="0.25">
      <c r="A291">
        <v>0</v>
      </c>
      <c r="B291" t="s">
        <v>2209</v>
      </c>
      <c r="C291" t="s">
        <v>1497</v>
      </c>
      <c r="D291">
        <v>120</v>
      </c>
      <c r="E291">
        <v>180</v>
      </c>
      <c r="F291">
        <v>362</v>
      </c>
      <c r="G291">
        <v>10</v>
      </c>
      <c r="H291">
        <v>18</v>
      </c>
      <c r="I291">
        <v>27</v>
      </c>
      <c r="K291">
        <v>1</v>
      </c>
      <c r="N291" t="s">
        <v>1498</v>
      </c>
      <c r="O291" t="str">
        <f t="shared" si="15"/>
        <v>120.-</v>
      </c>
      <c r="P291" t="str">
        <f t="shared" si="16"/>
        <v>180 г</v>
      </c>
      <c r="Q291" t="str">
        <f t="shared" si="17"/>
        <v>362 кк</v>
      </c>
    </row>
    <row r="292" spans="1:17" x14ac:dyDescent="0.25">
      <c r="A292">
        <v>0</v>
      </c>
      <c r="B292" t="s">
        <v>2209</v>
      </c>
      <c r="C292" t="s">
        <v>1198</v>
      </c>
      <c r="D292">
        <v>160</v>
      </c>
      <c r="E292">
        <v>200</v>
      </c>
      <c r="F292">
        <v>228</v>
      </c>
      <c r="G292">
        <v>8</v>
      </c>
      <c r="H292">
        <v>16</v>
      </c>
      <c r="I292">
        <v>13</v>
      </c>
      <c r="N292" t="s">
        <v>2561</v>
      </c>
      <c r="O292" t="str">
        <f t="shared" si="15"/>
        <v>160.-</v>
      </c>
      <c r="P292" t="str">
        <f t="shared" si="16"/>
        <v>200 г</v>
      </c>
      <c r="Q292" t="str">
        <f t="shared" si="17"/>
        <v>228 кк</v>
      </c>
    </row>
    <row r="294" spans="1:17" x14ac:dyDescent="0.25">
      <c r="A294">
        <v>0</v>
      </c>
      <c r="B294" t="s">
        <v>2209</v>
      </c>
      <c r="C294" t="s">
        <v>211</v>
      </c>
      <c r="D294">
        <v>145</v>
      </c>
      <c r="E294">
        <v>200</v>
      </c>
      <c r="F294">
        <v>391</v>
      </c>
      <c r="G294">
        <v>31</v>
      </c>
      <c r="H294">
        <v>16</v>
      </c>
      <c r="I294">
        <v>29</v>
      </c>
      <c r="N294" t="s">
        <v>2562</v>
      </c>
      <c r="O294" t="str">
        <f t="shared" si="15"/>
        <v>145.-</v>
      </c>
      <c r="P294" t="str">
        <f t="shared" si="16"/>
        <v>200 г</v>
      </c>
      <c r="Q294" t="str">
        <f t="shared" si="17"/>
        <v>391 кк</v>
      </c>
    </row>
    <row r="295" spans="1:17" x14ac:dyDescent="0.25">
      <c r="A295">
        <v>0</v>
      </c>
      <c r="B295" t="s">
        <v>2209</v>
      </c>
      <c r="C295" t="s">
        <v>242</v>
      </c>
      <c r="D295">
        <v>250</v>
      </c>
      <c r="E295">
        <v>200</v>
      </c>
      <c r="F295">
        <v>320</v>
      </c>
      <c r="G295">
        <v>15</v>
      </c>
      <c r="H295">
        <v>24</v>
      </c>
      <c r="I295">
        <v>4</v>
      </c>
      <c r="L295">
        <v>1</v>
      </c>
      <c r="N295" t="s">
        <v>520</v>
      </c>
      <c r="O295" t="str">
        <f t="shared" ref="O295:O313" si="18">CONCATENATE(D295,".-")</f>
        <v>250.-</v>
      </c>
      <c r="P295" t="str">
        <f t="shared" ref="P295:P313" si="19">CONCATENATE(E295," г")</f>
        <v>200 г</v>
      </c>
      <c r="Q295" t="str">
        <f t="shared" ref="Q295:Q313" si="20">CONCATENATE(ROUND(F295,0)," кк")</f>
        <v>320 кк</v>
      </c>
    </row>
    <row r="296" spans="1:17" x14ac:dyDescent="0.25">
      <c r="A296">
        <v>0</v>
      </c>
      <c r="B296" t="s">
        <v>2209</v>
      </c>
      <c r="C296" t="s">
        <v>2563</v>
      </c>
      <c r="D296">
        <v>230</v>
      </c>
      <c r="E296">
        <v>250</v>
      </c>
      <c r="F296">
        <v>444</v>
      </c>
      <c r="G296">
        <v>41</v>
      </c>
      <c r="H296">
        <v>11</v>
      </c>
      <c r="I296">
        <v>68</v>
      </c>
      <c r="J296">
        <v>1</v>
      </c>
      <c r="L296">
        <v>1</v>
      </c>
      <c r="N296" t="s">
        <v>2564</v>
      </c>
      <c r="O296" t="str">
        <f t="shared" si="18"/>
        <v>230.-</v>
      </c>
      <c r="P296" t="str">
        <f t="shared" si="19"/>
        <v>250 г</v>
      </c>
      <c r="Q296" t="str">
        <f t="shared" si="20"/>
        <v>444 кк</v>
      </c>
    </row>
    <row r="297" spans="1:17" x14ac:dyDescent="0.25">
      <c r="A297">
        <v>0</v>
      </c>
      <c r="B297" t="s">
        <v>2209</v>
      </c>
      <c r="C297" t="s">
        <v>1406</v>
      </c>
      <c r="D297">
        <v>160</v>
      </c>
      <c r="E297">
        <v>250</v>
      </c>
      <c r="F297">
        <v>300</v>
      </c>
      <c r="G297">
        <v>12</v>
      </c>
      <c r="H297">
        <v>14</v>
      </c>
      <c r="I297">
        <v>27</v>
      </c>
      <c r="K297">
        <v>1</v>
      </c>
      <c r="L297">
        <v>1</v>
      </c>
      <c r="N297" t="s">
        <v>2565</v>
      </c>
      <c r="O297" t="str">
        <f t="shared" si="18"/>
        <v>160.-</v>
      </c>
      <c r="P297" t="str">
        <f t="shared" si="19"/>
        <v>250 г</v>
      </c>
      <c r="Q297" t="str">
        <f t="shared" si="20"/>
        <v>300 кк</v>
      </c>
    </row>
    <row r="299" spans="1:17" x14ac:dyDescent="0.25">
      <c r="A299">
        <v>2</v>
      </c>
      <c r="B299" t="s">
        <v>2209</v>
      </c>
      <c r="C299" t="s">
        <v>895</v>
      </c>
      <c r="D299">
        <v>220</v>
      </c>
      <c r="O299" t="str">
        <f t="shared" si="18"/>
        <v>220.-</v>
      </c>
      <c r="P299" t="str">
        <f t="shared" si="19"/>
        <v xml:space="preserve"> г</v>
      </c>
      <c r="Q299" t="str">
        <f t="shared" si="20"/>
        <v>0 кк</v>
      </c>
    </row>
    <row r="300" spans="1:17" x14ac:dyDescent="0.25">
      <c r="A300">
        <v>0</v>
      </c>
      <c r="B300" t="s">
        <v>2209</v>
      </c>
      <c r="C300" t="s">
        <v>2566</v>
      </c>
      <c r="D300">
        <v>220</v>
      </c>
      <c r="E300">
        <v>180</v>
      </c>
      <c r="F300">
        <v>417</v>
      </c>
      <c r="G300">
        <v>33</v>
      </c>
      <c r="H300">
        <v>27</v>
      </c>
      <c r="I300">
        <v>9</v>
      </c>
      <c r="M300">
        <v>1</v>
      </c>
      <c r="N300" t="s">
        <v>2567</v>
      </c>
      <c r="O300" t="str">
        <f t="shared" si="18"/>
        <v>220.-</v>
      </c>
      <c r="P300" t="str">
        <f t="shared" si="19"/>
        <v>180 г</v>
      </c>
      <c r="Q300" t="str">
        <f t="shared" si="20"/>
        <v>417 кк</v>
      </c>
    </row>
    <row r="301" spans="1:17" x14ac:dyDescent="0.25">
      <c r="A301">
        <v>0</v>
      </c>
      <c r="B301" t="s">
        <v>2209</v>
      </c>
      <c r="C301" t="s">
        <v>2568</v>
      </c>
      <c r="D301">
        <v>290</v>
      </c>
      <c r="N301" t="s">
        <v>2569</v>
      </c>
      <c r="O301" t="str">
        <f t="shared" si="18"/>
        <v>290.-</v>
      </c>
      <c r="P301" t="str">
        <f t="shared" si="19"/>
        <v xml:space="preserve"> г</v>
      </c>
      <c r="Q301" t="str">
        <f t="shared" si="20"/>
        <v>0 кк</v>
      </c>
    </row>
    <row r="302" spans="1:17" x14ac:dyDescent="0.25">
      <c r="A302">
        <v>2</v>
      </c>
      <c r="B302" t="s">
        <v>2209</v>
      </c>
      <c r="C302" t="s">
        <v>2570</v>
      </c>
      <c r="D302">
        <v>220</v>
      </c>
      <c r="E302">
        <v>250</v>
      </c>
      <c r="F302">
        <v>550</v>
      </c>
      <c r="G302">
        <v>31</v>
      </c>
      <c r="H302">
        <v>25</v>
      </c>
      <c r="I302">
        <v>51</v>
      </c>
      <c r="K302">
        <v>1</v>
      </c>
      <c r="M302">
        <v>1</v>
      </c>
      <c r="N302" t="s">
        <v>2571</v>
      </c>
      <c r="O302" t="str">
        <f t="shared" si="18"/>
        <v>220.-</v>
      </c>
      <c r="P302" t="str">
        <f t="shared" si="19"/>
        <v>250 г</v>
      </c>
      <c r="Q302" t="str">
        <f t="shared" si="20"/>
        <v>550 кк</v>
      </c>
    </row>
    <row r="303" spans="1:17" x14ac:dyDescent="0.25">
      <c r="A303">
        <v>0</v>
      </c>
      <c r="B303" t="s">
        <v>2209</v>
      </c>
      <c r="C303" t="s">
        <v>2572</v>
      </c>
      <c r="D303">
        <v>70</v>
      </c>
      <c r="E303">
        <v>70</v>
      </c>
      <c r="F303">
        <v>198</v>
      </c>
      <c r="G303">
        <v>12</v>
      </c>
      <c r="H303">
        <v>10</v>
      </c>
      <c r="I303">
        <v>10</v>
      </c>
      <c r="N303" t="s">
        <v>2573</v>
      </c>
      <c r="O303" t="str">
        <f t="shared" si="18"/>
        <v>70.-</v>
      </c>
      <c r="P303" t="str">
        <f t="shared" si="19"/>
        <v>70 г</v>
      </c>
      <c r="Q303" t="str">
        <f t="shared" si="20"/>
        <v>198 кк</v>
      </c>
    </row>
    <row r="304" spans="1:17" x14ac:dyDescent="0.25">
      <c r="A304">
        <v>2</v>
      </c>
      <c r="B304" t="s">
        <v>2209</v>
      </c>
      <c r="C304" t="s">
        <v>2574</v>
      </c>
      <c r="D304">
        <v>250</v>
      </c>
      <c r="E304">
        <v>180</v>
      </c>
      <c r="F304">
        <v>213</v>
      </c>
      <c r="G304">
        <v>14</v>
      </c>
      <c r="H304">
        <v>10</v>
      </c>
      <c r="I304">
        <v>14</v>
      </c>
      <c r="L304">
        <v>1</v>
      </c>
      <c r="N304" t="s">
        <v>2575</v>
      </c>
      <c r="O304" t="str">
        <f t="shared" si="18"/>
        <v>250.-</v>
      </c>
      <c r="P304" t="str">
        <f t="shared" si="19"/>
        <v>180 г</v>
      </c>
      <c r="Q304" t="str">
        <f t="shared" si="20"/>
        <v>213 кк</v>
      </c>
    </row>
    <row r="305" spans="1:18" x14ac:dyDescent="0.25">
      <c r="A305">
        <v>0</v>
      </c>
      <c r="B305" t="s">
        <v>2209</v>
      </c>
      <c r="C305" t="s">
        <v>2576</v>
      </c>
      <c r="D305">
        <v>170</v>
      </c>
      <c r="E305">
        <v>130</v>
      </c>
      <c r="F305">
        <v>376</v>
      </c>
      <c r="G305">
        <v>14</v>
      </c>
      <c r="H305">
        <v>35</v>
      </c>
      <c r="I305">
        <v>0</v>
      </c>
      <c r="N305" t="s">
        <v>2144</v>
      </c>
      <c r="O305" t="str">
        <f t="shared" si="18"/>
        <v>170.-</v>
      </c>
      <c r="P305" t="str">
        <f t="shared" si="19"/>
        <v>130 г</v>
      </c>
      <c r="Q305" t="str">
        <f t="shared" si="20"/>
        <v>376 кк</v>
      </c>
    </row>
    <row r="306" spans="1:18" x14ac:dyDescent="0.25">
      <c r="A306">
        <v>2</v>
      </c>
      <c r="B306" t="s">
        <v>2209</v>
      </c>
      <c r="C306" t="s">
        <v>2577</v>
      </c>
      <c r="D306">
        <v>170</v>
      </c>
      <c r="E306">
        <v>130</v>
      </c>
      <c r="F306">
        <v>376</v>
      </c>
      <c r="G306">
        <v>14</v>
      </c>
      <c r="H306">
        <v>35</v>
      </c>
      <c r="I306">
        <v>0</v>
      </c>
      <c r="N306" t="s">
        <v>2144</v>
      </c>
      <c r="O306" t="str">
        <f t="shared" si="18"/>
        <v>170.-</v>
      </c>
      <c r="P306" t="str">
        <f t="shared" si="19"/>
        <v>130 г</v>
      </c>
      <c r="Q306" t="str">
        <f t="shared" si="20"/>
        <v>376 кк</v>
      </c>
    </row>
    <row r="307" spans="1:18" x14ac:dyDescent="0.25">
      <c r="A307">
        <v>0</v>
      </c>
      <c r="B307" t="s">
        <v>2209</v>
      </c>
      <c r="C307" t="s">
        <v>2578</v>
      </c>
      <c r="D307">
        <v>160</v>
      </c>
      <c r="E307">
        <v>120</v>
      </c>
      <c r="F307">
        <v>210</v>
      </c>
      <c r="G307">
        <v>19</v>
      </c>
      <c r="H307">
        <v>9</v>
      </c>
      <c r="I307">
        <v>12</v>
      </c>
      <c r="K307">
        <v>1</v>
      </c>
      <c r="N307" t="s">
        <v>2579</v>
      </c>
      <c r="O307" t="str">
        <f t="shared" si="18"/>
        <v>160.-</v>
      </c>
      <c r="P307" t="str">
        <f t="shared" si="19"/>
        <v>120 г</v>
      </c>
      <c r="Q307" t="str">
        <f t="shared" si="20"/>
        <v>210 кк</v>
      </c>
    </row>
    <row r="308" spans="1:18" x14ac:dyDescent="0.25">
      <c r="A308">
        <v>0</v>
      </c>
      <c r="B308" t="s">
        <v>2209</v>
      </c>
      <c r="C308" t="s">
        <v>2580</v>
      </c>
      <c r="D308">
        <v>160</v>
      </c>
      <c r="E308">
        <v>120</v>
      </c>
      <c r="F308">
        <v>240</v>
      </c>
      <c r="G308">
        <v>18</v>
      </c>
      <c r="H308">
        <v>11</v>
      </c>
      <c r="I308">
        <v>6</v>
      </c>
      <c r="K308">
        <v>1</v>
      </c>
      <c r="L308">
        <v>1</v>
      </c>
      <c r="N308" t="s">
        <v>2581</v>
      </c>
      <c r="O308" t="str">
        <f t="shared" si="18"/>
        <v>160.-</v>
      </c>
      <c r="P308" t="str">
        <f t="shared" si="19"/>
        <v>120 г</v>
      </c>
      <c r="Q308" t="str">
        <f t="shared" si="20"/>
        <v>240 кк</v>
      </c>
    </row>
    <row r="309" spans="1:18" x14ac:dyDescent="0.25">
      <c r="A309">
        <v>0</v>
      </c>
      <c r="B309" t="s">
        <v>2209</v>
      </c>
      <c r="C309" t="s">
        <v>2582</v>
      </c>
      <c r="D309">
        <v>150</v>
      </c>
      <c r="E309">
        <v>120</v>
      </c>
      <c r="F309">
        <v>196</v>
      </c>
      <c r="G309">
        <v>18</v>
      </c>
      <c r="H309">
        <v>11</v>
      </c>
      <c r="I309">
        <v>4</v>
      </c>
      <c r="K309">
        <v>1</v>
      </c>
      <c r="L309">
        <v>1</v>
      </c>
      <c r="N309" t="s">
        <v>2583</v>
      </c>
      <c r="O309" t="str">
        <f t="shared" si="18"/>
        <v>150.-</v>
      </c>
      <c r="P309" t="str">
        <f t="shared" si="19"/>
        <v>120 г</v>
      </c>
      <c r="Q309" t="str">
        <f t="shared" si="20"/>
        <v>196 кк</v>
      </c>
    </row>
    <row r="310" spans="1:18" x14ac:dyDescent="0.25">
      <c r="A310">
        <v>0</v>
      </c>
      <c r="B310" t="s">
        <v>2209</v>
      </c>
      <c r="C310" t="s">
        <v>2584</v>
      </c>
      <c r="D310">
        <v>150</v>
      </c>
      <c r="E310">
        <v>120</v>
      </c>
      <c r="F310">
        <v>248</v>
      </c>
      <c r="G310">
        <v>12</v>
      </c>
      <c r="H310">
        <v>20</v>
      </c>
      <c r="I310">
        <v>14</v>
      </c>
      <c r="N310" t="s">
        <v>2585</v>
      </c>
      <c r="O310" t="str">
        <f t="shared" si="18"/>
        <v>150.-</v>
      </c>
      <c r="P310" t="str">
        <f t="shared" si="19"/>
        <v>120 г</v>
      </c>
      <c r="Q310" t="str">
        <f t="shared" si="20"/>
        <v>248 кк</v>
      </c>
    </row>
    <row r="311" spans="1:18" x14ac:dyDescent="0.25">
      <c r="A311">
        <v>0</v>
      </c>
      <c r="B311" t="s">
        <v>2209</v>
      </c>
      <c r="C311" t="s">
        <v>2586</v>
      </c>
      <c r="D311">
        <v>160</v>
      </c>
      <c r="E311">
        <v>150</v>
      </c>
      <c r="F311">
        <v>205</v>
      </c>
      <c r="G311">
        <v>20</v>
      </c>
      <c r="H311">
        <v>12</v>
      </c>
      <c r="I311">
        <v>8</v>
      </c>
      <c r="K311">
        <v>1</v>
      </c>
      <c r="M311">
        <v>1</v>
      </c>
      <c r="N311" t="s">
        <v>2587</v>
      </c>
      <c r="O311" t="str">
        <f t="shared" si="18"/>
        <v>160.-</v>
      </c>
      <c r="P311" t="str">
        <f t="shared" si="19"/>
        <v>150 г</v>
      </c>
      <c r="Q311" t="str">
        <f t="shared" si="20"/>
        <v>205 кк</v>
      </c>
    </row>
    <row r="312" spans="1:18" x14ac:dyDescent="0.25">
      <c r="A312">
        <v>0</v>
      </c>
      <c r="B312" t="s">
        <v>2209</v>
      </c>
      <c r="C312" t="s">
        <v>2588</v>
      </c>
      <c r="D312">
        <v>190</v>
      </c>
      <c r="E312">
        <v>100</v>
      </c>
      <c r="F312">
        <v>202</v>
      </c>
      <c r="G312">
        <v>8</v>
      </c>
      <c r="H312">
        <v>16</v>
      </c>
      <c r="I312">
        <v>4</v>
      </c>
      <c r="K312">
        <v>1</v>
      </c>
      <c r="N312" t="s">
        <v>1585</v>
      </c>
      <c r="O312" t="str">
        <f t="shared" si="18"/>
        <v>190.-</v>
      </c>
      <c r="P312" t="str">
        <f t="shared" si="19"/>
        <v>100 г</v>
      </c>
      <c r="Q312" t="str">
        <f t="shared" si="20"/>
        <v>202 кк</v>
      </c>
    </row>
    <row r="313" spans="1:18" x14ac:dyDescent="0.25">
      <c r="A313">
        <v>0</v>
      </c>
      <c r="B313" t="s">
        <v>2209</v>
      </c>
      <c r="C313" t="s">
        <v>2589</v>
      </c>
      <c r="D313">
        <v>150</v>
      </c>
      <c r="E313">
        <v>250</v>
      </c>
      <c r="F313">
        <v>392</v>
      </c>
      <c r="G313">
        <v>12</v>
      </c>
      <c r="H313">
        <v>30</v>
      </c>
      <c r="I313">
        <v>23</v>
      </c>
      <c r="L313">
        <v>1</v>
      </c>
      <c r="N313" t="s">
        <v>402</v>
      </c>
      <c r="O313" t="str">
        <f t="shared" si="18"/>
        <v>150.-</v>
      </c>
      <c r="P313" t="str">
        <f t="shared" si="19"/>
        <v>250 г</v>
      </c>
      <c r="Q313" t="str">
        <f t="shared" si="20"/>
        <v>392 кк</v>
      </c>
    </row>
    <row r="314" spans="1:18" x14ac:dyDescent="0.25">
      <c r="A314">
        <v>0</v>
      </c>
      <c r="B314" t="s">
        <v>2209</v>
      </c>
      <c r="C314" t="s">
        <v>2590</v>
      </c>
      <c r="D314">
        <v>75</v>
      </c>
      <c r="E314">
        <v>125</v>
      </c>
      <c r="F314">
        <v>196</v>
      </c>
      <c r="G314">
        <v>6</v>
      </c>
      <c r="H314">
        <v>15</v>
      </c>
      <c r="I314">
        <v>11.5</v>
      </c>
      <c r="L314">
        <v>1</v>
      </c>
      <c r="N314" t="s">
        <v>402</v>
      </c>
      <c r="O314" t="s">
        <v>342</v>
      </c>
      <c r="P314" t="s">
        <v>323</v>
      </c>
      <c r="Q314" t="s">
        <v>2591</v>
      </c>
      <c r="R314">
        <v>53</v>
      </c>
    </row>
    <row r="315" spans="1:18" x14ac:dyDescent="0.25">
      <c r="B315" t="s">
        <v>368</v>
      </c>
      <c r="C315" t="s">
        <v>2592</v>
      </c>
      <c r="D315">
        <v>190</v>
      </c>
      <c r="E315">
        <v>250</v>
      </c>
      <c r="F315">
        <v>567</v>
      </c>
      <c r="G315">
        <v>17</v>
      </c>
      <c r="H315">
        <v>36</v>
      </c>
      <c r="I315">
        <v>38</v>
      </c>
      <c r="L315">
        <v>1</v>
      </c>
      <c r="N315" t="s">
        <v>2593</v>
      </c>
    </row>
    <row r="316" spans="1:18" x14ac:dyDescent="0.25">
      <c r="B316" t="s">
        <v>368</v>
      </c>
      <c r="C316" t="s">
        <v>2594</v>
      </c>
      <c r="D316">
        <v>230</v>
      </c>
      <c r="E316">
        <v>160</v>
      </c>
      <c r="F316">
        <v>240</v>
      </c>
      <c r="G316">
        <v>23</v>
      </c>
      <c r="H316">
        <v>14</v>
      </c>
      <c r="I316">
        <v>4</v>
      </c>
      <c r="K316">
        <v>1</v>
      </c>
      <c r="N316" t="s">
        <v>2595</v>
      </c>
    </row>
    <row r="317" spans="1:18" x14ac:dyDescent="0.25">
      <c r="B317" t="s">
        <v>368</v>
      </c>
      <c r="C317" t="s">
        <v>2596</v>
      </c>
      <c r="D317">
        <v>170</v>
      </c>
      <c r="E317">
        <v>250</v>
      </c>
      <c r="F317">
        <v>370</v>
      </c>
      <c r="G317">
        <v>18</v>
      </c>
      <c r="H317">
        <v>21</v>
      </c>
      <c r="I317">
        <v>28</v>
      </c>
      <c r="J317">
        <v>1</v>
      </c>
      <c r="K317">
        <v>1</v>
      </c>
      <c r="L317">
        <v>1</v>
      </c>
      <c r="N317" t="s">
        <v>2597</v>
      </c>
    </row>
    <row r="318" spans="1:18" x14ac:dyDescent="0.25">
      <c r="B318" t="s">
        <v>368</v>
      </c>
      <c r="C318" t="s">
        <v>1056</v>
      </c>
      <c r="D318">
        <v>220</v>
      </c>
      <c r="E318">
        <v>160</v>
      </c>
      <c r="F318">
        <v>209</v>
      </c>
      <c r="G318">
        <v>19</v>
      </c>
      <c r="H318">
        <v>8</v>
      </c>
      <c r="I318">
        <v>10</v>
      </c>
      <c r="L318">
        <v>1</v>
      </c>
      <c r="N318" t="s">
        <v>2598</v>
      </c>
    </row>
    <row r="319" spans="1:18" x14ac:dyDescent="0.25">
      <c r="B319" t="s">
        <v>368</v>
      </c>
      <c r="C319" t="s">
        <v>2599</v>
      </c>
      <c r="D319">
        <v>135</v>
      </c>
      <c r="E319">
        <v>100</v>
      </c>
      <c r="F319">
        <v>125</v>
      </c>
      <c r="G319">
        <v>11</v>
      </c>
      <c r="H319">
        <v>5</v>
      </c>
      <c r="I319">
        <v>6</v>
      </c>
      <c r="L319">
        <v>1</v>
      </c>
      <c r="N319" t="s">
        <v>2598</v>
      </c>
    </row>
    <row r="320" spans="1:18" x14ac:dyDescent="0.25">
      <c r="B320" t="s">
        <v>368</v>
      </c>
      <c r="C320" t="s">
        <v>2600</v>
      </c>
      <c r="D320">
        <v>150</v>
      </c>
      <c r="E320">
        <v>100</v>
      </c>
      <c r="F320">
        <v>150</v>
      </c>
      <c r="G320">
        <v>1</v>
      </c>
      <c r="H320">
        <v>15</v>
      </c>
      <c r="I320">
        <v>5</v>
      </c>
      <c r="J320">
        <v>1</v>
      </c>
    </row>
    <row r="321" spans="2:14" x14ac:dyDescent="0.25">
      <c r="B321" t="s">
        <v>368</v>
      </c>
      <c r="C321" t="s">
        <v>2601</v>
      </c>
      <c r="D321">
        <v>60</v>
      </c>
      <c r="E321">
        <v>100</v>
      </c>
      <c r="F321">
        <v>215</v>
      </c>
      <c r="G321">
        <v>19</v>
      </c>
      <c r="H321">
        <v>8</v>
      </c>
      <c r="I321">
        <v>1</v>
      </c>
      <c r="J321">
        <v>1</v>
      </c>
      <c r="M321">
        <v>1</v>
      </c>
      <c r="N321" t="s">
        <v>2602</v>
      </c>
    </row>
    <row r="322" spans="2:14" x14ac:dyDescent="0.25">
      <c r="B322" t="s">
        <v>368</v>
      </c>
      <c r="C322" t="s">
        <v>2603</v>
      </c>
      <c r="D322">
        <v>45</v>
      </c>
      <c r="E322">
        <v>150</v>
      </c>
      <c r="J322">
        <v>1</v>
      </c>
    </row>
    <row r="323" spans="2:14" x14ac:dyDescent="0.25">
      <c r="B323" t="s">
        <v>368</v>
      </c>
      <c r="C323" t="s">
        <v>2604</v>
      </c>
      <c r="D323">
        <v>50</v>
      </c>
      <c r="E323">
        <v>100</v>
      </c>
      <c r="F323">
        <v>107</v>
      </c>
      <c r="G323">
        <v>3</v>
      </c>
      <c r="H323">
        <v>3</v>
      </c>
      <c r="I323">
        <v>17</v>
      </c>
      <c r="J323">
        <v>1</v>
      </c>
      <c r="K323">
        <v>1</v>
      </c>
      <c r="N323" t="s">
        <v>2605</v>
      </c>
    </row>
    <row r="324" spans="2:14" x14ac:dyDescent="0.25">
      <c r="B324" t="s">
        <v>368</v>
      </c>
      <c r="C324" t="s">
        <v>2606</v>
      </c>
      <c r="D324">
        <v>60</v>
      </c>
      <c r="E324">
        <v>100</v>
      </c>
      <c r="K324">
        <v>1</v>
      </c>
    </row>
    <row r="325" spans="2:14" x14ac:dyDescent="0.25">
      <c r="B325" t="s">
        <v>368</v>
      </c>
      <c r="C325" t="s">
        <v>185</v>
      </c>
      <c r="D325">
        <v>70</v>
      </c>
      <c r="E325">
        <v>100</v>
      </c>
      <c r="F325">
        <v>124</v>
      </c>
      <c r="G325">
        <v>7</v>
      </c>
      <c r="H325">
        <v>5</v>
      </c>
      <c r="I325">
        <v>12</v>
      </c>
      <c r="J325">
        <v>1</v>
      </c>
      <c r="K325">
        <v>1</v>
      </c>
      <c r="L325">
        <v>1</v>
      </c>
      <c r="N325" t="s">
        <v>2607</v>
      </c>
    </row>
    <row r="326" spans="2:14" x14ac:dyDescent="0.25">
      <c r="B326" t="s">
        <v>368</v>
      </c>
      <c r="C326" t="s">
        <v>2608</v>
      </c>
      <c r="D326">
        <v>60</v>
      </c>
      <c r="E326">
        <v>100</v>
      </c>
      <c r="K326">
        <v>1</v>
      </c>
    </row>
    <row r="327" spans="2:14" x14ac:dyDescent="0.25">
      <c r="B327" t="s">
        <v>368</v>
      </c>
      <c r="C327" t="s">
        <v>2609</v>
      </c>
      <c r="D327">
        <v>100</v>
      </c>
      <c r="E327">
        <v>130</v>
      </c>
      <c r="F327">
        <v>290</v>
      </c>
      <c r="G327">
        <v>12</v>
      </c>
      <c r="H327">
        <v>18</v>
      </c>
      <c r="I327">
        <v>7</v>
      </c>
      <c r="K327">
        <v>1</v>
      </c>
      <c r="L327">
        <v>1</v>
      </c>
      <c r="N327" t="s">
        <v>2610</v>
      </c>
    </row>
    <row r="328" spans="2:14" x14ac:dyDescent="0.25">
      <c r="B328" t="s">
        <v>368</v>
      </c>
      <c r="C328" t="s">
        <v>2611</v>
      </c>
      <c r="D328">
        <v>100</v>
      </c>
      <c r="E328">
        <v>130</v>
      </c>
      <c r="F328">
        <v>303</v>
      </c>
      <c r="G328">
        <v>15</v>
      </c>
      <c r="H328">
        <v>24</v>
      </c>
      <c r="I328">
        <v>6</v>
      </c>
      <c r="K328">
        <v>1</v>
      </c>
      <c r="L328">
        <v>1</v>
      </c>
      <c r="N328" t="s">
        <v>2612</v>
      </c>
    </row>
    <row r="329" spans="2:14" x14ac:dyDescent="0.25">
      <c r="B329" t="s">
        <v>368</v>
      </c>
      <c r="C329" t="s">
        <v>2613</v>
      </c>
      <c r="D329">
        <v>100</v>
      </c>
      <c r="E329">
        <v>130</v>
      </c>
      <c r="F329">
        <v>245</v>
      </c>
      <c r="G329">
        <v>12</v>
      </c>
      <c r="H329">
        <v>18</v>
      </c>
      <c r="I329">
        <v>6</v>
      </c>
      <c r="K329">
        <v>1</v>
      </c>
      <c r="L329">
        <v>1</v>
      </c>
      <c r="N329" t="s">
        <v>2614</v>
      </c>
    </row>
    <row r="330" spans="2:14" x14ac:dyDescent="0.25">
      <c r="B330" t="s">
        <v>368</v>
      </c>
      <c r="C330" t="s">
        <v>2615</v>
      </c>
      <c r="D330">
        <v>110</v>
      </c>
      <c r="E330">
        <v>130</v>
      </c>
      <c r="F330">
        <v>336</v>
      </c>
      <c r="G330">
        <v>16</v>
      </c>
      <c r="H330">
        <v>27</v>
      </c>
      <c r="I330">
        <v>7</v>
      </c>
      <c r="K330">
        <v>1</v>
      </c>
      <c r="L330">
        <v>1</v>
      </c>
      <c r="N330" t="s">
        <v>2616</v>
      </c>
    </row>
    <row r="331" spans="2:14" x14ac:dyDescent="0.25">
      <c r="B331" t="s">
        <v>368</v>
      </c>
      <c r="C331" t="s">
        <v>2617</v>
      </c>
      <c r="D331">
        <v>100</v>
      </c>
      <c r="E331">
        <v>130</v>
      </c>
      <c r="F331">
        <v>268</v>
      </c>
      <c r="G331">
        <v>17</v>
      </c>
      <c r="H331">
        <v>19</v>
      </c>
      <c r="I331">
        <v>6</v>
      </c>
      <c r="K331">
        <v>1</v>
      </c>
      <c r="L331">
        <v>1</v>
      </c>
      <c r="N331" t="s">
        <v>2618</v>
      </c>
    </row>
    <row r="332" spans="2:14" x14ac:dyDescent="0.25">
      <c r="B332" t="s">
        <v>368</v>
      </c>
      <c r="C332" t="s">
        <v>2619</v>
      </c>
      <c r="D332">
        <v>160</v>
      </c>
      <c r="E332">
        <v>150</v>
      </c>
      <c r="F332">
        <v>265</v>
      </c>
      <c r="G332">
        <v>20</v>
      </c>
      <c r="H332">
        <v>10</v>
      </c>
      <c r="I332">
        <v>23</v>
      </c>
      <c r="K332">
        <v>1</v>
      </c>
      <c r="L332">
        <v>1</v>
      </c>
      <c r="M332">
        <v>1</v>
      </c>
      <c r="N332" t="s">
        <v>2620</v>
      </c>
    </row>
    <row r="333" spans="2:14" x14ac:dyDescent="0.25">
      <c r="B333" t="s">
        <v>368</v>
      </c>
      <c r="C333" t="s">
        <v>2621</v>
      </c>
      <c r="D333">
        <v>30</v>
      </c>
    </row>
    <row r="334" spans="2:14" x14ac:dyDescent="0.25">
      <c r="B334" t="s">
        <v>368</v>
      </c>
      <c r="C334" t="s">
        <v>2344</v>
      </c>
      <c r="D334">
        <v>70</v>
      </c>
      <c r="E334">
        <v>50</v>
      </c>
      <c r="F334">
        <v>202</v>
      </c>
      <c r="G334">
        <v>4</v>
      </c>
      <c r="H334">
        <v>9</v>
      </c>
      <c r="I334">
        <v>21</v>
      </c>
      <c r="J334">
        <v>1</v>
      </c>
      <c r="K334">
        <v>1</v>
      </c>
      <c r="L334">
        <v>1</v>
      </c>
      <c r="N334" t="s">
        <v>2622</v>
      </c>
    </row>
    <row r="335" spans="2:14" x14ac:dyDescent="0.25">
      <c r="B335" t="s">
        <v>368</v>
      </c>
      <c r="C335" t="s">
        <v>1282</v>
      </c>
      <c r="D335">
        <v>70</v>
      </c>
      <c r="E335">
        <v>150</v>
      </c>
      <c r="F335">
        <v>207</v>
      </c>
      <c r="G335">
        <v>7</v>
      </c>
      <c r="H335">
        <v>5</v>
      </c>
      <c r="I335">
        <v>37</v>
      </c>
      <c r="J335">
        <v>1</v>
      </c>
      <c r="L335">
        <v>1</v>
      </c>
      <c r="N335" t="s">
        <v>1283</v>
      </c>
    </row>
    <row r="336" spans="2:14" x14ac:dyDescent="0.25">
      <c r="B336" t="s">
        <v>368</v>
      </c>
      <c r="C336" t="s">
        <v>2623</v>
      </c>
      <c r="D336">
        <v>220</v>
      </c>
      <c r="E336">
        <v>180</v>
      </c>
      <c r="F336">
        <v>335</v>
      </c>
      <c r="G336">
        <v>15</v>
      </c>
      <c r="H336">
        <v>20</v>
      </c>
      <c r="I336">
        <v>23</v>
      </c>
      <c r="K336">
        <v>1</v>
      </c>
      <c r="L336">
        <v>1</v>
      </c>
      <c r="N336" t="s">
        <v>2624</v>
      </c>
    </row>
    <row r="337" spans="2:14" x14ac:dyDescent="0.25">
      <c r="B337" t="s">
        <v>368</v>
      </c>
      <c r="C337" t="s">
        <v>2625</v>
      </c>
      <c r="D337">
        <v>145</v>
      </c>
      <c r="E337">
        <v>250</v>
      </c>
      <c r="F337">
        <v>164</v>
      </c>
      <c r="G337">
        <v>7</v>
      </c>
      <c r="H337">
        <v>12</v>
      </c>
      <c r="I337">
        <v>5</v>
      </c>
      <c r="N337" t="s">
        <v>676</v>
      </c>
    </row>
    <row r="338" spans="2:14" x14ac:dyDescent="0.25">
      <c r="B338" t="s">
        <v>368</v>
      </c>
      <c r="C338" t="s">
        <v>2626</v>
      </c>
      <c r="D338">
        <v>95</v>
      </c>
      <c r="E338">
        <v>90</v>
      </c>
      <c r="F338">
        <v>234</v>
      </c>
      <c r="G338">
        <v>7</v>
      </c>
      <c r="H338">
        <v>14</v>
      </c>
      <c r="I338">
        <v>19</v>
      </c>
      <c r="K338">
        <v>1</v>
      </c>
      <c r="L338">
        <v>1</v>
      </c>
      <c r="N338" t="s">
        <v>2627</v>
      </c>
    </row>
    <row r="339" spans="2:14" x14ac:dyDescent="0.25">
      <c r="B339" t="s">
        <v>368</v>
      </c>
      <c r="C339" t="s">
        <v>2628</v>
      </c>
      <c r="D339">
        <v>125</v>
      </c>
      <c r="E339">
        <v>180</v>
      </c>
      <c r="F339">
        <v>235</v>
      </c>
      <c r="G339">
        <v>4</v>
      </c>
      <c r="H339">
        <v>17</v>
      </c>
      <c r="I339">
        <v>18</v>
      </c>
      <c r="N339" t="s">
        <v>2629</v>
      </c>
    </row>
    <row r="340" spans="2:14" x14ac:dyDescent="0.25">
      <c r="B340" t="s">
        <v>368</v>
      </c>
      <c r="C340" t="s">
        <v>2630</v>
      </c>
      <c r="D340">
        <v>160</v>
      </c>
      <c r="E340">
        <v>100</v>
      </c>
      <c r="F340">
        <v>270</v>
      </c>
      <c r="G340">
        <v>19</v>
      </c>
      <c r="H340">
        <v>7</v>
      </c>
      <c r="I340">
        <v>32</v>
      </c>
      <c r="N340" t="s">
        <v>2631</v>
      </c>
    </row>
    <row r="341" spans="2:14" x14ac:dyDescent="0.25">
      <c r="B341" t="s">
        <v>368</v>
      </c>
      <c r="C341" t="s">
        <v>2632</v>
      </c>
      <c r="D341">
        <v>40</v>
      </c>
      <c r="E341">
        <v>80</v>
      </c>
      <c r="F341">
        <v>91</v>
      </c>
      <c r="G341">
        <v>7</v>
      </c>
      <c r="H341">
        <v>6</v>
      </c>
      <c r="I341">
        <v>2</v>
      </c>
      <c r="J341">
        <v>1</v>
      </c>
      <c r="N341" t="s">
        <v>2633</v>
      </c>
    </row>
    <row r="342" spans="2:14" x14ac:dyDescent="0.25">
      <c r="B342" t="s">
        <v>368</v>
      </c>
      <c r="C342" t="s">
        <v>2634</v>
      </c>
      <c r="D342">
        <v>50</v>
      </c>
      <c r="E342">
        <v>80</v>
      </c>
      <c r="F342">
        <v>171</v>
      </c>
      <c r="G342">
        <v>6</v>
      </c>
      <c r="H342">
        <v>15</v>
      </c>
      <c r="I342">
        <v>2</v>
      </c>
      <c r="J342">
        <v>1</v>
      </c>
      <c r="N342" t="s">
        <v>2635</v>
      </c>
    </row>
    <row r="343" spans="2:14" x14ac:dyDescent="0.25">
      <c r="B343" t="s">
        <v>368</v>
      </c>
      <c r="C343" t="s">
        <v>2636</v>
      </c>
      <c r="D343">
        <v>290</v>
      </c>
      <c r="E343">
        <v>160</v>
      </c>
      <c r="F343">
        <v>251</v>
      </c>
      <c r="G343">
        <v>24</v>
      </c>
      <c r="H343">
        <v>20</v>
      </c>
      <c r="I343">
        <v>11</v>
      </c>
      <c r="L343">
        <v>1</v>
      </c>
      <c r="M343">
        <v>1</v>
      </c>
      <c r="N343" t="s">
        <v>2637</v>
      </c>
    </row>
    <row r="344" spans="2:14" x14ac:dyDescent="0.25">
      <c r="B344" t="s">
        <v>368</v>
      </c>
      <c r="C344" t="s">
        <v>2638</v>
      </c>
      <c r="D344">
        <v>60</v>
      </c>
      <c r="E344">
        <v>250</v>
      </c>
      <c r="J344">
        <v>1</v>
      </c>
    </row>
    <row r="345" spans="2:14" x14ac:dyDescent="0.25">
      <c r="B345" t="s">
        <v>368</v>
      </c>
      <c r="C345" t="s">
        <v>2639</v>
      </c>
      <c r="D345">
        <v>90</v>
      </c>
      <c r="E345">
        <v>250</v>
      </c>
      <c r="F345">
        <v>76</v>
      </c>
      <c r="G345">
        <v>0</v>
      </c>
      <c r="H345">
        <v>0</v>
      </c>
      <c r="I345">
        <v>19</v>
      </c>
      <c r="N345" t="s">
        <v>2640</v>
      </c>
    </row>
    <row r="346" spans="2:14" x14ac:dyDescent="0.25">
      <c r="B346" t="s">
        <v>368</v>
      </c>
      <c r="C346" t="s">
        <v>2641</v>
      </c>
      <c r="D346">
        <v>130</v>
      </c>
      <c r="E346">
        <v>150</v>
      </c>
      <c r="F346">
        <v>119</v>
      </c>
      <c r="G346">
        <v>3</v>
      </c>
      <c r="H346">
        <v>11</v>
      </c>
      <c r="I346">
        <v>3</v>
      </c>
      <c r="J346">
        <v>1</v>
      </c>
      <c r="L346">
        <v>1</v>
      </c>
      <c r="N346" t="s">
        <v>2642</v>
      </c>
    </row>
    <row r="347" spans="2:14" x14ac:dyDescent="0.25">
      <c r="B347" t="s">
        <v>368</v>
      </c>
      <c r="C347" t="s">
        <v>2643</v>
      </c>
      <c r="D347">
        <v>180</v>
      </c>
      <c r="E347">
        <v>200</v>
      </c>
      <c r="F347">
        <v>280</v>
      </c>
      <c r="G347">
        <v>14</v>
      </c>
      <c r="H347">
        <v>18</v>
      </c>
      <c r="I347">
        <v>15</v>
      </c>
      <c r="N347" t="s">
        <v>2644</v>
      </c>
    </row>
    <row r="348" spans="2:14" x14ac:dyDescent="0.25">
      <c r="B348" t="s">
        <v>368</v>
      </c>
      <c r="C348" t="s">
        <v>2645</v>
      </c>
      <c r="D348">
        <v>180</v>
      </c>
      <c r="E348">
        <v>120</v>
      </c>
      <c r="F348">
        <v>320</v>
      </c>
      <c r="G348">
        <v>8</v>
      </c>
      <c r="H348">
        <v>20</v>
      </c>
      <c r="I348">
        <v>29</v>
      </c>
      <c r="J348">
        <v>1</v>
      </c>
      <c r="N348" t="s">
        <v>2646</v>
      </c>
    </row>
    <row r="349" spans="2:14" x14ac:dyDescent="0.25">
      <c r="B349" t="s">
        <v>368</v>
      </c>
      <c r="C349" t="s">
        <v>1311</v>
      </c>
      <c r="D349">
        <v>110</v>
      </c>
      <c r="E349">
        <v>250</v>
      </c>
      <c r="F349">
        <v>171</v>
      </c>
      <c r="G349">
        <v>5</v>
      </c>
      <c r="H349">
        <v>7</v>
      </c>
      <c r="I349">
        <v>22</v>
      </c>
      <c r="J349">
        <v>1</v>
      </c>
      <c r="L349">
        <v>1</v>
      </c>
      <c r="N349" t="s">
        <v>2647</v>
      </c>
    </row>
    <row r="350" spans="2:14" x14ac:dyDescent="0.25">
      <c r="B350" t="s">
        <v>368</v>
      </c>
      <c r="C350" t="s">
        <v>2648</v>
      </c>
      <c r="D350">
        <v>75</v>
      </c>
      <c r="E350">
        <v>180</v>
      </c>
      <c r="F350">
        <v>118</v>
      </c>
      <c r="G350">
        <v>3</v>
      </c>
      <c r="H350">
        <v>5</v>
      </c>
      <c r="I350">
        <v>15</v>
      </c>
      <c r="J350">
        <v>1</v>
      </c>
      <c r="L350">
        <v>1</v>
      </c>
      <c r="N350" t="s">
        <v>2647</v>
      </c>
    </row>
    <row r="351" spans="2:14" x14ac:dyDescent="0.25">
      <c r="B351" t="s">
        <v>368</v>
      </c>
      <c r="C351" t="s">
        <v>102</v>
      </c>
      <c r="D351">
        <v>220</v>
      </c>
      <c r="E351">
        <v>250</v>
      </c>
      <c r="F351">
        <v>371</v>
      </c>
      <c r="G351">
        <v>16</v>
      </c>
      <c r="H351">
        <v>23</v>
      </c>
      <c r="I351">
        <v>24</v>
      </c>
      <c r="N351" t="s">
        <v>1090</v>
      </c>
    </row>
    <row r="352" spans="2:14" x14ac:dyDescent="0.25">
      <c r="B352" t="s">
        <v>368</v>
      </c>
      <c r="C352" t="s">
        <v>2649</v>
      </c>
      <c r="D352">
        <v>130</v>
      </c>
      <c r="E352">
        <v>150</v>
      </c>
      <c r="F352">
        <v>211</v>
      </c>
      <c r="G352">
        <v>9</v>
      </c>
      <c r="H352">
        <v>13</v>
      </c>
      <c r="I352">
        <v>14</v>
      </c>
      <c r="N352" t="s">
        <v>1090</v>
      </c>
    </row>
    <row r="353" spans="2:14" x14ac:dyDescent="0.25">
      <c r="B353" t="s">
        <v>368</v>
      </c>
      <c r="C353" t="s">
        <v>464</v>
      </c>
      <c r="D353">
        <v>180</v>
      </c>
      <c r="E353">
        <v>250</v>
      </c>
      <c r="F353">
        <v>250</v>
      </c>
      <c r="G353">
        <v>22</v>
      </c>
      <c r="H353">
        <v>14</v>
      </c>
      <c r="I353">
        <v>12</v>
      </c>
      <c r="N353" t="s">
        <v>465</v>
      </c>
    </row>
    <row r="354" spans="2:14" x14ac:dyDescent="0.25">
      <c r="B354" t="s">
        <v>368</v>
      </c>
      <c r="C354" t="s">
        <v>2650</v>
      </c>
      <c r="D354">
        <v>220</v>
      </c>
      <c r="E354">
        <v>180</v>
      </c>
      <c r="F354">
        <v>549</v>
      </c>
      <c r="G354">
        <v>20</v>
      </c>
      <c r="H354">
        <v>47</v>
      </c>
      <c r="I354">
        <v>11</v>
      </c>
      <c r="N354" t="s">
        <v>2651</v>
      </c>
    </row>
    <row r="355" spans="2:14" x14ac:dyDescent="0.25">
      <c r="B355" t="s">
        <v>368</v>
      </c>
      <c r="C355" t="s">
        <v>2652</v>
      </c>
      <c r="D355">
        <v>160</v>
      </c>
      <c r="E355">
        <v>100</v>
      </c>
      <c r="F355">
        <v>163</v>
      </c>
      <c r="G355">
        <v>16</v>
      </c>
      <c r="H355">
        <v>10</v>
      </c>
      <c r="I355">
        <v>2</v>
      </c>
      <c r="N355" t="s">
        <v>795</v>
      </c>
    </row>
    <row r="356" spans="2:14" x14ac:dyDescent="0.25">
      <c r="B356" t="s">
        <v>368</v>
      </c>
      <c r="C356" t="s">
        <v>2653</v>
      </c>
      <c r="D356">
        <v>80</v>
      </c>
      <c r="E356">
        <v>100</v>
      </c>
      <c r="F356">
        <v>63</v>
      </c>
      <c r="G356">
        <v>4</v>
      </c>
      <c r="H356">
        <v>7</v>
      </c>
      <c r="I356">
        <v>13</v>
      </c>
      <c r="J356">
        <v>1</v>
      </c>
      <c r="L356">
        <v>1</v>
      </c>
      <c r="N356" t="s">
        <v>2654</v>
      </c>
    </row>
    <row r="357" spans="2:14" x14ac:dyDescent="0.25">
      <c r="B357" t="s">
        <v>368</v>
      </c>
      <c r="C357" t="s">
        <v>2655</v>
      </c>
      <c r="D357">
        <v>60</v>
      </c>
      <c r="E357">
        <v>150</v>
      </c>
      <c r="J357">
        <v>1</v>
      </c>
    </row>
    <row r="358" spans="2:14" x14ac:dyDescent="0.25">
      <c r="B358" t="s">
        <v>368</v>
      </c>
      <c r="C358" t="s">
        <v>825</v>
      </c>
      <c r="D358">
        <v>210</v>
      </c>
      <c r="E358">
        <v>160</v>
      </c>
      <c r="F358">
        <v>344</v>
      </c>
      <c r="G358">
        <v>16</v>
      </c>
      <c r="H358">
        <v>28</v>
      </c>
      <c r="I358">
        <v>6</v>
      </c>
      <c r="M358">
        <v>1</v>
      </c>
      <c r="N358" t="s">
        <v>826</v>
      </c>
    </row>
    <row r="359" spans="2:14" x14ac:dyDescent="0.25">
      <c r="B359" t="s">
        <v>368</v>
      </c>
      <c r="C359" t="s">
        <v>2656</v>
      </c>
      <c r="D359">
        <v>140</v>
      </c>
      <c r="E359">
        <v>100</v>
      </c>
      <c r="F359">
        <v>236</v>
      </c>
      <c r="G359">
        <v>11</v>
      </c>
      <c r="H359">
        <v>19</v>
      </c>
      <c r="I359">
        <v>4</v>
      </c>
      <c r="M359">
        <v>1</v>
      </c>
      <c r="N359" t="s">
        <v>826</v>
      </c>
    </row>
    <row r="360" spans="2:14" x14ac:dyDescent="0.25">
      <c r="B360" t="s">
        <v>368</v>
      </c>
      <c r="C360" t="s">
        <v>2657</v>
      </c>
      <c r="D360">
        <v>120</v>
      </c>
      <c r="E360">
        <v>160</v>
      </c>
      <c r="F360">
        <v>150</v>
      </c>
      <c r="G360">
        <v>13</v>
      </c>
      <c r="H360">
        <v>9</v>
      </c>
      <c r="I360">
        <v>3</v>
      </c>
      <c r="L360">
        <v>1</v>
      </c>
      <c r="N360" t="s">
        <v>2658</v>
      </c>
    </row>
    <row r="361" spans="2:14" x14ac:dyDescent="0.25">
      <c r="B361" t="s">
        <v>368</v>
      </c>
      <c r="C361" t="s">
        <v>2659</v>
      </c>
      <c r="D361">
        <v>250</v>
      </c>
      <c r="E361">
        <v>250</v>
      </c>
      <c r="F361">
        <v>235</v>
      </c>
      <c r="G361">
        <v>40</v>
      </c>
      <c r="H361">
        <v>1</v>
      </c>
      <c r="I361">
        <v>20</v>
      </c>
      <c r="N361" t="s">
        <v>2660</v>
      </c>
    </row>
    <row r="362" spans="2:14" x14ac:dyDescent="0.25">
      <c r="B362" t="s">
        <v>368</v>
      </c>
      <c r="C362" t="s">
        <v>680</v>
      </c>
      <c r="D362">
        <v>210</v>
      </c>
      <c r="E362">
        <v>200</v>
      </c>
      <c r="F362">
        <v>153</v>
      </c>
      <c r="G362">
        <v>22</v>
      </c>
      <c r="H362">
        <v>3</v>
      </c>
      <c r="I362">
        <v>8</v>
      </c>
      <c r="N362" t="s">
        <v>681</v>
      </c>
    </row>
    <row r="363" spans="2:14" x14ac:dyDescent="0.25">
      <c r="B363" t="s">
        <v>368</v>
      </c>
      <c r="C363" t="s">
        <v>2549</v>
      </c>
      <c r="D363">
        <v>45</v>
      </c>
      <c r="E363">
        <v>100</v>
      </c>
      <c r="F363">
        <v>145</v>
      </c>
      <c r="G363">
        <v>3</v>
      </c>
      <c r="H363">
        <v>8</v>
      </c>
      <c r="I363">
        <v>14</v>
      </c>
      <c r="J363">
        <v>1</v>
      </c>
      <c r="N363" t="s">
        <v>2661</v>
      </c>
    </row>
    <row r="364" spans="2:14" x14ac:dyDescent="0.25">
      <c r="B364" t="s">
        <v>368</v>
      </c>
      <c r="C364" t="s">
        <v>2662</v>
      </c>
      <c r="D364">
        <v>60</v>
      </c>
      <c r="E364">
        <v>100</v>
      </c>
      <c r="F364">
        <v>138</v>
      </c>
      <c r="G364">
        <v>3</v>
      </c>
      <c r="H364">
        <v>8</v>
      </c>
      <c r="I364">
        <v>13</v>
      </c>
      <c r="J364">
        <v>1</v>
      </c>
      <c r="N364" t="s">
        <v>2663</v>
      </c>
    </row>
    <row r="365" spans="2:14" x14ac:dyDescent="0.25">
      <c r="B365" t="s">
        <v>368</v>
      </c>
      <c r="C365" t="s">
        <v>2664</v>
      </c>
      <c r="D365">
        <v>140</v>
      </c>
      <c r="E365">
        <v>150</v>
      </c>
      <c r="F365">
        <v>134</v>
      </c>
      <c r="G365">
        <v>7</v>
      </c>
      <c r="H365">
        <v>4</v>
      </c>
      <c r="I365">
        <v>17</v>
      </c>
      <c r="N365" t="s">
        <v>2665</v>
      </c>
    </row>
    <row r="366" spans="2:14" x14ac:dyDescent="0.25">
      <c r="B366" t="s">
        <v>368</v>
      </c>
      <c r="C366" t="s">
        <v>2666</v>
      </c>
      <c r="D366">
        <v>90</v>
      </c>
      <c r="E366">
        <v>160</v>
      </c>
      <c r="F366">
        <v>300</v>
      </c>
      <c r="G366">
        <v>13</v>
      </c>
      <c r="H366">
        <v>12</v>
      </c>
      <c r="I366">
        <v>35</v>
      </c>
      <c r="J366">
        <v>1</v>
      </c>
      <c r="N366" t="s">
        <v>2667</v>
      </c>
    </row>
    <row r="367" spans="2:14" x14ac:dyDescent="0.25">
      <c r="B367" t="s">
        <v>368</v>
      </c>
      <c r="C367" t="s">
        <v>2668</v>
      </c>
      <c r="D367">
        <v>150</v>
      </c>
      <c r="E367">
        <v>150</v>
      </c>
      <c r="F367">
        <v>167</v>
      </c>
      <c r="G367">
        <v>7</v>
      </c>
      <c r="H367">
        <v>11</v>
      </c>
      <c r="I367">
        <v>11</v>
      </c>
      <c r="J367">
        <v>1</v>
      </c>
      <c r="K367">
        <v>1</v>
      </c>
      <c r="L367">
        <v>1</v>
      </c>
      <c r="N367" t="s">
        <v>2669</v>
      </c>
    </row>
    <row r="368" spans="2:14" x14ac:dyDescent="0.25">
      <c r="B368" t="s">
        <v>368</v>
      </c>
      <c r="C368" t="s">
        <v>2670</v>
      </c>
      <c r="D368">
        <v>130</v>
      </c>
      <c r="E368">
        <v>230</v>
      </c>
      <c r="F368">
        <v>357</v>
      </c>
      <c r="G368">
        <v>12</v>
      </c>
      <c r="H368">
        <v>20</v>
      </c>
      <c r="I368">
        <v>32</v>
      </c>
      <c r="J368">
        <v>1</v>
      </c>
      <c r="K368">
        <v>1</v>
      </c>
      <c r="L368">
        <v>1</v>
      </c>
      <c r="N368" t="s">
        <v>2671</v>
      </c>
    </row>
    <row r="369" spans="2:14" x14ac:dyDescent="0.25">
      <c r="B369" t="s">
        <v>368</v>
      </c>
      <c r="C369" t="s">
        <v>2672</v>
      </c>
      <c r="D369">
        <v>160</v>
      </c>
      <c r="E369">
        <v>250</v>
      </c>
      <c r="F369">
        <v>334</v>
      </c>
      <c r="G369">
        <v>11</v>
      </c>
      <c r="H369">
        <v>18</v>
      </c>
      <c r="I369">
        <v>31</v>
      </c>
      <c r="N369" t="s">
        <v>2673</v>
      </c>
    </row>
    <row r="370" spans="2:14" x14ac:dyDescent="0.25">
      <c r="B370" t="s">
        <v>368</v>
      </c>
      <c r="C370" t="s">
        <v>2674</v>
      </c>
      <c r="D370">
        <v>140</v>
      </c>
      <c r="E370">
        <v>250</v>
      </c>
      <c r="F370">
        <v>326</v>
      </c>
      <c r="G370">
        <v>13</v>
      </c>
      <c r="H370">
        <v>19</v>
      </c>
      <c r="I370">
        <v>25</v>
      </c>
      <c r="J370">
        <v>1</v>
      </c>
      <c r="N370" t="s">
        <v>2671</v>
      </c>
    </row>
    <row r="371" spans="2:14" x14ac:dyDescent="0.25">
      <c r="B371" t="s">
        <v>368</v>
      </c>
      <c r="C371" t="s">
        <v>2675</v>
      </c>
      <c r="D371">
        <v>45</v>
      </c>
      <c r="E371">
        <v>50</v>
      </c>
      <c r="F371">
        <v>125</v>
      </c>
      <c r="G371">
        <v>3</v>
      </c>
      <c r="H371">
        <v>9</v>
      </c>
      <c r="I371">
        <v>15</v>
      </c>
      <c r="J371">
        <v>1</v>
      </c>
      <c r="N371" t="s">
        <v>2676</v>
      </c>
    </row>
    <row r="372" spans="2:14" x14ac:dyDescent="0.25">
      <c r="B372" t="s">
        <v>368</v>
      </c>
      <c r="C372" t="s">
        <v>2677</v>
      </c>
      <c r="D372">
        <v>250</v>
      </c>
      <c r="E372">
        <v>140</v>
      </c>
      <c r="F372">
        <v>440</v>
      </c>
      <c r="G372">
        <v>25</v>
      </c>
      <c r="H372">
        <v>34</v>
      </c>
      <c r="I372">
        <v>8</v>
      </c>
      <c r="K372">
        <v>1</v>
      </c>
      <c r="L372">
        <v>1</v>
      </c>
      <c r="N372" t="s">
        <v>2678</v>
      </c>
    </row>
    <row r="373" spans="2:14" x14ac:dyDescent="0.25">
      <c r="B373" t="s">
        <v>368</v>
      </c>
      <c r="C373" t="s">
        <v>2679</v>
      </c>
      <c r="D373">
        <v>125</v>
      </c>
      <c r="E373">
        <v>140</v>
      </c>
      <c r="F373">
        <v>52</v>
      </c>
      <c r="G373">
        <v>1</v>
      </c>
      <c r="H373">
        <v>1</v>
      </c>
      <c r="I373">
        <v>10</v>
      </c>
      <c r="J373">
        <v>1</v>
      </c>
    </row>
    <row r="374" spans="2:14" x14ac:dyDescent="0.25">
      <c r="B374" t="s">
        <v>368</v>
      </c>
      <c r="C374" t="s">
        <v>2680</v>
      </c>
      <c r="D374">
        <v>180</v>
      </c>
      <c r="E374">
        <v>150</v>
      </c>
      <c r="F374">
        <v>354</v>
      </c>
      <c r="G374">
        <v>5</v>
      </c>
      <c r="H374">
        <v>50</v>
      </c>
      <c r="I374">
        <v>9</v>
      </c>
      <c r="N374" t="s">
        <v>2681</v>
      </c>
    </row>
    <row r="375" spans="2:14" x14ac:dyDescent="0.25">
      <c r="B375" t="s">
        <v>368</v>
      </c>
      <c r="C375" t="s">
        <v>2682</v>
      </c>
      <c r="D375">
        <v>90</v>
      </c>
      <c r="E375">
        <v>250</v>
      </c>
      <c r="F375">
        <v>195</v>
      </c>
      <c r="G375">
        <v>5</v>
      </c>
      <c r="H375">
        <v>12</v>
      </c>
      <c r="I375">
        <v>17</v>
      </c>
      <c r="J375">
        <v>1</v>
      </c>
      <c r="L375">
        <v>1</v>
      </c>
      <c r="N375" t="s">
        <v>2683</v>
      </c>
    </row>
    <row r="376" spans="2:14" x14ac:dyDescent="0.25">
      <c r="B376" t="s">
        <v>368</v>
      </c>
      <c r="C376" t="s">
        <v>2684</v>
      </c>
      <c r="D376">
        <v>85</v>
      </c>
      <c r="E376">
        <v>250</v>
      </c>
      <c r="F376">
        <v>116</v>
      </c>
      <c r="G376">
        <v>8</v>
      </c>
      <c r="H376">
        <v>6</v>
      </c>
      <c r="I376">
        <v>4</v>
      </c>
      <c r="N376" t="s">
        <v>2685</v>
      </c>
    </row>
    <row r="377" spans="2:14" x14ac:dyDescent="0.25">
      <c r="B377" t="s">
        <v>368</v>
      </c>
      <c r="C377" t="s">
        <v>2686</v>
      </c>
      <c r="D377">
        <v>60</v>
      </c>
      <c r="E377">
        <v>100</v>
      </c>
      <c r="F377">
        <v>125</v>
      </c>
      <c r="G377">
        <v>6</v>
      </c>
      <c r="H377">
        <v>5</v>
      </c>
      <c r="I377">
        <v>13</v>
      </c>
      <c r="K377">
        <v>1</v>
      </c>
      <c r="N377" t="s">
        <v>1731</v>
      </c>
    </row>
    <row r="378" spans="2:14" x14ac:dyDescent="0.25">
      <c r="B378" t="s">
        <v>368</v>
      </c>
      <c r="C378" t="s">
        <v>2687</v>
      </c>
      <c r="D378">
        <v>100</v>
      </c>
      <c r="E378">
        <v>250</v>
      </c>
      <c r="F378">
        <v>122</v>
      </c>
      <c r="G378">
        <v>9</v>
      </c>
      <c r="H378">
        <v>6</v>
      </c>
      <c r="I378">
        <v>9</v>
      </c>
      <c r="N378" t="s">
        <v>2688</v>
      </c>
    </row>
    <row r="379" spans="2:14" x14ac:dyDescent="0.25">
      <c r="B379" t="s">
        <v>368</v>
      </c>
      <c r="C379" t="s">
        <v>2689</v>
      </c>
      <c r="D379">
        <v>95</v>
      </c>
      <c r="E379">
        <v>250</v>
      </c>
      <c r="F379">
        <v>170</v>
      </c>
      <c r="G379">
        <v>8</v>
      </c>
      <c r="H379">
        <v>11</v>
      </c>
      <c r="I379">
        <v>10</v>
      </c>
      <c r="K379">
        <v>1</v>
      </c>
      <c r="L379">
        <v>1</v>
      </c>
      <c r="N379" t="s">
        <v>2690</v>
      </c>
    </row>
    <row r="380" spans="2:14" x14ac:dyDescent="0.25">
      <c r="B380" t="s">
        <v>368</v>
      </c>
      <c r="C380" t="s">
        <v>2691</v>
      </c>
      <c r="D380">
        <v>195</v>
      </c>
      <c r="E380">
        <v>250</v>
      </c>
      <c r="F380">
        <v>420</v>
      </c>
      <c r="G380">
        <v>20</v>
      </c>
      <c r="H380">
        <v>15</v>
      </c>
      <c r="I380">
        <v>49</v>
      </c>
      <c r="N380" t="s">
        <v>2523</v>
      </c>
    </row>
    <row r="381" spans="2:14" x14ac:dyDescent="0.25">
      <c r="B381" t="s">
        <v>368</v>
      </c>
      <c r="C381" t="s">
        <v>2692</v>
      </c>
      <c r="D381">
        <v>220</v>
      </c>
      <c r="E381">
        <v>250</v>
      </c>
      <c r="F381">
        <v>400</v>
      </c>
      <c r="G381">
        <v>21</v>
      </c>
      <c r="H381">
        <v>26</v>
      </c>
      <c r="I381">
        <v>19</v>
      </c>
      <c r="K381">
        <v>1</v>
      </c>
      <c r="L381">
        <v>1</v>
      </c>
      <c r="N381" t="s">
        <v>2693</v>
      </c>
    </row>
    <row r="382" spans="2:14" x14ac:dyDescent="0.25">
      <c r="B382" t="s">
        <v>368</v>
      </c>
      <c r="C382" t="s">
        <v>2694</v>
      </c>
      <c r="D382">
        <v>170</v>
      </c>
      <c r="E382">
        <v>250</v>
      </c>
      <c r="F382">
        <v>192</v>
      </c>
      <c r="G382">
        <v>11</v>
      </c>
      <c r="H382">
        <v>6</v>
      </c>
      <c r="I382">
        <v>23</v>
      </c>
      <c r="K382">
        <v>1</v>
      </c>
      <c r="N382" t="s">
        <v>2695</v>
      </c>
    </row>
    <row r="383" spans="2:14" x14ac:dyDescent="0.25">
      <c r="B383" t="s">
        <v>368</v>
      </c>
      <c r="C383" t="s">
        <v>2696</v>
      </c>
      <c r="D383">
        <v>60</v>
      </c>
      <c r="E383">
        <v>100</v>
      </c>
      <c r="F383">
        <v>209</v>
      </c>
      <c r="G383">
        <v>6</v>
      </c>
      <c r="H383">
        <v>8</v>
      </c>
      <c r="I383">
        <v>22</v>
      </c>
      <c r="L383">
        <v>1</v>
      </c>
      <c r="N383" t="s">
        <v>2697</v>
      </c>
    </row>
    <row r="384" spans="2:14" x14ac:dyDescent="0.25">
      <c r="B384" t="s">
        <v>368</v>
      </c>
      <c r="C384" t="s">
        <v>2698</v>
      </c>
      <c r="D384">
        <v>90</v>
      </c>
      <c r="E384">
        <v>100</v>
      </c>
      <c r="F384">
        <v>175</v>
      </c>
      <c r="G384">
        <v>2</v>
      </c>
      <c r="H384">
        <v>1</v>
      </c>
      <c r="I384">
        <v>40</v>
      </c>
      <c r="J384">
        <v>1</v>
      </c>
      <c r="M384">
        <v>1</v>
      </c>
      <c r="N384" t="s">
        <v>2699</v>
      </c>
    </row>
    <row r="385" spans="2:14" x14ac:dyDescent="0.25">
      <c r="B385" t="s">
        <v>368</v>
      </c>
      <c r="C385" t="s">
        <v>229</v>
      </c>
      <c r="D385">
        <v>100</v>
      </c>
      <c r="E385">
        <v>200</v>
      </c>
      <c r="F385">
        <v>48</v>
      </c>
      <c r="G385">
        <v>2</v>
      </c>
      <c r="H385">
        <v>0</v>
      </c>
      <c r="I385">
        <v>9</v>
      </c>
      <c r="J385">
        <v>1</v>
      </c>
      <c r="N385" t="s">
        <v>1339</v>
      </c>
    </row>
    <row r="386" spans="2:14" x14ac:dyDescent="0.25">
      <c r="B386" t="s">
        <v>368</v>
      </c>
      <c r="C386" t="s">
        <v>2472</v>
      </c>
      <c r="D386">
        <v>195</v>
      </c>
      <c r="E386">
        <v>200</v>
      </c>
      <c r="F386">
        <v>300</v>
      </c>
      <c r="G386">
        <v>22</v>
      </c>
      <c r="H386">
        <v>14</v>
      </c>
      <c r="I386">
        <v>21</v>
      </c>
      <c r="N386" t="s">
        <v>2700</v>
      </c>
    </row>
    <row r="387" spans="2:14" x14ac:dyDescent="0.25">
      <c r="B387" t="s">
        <v>368</v>
      </c>
      <c r="C387" t="s">
        <v>2701</v>
      </c>
      <c r="D387">
        <v>210</v>
      </c>
      <c r="E387">
        <v>250</v>
      </c>
      <c r="F387">
        <v>332</v>
      </c>
      <c r="G387">
        <v>18</v>
      </c>
      <c r="H387">
        <v>15</v>
      </c>
      <c r="I387">
        <v>30</v>
      </c>
      <c r="N387" t="s">
        <v>2702</v>
      </c>
    </row>
    <row r="388" spans="2:14" x14ac:dyDescent="0.25">
      <c r="B388" t="s">
        <v>368</v>
      </c>
      <c r="C388" t="s">
        <v>2703</v>
      </c>
      <c r="D388">
        <v>135</v>
      </c>
      <c r="E388">
        <v>250</v>
      </c>
      <c r="F388">
        <v>180</v>
      </c>
      <c r="G388">
        <v>14</v>
      </c>
      <c r="H388">
        <v>9</v>
      </c>
      <c r="I388">
        <v>9</v>
      </c>
      <c r="M388">
        <v>1</v>
      </c>
      <c r="N388" t="s">
        <v>2704</v>
      </c>
    </row>
    <row r="389" spans="2:14" x14ac:dyDescent="0.25">
      <c r="B389" t="s">
        <v>368</v>
      </c>
      <c r="C389" t="s">
        <v>2705</v>
      </c>
      <c r="D389">
        <v>120</v>
      </c>
      <c r="E389">
        <v>250</v>
      </c>
      <c r="F389">
        <v>375</v>
      </c>
      <c r="G389">
        <v>22</v>
      </c>
      <c r="H389">
        <v>27</v>
      </c>
      <c r="I389">
        <v>10</v>
      </c>
      <c r="J389">
        <v>1</v>
      </c>
      <c r="L389">
        <v>1</v>
      </c>
      <c r="N389" t="s">
        <v>2706</v>
      </c>
    </row>
    <row r="390" spans="2:14" x14ac:dyDescent="0.25">
      <c r="B390" t="s">
        <v>368</v>
      </c>
      <c r="C390" t="s">
        <v>2707</v>
      </c>
      <c r="D390">
        <v>140</v>
      </c>
      <c r="E390">
        <v>150</v>
      </c>
      <c r="F390">
        <v>235</v>
      </c>
      <c r="G390">
        <v>4</v>
      </c>
      <c r="H390">
        <v>20</v>
      </c>
      <c r="I390">
        <v>10</v>
      </c>
      <c r="J390">
        <v>1</v>
      </c>
      <c r="L390">
        <v>1</v>
      </c>
      <c r="N390" t="s">
        <v>2708</v>
      </c>
    </row>
    <row r="391" spans="2:14" x14ac:dyDescent="0.25">
      <c r="B391" t="s">
        <v>368</v>
      </c>
      <c r="C391" t="s">
        <v>1117</v>
      </c>
      <c r="D391">
        <v>190</v>
      </c>
      <c r="E391">
        <v>150</v>
      </c>
      <c r="F391">
        <v>79</v>
      </c>
      <c r="G391">
        <v>3</v>
      </c>
      <c r="H391">
        <v>4</v>
      </c>
      <c r="I391">
        <v>7</v>
      </c>
      <c r="J391">
        <v>1</v>
      </c>
      <c r="L391">
        <v>1</v>
      </c>
      <c r="N391" t="s">
        <v>2709</v>
      </c>
    </row>
    <row r="392" spans="2:14" x14ac:dyDescent="0.25">
      <c r="B392" t="s">
        <v>368</v>
      </c>
      <c r="C392" t="s">
        <v>2710</v>
      </c>
      <c r="D392">
        <v>130</v>
      </c>
      <c r="E392">
        <v>150</v>
      </c>
      <c r="F392">
        <v>163</v>
      </c>
      <c r="G392">
        <v>8</v>
      </c>
      <c r="H392">
        <v>11</v>
      </c>
      <c r="I392">
        <v>7</v>
      </c>
      <c r="N392" t="s">
        <v>1084</v>
      </c>
    </row>
    <row r="393" spans="2:14" x14ac:dyDescent="0.25">
      <c r="B393" t="s">
        <v>368</v>
      </c>
      <c r="C393" t="s">
        <v>2711</v>
      </c>
      <c r="D393">
        <v>130</v>
      </c>
      <c r="E393">
        <v>150</v>
      </c>
      <c r="F393">
        <v>271</v>
      </c>
      <c r="G393">
        <v>34</v>
      </c>
      <c r="H393">
        <v>11</v>
      </c>
      <c r="I393">
        <v>8</v>
      </c>
      <c r="N393" t="s">
        <v>2712</v>
      </c>
    </row>
    <row r="394" spans="2:14" x14ac:dyDescent="0.25">
      <c r="B394" t="s">
        <v>368</v>
      </c>
      <c r="C394" t="s">
        <v>2713</v>
      </c>
      <c r="D394">
        <v>160</v>
      </c>
      <c r="E394">
        <v>150</v>
      </c>
      <c r="F394">
        <v>103</v>
      </c>
      <c r="G394">
        <v>5</v>
      </c>
      <c r="H394">
        <v>7</v>
      </c>
      <c r="I394">
        <v>6</v>
      </c>
      <c r="N394" t="s">
        <v>612</v>
      </c>
    </row>
    <row r="395" spans="2:14" x14ac:dyDescent="0.25">
      <c r="B395" t="s">
        <v>368</v>
      </c>
      <c r="C395" t="s">
        <v>2714</v>
      </c>
      <c r="D395">
        <v>60</v>
      </c>
      <c r="E395">
        <v>100</v>
      </c>
      <c r="F395">
        <v>36</v>
      </c>
      <c r="G395">
        <v>2</v>
      </c>
      <c r="H395">
        <v>1</v>
      </c>
      <c r="I395">
        <v>5</v>
      </c>
      <c r="J395">
        <v>1</v>
      </c>
      <c r="N395" t="s">
        <v>2715</v>
      </c>
    </row>
    <row r="396" spans="2:14" x14ac:dyDescent="0.25">
      <c r="B396" t="s">
        <v>368</v>
      </c>
      <c r="C396" t="s">
        <v>2716</v>
      </c>
      <c r="D396">
        <v>60</v>
      </c>
      <c r="E396">
        <v>100</v>
      </c>
      <c r="F396">
        <v>96</v>
      </c>
      <c r="G396">
        <v>2</v>
      </c>
      <c r="H396">
        <v>4</v>
      </c>
      <c r="I396">
        <v>12</v>
      </c>
      <c r="J396">
        <v>1</v>
      </c>
      <c r="M396">
        <v>1</v>
      </c>
      <c r="N396" t="s">
        <v>1593</v>
      </c>
    </row>
    <row r="397" spans="2:14" x14ac:dyDescent="0.25">
      <c r="B397" t="s">
        <v>368</v>
      </c>
      <c r="C397" t="s">
        <v>2717</v>
      </c>
      <c r="D397">
        <v>140</v>
      </c>
      <c r="E397">
        <v>150</v>
      </c>
      <c r="F397">
        <v>105</v>
      </c>
      <c r="G397">
        <v>3</v>
      </c>
      <c r="H397">
        <v>5</v>
      </c>
      <c r="I397">
        <v>11</v>
      </c>
      <c r="J397">
        <v>1</v>
      </c>
      <c r="M397">
        <v>1</v>
      </c>
      <c r="N397" t="s">
        <v>2718</v>
      </c>
    </row>
    <row r="398" spans="2:14" x14ac:dyDescent="0.25">
      <c r="B398" t="s">
        <v>368</v>
      </c>
      <c r="C398" t="s">
        <v>2719</v>
      </c>
      <c r="D398">
        <v>160</v>
      </c>
      <c r="E398">
        <v>180</v>
      </c>
      <c r="F398">
        <v>370</v>
      </c>
      <c r="G398">
        <v>28</v>
      </c>
      <c r="H398">
        <v>27</v>
      </c>
      <c r="I398">
        <v>3</v>
      </c>
      <c r="N398" t="s">
        <v>2720</v>
      </c>
    </row>
    <row r="399" spans="2:14" x14ac:dyDescent="0.25">
      <c r="B399" t="s">
        <v>368</v>
      </c>
      <c r="C399" t="s">
        <v>1962</v>
      </c>
      <c r="D399">
        <v>75</v>
      </c>
      <c r="E399">
        <v>50</v>
      </c>
      <c r="F399">
        <v>254</v>
      </c>
      <c r="G399">
        <v>20</v>
      </c>
      <c r="H399">
        <v>30</v>
      </c>
      <c r="I399">
        <v>6</v>
      </c>
      <c r="L399">
        <v>1</v>
      </c>
      <c r="N399" t="s">
        <v>2721</v>
      </c>
    </row>
    <row r="400" spans="2:14" x14ac:dyDescent="0.25">
      <c r="B400" t="s">
        <v>368</v>
      </c>
      <c r="C400" t="s">
        <v>2722</v>
      </c>
      <c r="D400">
        <v>40</v>
      </c>
      <c r="L400">
        <v>1</v>
      </c>
    </row>
    <row r="401" spans="2:14" x14ac:dyDescent="0.25">
      <c r="B401" t="s">
        <v>368</v>
      </c>
      <c r="C401" t="s">
        <v>2723</v>
      </c>
      <c r="D401">
        <v>190</v>
      </c>
      <c r="E401">
        <v>180</v>
      </c>
      <c r="F401">
        <v>230</v>
      </c>
      <c r="G401">
        <v>17</v>
      </c>
      <c r="H401">
        <v>15</v>
      </c>
      <c r="I401">
        <v>8</v>
      </c>
      <c r="N401" t="s">
        <v>2724</v>
      </c>
    </row>
    <row r="402" spans="2:14" x14ac:dyDescent="0.25">
      <c r="B402" t="s">
        <v>368</v>
      </c>
      <c r="C402" t="s">
        <v>2725</v>
      </c>
      <c r="D402">
        <v>225</v>
      </c>
      <c r="E402">
        <v>250</v>
      </c>
      <c r="F402">
        <v>396</v>
      </c>
      <c r="G402">
        <v>14</v>
      </c>
      <c r="H402">
        <v>29</v>
      </c>
      <c r="I402">
        <v>18</v>
      </c>
      <c r="L402">
        <v>1</v>
      </c>
      <c r="N402" t="s">
        <v>2726</v>
      </c>
    </row>
    <row r="403" spans="2:14" x14ac:dyDescent="0.25">
      <c r="B403" t="s">
        <v>368</v>
      </c>
      <c r="C403" t="s">
        <v>2727</v>
      </c>
      <c r="D403">
        <v>140</v>
      </c>
      <c r="E403">
        <v>250</v>
      </c>
      <c r="F403">
        <v>274</v>
      </c>
      <c r="G403">
        <v>23</v>
      </c>
      <c r="H403">
        <v>17</v>
      </c>
      <c r="I403">
        <v>21</v>
      </c>
      <c r="N403" t="s">
        <v>2728</v>
      </c>
    </row>
    <row r="404" spans="2:14" x14ac:dyDescent="0.25">
      <c r="B404" t="s">
        <v>368</v>
      </c>
      <c r="C404" t="s">
        <v>2729</v>
      </c>
      <c r="D404">
        <v>75</v>
      </c>
      <c r="E404">
        <v>60</v>
      </c>
      <c r="F404">
        <v>222</v>
      </c>
      <c r="G404">
        <v>5</v>
      </c>
      <c r="H404">
        <v>6</v>
      </c>
      <c r="I404">
        <v>39</v>
      </c>
      <c r="K404">
        <v>1</v>
      </c>
      <c r="N404" t="s">
        <v>2730</v>
      </c>
    </row>
    <row r="405" spans="2:14" x14ac:dyDescent="0.25">
      <c r="B405" t="s">
        <v>368</v>
      </c>
      <c r="C405" t="s">
        <v>2731</v>
      </c>
      <c r="D405">
        <v>220</v>
      </c>
      <c r="E405">
        <v>250</v>
      </c>
      <c r="F405">
        <v>450</v>
      </c>
      <c r="G405">
        <v>14</v>
      </c>
      <c r="H405">
        <v>23</v>
      </c>
      <c r="I405">
        <v>45</v>
      </c>
      <c r="N405" t="s">
        <v>2732</v>
      </c>
    </row>
    <row r="406" spans="2:14" x14ac:dyDescent="0.25">
      <c r="B406" t="s">
        <v>368</v>
      </c>
      <c r="C406" t="s">
        <v>326</v>
      </c>
      <c r="D406">
        <v>190</v>
      </c>
      <c r="E406">
        <v>160</v>
      </c>
      <c r="F406">
        <v>265</v>
      </c>
      <c r="G406">
        <v>25</v>
      </c>
      <c r="H406">
        <v>14</v>
      </c>
      <c r="I406">
        <v>9</v>
      </c>
      <c r="K406">
        <v>1</v>
      </c>
      <c r="L406">
        <v>1</v>
      </c>
      <c r="N406" t="s">
        <v>2733</v>
      </c>
    </row>
    <row r="407" spans="2:14" x14ac:dyDescent="0.25">
      <c r="B407" t="s">
        <v>368</v>
      </c>
      <c r="C407" t="s">
        <v>2734</v>
      </c>
      <c r="D407">
        <v>130</v>
      </c>
      <c r="E407">
        <v>100</v>
      </c>
      <c r="F407">
        <v>198</v>
      </c>
      <c r="G407">
        <v>19</v>
      </c>
      <c r="H407">
        <v>11</v>
      </c>
      <c r="I407">
        <v>6</v>
      </c>
      <c r="K407">
        <v>1</v>
      </c>
      <c r="L407">
        <v>1</v>
      </c>
      <c r="N407" t="s">
        <v>2733</v>
      </c>
    </row>
    <row r="408" spans="2:14" x14ac:dyDescent="0.25">
      <c r="B408" t="s">
        <v>368</v>
      </c>
      <c r="C408" t="s">
        <v>2735</v>
      </c>
      <c r="D408">
        <v>45</v>
      </c>
      <c r="E408">
        <v>100</v>
      </c>
      <c r="F408">
        <v>102</v>
      </c>
      <c r="G408">
        <v>3</v>
      </c>
      <c r="H408">
        <v>4</v>
      </c>
      <c r="I408">
        <v>14</v>
      </c>
      <c r="J408">
        <v>1</v>
      </c>
      <c r="K408">
        <v>1</v>
      </c>
      <c r="N408" t="s">
        <v>2286</v>
      </c>
    </row>
    <row r="409" spans="2:14" x14ac:dyDescent="0.25">
      <c r="B409" t="s">
        <v>368</v>
      </c>
      <c r="C409" t="s">
        <v>2736</v>
      </c>
      <c r="D409">
        <v>50</v>
      </c>
      <c r="E409">
        <v>100</v>
      </c>
      <c r="F409">
        <v>35</v>
      </c>
      <c r="G409">
        <v>0.5</v>
      </c>
      <c r="H409">
        <v>0.4</v>
      </c>
      <c r="I409">
        <v>10</v>
      </c>
      <c r="J409">
        <v>1</v>
      </c>
      <c r="N409" t="s">
        <v>818</v>
      </c>
    </row>
    <row r="410" spans="2:14" x14ac:dyDescent="0.25">
      <c r="B410" t="s">
        <v>368</v>
      </c>
      <c r="C410" t="s">
        <v>2737</v>
      </c>
      <c r="D410">
        <v>140</v>
      </c>
      <c r="E410">
        <v>150</v>
      </c>
      <c r="F410">
        <v>192</v>
      </c>
      <c r="G410">
        <v>12</v>
      </c>
      <c r="H410">
        <v>11.25</v>
      </c>
      <c r="I410">
        <v>9</v>
      </c>
      <c r="K410">
        <v>1</v>
      </c>
      <c r="L410">
        <v>1</v>
      </c>
      <c r="N410" t="s">
        <v>2738</v>
      </c>
    </row>
    <row r="411" spans="2:14" x14ac:dyDescent="0.25">
      <c r="B411" t="s">
        <v>368</v>
      </c>
      <c r="C411" t="s">
        <v>640</v>
      </c>
      <c r="D411">
        <v>200</v>
      </c>
      <c r="E411">
        <v>180</v>
      </c>
      <c r="F411">
        <v>268</v>
      </c>
      <c r="G411">
        <v>17</v>
      </c>
      <c r="H411">
        <v>13</v>
      </c>
      <c r="I411">
        <v>20</v>
      </c>
      <c r="N411" t="s">
        <v>641</v>
      </c>
    </row>
    <row r="412" spans="2:14" x14ac:dyDescent="0.25">
      <c r="B412" t="s">
        <v>368</v>
      </c>
      <c r="C412" t="s">
        <v>2739</v>
      </c>
      <c r="D412">
        <v>90</v>
      </c>
      <c r="E412">
        <v>250</v>
      </c>
      <c r="F412">
        <v>65</v>
      </c>
      <c r="G412">
        <v>2</v>
      </c>
      <c r="H412">
        <v>1</v>
      </c>
      <c r="I412">
        <v>11</v>
      </c>
      <c r="N412" t="s">
        <v>2740</v>
      </c>
    </row>
    <row r="413" spans="2:14" x14ac:dyDescent="0.25">
      <c r="B413" t="s">
        <v>368</v>
      </c>
      <c r="C413" t="s">
        <v>2741</v>
      </c>
      <c r="D413">
        <v>150</v>
      </c>
      <c r="E413">
        <v>200</v>
      </c>
      <c r="F413">
        <v>454</v>
      </c>
      <c r="G413">
        <v>12</v>
      </c>
      <c r="H413">
        <v>25</v>
      </c>
      <c r="I413">
        <v>46</v>
      </c>
      <c r="K413">
        <v>1</v>
      </c>
      <c r="L413">
        <v>1</v>
      </c>
      <c r="N413" t="s">
        <v>1100</v>
      </c>
    </row>
    <row r="414" spans="2:14" x14ac:dyDescent="0.25">
      <c r="B414" t="s">
        <v>368</v>
      </c>
      <c r="C414" t="s">
        <v>2742</v>
      </c>
      <c r="D414">
        <v>130</v>
      </c>
      <c r="E414">
        <v>200</v>
      </c>
      <c r="F414">
        <v>211</v>
      </c>
      <c r="G414">
        <v>5</v>
      </c>
      <c r="H414">
        <v>12</v>
      </c>
      <c r="I414">
        <v>19</v>
      </c>
      <c r="J414">
        <v>1</v>
      </c>
      <c r="M414">
        <v>1</v>
      </c>
      <c r="N414" t="s">
        <v>2743</v>
      </c>
    </row>
    <row r="415" spans="2:14" x14ac:dyDescent="0.25">
      <c r="B415" t="s">
        <v>368</v>
      </c>
      <c r="C415" t="s">
        <v>2744</v>
      </c>
      <c r="D415">
        <v>260</v>
      </c>
      <c r="E415">
        <v>180</v>
      </c>
      <c r="F415">
        <v>352</v>
      </c>
      <c r="G415">
        <v>16</v>
      </c>
      <c r="H415">
        <v>29</v>
      </c>
      <c r="I415">
        <v>15</v>
      </c>
      <c r="K415">
        <v>1</v>
      </c>
      <c r="N415" t="s">
        <v>2745</v>
      </c>
    </row>
    <row r="416" spans="2:14" x14ac:dyDescent="0.25">
      <c r="B416" t="s">
        <v>368</v>
      </c>
      <c r="C416" t="s">
        <v>2334</v>
      </c>
      <c r="D416">
        <v>90</v>
      </c>
      <c r="K416">
        <v>1</v>
      </c>
      <c r="L416">
        <v>1</v>
      </c>
    </row>
    <row r="417" spans="2:14" x14ac:dyDescent="0.25">
      <c r="B417" t="s">
        <v>368</v>
      </c>
      <c r="C417" t="s">
        <v>2746</v>
      </c>
      <c r="D417">
        <v>110</v>
      </c>
      <c r="E417">
        <v>100</v>
      </c>
      <c r="F417">
        <v>180</v>
      </c>
      <c r="G417">
        <v>9</v>
      </c>
      <c r="H417">
        <v>6</v>
      </c>
      <c r="I417">
        <v>20</v>
      </c>
      <c r="K417">
        <v>1</v>
      </c>
      <c r="M417">
        <v>1</v>
      </c>
      <c r="N417" t="s">
        <v>2747</v>
      </c>
    </row>
    <row r="418" spans="2:14" x14ac:dyDescent="0.25">
      <c r="B418" t="s">
        <v>368</v>
      </c>
      <c r="C418" t="s">
        <v>2346</v>
      </c>
      <c r="D418">
        <v>115</v>
      </c>
      <c r="E418">
        <v>90</v>
      </c>
      <c r="K418">
        <v>1</v>
      </c>
      <c r="L418">
        <v>1</v>
      </c>
    </row>
    <row r="419" spans="2:14" x14ac:dyDescent="0.25">
      <c r="B419" t="s">
        <v>368</v>
      </c>
      <c r="C419" t="s">
        <v>2748</v>
      </c>
      <c r="D419">
        <v>55</v>
      </c>
    </row>
    <row r="420" spans="2:14" x14ac:dyDescent="0.25">
      <c r="B420" t="s">
        <v>368</v>
      </c>
      <c r="C420" t="s">
        <v>2749</v>
      </c>
      <c r="D420">
        <v>60</v>
      </c>
      <c r="E420">
        <v>100</v>
      </c>
      <c r="F420">
        <v>290</v>
      </c>
      <c r="G420">
        <v>10</v>
      </c>
      <c r="H420">
        <v>25</v>
      </c>
      <c r="I420">
        <v>2</v>
      </c>
      <c r="J420">
        <v>1</v>
      </c>
      <c r="N420" t="s">
        <v>2750</v>
      </c>
    </row>
    <row r="421" spans="2:14" x14ac:dyDescent="0.25">
      <c r="B421" t="s">
        <v>368</v>
      </c>
      <c r="C421" t="s">
        <v>2751</v>
      </c>
      <c r="D421">
        <v>150</v>
      </c>
      <c r="E421">
        <v>100</v>
      </c>
      <c r="F421">
        <v>548</v>
      </c>
      <c r="G421">
        <v>26</v>
      </c>
      <c r="H421">
        <v>45</v>
      </c>
      <c r="I421">
        <v>59</v>
      </c>
      <c r="J421">
        <v>1</v>
      </c>
      <c r="K421">
        <v>1</v>
      </c>
      <c r="M421">
        <v>1</v>
      </c>
      <c r="N421" t="s">
        <v>2752</v>
      </c>
    </row>
    <row r="422" spans="2:14" x14ac:dyDescent="0.25">
      <c r="B422" t="s">
        <v>368</v>
      </c>
      <c r="C422" t="s">
        <v>2753</v>
      </c>
      <c r="D422">
        <v>60</v>
      </c>
      <c r="E422">
        <v>100</v>
      </c>
      <c r="F422">
        <v>86</v>
      </c>
      <c r="G422">
        <v>3</v>
      </c>
      <c r="H422">
        <v>4</v>
      </c>
      <c r="I422">
        <v>8</v>
      </c>
      <c r="J422">
        <v>1</v>
      </c>
      <c r="L422">
        <v>1</v>
      </c>
      <c r="N422" t="s">
        <v>862</v>
      </c>
    </row>
    <row r="423" spans="2:14" x14ac:dyDescent="0.25">
      <c r="B423" t="s">
        <v>368</v>
      </c>
      <c r="C423" t="s">
        <v>2639</v>
      </c>
      <c r="D423">
        <v>90</v>
      </c>
      <c r="E423">
        <v>250</v>
      </c>
      <c r="F423">
        <f>E423/D423</f>
        <v>2.7777777777777777</v>
      </c>
      <c r="G423">
        <v>0</v>
      </c>
      <c r="H423">
        <v>0</v>
      </c>
      <c r="I423">
        <v>19</v>
      </c>
      <c r="N423" t="s">
        <v>2640</v>
      </c>
    </row>
    <row r="682" spans="2:18" x14ac:dyDescent="0.25">
      <c r="D682">
        <v>70</v>
      </c>
    </row>
    <row r="686" spans="2:18" x14ac:dyDescent="0.25">
      <c r="B686" t="s">
        <v>388</v>
      </c>
    </row>
    <row r="687" spans="2:18" x14ac:dyDescent="0.25">
      <c r="B687" t="s">
        <v>408</v>
      </c>
      <c r="C687" t="s">
        <v>961</v>
      </c>
      <c r="D687">
        <v>180</v>
      </c>
      <c r="E687">
        <v>250</v>
      </c>
      <c r="F687">
        <v>306</v>
      </c>
      <c r="G687">
        <v>14</v>
      </c>
      <c r="H687">
        <v>8</v>
      </c>
      <c r="I687">
        <v>44</v>
      </c>
      <c r="M687">
        <v>1</v>
      </c>
      <c r="N687" t="s">
        <v>2754</v>
      </c>
    </row>
    <row r="688" spans="2:18" x14ac:dyDescent="0.25">
      <c r="B688" t="s">
        <v>2209</v>
      </c>
      <c r="C688" t="s">
        <v>856</v>
      </c>
      <c r="D688">
        <v>45</v>
      </c>
      <c r="E688">
        <v>100</v>
      </c>
      <c r="F688">
        <v>163</v>
      </c>
      <c r="G688">
        <v>2</v>
      </c>
      <c r="H688">
        <v>3</v>
      </c>
      <c r="I688">
        <v>33</v>
      </c>
      <c r="J688">
        <v>1</v>
      </c>
      <c r="N688" t="s">
        <v>2755</v>
      </c>
      <c r="R688">
        <v>15</v>
      </c>
    </row>
    <row r="689" spans="2:5" x14ac:dyDescent="0.25">
      <c r="B689" t="s">
        <v>2115</v>
      </c>
      <c r="C689" t="s">
        <v>2756</v>
      </c>
      <c r="D689">
        <v>60</v>
      </c>
      <c r="E689">
        <v>100</v>
      </c>
    </row>
    <row r="690" spans="2:5" x14ac:dyDescent="0.25">
      <c r="B690" t="s">
        <v>2115</v>
      </c>
      <c r="C690" t="s">
        <v>2757</v>
      </c>
      <c r="D690">
        <v>60</v>
      </c>
      <c r="E690">
        <v>100</v>
      </c>
    </row>
    <row r="691" spans="2:5" x14ac:dyDescent="0.25">
      <c r="B691" t="s">
        <v>2115</v>
      </c>
      <c r="C691" t="s">
        <v>2758</v>
      </c>
      <c r="D691">
        <v>60</v>
      </c>
      <c r="E691">
        <v>100</v>
      </c>
    </row>
    <row r="692" spans="2:5" x14ac:dyDescent="0.25">
      <c r="B692" t="s">
        <v>2115</v>
      </c>
      <c r="C692" t="s">
        <v>2759</v>
      </c>
      <c r="D692">
        <v>60</v>
      </c>
      <c r="E692">
        <v>100</v>
      </c>
    </row>
    <row r="693" spans="2:5" x14ac:dyDescent="0.25">
      <c r="B693" t="s">
        <v>2760</v>
      </c>
      <c r="C693" t="s">
        <v>1939</v>
      </c>
      <c r="D693">
        <v>110</v>
      </c>
      <c r="E693">
        <v>120</v>
      </c>
    </row>
    <row r="694" spans="2:5" x14ac:dyDescent="0.25">
      <c r="B694" t="s">
        <v>2760</v>
      </c>
      <c r="C694" t="s">
        <v>1952</v>
      </c>
      <c r="D694">
        <v>85</v>
      </c>
      <c r="E694">
        <v>120</v>
      </c>
    </row>
  </sheetData>
  <autoFilter ref="C1:C423" xr:uid="{00000000-0009-0000-0000-000008000000}"/>
  <pageMargins left="0.7" right="0.7" top="0.75" bottom="0.75"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БАЗА ЯНД</vt:lpstr>
      <vt:lpstr>ЯНД НЕД</vt:lpstr>
      <vt:lpstr>В ПЕЧАТЬ ЯНД</vt:lpstr>
      <vt:lpstr>СТАТ</vt:lpstr>
      <vt:lpstr>СНЕКИ</vt:lpstr>
      <vt:lpstr>НЕД</vt:lpstr>
      <vt:lpstr>ЯНД СВДН</vt:lpstr>
      <vt:lpstr>прдк свдн</vt:lpstr>
      <vt:lpstr>АРХИВ</vt:lpstr>
      <vt:lpstr>'ЯНД НЕД'!Print_Area</vt:lpstr>
    </vt:vector>
  </TitlesOfParts>
  <Manager/>
  <Company>diakov.net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RePack by Diakov</dc:creator>
  <cp:keywords/>
  <dc:description/>
  <cp:lastModifiedBy>Administrator</cp:lastModifiedBy>
  <cp:revision>1</cp:revision>
  <cp:lastPrinted>2023-05-04T07:25:36Z</cp:lastPrinted>
  <dcterms:created xsi:type="dcterms:W3CDTF">2018-08-08T06:20:14Z</dcterms:created>
  <dcterms:modified xsi:type="dcterms:W3CDTF">2023-06-06T09:53:21Z</dcterms:modified>
  <cp:category/>
  <cp:contentStatus/>
</cp:coreProperties>
</file>