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ming\CSE554\napari-measure-drosophila-sperm\"/>
    </mc:Choice>
  </mc:AlternateContent>
  <xr:revisionPtr revIDLastSave="0" documentId="13_ncr:1_{38FAFE44-4F29-4BD6-8276-912DB487C74E}" xr6:coauthVersionLast="47" xr6:coauthVersionMax="47" xr10:uidLastSave="{00000000-0000-0000-0000-000000000000}"/>
  <bookViews>
    <workbookView xWindow="28680" yWindow="-6660" windowWidth="29040" windowHeight="15720" xr2:uid="{00000000-000D-0000-FFFF-FFFF00000000}"/>
  </bookViews>
  <sheets>
    <sheet name="Sheet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2" i="1" l="1"/>
  <c r="R22" i="1"/>
  <c r="S21" i="1"/>
  <c r="R21" i="1"/>
  <c r="S19" i="1"/>
  <c r="R19" i="1"/>
  <c r="S18" i="1"/>
  <c r="R18" i="1"/>
  <c r="S17" i="1"/>
  <c r="R17" i="1"/>
  <c r="S16" i="1"/>
  <c r="R16" i="1"/>
  <c r="S15" i="1"/>
  <c r="R15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S3" i="1"/>
  <c r="R3" i="1"/>
  <c r="S2" i="1"/>
  <c r="R2" i="1"/>
  <c r="S23" i="1"/>
  <c r="R23" i="1"/>
  <c r="L3" i="1"/>
  <c r="L26" i="1" s="1"/>
  <c r="L4" i="1"/>
  <c r="L5" i="1"/>
  <c r="L6" i="1"/>
  <c r="L7" i="1"/>
  <c r="L8" i="1"/>
  <c r="L9" i="1"/>
  <c r="L10" i="1"/>
  <c r="L11" i="1"/>
  <c r="L12" i="1"/>
  <c r="L13" i="1"/>
  <c r="L15" i="1"/>
  <c r="L16" i="1"/>
  <c r="L17" i="1"/>
  <c r="L18" i="1"/>
  <c r="L19" i="1"/>
  <c r="L21" i="1"/>
  <c r="L22" i="1"/>
  <c r="L23" i="1"/>
  <c r="L2" i="1"/>
  <c r="F3" i="1"/>
  <c r="F26" i="1" s="1"/>
  <c r="F4" i="1"/>
  <c r="F5" i="1"/>
  <c r="F6" i="1"/>
  <c r="F7" i="1"/>
  <c r="F8" i="1"/>
  <c r="F9" i="1"/>
  <c r="F10" i="1"/>
  <c r="F11" i="1"/>
  <c r="F12" i="1"/>
  <c r="F13" i="1"/>
  <c r="F15" i="1"/>
  <c r="F16" i="1"/>
  <c r="F17" i="1"/>
  <c r="F18" i="1"/>
  <c r="F19" i="1"/>
  <c r="F21" i="1"/>
  <c r="F22" i="1"/>
  <c r="F23" i="1"/>
  <c r="F2" i="1"/>
  <c r="K3" i="1"/>
  <c r="K4" i="1"/>
  <c r="K5" i="1"/>
  <c r="K6" i="1"/>
  <c r="K7" i="1"/>
  <c r="K8" i="1"/>
  <c r="K9" i="1"/>
  <c r="K10" i="1"/>
  <c r="K11" i="1"/>
  <c r="K12" i="1"/>
  <c r="K13" i="1"/>
  <c r="K15" i="1"/>
  <c r="K16" i="1"/>
  <c r="K17" i="1"/>
  <c r="K18" i="1"/>
  <c r="K19" i="1"/>
  <c r="K21" i="1"/>
  <c r="K22" i="1"/>
  <c r="K23" i="1"/>
  <c r="K2" i="1"/>
  <c r="H8" i="1"/>
  <c r="H10" i="1"/>
  <c r="H11" i="1"/>
  <c r="H17" i="1"/>
  <c r="H19" i="1"/>
  <c r="E3" i="1"/>
  <c r="E4" i="1"/>
  <c r="E5" i="1"/>
  <c r="E6" i="1"/>
  <c r="E7" i="1"/>
  <c r="E8" i="1"/>
  <c r="E9" i="1"/>
  <c r="E10" i="1"/>
  <c r="E11" i="1"/>
  <c r="E12" i="1"/>
  <c r="E13" i="1"/>
  <c r="E15" i="1"/>
  <c r="E16" i="1"/>
  <c r="E17" i="1"/>
  <c r="E18" i="1"/>
  <c r="E19" i="1"/>
  <c r="E2" i="1"/>
  <c r="E22" i="1"/>
  <c r="E23" i="1"/>
  <c r="E21" i="1"/>
</calcChain>
</file>

<file path=xl/sharedStrings.xml><?xml version="1.0" encoding="utf-8"?>
<sst xmlns="http://schemas.openxmlformats.org/spreadsheetml/2006/main" count="74" uniqueCount="62">
  <si>
    <t>53387.1B.2_7&amp;8</t>
  </si>
  <si>
    <t>472.1B.1_5&amp;6</t>
  </si>
  <si>
    <t>472.1A.1_3</t>
  </si>
  <si>
    <t>LHM.1B.3_7</t>
  </si>
  <si>
    <t>LHM.1B.3_2&amp;3</t>
  </si>
  <si>
    <t>42568.b4.7</t>
  </si>
  <si>
    <t>472.1A.1_4</t>
  </si>
  <si>
    <t>472.1A.1_5</t>
  </si>
  <si>
    <t>28369.2.6_3</t>
  </si>
  <si>
    <t>28369.2.6_2</t>
  </si>
  <si>
    <t>472.1A.1_2</t>
  </si>
  <si>
    <t>472.1A.1_1</t>
  </si>
  <si>
    <t>Length.Manual.mm</t>
  </si>
  <si>
    <t>ImageID</t>
  </si>
  <si>
    <t>Hard</t>
  </si>
  <si>
    <t>Medium</t>
  </si>
  <si>
    <t>Easy</t>
  </si>
  <si>
    <t>24708.1_4 at 20X</t>
  </si>
  <si>
    <t xml:space="preserve">24708.1_5 at 20X </t>
  </si>
  <si>
    <t>24708.1_6 at 20X</t>
  </si>
  <si>
    <t xml:space="preserve">WT.C.1 </t>
  </si>
  <si>
    <t xml:space="preserve">WT.C.2 </t>
  </si>
  <si>
    <t>24708.1_1 at 20X  </t>
  </si>
  <si>
    <t xml:space="preserve">24708.1_2 at 20X </t>
  </si>
  <si>
    <t xml:space="preserve">24708.1_3 at 20X </t>
  </si>
  <si>
    <t>acc</t>
  </si>
  <si>
    <t>removed glare manually</t>
  </si>
  <si>
    <t>plugin length (no edits)</t>
  </si>
  <si>
    <t>1024x1024. min_size=25</t>
  </si>
  <si>
    <t>top: 1352, bottom: 1259 (not sure which is target)</t>
  </si>
  <si>
    <t>min_size=25</t>
  </si>
  <si>
    <t>assuming to be the one on the right</t>
  </si>
  <si>
    <t>assuming to be the one on the left</t>
  </si>
  <si>
    <t>auto 2</t>
  </si>
  <si>
    <t>varies based on selection, 1716-2061</t>
  </si>
  <si>
    <t>99% with min_size=10</t>
  </si>
  <si>
    <t>notes(min_size=50)</t>
  </si>
  <si>
    <t>notes(min_size=15)</t>
  </si>
  <si>
    <t>104% with minsize=20</t>
  </si>
  <si>
    <t>also 104% with minsize=20</t>
  </si>
  <si>
    <t>101% with minsize=5, 78% with minsize=10</t>
  </si>
  <si>
    <t>top:1361, bottom: 1254</t>
  </si>
  <si>
    <t>50% with minsize=10</t>
  </si>
  <si>
    <t>minsize only reduced to preserve skeleton, not to keep more noise to artificially inflate length (lol)</t>
  </si>
  <si>
    <t>manual</t>
  </si>
  <si>
    <t>which one is the target??</t>
  </si>
  <si>
    <t>min_size=75</t>
  </si>
  <si>
    <t>err</t>
  </si>
  <si>
    <t>average (not including row 2)</t>
  </si>
  <si>
    <t>avg (no row 2)</t>
  </si>
  <si>
    <t>driver -&gt; remove small obj(minsize=50) -&gt; skeleton</t>
  </si>
  <si>
    <t>driver -&gt; skeleton -&gt; remove small objs(minsize=15)</t>
  </si>
  <si>
    <t>minsize=13</t>
  </si>
  <si>
    <t>minsize=114</t>
  </si>
  <si>
    <t>minsize=10</t>
  </si>
  <si>
    <t>minsize=130</t>
  </si>
  <si>
    <t>minsize=40</t>
  </si>
  <si>
    <t>minsize=20</t>
  </si>
  <si>
    <t>minsize=10, top is 1565</t>
  </si>
  <si>
    <t>minsize=5</t>
  </si>
  <si>
    <t>notes</t>
  </si>
  <si>
    <t>new thresh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</si>
</sst>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rgb="FF222222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0" xfId="0" applyFont="1" applyFill="1" applyAlignment="1">
      <alignment horizontal="left"/>
    </xf>
    <xf numFmtId="0" fontId="4" fillId="0" borderId="0" xfId="0" applyFont="1"/>
    <xf numFmtId="0" fontId="4" fillId="0" borderId="0" xfId="0" applyFont="1" applyAlignment="1">
      <alignment vertical="center" wrapText="1"/>
    </xf>
    <xf numFmtId="0" fontId="5" fillId="0" borderId="0" xfId="0" applyFont="1"/>
    <xf numFmtId="0" fontId="6" fillId="0" borderId="0" xfId="0" applyFont="1"/>
    <xf numFmtId="10" fontId="1" fillId="0" borderId="0" xfId="1" applyNumberFormat="1" applyFont="1"/>
    <xf numFmtId="0" fontId="2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9" fontId="6" fillId="0" borderId="0" xfId="1" applyFont="1" applyAlignment="1">
      <alignment horizontal="left"/>
    </xf>
    <xf numFmtId="10" fontId="1" fillId="3" borderId="0" xfId="1" applyNumberFormat="1" applyFont="1" applyFill="1"/>
    <xf numFmtId="9" fontId="1" fillId="0" borderId="0" xfId="0" applyNumberFormat="1" applyFont="1"/>
    <xf numFmtId="10" fontId="1" fillId="4" borderId="0" xfId="1" applyNumberFormat="1" applyFont="1" applyFill="1"/>
    <xf numFmtId="10" fontId="1" fillId="0" borderId="0" xfId="1" applyNumberFormat="1" applyFont="1" applyFill="1"/>
    <xf numFmtId="10" fontId="1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9"/>
  <sheetViews>
    <sheetView tabSelected="1" zoomScale="89" workbookViewId="0">
      <selection activeCell="Q2" sqref="Q2"/>
    </sheetView>
  </sheetViews>
  <sheetFormatPr defaultColWidth="9.109375" defaultRowHeight="15.6" x14ac:dyDescent="0.3"/>
  <cols>
    <col min="1" max="1" width="9.109375" style="9"/>
    <col min="2" max="2" width="16.77734375" style="8" bestFit="1" customWidth="1"/>
    <col min="3" max="3" width="19.33203125" style="8" bestFit="1" customWidth="1"/>
    <col min="4" max="4" width="22.77734375" style="13" bestFit="1" customWidth="1"/>
    <col min="5" max="5" width="9.21875" style="10" customWidth="1"/>
    <col min="6" max="6" width="8.109375" style="10" customWidth="1"/>
    <col min="7" max="7" width="8.33203125" style="1" bestFit="1" customWidth="1"/>
    <col min="8" max="8" width="8.109375" style="10" bestFit="1" customWidth="1"/>
    <col min="9" max="9" width="19.6640625" style="1" bestFit="1" customWidth="1"/>
    <col min="10" max="12" width="9.109375" style="1"/>
    <col min="13" max="13" width="20" style="1" customWidth="1"/>
    <col min="14" max="16" width="9.109375" style="1"/>
    <col min="17" max="17" width="13.44140625" style="1" bestFit="1" customWidth="1"/>
    <col min="18" max="16384" width="9.109375" style="1"/>
  </cols>
  <sheetData>
    <row r="1" spans="1:20" s="14" customFormat="1" ht="15.75" customHeight="1" x14ac:dyDescent="0.3">
      <c r="B1" s="15" t="s">
        <v>13</v>
      </c>
      <c r="C1" s="15" t="s">
        <v>12</v>
      </c>
      <c r="D1" s="15" t="s">
        <v>27</v>
      </c>
      <c r="E1" s="16" t="s">
        <v>25</v>
      </c>
      <c r="F1" s="16" t="s">
        <v>47</v>
      </c>
      <c r="G1" s="15" t="s">
        <v>44</v>
      </c>
      <c r="H1" s="16" t="s">
        <v>25</v>
      </c>
      <c r="I1" s="14" t="s">
        <v>36</v>
      </c>
      <c r="J1" s="14" t="s">
        <v>33</v>
      </c>
      <c r="K1" s="14" t="s">
        <v>25</v>
      </c>
      <c r="L1" s="14" t="s">
        <v>47</v>
      </c>
      <c r="M1" s="14" t="s">
        <v>37</v>
      </c>
      <c r="Q1" s="14" t="s">
        <v>61</v>
      </c>
      <c r="R1" s="14" t="s">
        <v>25</v>
      </c>
      <c r="S1" s="14" t="s">
        <v>47</v>
      </c>
      <c r="T1" s="14" t="s">
        <v>60</v>
      </c>
    </row>
    <row r="2" spans="1:20" ht="15.75" customHeight="1" x14ac:dyDescent="0.3">
      <c r="A2" s="9" t="s">
        <v>14</v>
      </c>
      <c r="B2" s="3" t="s">
        <v>11</v>
      </c>
      <c r="C2" s="3">
        <v>1421.7239999999999</v>
      </c>
      <c r="D2" s="11">
        <v>1061</v>
      </c>
      <c r="E2" s="10">
        <f t="shared" ref="E2:E13" si="0">D2/C2</f>
        <v>0.74627705518089305</v>
      </c>
      <c r="F2" s="10">
        <f>ABS((D2-C2)/C2)</f>
        <v>0.2537229448191069</v>
      </c>
      <c r="G2" s="5"/>
      <c r="J2" s="11">
        <v>839</v>
      </c>
      <c r="K2" s="17">
        <f t="shared" ref="K2:K13" si="1">J2/C2</f>
        <v>0.59012860442673831</v>
      </c>
      <c r="L2" s="20">
        <f>ABS((J2-C2)/C2)</f>
        <v>0.40987139557326174</v>
      </c>
      <c r="M2" s="1" t="s">
        <v>45</v>
      </c>
      <c r="Q2" s="1">
        <v>1144</v>
      </c>
      <c r="R2" s="10">
        <f t="shared" ref="R2:R22" si="2">Q2/C2</f>
        <v>0.8046568813637528</v>
      </c>
      <c r="S2" s="20">
        <f t="shared" ref="S2:S22" si="3">ABS((Q2-C2)/C2)</f>
        <v>0.19534311863624723</v>
      </c>
      <c r="T2" s="1" t="s">
        <v>59</v>
      </c>
    </row>
    <row r="3" spans="1:20" ht="15.75" customHeight="1" x14ac:dyDescent="0.3">
      <c r="B3" s="3" t="s">
        <v>10</v>
      </c>
      <c r="C3" s="3">
        <v>1721.22</v>
      </c>
      <c r="D3" s="12">
        <v>1591</v>
      </c>
      <c r="E3" s="10">
        <f t="shared" si="0"/>
        <v>0.92434436039553336</v>
      </c>
      <c r="F3" s="10">
        <f t="shared" ref="F3:F23" si="4">ABS((D3-C3)/C3)</f>
        <v>7.5655639604466612E-2</v>
      </c>
      <c r="G3" s="2"/>
      <c r="J3" s="12">
        <v>1367</v>
      </c>
      <c r="K3" s="10">
        <f t="shared" si="1"/>
        <v>0.79420411103751987</v>
      </c>
      <c r="L3" s="20">
        <f t="shared" ref="L3:L23" si="5">ABS((J3-C3)/C3)</f>
        <v>0.20579588896248011</v>
      </c>
      <c r="Q3" s="1">
        <v>1074</v>
      </c>
      <c r="R3" s="10">
        <f t="shared" si="2"/>
        <v>0.62397601701118977</v>
      </c>
      <c r="S3" s="20">
        <f t="shared" si="3"/>
        <v>0.37602398298881029</v>
      </c>
      <c r="T3" s="1" t="s">
        <v>59</v>
      </c>
    </row>
    <row r="4" spans="1:20" x14ac:dyDescent="0.3">
      <c r="B4" s="3" t="s">
        <v>9</v>
      </c>
      <c r="C4" s="4">
        <v>1798.116</v>
      </c>
      <c r="D4" s="4">
        <v>1728</v>
      </c>
      <c r="E4" s="10">
        <f t="shared" si="0"/>
        <v>0.96100585279258954</v>
      </c>
      <c r="F4" s="10">
        <f t="shared" si="4"/>
        <v>3.8994147207410415E-2</v>
      </c>
      <c r="G4" s="3"/>
      <c r="J4" s="4">
        <v>1712</v>
      </c>
      <c r="K4" s="10">
        <f t="shared" si="1"/>
        <v>0.95210765045191748</v>
      </c>
      <c r="L4" s="20">
        <f t="shared" si="5"/>
        <v>4.7892349548082538E-2</v>
      </c>
      <c r="Q4" s="1">
        <v>1907</v>
      </c>
      <c r="R4" s="10">
        <f t="shared" si="2"/>
        <v>1.0605544914788589</v>
      </c>
      <c r="S4" s="20">
        <f t="shared" si="3"/>
        <v>6.0554491478858989E-2</v>
      </c>
      <c r="T4" s="1" t="s">
        <v>56</v>
      </c>
    </row>
    <row r="5" spans="1:20" x14ac:dyDescent="0.3">
      <c r="B5" s="3" t="s">
        <v>8</v>
      </c>
      <c r="C5" s="4">
        <v>1820.4090000000001</v>
      </c>
      <c r="D5" s="4">
        <v>1833</v>
      </c>
      <c r="E5" s="10">
        <f t="shared" si="0"/>
        <v>1.0069165775383444</v>
      </c>
      <c r="F5" s="10">
        <f t="shared" si="4"/>
        <v>6.9165775383443467E-3</v>
      </c>
      <c r="G5" s="3"/>
      <c r="J5" s="4">
        <v>1880</v>
      </c>
      <c r="K5" s="10">
        <f t="shared" si="1"/>
        <v>1.0327349513213788</v>
      </c>
      <c r="L5" s="20">
        <f t="shared" si="5"/>
        <v>3.2734951321378818E-2</v>
      </c>
      <c r="Q5" s="1">
        <v>1975</v>
      </c>
      <c r="R5" s="10">
        <f t="shared" si="2"/>
        <v>1.0849210259892144</v>
      </c>
      <c r="S5" s="20">
        <f t="shared" si="3"/>
        <v>8.4921025989214444E-2</v>
      </c>
      <c r="T5" s="1" t="s">
        <v>57</v>
      </c>
    </row>
    <row r="6" spans="1:20" x14ac:dyDescent="0.3">
      <c r="B6" s="3" t="s">
        <v>7</v>
      </c>
      <c r="C6" s="3">
        <v>1827.5060000000001</v>
      </c>
      <c r="D6" s="12">
        <v>1453</v>
      </c>
      <c r="E6" s="10">
        <f t="shared" si="0"/>
        <v>0.79507262903651199</v>
      </c>
      <c r="F6" s="10">
        <f t="shared" si="4"/>
        <v>0.20492737096348798</v>
      </c>
      <c r="G6" s="2"/>
      <c r="J6" s="12">
        <v>1462</v>
      </c>
      <c r="K6" s="10">
        <f t="shared" si="1"/>
        <v>0.79999737346963562</v>
      </c>
      <c r="L6" s="20">
        <f t="shared" si="5"/>
        <v>0.20000262653036438</v>
      </c>
      <c r="Q6" s="1">
        <v>1352</v>
      </c>
      <c r="R6" s="10">
        <f t="shared" si="2"/>
        <v>0.73980605262034704</v>
      </c>
      <c r="S6" s="20">
        <f t="shared" si="3"/>
        <v>0.26019394737965296</v>
      </c>
      <c r="T6" s="1" t="s">
        <v>54</v>
      </c>
    </row>
    <row r="7" spans="1:20" x14ac:dyDescent="0.3">
      <c r="B7" s="3" t="s">
        <v>6</v>
      </c>
      <c r="C7" s="3">
        <v>1836.393</v>
      </c>
      <c r="D7" s="12">
        <v>1083</v>
      </c>
      <c r="E7" s="17">
        <f t="shared" si="0"/>
        <v>0.5897430451978416</v>
      </c>
      <c r="F7" s="10">
        <f t="shared" si="4"/>
        <v>0.41025695480215835</v>
      </c>
      <c r="G7" s="2"/>
      <c r="J7" s="12">
        <v>1068</v>
      </c>
      <c r="K7" s="17">
        <f t="shared" si="1"/>
        <v>0.58157485897626493</v>
      </c>
      <c r="L7" s="20">
        <f t="shared" si="5"/>
        <v>0.41842514102373513</v>
      </c>
      <c r="Q7" s="1">
        <v>1507</v>
      </c>
      <c r="R7" s="10">
        <f t="shared" si="2"/>
        <v>0.82063044239441119</v>
      </c>
      <c r="S7" s="20">
        <f t="shared" si="3"/>
        <v>0.17936955760558879</v>
      </c>
      <c r="T7" s="1" t="s">
        <v>54</v>
      </c>
    </row>
    <row r="8" spans="1:20" x14ac:dyDescent="0.3">
      <c r="B8" s="3" t="s">
        <v>5</v>
      </c>
      <c r="C8" s="3">
        <v>1840.172</v>
      </c>
      <c r="D8" s="12">
        <v>800</v>
      </c>
      <c r="E8" s="17">
        <f t="shared" si="0"/>
        <v>0.43474196977239082</v>
      </c>
      <c r="F8" s="10">
        <f t="shared" si="4"/>
        <v>0.56525803022760912</v>
      </c>
      <c r="G8" s="2">
        <v>928</v>
      </c>
      <c r="H8" s="10">
        <f>G8/C8</f>
        <v>0.50430068493597335</v>
      </c>
      <c r="I8" s="1" t="s">
        <v>28</v>
      </c>
      <c r="J8" s="12">
        <v>790</v>
      </c>
      <c r="K8" s="17">
        <f t="shared" si="1"/>
        <v>0.42930769515023592</v>
      </c>
      <c r="L8" s="20">
        <f t="shared" si="5"/>
        <v>0.57069230484976408</v>
      </c>
      <c r="M8" s="1" t="s">
        <v>42</v>
      </c>
      <c r="Q8">
        <v>705</v>
      </c>
      <c r="R8" s="10">
        <f t="shared" si="2"/>
        <v>0.38311636086191941</v>
      </c>
      <c r="S8" s="20">
        <f t="shared" si="3"/>
        <v>0.61688363913808053</v>
      </c>
      <c r="T8" t="s">
        <v>54</v>
      </c>
    </row>
    <row r="9" spans="1:20" x14ac:dyDescent="0.3">
      <c r="B9" s="3" t="s">
        <v>4</v>
      </c>
      <c r="C9" s="3">
        <v>1847</v>
      </c>
      <c r="D9" s="12">
        <v>1259</v>
      </c>
      <c r="E9" s="17">
        <f t="shared" si="0"/>
        <v>0.68164591229020033</v>
      </c>
      <c r="F9" s="10">
        <f t="shared" si="4"/>
        <v>0.31835408770979967</v>
      </c>
      <c r="G9" s="2"/>
      <c r="I9" s="1" t="s">
        <v>29</v>
      </c>
      <c r="J9" s="12">
        <v>1254</v>
      </c>
      <c r="K9" s="17">
        <f t="shared" si="1"/>
        <v>0.67893881970763403</v>
      </c>
      <c r="L9" s="20">
        <f t="shared" si="5"/>
        <v>0.32106118029236602</v>
      </c>
      <c r="M9" s="1" t="s">
        <v>41</v>
      </c>
      <c r="Q9">
        <v>1615</v>
      </c>
      <c r="R9" s="10">
        <f t="shared" si="2"/>
        <v>0.87439090416892262</v>
      </c>
      <c r="S9" s="20">
        <f t="shared" si="3"/>
        <v>0.12560909583107743</v>
      </c>
      <c r="T9" t="s">
        <v>58</v>
      </c>
    </row>
    <row r="10" spans="1:20" x14ac:dyDescent="0.3">
      <c r="B10" s="3" t="s">
        <v>3</v>
      </c>
      <c r="C10" s="3">
        <v>1849.383</v>
      </c>
      <c r="D10" s="12">
        <v>1381</v>
      </c>
      <c r="E10" s="10">
        <f t="shared" si="0"/>
        <v>0.74673553287772187</v>
      </c>
      <c r="F10" s="10">
        <f t="shared" si="4"/>
        <v>0.25326446712227807</v>
      </c>
      <c r="G10" s="2">
        <v>1523</v>
      </c>
      <c r="H10" s="10">
        <f>G10/C10</f>
        <v>0.82351789759070992</v>
      </c>
      <c r="I10" s="1" t="s">
        <v>30</v>
      </c>
      <c r="J10" s="12">
        <v>1381</v>
      </c>
      <c r="K10" s="10">
        <f t="shared" si="1"/>
        <v>0.74673553287772187</v>
      </c>
      <c r="L10" s="20">
        <f t="shared" si="5"/>
        <v>0.25326446712227807</v>
      </c>
      <c r="Q10">
        <v>1655</v>
      </c>
      <c r="R10" s="10">
        <f t="shared" si="2"/>
        <v>0.89489305352109327</v>
      </c>
      <c r="S10" s="20">
        <f t="shared" si="3"/>
        <v>0.10510694647890677</v>
      </c>
      <c r="T10" t="s">
        <v>54</v>
      </c>
    </row>
    <row r="11" spans="1:20" x14ac:dyDescent="0.3">
      <c r="B11" s="3" t="s">
        <v>2</v>
      </c>
      <c r="C11" s="3">
        <v>1849.9960000000001</v>
      </c>
      <c r="D11" s="12">
        <v>1301</v>
      </c>
      <c r="E11" s="19">
        <f t="shared" si="0"/>
        <v>0.70324476377246214</v>
      </c>
      <c r="F11" s="10">
        <f t="shared" si="4"/>
        <v>0.2967552362275378</v>
      </c>
      <c r="G11" s="2">
        <v>1689</v>
      </c>
      <c r="H11" s="10">
        <f>G11/C11</f>
        <v>0.9129749469728583</v>
      </c>
      <c r="I11" s="1" t="s">
        <v>30</v>
      </c>
      <c r="J11" s="12">
        <v>1285</v>
      </c>
      <c r="K11" s="19">
        <f t="shared" si="1"/>
        <v>0.69459609642399223</v>
      </c>
      <c r="L11" s="20">
        <f t="shared" si="5"/>
        <v>0.30540390357600777</v>
      </c>
      <c r="M11" s="1" t="s">
        <v>40</v>
      </c>
      <c r="Q11" s="1">
        <v>1426</v>
      </c>
      <c r="R11" s="10">
        <f t="shared" si="2"/>
        <v>0.77081247743238357</v>
      </c>
      <c r="S11" s="20">
        <f t="shared" si="3"/>
        <v>0.2291875225676164</v>
      </c>
    </row>
    <row r="12" spans="1:20" x14ac:dyDescent="0.3">
      <c r="B12" s="3" t="s">
        <v>1</v>
      </c>
      <c r="C12" s="3">
        <v>1870.82</v>
      </c>
      <c r="D12" s="12">
        <v>1950</v>
      </c>
      <c r="E12" s="10">
        <f t="shared" si="0"/>
        <v>1.042323686939417</v>
      </c>
      <c r="F12" s="10">
        <f t="shared" si="4"/>
        <v>4.2323686939416974E-2</v>
      </c>
      <c r="G12" s="2"/>
      <c r="I12" t="s">
        <v>31</v>
      </c>
      <c r="J12" s="12">
        <v>1753</v>
      </c>
      <c r="K12" s="10">
        <f t="shared" si="1"/>
        <v>0.93702226831015278</v>
      </c>
      <c r="L12" s="20">
        <f t="shared" si="5"/>
        <v>6.2977731689847202E-2</v>
      </c>
      <c r="Q12" s="1">
        <v>1942</v>
      </c>
      <c r="R12" s="10">
        <f t="shared" si="2"/>
        <v>1.0380474871981271</v>
      </c>
      <c r="S12" s="20">
        <f t="shared" si="3"/>
        <v>3.8047487198127061E-2</v>
      </c>
      <c r="T12" s="1" t="s">
        <v>55</v>
      </c>
    </row>
    <row r="13" spans="1:20" x14ac:dyDescent="0.3">
      <c r="B13" s="3" t="s">
        <v>0</v>
      </c>
      <c r="C13" s="3">
        <v>1873.806</v>
      </c>
      <c r="D13" s="12">
        <v>1897</v>
      </c>
      <c r="E13" s="10">
        <f t="shared" si="0"/>
        <v>1.0123780156537017</v>
      </c>
      <c r="F13" s="10">
        <f t="shared" si="4"/>
        <v>1.2378015653701589E-2</v>
      </c>
      <c r="G13" s="2"/>
      <c r="I13" t="s">
        <v>32</v>
      </c>
      <c r="J13" s="12">
        <v>1978</v>
      </c>
      <c r="K13" s="10">
        <f t="shared" si="1"/>
        <v>1.0556055429430795</v>
      </c>
      <c r="L13" s="20">
        <f t="shared" si="5"/>
        <v>5.5605542943079463E-2</v>
      </c>
      <c r="Q13">
        <v>1968</v>
      </c>
      <c r="R13" s="10">
        <f t="shared" si="2"/>
        <v>1.0502688111789587</v>
      </c>
      <c r="S13" s="20">
        <f t="shared" si="3"/>
        <v>5.026881117895874E-2</v>
      </c>
      <c r="T13" s="1" t="s">
        <v>54</v>
      </c>
    </row>
    <row r="14" spans="1:20" x14ac:dyDescent="0.3">
      <c r="J14" s="13"/>
      <c r="K14" s="10"/>
      <c r="L14" s="20"/>
      <c r="R14" s="10"/>
      <c r="S14" s="20"/>
    </row>
    <row r="15" spans="1:20" x14ac:dyDescent="0.3">
      <c r="A15" s="9" t="s">
        <v>15</v>
      </c>
      <c r="B15" s="6" t="s">
        <v>17</v>
      </c>
      <c r="C15" s="8">
        <v>1681</v>
      </c>
      <c r="D15" s="13">
        <v>1556</v>
      </c>
      <c r="E15" s="10">
        <f>D15/C15</f>
        <v>0.92563950029744202</v>
      </c>
      <c r="F15" s="10">
        <f t="shared" si="4"/>
        <v>7.4360499702557994E-2</v>
      </c>
      <c r="J15" s="13">
        <v>1672</v>
      </c>
      <c r="K15" s="10">
        <f>J15/C15</f>
        <v>0.99464604402141588</v>
      </c>
      <c r="L15" s="20">
        <f t="shared" si="5"/>
        <v>5.353955978584176E-3</v>
      </c>
      <c r="Q15" s="1">
        <v>1780</v>
      </c>
      <c r="R15" s="10">
        <f t="shared" si="2"/>
        <v>1.0588935157644259</v>
      </c>
      <c r="S15" s="20">
        <f t="shared" si="3"/>
        <v>5.889351576442594E-2</v>
      </c>
    </row>
    <row r="16" spans="1:20" x14ac:dyDescent="0.3">
      <c r="B16" s="6" t="s">
        <v>18</v>
      </c>
      <c r="C16" s="8">
        <v>1952</v>
      </c>
      <c r="D16" s="13">
        <v>2020</v>
      </c>
      <c r="E16" s="10">
        <f>D16/C16</f>
        <v>1.0348360655737705</v>
      </c>
      <c r="F16" s="10">
        <f t="shared" si="4"/>
        <v>3.4836065573770489E-2</v>
      </c>
      <c r="J16" s="13">
        <v>2307</v>
      </c>
      <c r="K16" s="19">
        <f>J16/C16</f>
        <v>1.1818647540983607</v>
      </c>
      <c r="L16" s="20">
        <f t="shared" si="5"/>
        <v>0.18186475409836064</v>
      </c>
      <c r="M16" s="18" t="s">
        <v>38</v>
      </c>
      <c r="Q16" s="1">
        <v>2293</v>
      </c>
      <c r="R16" s="10">
        <f t="shared" si="2"/>
        <v>1.1746926229508197</v>
      </c>
      <c r="S16" s="20">
        <f t="shared" si="3"/>
        <v>0.17469262295081966</v>
      </c>
    </row>
    <row r="17" spans="1:20" x14ac:dyDescent="0.3">
      <c r="B17" s="6" t="s">
        <v>19</v>
      </c>
      <c r="C17" s="8">
        <v>1991</v>
      </c>
      <c r="D17" s="13">
        <v>2835</v>
      </c>
      <c r="E17" s="19">
        <f>D17/C17</f>
        <v>1.4239075841285787</v>
      </c>
      <c r="F17" s="10">
        <f t="shared" si="4"/>
        <v>0.4239075841285786</v>
      </c>
      <c r="G17" s="1">
        <v>1852</v>
      </c>
      <c r="H17" s="10">
        <f>G17/C17</f>
        <v>0.9301858362631843</v>
      </c>
      <c r="I17" s="1" t="s">
        <v>46</v>
      </c>
      <c r="J17" s="13">
        <v>2558</v>
      </c>
      <c r="K17" s="19">
        <f>J17/C17</f>
        <v>1.2847815168257157</v>
      </c>
      <c r="L17" s="20">
        <f t="shared" si="5"/>
        <v>0.28478151682571573</v>
      </c>
      <c r="M17" s="1" t="s">
        <v>39</v>
      </c>
      <c r="Q17" s="1">
        <v>2444</v>
      </c>
      <c r="R17" s="10">
        <f t="shared" si="2"/>
        <v>1.2275238573581115</v>
      </c>
      <c r="S17" s="20">
        <f t="shared" si="3"/>
        <v>0.22752385735811151</v>
      </c>
    </row>
    <row r="18" spans="1:20" x14ac:dyDescent="0.3">
      <c r="B18" s="7" t="s">
        <v>20</v>
      </c>
      <c r="C18" s="8">
        <v>1090</v>
      </c>
      <c r="D18" s="13">
        <v>1061</v>
      </c>
      <c r="E18" s="10">
        <f>D18/C18</f>
        <v>0.97339449541284406</v>
      </c>
      <c r="F18" s="10">
        <f t="shared" si="4"/>
        <v>2.6605504587155965E-2</v>
      </c>
      <c r="J18" s="13">
        <v>832</v>
      </c>
      <c r="K18" s="19">
        <f>J18/C18</f>
        <v>0.76330275229357802</v>
      </c>
      <c r="L18" s="20">
        <f t="shared" si="5"/>
        <v>0.23669724770642203</v>
      </c>
      <c r="M18" s="1" t="s">
        <v>35</v>
      </c>
      <c r="Q18">
        <v>1189</v>
      </c>
      <c r="R18" s="10">
        <f t="shared" si="2"/>
        <v>1.0908256880733944</v>
      </c>
      <c r="S18" s="20">
        <f t="shared" si="3"/>
        <v>9.08256880733945E-2</v>
      </c>
      <c r="T18" s="1" t="s">
        <v>52</v>
      </c>
    </row>
    <row r="19" spans="1:20" x14ac:dyDescent="0.3">
      <c r="B19" s="7" t="s">
        <v>21</v>
      </c>
      <c r="C19" s="8">
        <v>1847</v>
      </c>
      <c r="D19" s="13">
        <v>3000</v>
      </c>
      <c r="E19" s="19">
        <f>D19/C19</f>
        <v>1.6242555495397943</v>
      </c>
      <c r="F19" s="10">
        <f t="shared" si="4"/>
        <v>0.62425554953979423</v>
      </c>
      <c r="G19" s="1">
        <v>1804</v>
      </c>
      <c r="H19" s="10">
        <f>G19/C19</f>
        <v>0.9767190037899296</v>
      </c>
      <c r="I19" s="1" t="s">
        <v>26</v>
      </c>
      <c r="J19" s="13">
        <v>1881</v>
      </c>
      <c r="K19" s="10">
        <f>J19/C19</f>
        <v>1.0184082295614509</v>
      </c>
      <c r="L19" s="20">
        <f t="shared" si="5"/>
        <v>1.8408229561451002E-2</v>
      </c>
      <c r="M19" s="1" t="s">
        <v>26</v>
      </c>
      <c r="Q19">
        <v>1977</v>
      </c>
      <c r="R19" s="10">
        <f t="shared" si="2"/>
        <v>1.0703844071467243</v>
      </c>
      <c r="S19" s="20">
        <f t="shared" si="3"/>
        <v>7.038440714672442E-2</v>
      </c>
      <c r="T19" s="1" t="s">
        <v>53</v>
      </c>
    </row>
    <row r="20" spans="1:20" x14ac:dyDescent="0.3">
      <c r="J20" s="13"/>
      <c r="K20" s="10"/>
      <c r="L20" s="20"/>
      <c r="R20" s="10"/>
      <c r="S20" s="20"/>
    </row>
    <row r="21" spans="1:20" x14ac:dyDescent="0.3">
      <c r="A21" s="9" t="s">
        <v>16</v>
      </c>
      <c r="B21" s="6" t="s">
        <v>22</v>
      </c>
      <c r="C21" s="8">
        <v>1951</v>
      </c>
      <c r="D21" s="13">
        <v>1651</v>
      </c>
      <c r="E21" s="10">
        <f>D21/C21</f>
        <v>0.84623270117888261</v>
      </c>
      <c r="F21" s="10">
        <f t="shared" si="4"/>
        <v>0.15376729882111737</v>
      </c>
      <c r="J21" s="13">
        <v>1908</v>
      </c>
      <c r="K21" s="10">
        <f>J21/C21</f>
        <v>0.97796002050230646</v>
      </c>
      <c r="L21" s="20">
        <f t="shared" si="5"/>
        <v>2.2039979497693492E-2</v>
      </c>
      <c r="M21" s="1" t="s">
        <v>34</v>
      </c>
      <c r="Q21" s="1">
        <v>1918</v>
      </c>
      <c r="R21" s="10">
        <f t="shared" si="2"/>
        <v>0.98308559712967714</v>
      </c>
      <c r="S21" s="20">
        <f t="shared" si="3"/>
        <v>1.6914402870322913E-2</v>
      </c>
    </row>
    <row r="22" spans="1:20" x14ac:dyDescent="0.3">
      <c r="B22" s="6" t="s">
        <v>23</v>
      </c>
      <c r="C22" s="8">
        <v>1787</v>
      </c>
      <c r="D22" s="13">
        <v>1615</v>
      </c>
      <c r="E22" s="10">
        <f t="shared" ref="E22:E23" si="6">D22/C22</f>
        <v>0.90374930050363733</v>
      </c>
      <c r="F22" s="10">
        <f t="shared" si="4"/>
        <v>9.6250699496362613E-2</v>
      </c>
      <c r="J22" s="13">
        <v>1839</v>
      </c>
      <c r="K22" s="10">
        <f>J22/C22</f>
        <v>1.0290990486849469</v>
      </c>
      <c r="L22" s="20">
        <f t="shared" si="5"/>
        <v>2.9099048684946838E-2</v>
      </c>
      <c r="Q22" s="1">
        <v>1754</v>
      </c>
      <c r="R22" s="10">
        <f t="shared" si="2"/>
        <v>0.98153329602686068</v>
      </c>
      <c r="S22" s="20">
        <f t="shared" si="3"/>
        <v>1.8466703973139341E-2</v>
      </c>
    </row>
    <row r="23" spans="1:20" x14ac:dyDescent="0.3">
      <c r="B23" s="6" t="s">
        <v>24</v>
      </c>
      <c r="C23" s="8">
        <v>1786</v>
      </c>
      <c r="D23" s="13">
        <v>1756</v>
      </c>
      <c r="E23" s="10">
        <f t="shared" si="6"/>
        <v>0.98320268756998885</v>
      </c>
      <c r="F23" s="10">
        <f t="shared" si="4"/>
        <v>1.6797312430011199E-2</v>
      </c>
      <c r="J23" s="13">
        <v>1911</v>
      </c>
      <c r="K23" s="10">
        <f>J23/C23</f>
        <v>1.0699888017917134</v>
      </c>
      <c r="L23" s="20">
        <f t="shared" si="5"/>
        <v>6.9988801791713323E-2</v>
      </c>
      <c r="Q23" s="13">
        <v>1754</v>
      </c>
      <c r="R23" s="10">
        <f>Q23/C23</f>
        <v>0.98208286674132139</v>
      </c>
      <c r="S23" s="20">
        <f>ABS((Q23-C23)/C23)</f>
        <v>1.7917133258678612E-2</v>
      </c>
    </row>
    <row r="25" spans="1:20" x14ac:dyDescent="0.3">
      <c r="F25" s="10" t="s">
        <v>48</v>
      </c>
      <c r="L25" s="1" t="s">
        <v>49</v>
      </c>
    </row>
    <row r="26" spans="1:20" x14ac:dyDescent="0.3">
      <c r="F26" s="10">
        <f>AVERAGE(F3:F23)</f>
        <v>0.19346656464608206</v>
      </c>
      <c r="L26" s="21">
        <f>AVERAGE(L3:L23)</f>
        <v>0.1748468222107511</v>
      </c>
    </row>
    <row r="27" spans="1:20" x14ac:dyDescent="0.3">
      <c r="E27" s="10" t="s">
        <v>50</v>
      </c>
    </row>
    <row r="28" spans="1:20" x14ac:dyDescent="0.3">
      <c r="K28" s="1" t="s">
        <v>51</v>
      </c>
    </row>
    <row r="29" spans="1:20" x14ac:dyDescent="0.3">
      <c r="K29" s="1" t="s">
        <v>43</v>
      </c>
    </row>
  </sheetData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Manier</dc:creator>
  <cp:lastModifiedBy>Andrew Ocampo</cp:lastModifiedBy>
  <dcterms:created xsi:type="dcterms:W3CDTF">2015-10-05T15:20:51Z</dcterms:created>
  <dcterms:modified xsi:type="dcterms:W3CDTF">2024-12-05T03:55:29Z</dcterms:modified>
</cp:coreProperties>
</file>