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ch/merrygoround/school/24fl/shapes/final/napari-measure-drosophila-sperm/"/>
    </mc:Choice>
  </mc:AlternateContent>
  <xr:revisionPtr revIDLastSave="0" documentId="13_ncr:1_{2B33E250-E583-5E46-B04F-44E1E1EAEC3F}" xr6:coauthVersionLast="47" xr6:coauthVersionMax="47" xr10:uidLastSave="{00000000-0000-0000-0000-000000000000}"/>
  <bookViews>
    <workbookView xWindow="0" yWindow="1580" windowWidth="28800" windowHeight="15040" xr2:uid="{00000000-000D-0000-FFFF-FFFF00000000}"/>
  </bookViews>
  <sheets>
    <sheet name="Shee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F19" i="1"/>
  <c r="E16" i="1"/>
  <c r="F16" i="1"/>
  <c r="F3" i="1"/>
  <c r="F4" i="1"/>
  <c r="F5" i="1"/>
  <c r="F6" i="1"/>
  <c r="F7" i="1"/>
  <c r="F8" i="1"/>
  <c r="F9" i="1"/>
  <c r="F10" i="1"/>
  <c r="F11" i="1"/>
  <c r="F12" i="1"/>
  <c r="F13" i="1"/>
  <c r="F15" i="1"/>
  <c r="F17" i="1"/>
  <c r="F18" i="1"/>
  <c r="F21" i="1"/>
  <c r="F22" i="1"/>
  <c r="F23" i="1"/>
  <c r="F25" i="1" s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5" i="1"/>
  <c r="E17" i="1"/>
  <c r="E18" i="1"/>
  <c r="E21" i="1"/>
  <c r="E22" i="1"/>
  <c r="E23" i="1"/>
  <c r="I8" i="1"/>
  <c r="J8" i="1"/>
  <c r="J22" i="1"/>
  <c r="I22" i="1"/>
  <c r="J21" i="1"/>
  <c r="I21" i="1"/>
  <c r="J19" i="1"/>
  <c r="I19" i="1"/>
  <c r="J18" i="1"/>
  <c r="I18" i="1"/>
  <c r="J17" i="1"/>
  <c r="I17" i="1"/>
  <c r="J16" i="1"/>
  <c r="I16" i="1"/>
  <c r="J15" i="1"/>
  <c r="I15" i="1"/>
  <c r="J13" i="1"/>
  <c r="I13" i="1"/>
  <c r="J12" i="1"/>
  <c r="I12" i="1"/>
  <c r="J11" i="1"/>
  <c r="I11" i="1"/>
  <c r="J10" i="1"/>
  <c r="I10" i="1"/>
  <c r="J9" i="1"/>
  <c r="I9" i="1"/>
  <c r="J7" i="1"/>
  <c r="I7" i="1"/>
  <c r="J6" i="1"/>
  <c r="I6" i="1"/>
  <c r="J5" i="1"/>
  <c r="I5" i="1"/>
  <c r="J4" i="1"/>
  <c r="I4" i="1"/>
  <c r="J3" i="1"/>
  <c r="I3" i="1"/>
  <c r="J2" i="1"/>
  <c r="I2" i="1"/>
  <c r="J23" i="1"/>
  <c r="I23" i="1"/>
  <c r="F26" i="1" l="1"/>
  <c r="F28" i="1"/>
  <c r="F27" i="1"/>
  <c r="J26" i="1"/>
  <c r="J27" i="1"/>
  <c r="J25" i="1"/>
  <c r="J28" i="1"/>
</calcChain>
</file>

<file path=xl/sharedStrings.xml><?xml version="1.0" encoding="utf-8"?>
<sst xmlns="http://schemas.openxmlformats.org/spreadsheetml/2006/main" count="80" uniqueCount="64">
  <si>
    <t>53387.1B.2_7&amp;8</t>
  </si>
  <si>
    <t>472.1B.1_5&amp;6</t>
  </si>
  <si>
    <t>472.1A.1_3</t>
  </si>
  <si>
    <t>LHM.1B.3_7</t>
  </si>
  <si>
    <t>LHM.1B.3_2&amp;3</t>
  </si>
  <si>
    <t>42568.b4.7</t>
  </si>
  <si>
    <t>472.1A.1_4</t>
  </si>
  <si>
    <t>472.1A.1_5</t>
  </si>
  <si>
    <t>28369.2.6_3</t>
  </si>
  <si>
    <t>28369.2.6_2</t>
  </si>
  <si>
    <t>472.1A.1_2</t>
  </si>
  <si>
    <t>472.1A.1_1</t>
  </si>
  <si>
    <t>ImageID</t>
  </si>
  <si>
    <t>Hard</t>
  </si>
  <si>
    <t>Medium</t>
  </si>
  <si>
    <t>Easy</t>
  </si>
  <si>
    <t>24708.1_4 at 20X</t>
  </si>
  <si>
    <t xml:space="preserve">24708.1_5 at 20X </t>
  </si>
  <si>
    <t>24708.1_6 at 20X</t>
  </si>
  <si>
    <t xml:space="preserve">WT.C.1 </t>
  </si>
  <si>
    <t xml:space="preserve">WT.C.2 </t>
  </si>
  <si>
    <t>24708.1_1 at 20X  </t>
  </si>
  <si>
    <t xml:space="preserve">24708.1_2 at 20X </t>
  </si>
  <si>
    <t xml:space="preserve">24708.1_3 at 20X </t>
  </si>
  <si>
    <t>minsize=100, rad=6</t>
  </si>
  <si>
    <t>minsize=150, rad=5</t>
  </si>
  <si>
    <t>minsize=200, rad=8</t>
  </si>
  <si>
    <t>minsize=250</t>
  </si>
  <si>
    <t>minsize=114, rad=10</t>
  </si>
  <si>
    <t>minsize=5, rad=12, then again minsize=10</t>
  </si>
  <si>
    <t>rad=6, then minsize=5, then rad=15, then minsize=30</t>
  </si>
  <si>
    <t>minsize=15, rad=12</t>
  </si>
  <si>
    <t>minsize=10, rad=6</t>
  </si>
  <si>
    <t>minsize=10, rad=6, rad=10</t>
  </si>
  <si>
    <t>minsize=50, rad=8</t>
  </si>
  <si>
    <t>minsize=25, rad=9</t>
  </si>
  <si>
    <t>minsize=20, rad=13, measure largest component</t>
  </si>
  <si>
    <t>minsize=10, rad=6, top is 1565</t>
  </si>
  <si>
    <t>Accuracy</t>
  </si>
  <si>
    <t>Error</t>
  </si>
  <si>
    <t>Parameters</t>
  </si>
  <si>
    <t>Easy:</t>
  </si>
  <si>
    <t>Medium:</t>
  </si>
  <si>
    <t>Hard:</t>
  </si>
  <si>
    <t>Average:</t>
  </si>
  <si>
    <t>Ground Truth (μm)</t>
  </si>
  <si>
    <t>minsize=20, measure largest component</t>
  </si>
  <si>
    <t>minsize=250, rad=6, remove selection (glare)</t>
  </si>
  <si>
    <t>minsize=11, rad=4</t>
  </si>
  <si>
    <t>minsize=20, rad=7, remove noise, measure largest component</t>
  </si>
  <si>
    <t>minsize=15, rad=10, get largest component</t>
  </si>
  <si>
    <t>minsize=10, rad=8, top is 1600</t>
  </si>
  <si>
    <t>minsize=10, rad=6, remove selection</t>
  </si>
  <si>
    <t>rad=10, then minsize=10, then rad=20, then minsize=30</t>
  </si>
  <si>
    <t>minsize=5, rad=10, then again minsize=10, then rad=45, then largest component</t>
  </si>
  <si>
    <t>minsize=150</t>
  </si>
  <si>
    <t>minsize=100</t>
  </si>
  <si>
    <t>minsize=10, rad=8</t>
  </si>
  <si>
    <t>minsize=75</t>
  </si>
  <si>
    <t>minsize=40</t>
  </si>
  <si>
    <t>minsize=50,rad=6</t>
  </si>
  <si>
    <t>minsize=10, rad=10</t>
  </si>
  <si>
    <t>Denoise and remove noise only (μm)</t>
  </si>
  <si>
    <t>With largest component and remove selection (μm)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</si>
</sst>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sz val="11"/>
      <color rgb="FF222222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0" fontId="1" fillId="0" borderId="0" xfId="1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0" fontId="1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10" fontId="9" fillId="0" borderId="0" xfId="0" applyNumberFormat="1" applyFont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zoomScale="89" workbookViewId="0">
      <selection activeCell="D27" sqref="D27"/>
    </sheetView>
  </sheetViews>
  <sheetFormatPr baseColWidth="10" defaultColWidth="9.1640625" defaultRowHeight="16" x14ac:dyDescent="0.15"/>
  <cols>
    <col min="1" max="1" width="9.1640625" style="1"/>
    <col min="2" max="2" width="16.83203125" style="7" bestFit="1" customWidth="1"/>
    <col min="3" max="3" width="19.83203125" style="7" bestFit="1" customWidth="1"/>
    <col min="4" max="4" width="21.83203125" style="4" customWidth="1"/>
    <col min="5" max="5" width="11" style="4" bestFit="1" customWidth="1"/>
    <col min="6" max="6" width="10.83203125" style="4" customWidth="1"/>
    <col min="7" max="7" width="27.83203125" style="4" customWidth="1"/>
    <col min="8" max="8" width="27.5" style="4" customWidth="1"/>
    <col min="9" max="9" width="11" style="4" bestFit="1" customWidth="1"/>
    <col min="10" max="10" width="10.83203125" style="4" customWidth="1"/>
    <col min="11" max="11" width="41.33203125" style="4" customWidth="1"/>
    <col min="12" max="16384" width="9.1640625" style="4"/>
  </cols>
  <sheetData>
    <row r="1" spans="1:11" s="1" customFormat="1" ht="34" x14ac:dyDescent="0.15">
      <c r="B1" s="2" t="s">
        <v>12</v>
      </c>
      <c r="C1" s="2" t="s">
        <v>45</v>
      </c>
      <c r="D1" s="1" t="s">
        <v>62</v>
      </c>
      <c r="E1" s="1" t="s">
        <v>38</v>
      </c>
      <c r="F1" s="1" t="s">
        <v>39</v>
      </c>
      <c r="G1" s="1" t="s">
        <v>40</v>
      </c>
      <c r="H1" s="1" t="s">
        <v>63</v>
      </c>
      <c r="I1" s="1" t="s">
        <v>38</v>
      </c>
      <c r="J1" s="1" t="s">
        <v>39</v>
      </c>
      <c r="K1" s="1" t="s">
        <v>40</v>
      </c>
    </row>
    <row r="2" spans="1:11" ht="28" x14ac:dyDescent="0.15">
      <c r="A2" s="1" t="s">
        <v>13</v>
      </c>
      <c r="B2" s="3" t="s">
        <v>11</v>
      </c>
      <c r="C2" s="3">
        <v>1421.7239999999999</v>
      </c>
      <c r="D2" s="4">
        <v>1194</v>
      </c>
      <c r="E2" s="5">
        <f>D2/C2</f>
        <v>0.83982545135342723</v>
      </c>
      <c r="F2" s="5">
        <f>ABS((D2-C2)/C2)</f>
        <v>0.16017454864657271</v>
      </c>
      <c r="G2" s="4" t="s">
        <v>29</v>
      </c>
      <c r="H2" s="4">
        <v>1457</v>
      </c>
      <c r="I2" s="5">
        <f t="shared" ref="I2:I13" si="0">H2/C2</f>
        <v>1.0248121294991153</v>
      </c>
      <c r="J2" s="5">
        <f t="shared" ref="J2:J13" si="1">ABS((H2-C2)/C2)</f>
        <v>2.4812129499115206E-2</v>
      </c>
      <c r="K2" s="4" t="s">
        <v>54</v>
      </c>
    </row>
    <row r="3" spans="1:11" ht="28" x14ac:dyDescent="0.15">
      <c r="B3" s="3" t="s">
        <v>10</v>
      </c>
      <c r="C3" s="3">
        <v>1721.22</v>
      </c>
      <c r="D3" s="4">
        <v>1518</v>
      </c>
      <c r="E3" s="5">
        <f t="shared" ref="E3:E23" si="2">D3/C3</f>
        <v>0.88193258270296648</v>
      </c>
      <c r="F3" s="5">
        <f t="shared" ref="F3:F23" si="3">ABS((D3-C3)/C3)</f>
        <v>0.11806741729703352</v>
      </c>
      <c r="G3" s="4" t="s">
        <v>30</v>
      </c>
      <c r="H3" s="4">
        <v>1518</v>
      </c>
      <c r="I3" s="5">
        <f t="shared" si="0"/>
        <v>0.88193258270296648</v>
      </c>
      <c r="J3" s="5">
        <f t="shared" si="1"/>
        <v>0.11806741729703352</v>
      </c>
      <c r="K3" s="4" t="s">
        <v>53</v>
      </c>
    </row>
    <row r="4" spans="1:11" x14ac:dyDescent="0.15">
      <c r="B4" s="3" t="s">
        <v>9</v>
      </c>
      <c r="C4" s="3">
        <v>1798.116</v>
      </c>
      <c r="D4" s="4">
        <v>1835</v>
      </c>
      <c r="E4" s="5">
        <f t="shared" si="2"/>
        <v>1.0205125809458344</v>
      </c>
      <c r="F4" s="5">
        <f t="shared" si="3"/>
        <v>2.0512580945834427E-2</v>
      </c>
      <c r="G4" s="4" t="s">
        <v>34</v>
      </c>
      <c r="H4" s="4">
        <v>1835</v>
      </c>
      <c r="I4" s="5">
        <f t="shared" si="0"/>
        <v>1.0205125809458344</v>
      </c>
      <c r="J4" s="5">
        <f t="shared" si="1"/>
        <v>2.0512580945834427E-2</v>
      </c>
      <c r="K4" s="4" t="s">
        <v>34</v>
      </c>
    </row>
    <row r="5" spans="1:11" x14ac:dyDescent="0.15">
      <c r="B5" s="3" t="s">
        <v>8</v>
      </c>
      <c r="C5" s="3">
        <v>1820.4090000000001</v>
      </c>
      <c r="D5" s="6">
        <v>1973</v>
      </c>
      <c r="E5" s="5">
        <f t="shared" si="2"/>
        <v>1.083822371785681</v>
      </c>
      <c r="F5" s="5">
        <f t="shared" si="3"/>
        <v>8.3822371785681069E-2</v>
      </c>
      <c r="G5" s="4" t="s">
        <v>35</v>
      </c>
      <c r="H5" s="6">
        <v>1973</v>
      </c>
      <c r="I5" s="5">
        <f t="shared" si="0"/>
        <v>1.083822371785681</v>
      </c>
      <c r="J5" s="5">
        <f t="shared" si="1"/>
        <v>8.3822371785681069E-2</v>
      </c>
      <c r="K5" s="4" t="s">
        <v>35</v>
      </c>
    </row>
    <row r="6" spans="1:11" x14ac:dyDescent="0.15">
      <c r="B6" s="3" t="s">
        <v>7</v>
      </c>
      <c r="C6" s="3">
        <v>1827.5060000000001</v>
      </c>
      <c r="D6" s="4">
        <v>1460</v>
      </c>
      <c r="E6" s="5">
        <f t="shared" si="2"/>
        <v>0.79890298581783037</v>
      </c>
      <c r="F6" s="5">
        <f t="shared" si="3"/>
        <v>0.2010970141821696</v>
      </c>
      <c r="G6" s="4" t="s">
        <v>33</v>
      </c>
      <c r="H6" s="4">
        <v>1606</v>
      </c>
      <c r="I6" s="5">
        <f t="shared" si="0"/>
        <v>0.87879328439961346</v>
      </c>
      <c r="J6" s="5">
        <f t="shared" si="1"/>
        <v>0.12120671560038658</v>
      </c>
      <c r="K6" s="4" t="s">
        <v>33</v>
      </c>
    </row>
    <row r="7" spans="1:11" x14ac:dyDescent="0.15">
      <c r="B7" s="3" t="s">
        <v>6</v>
      </c>
      <c r="C7" s="3">
        <v>1836.393</v>
      </c>
      <c r="D7" s="4">
        <v>1570</v>
      </c>
      <c r="E7" s="5">
        <f t="shared" si="2"/>
        <v>0.85493682452503361</v>
      </c>
      <c r="F7" s="5">
        <f t="shared" si="3"/>
        <v>0.14506317547496642</v>
      </c>
      <c r="G7" s="4" t="s">
        <v>32</v>
      </c>
      <c r="H7" s="4">
        <v>1624</v>
      </c>
      <c r="I7" s="5">
        <f t="shared" si="0"/>
        <v>0.88434229492270988</v>
      </c>
      <c r="J7" s="5">
        <f t="shared" si="1"/>
        <v>0.11565770507729012</v>
      </c>
      <c r="K7" s="4" t="s">
        <v>32</v>
      </c>
    </row>
    <row r="8" spans="1:11" x14ac:dyDescent="0.15">
      <c r="B8" s="3" t="s">
        <v>5</v>
      </c>
      <c r="C8" s="3">
        <v>1840.172</v>
      </c>
      <c r="D8" s="6">
        <v>739</v>
      </c>
      <c r="E8" s="5">
        <f t="shared" si="2"/>
        <v>0.40159289457724601</v>
      </c>
      <c r="F8" s="5">
        <f t="shared" si="3"/>
        <v>0.59840710542275399</v>
      </c>
      <c r="G8" s="6" t="s">
        <v>32</v>
      </c>
      <c r="H8" s="6">
        <v>2693</v>
      </c>
      <c r="I8" s="5">
        <f t="shared" si="0"/>
        <v>1.4634501557463107</v>
      </c>
      <c r="J8" s="5">
        <f t="shared" si="1"/>
        <v>0.46345015574631065</v>
      </c>
      <c r="K8" s="6" t="s">
        <v>52</v>
      </c>
    </row>
    <row r="9" spans="1:11" x14ac:dyDescent="0.15">
      <c r="B9" s="3" t="s">
        <v>4</v>
      </c>
      <c r="C9" s="3">
        <v>1847</v>
      </c>
      <c r="D9" s="6">
        <v>1674</v>
      </c>
      <c r="E9" s="5">
        <f t="shared" si="2"/>
        <v>0.90633459664320515</v>
      </c>
      <c r="F9" s="5">
        <f t="shared" si="3"/>
        <v>9.3665403356794796E-2</v>
      </c>
      <c r="G9" s="6" t="s">
        <v>37</v>
      </c>
      <c r="H9" s="6">
        <v>1695</v>
      </c>
      <c r="I9" s="5">
        <f t="shared" si="0"/>
        <v>0.91770438548998379</v>
      </c>
      <c r="J9" s="5">
        <f t="shared" si="1"/>
        <v>8.2295614510016241E-2</v>
      </c>
      <c r="K9" s="6" t="s">
        <v>51</v>
      </c>
    </row>
    <row r="10" spans="1:11" x14ac:dyDescent="0.15">
      <c r="B10" s="3" t="s">
        <v>3</v>
      </c>
      <c r="C10" s="3">
        <v>1849.383</v>
      </c>
      <c r="D10" s="6">
        <v>1733</v>
      </c>
      <c r="E10" s="5">
        <f t="shared" si="2"/>
        <v>0.93706928202541062</v>
      </c>
      <c r="F10" s="5">
        <f t="shared" si="3"/>
        <v>6.2930717974589379E-2</v>
      </c>
      <c r="G10" s="6" t="s">
        <v>61</v>
      </c>
      <c r="H10" s="6">
        <v>1733</v>
      </c>
      <c r="I10" s="5">
        <f t="shared" si="0"/>
        <v>0.93706928202541062</v>
      </c>
      <c r="J10" s="5">
        <f t="shared" si="1"/>
        <v>6.2930717974589379E-2</v>
      </c>
      <c r="K10" s="6" t="s">
        <v>61</v>
      </c>
    </row>
    <row r="11" spans="1:11" x14ac:dyDescent="0.15">
      <c r="B11" s="3" t="s">
        <v>2</v>
      </c>
      <c r="C11" s="3">
        <v>1849.9960000000001</v>
      </c>
      <c r="D11" s="4">
        <v>1716</v>
      </c>
      <c r="E11" s="5">
        <f t="shared" si="2"/>
        <v>0.92756957312340127</v>
      </c>
      <c r="F11" s="5">
        <f t="shared" si="3"/>
        <v>7.2430426876598702E-2</v>
      </c>
      <c r="G11" s="4" t="s">
        <v>31</v>
      </c>
      <c r="H11" s="4">
        <v>1789</v>
      </c>
      <c r="I11" s="5">
        <f t="shared" si="0"/>
        <v>0.96702911790079538</v>
      </c>
      <c r="J11" s="5">
        <f t="shared" si="1"/>
        <v>3.2970882099204589E-2</v>
      </c>
      <c r="K11" s="4" t="s">
        <v>50</v>
      </c>
    </row>
    <row r="12" spans="1:11" x14ac:dyDescent="0.15">
      <c r="B12" s="3" t="s">
        <v>1</v>
      </c>
      <c r="C12" s="3">
        <v>1870.82</v>
      </c>
      <c r="D12" s="4">
        <v>2173</v>
      </c>
      <c r="E12" s="5">
        <f t="shared" si="2"/>
        <v>1.1615227547278735</v>
      </c>
      <c r="F12" s="5">
        <f t="shared" si="3"/>
        <v>0.16152275472787339</v>
      </c>
      <c r="G12" s="4" t="s">
        <v>60</v>
      </c>
      <c r="H12" s="4">
        <v>2004</v>
      </c>
      <c r="I12" s="5">
        <f t="shared" si="0"/>
        <v>1.071188035193124</v>
      </c>
      <c r="J12" s="5">
        <f t="shared" si="1"/>
        <v>7.1188035193123902E-2</v>
      </c>
      <c r="K12" s="4" t="s">
        <v>49</v>
      </c>
    </row>
    <row r="13" spans="1:11" x14ac:dyDescent="0.15">
      <c r="B13" s="3" t="s">
        <v>0</v>
      </c>
      <c r="C13" s="3">
        <v>1873.806</v>
      </c>
      <c r="D13" s="6">
        <v>1981</v>
      </c>
      <c r="E13" s="5">
        <f t="shared" si="2"/>
        <v>1.0572065624723157</v>
      </c>
      <c r="F13" s="5">
        <f t="shared" si="3"/>
        <v>5.7206562472315682E-2</v>
      </c>
      <c r="G13" s="4" t="s">
        <v>59</v>
      </c>
      <c r="H13" s="6">
        <v>1972</v>
      </c>
      <c r="I13" s="5">
        <f t="shared" si="0"/>
        <v>1.0524035038846071</v>
      </c>
      <c r="J13" s="5">
        <f t="shared" si="1"/>
        <v>5.2403503884607031E-2</v>
      </c>
      <c r="K13" s="4" t="s">
        <v>36</v>
      </c>
    </row>
    <row r="14" spans="1:11" x14ac:dyDescent="0.15">
      <c r="E14" s="5"/>
      <c r="F14" s="5"/>
      <c r="I14" s="5"/>
      <c r="J14" s="5"/>
    </row>
    <row r="15" spans="1:11" ht="17" x14ac:dyDescent="0.15">
      <c r="A15" s="1" t="s">
        <v>14</v>
      </c>
      <c r="B15" s="8" t="s">
        <v>16</v>
      </c>
      <c r="C15" s="7">
        <v>1681</v>
      </c>
      <c r="D15" s="4">
        <v>1686</v>
      </c>
      <c r="E15" s="5">
        <f t="shared" si="2"/>
        <v>1.0029744199881023</v>
      </c>
      <c r="F15" s="5">
        <f t="shared" si="3"/>
        <v>2.9744199881023199E-3</v>
      </c>
      <c r="G15" s="6" t="s">
        <v>26</v>
      </c>
      <c r="H15" s="4">
        <v>1686</v>
      </c>
      <c r="I15" s="5">
        <f>H15/C15</f>
        <v>1.0029744199881023</v>
      </c>
      <c r="J15" s="5">
        <f>ABS((H15-C15)/C15)</f>
        <v>2.9744199881023199E-3</v>
      </c>
      <c r="K15" s="6" t="s">
        <v>26</v>
      </c>
    </row>
    <row r="16" spans="1:11" x14ac:dyDescent="0.15">
      <c r="B16" s="8" t="s">
        <v>17</v>
      </c>
      <c r="C16" s="7">
        <v>1952</v>
      </c>
      <c r="D16" s="4">
        <v>2348</v>
      </c>
      <c r="E16" s="5">
        <f t="shared" si="2"/>
        <v>1.2028688524590163</v>
      </c>
      <c r="F16" s="5">
        <f t="shared" si="3"/>
        <v>0.2028688524590164</v>
      </c>
      <c r="G16" s="6" t="s">
        <v>27</v>
      </c>
      <c r="H16" s="4">
        <v>1978</v>
      </c>
      <c r="I16" s="5">
        <f>H16/C16</f>
        <v>1.0133196721311475</v>
      </c>
      <c r="J16" s="5">
        <f>ABS((H16-C16)/C16)</f>
        <v>1.331967213114754E-2</v>
      </c>
      <c r="K16" s="6" t="s">
        <v>47</v>
      </c>
    </row>
    <row r="17" spans="1:11" x14ac:dyDescent="0.15">
      <c r="B17" s="8" t="s">
        <v>18</v>
      </c>
      <c r="C17" s="7">
        <v>1991</v>
      </c>
      <c r="D17" s="4">
        <v>2414</v>
      </c>
      <c r="E17" s="5">
        <f t="shared" si="2"/>
        <v>1.2124560522350578</v>
      </c>
      <c r="F17" s="5">
        <f t="shared" si="3"/>
        <v>0.21245605223505776</v>
      </c>
      <c r="G17" s="6" t="s">
        <v>58</v>
      </c>
      <c r="H17" s="4">
        <v>2414</v>
      </c>
      <c r="I17" s="5">
        <f>H17/C17</f>
        <v>1.2124560522350578</v>
      </c>
      <c r="J17" s="5">
        <f>ABS((H17-C17)/C17)</f>
        <v>0.21245605223505776</v>
      </c>
      <c r="K17" s="6" t="s">
        <v>46</v>
      </c>
    </row>
    <row r="18" spans="1:11" x14ac:dyDescent="0.15">
      <c r="B18" s="8" t="s">
        <v>19</v>
      </c>
      <c r="C18" s="7">
        <v>1090</v>
      </c>
      <c r="D18" s="6">
        <v>1250</v>
      </c>
      <c r="E18" s="5">
        <f t="shared" si="2"/>
        <v>1.1467889908256881</v>
      </c>
      <c r="F18" s="5">
        <f t="shared" si="3"/>
        <v>0.14678899082568808</v>
      </c>
      <c r="G18" s="4" t="s">
        <v>57</v>
      </c>
      <c r="H18" s="6">
        <v>1045</v>
      </c>
      <c r="I18" s="5">
        <f>H18/C18</f>
        <v>0.95871559633027525</v>
      </c>
      <c r="J18" s="5">
        <f>ABS((H18-C18)/C18)</f>
        <v>4.1284403669724773E-2</v>
      </c>
      <c r="K18" s="4" t="s">
        <v>48</v>
      </c>
    </row>
    <row r="19" spans="1:11" x14ac:dyDescent="0.15">
      <c r="B19" s="8" t="s">
        <v>20</v>
      </c>
      <c r="C19" s="7">
        <v>1847</v>
      </c>
      <c r="D19" s="6">
        <v>2118</v>
      </c>
      <c r="E19" s="5">
        <f t="shared" si="2"/>
        <v>1.1467244179750948</v>
      </c>
      <c r="F19" s="5">
        <f t="shared" si="3"/>
        <v>0.14672441797509475</v>
      </c>
      <c r="H19" s="6">
        <v>1918</v>
      </c>
      <c r="I19" s="5">
        <f>H19/C19</f>
        <v>1.0384407146724417</v>
      </c>
      <c r="J19" s="5">
        <f>ABS((H19-C19)/C19)</f>
        <v>3.8440714672441798E-2</v>
      </c>
      <c r="K19" s="4" t="s">
        <v>28</v>
      </c>
    </row>
    <row r="20" spans="1:11" x14ac:dyDescent="0.15">
      <c r="E20" s="5"/>
      <c r="F20" s="5"/>
      <c r="I20" s="5"/>
      <c r="J20" s="5"/>
    </row>
    <row r="21" spans="1:11" ht="17" x14ac:dyDescent="0.15">
      <c r="A21" s="1" t="s">
        <v>15</v>
      </c>
      <c r="B21" s="8" t="s">
        <v>21</v>
      </c>
      <c r="C21" s="7">
        <v>1951</v>
      </c>
      <c r="D21" s="4">
        <v>1900</v>
      </c>
      <c r="E21" s="5">
        <f t="shared" si="2"/>
        <v>0.97385955920041001</v>
      </c>
      <c r="F21" s="5">
        <f t="shared" si="3"/>
        <v>2.6140440799589954E-2</v>
      </c>
      <c r="G21" s="4" t="s">
        <v>56</v>
      </c>
      <c r="H21" s="4">
        <v>1945</v>
      </c>
      <c r="I21" s="5">
        <f>H21/C21</f>
        <v>0.99692465402357766</v>
      </c>
      <c r="J21" s="5">
        <f>ABS((H21-C21)/C21)</f>
        <v>3.0753459764223477E-3</v>
      </c>
      <c r="K21" s="4" t="s">
        <v>24</v>
      </c>
    </row>
    <row r="22" spans="1:11" x14ac:dyDescent="0.15">
      <c r="B22" s="8" t="s">
        <v>22</v>
      </c>
      <c r="C22" s="7">
        <v>1787</v>
      </c>
      <c r="D22" s="4">
        <v>1723</v>
      </c>
      <c r="E22" s="5">
        <f t="shared" si="2"/>
        <v>0.9641857862339116</v>
      </c>
      <c r="F22" s="5">
        <f t="shared" si="3"/>
        <v>3.5814213766088419E-2</v>
      </c>
      <c r="G22" s="4" t="s">
        <v>56</v>
      </c>
      <c r="H22" s="4">
        <v>1738</v>
      </c>
      <c r="I22" s="5">
        <f>H22/C22</f>
        <v>0.97257974258533852</v>
      </c>
      <c r="J22" s="5">
        <f>ABS((H22-C22)/C22)</f>
        <v>2.7420257414661444E-2</v>
      </c>
      <c r="K22" s="4" t="s">
        <v>24</v>
      </c>
    </row>
    <row r="23" spans="1:11" x14ac:dyDescent="0.15">
      <c r="B23" s="8" t="s">
        <v>23</v>
      </c>
      <c r="C23" s="7">
        <v>1786</v>
      </c>
      <c r="D23" s="4">
        <v>1753</v>
      </c>
      <c r="E23" s="5">
        <f t="shared" si="2"/>
        <v>0.98152295632698772</v>
      </c>
      <c r="F23" s="5">
        <f t="shared" si="3"/>
        <v>1.8477043673012318E-2</v>
      </c>
      <c r="G23" s="4" t="s">
        <v>55</v>
      </c>
      <c r="H23" s="4">
        <v>1777</v>
      </c>
      <c r="I23" s="5">
        <f>H23/C23</f>
        <v>0.99496080627099659</v>
      </c>
      <c r="J23" s="5">
        <f>ABS((H23-C23)/C23)</f>
        <v>5.0391937290033594E-3</v>
      </c>
      <c r="K23" s="4" t="s">
        <v>25</v>
      </c>
    </row>
    <row r="25" spans="1:11" x14ac:dyDescent="0.15">
      <c r="E25" s="4" t="s">
        <v>41</v>
      </c>
      <c r="F25" s="9">
        <f>AVERAGE(F21:F23)</f>
        <v>2.6810566079563568E-2</v>
      </c>
      <c r="I25" s="4" t="s">
        <v>41</v>
      </c>
      <c r="J25" s="9">
        <f>AVERAGE(J21:J23)</f>
        <v>1.1844932373362385E-2</v>
      </c>
    </row>
    <row r="26" spans="1:11" x14ac:dyDescent="0.15">
      <c r="E26" s="4" t="s">
        <v>42</v>
      </c>
      <c r="F26" s="9">
        <f>AVERAGE(F15:F19)</f>
        <v>0.14236254669659185</v>
      </c>
      <c r="I26" s="4" t="s">
        <v>42</v>
      </c>
      <c r="J26" s="9">
        <f>AVERAGE(J15:J19)</f>
        <v>6.1695052539294838E-2</v>
      </c>
    </row>
    <row r="27" spans="1:11" x14ac:dyDescent="0.15">
      <c r="E27" s="4" t="s">
        <v>43</v>
      </c>
      <c r="F27" s="9">
        <f>AVERAGE(F2:F13)</f>
        <v>0.14790833993026528</v>
      </c>
      <c r="I27" s="4" t="s">
        <v>43</v>
      </c>
      <c r="J27" s="9">
        <f>AVERAGE(J2:J13)</f>
        <v>0.10410981913443274</v>
      </c>
    </row>
    <row r="28" spans="1:11" s="11" customFormat="1" x14ac:dyDescent="0.15">
      <c r="A28" s="1"/>
      <c r="B28" s="10"/>
      <c r="C28" s="10"/>
      <c r="E28" s="11" t="s">
        <v>44</v>
      </c>
      <c r="F28" s="12">
        <f>AVERAGE(F2:F23)</f>
        <v>0.12835722554424167</v>
      </c>
      <c r="I28" s="11" t="s">
        <v>44</v>
      </c>
      <c r="J28" s="12">
        <f>AVERAGE(J2:J23)</f>
        <v>7.9666394471487698E-2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Manier</dc:creator>
  <cp:lastModifiedBy>Park, Yeonsoo</cp:lastModifiedBy>
  <dcterms:created xsi:type="dcterms:W3CDTF">2015-10-05T15:20:51Z</dcterms:created>
  <dcterms:modified xsi:type="dcterms:W3CDTF">2024-12-07T05:15:17Z</dcterms:modified>
</cp:coreProperties>
</file>