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CSE554\napari-measure-drosophila-sperm\"/>
    </mc:Choice>
  </mc:AlternateContent>
  <xr:revisionPtr revIDLastSave="0" documentId="13_ncr:1_{8AB27CBE-F437-4926-9AFB-ECDE4BC758C7}" xr6:coauthVersionLast="47" xr6:coauthVersionMax="47" xr10:uidLastSave="{00000000-0000-0000-0000-000000000000}"/>
  <bookViews>
    <workbookView xWindow="28680" yWindow="-6660" windowWidth="29040" windowHeight="15720" xr2:uid="{00000000-000D-0000-FFFF-FFFF00000000}"/>
  </bookViews>
  <sheets>
    <sheet name="Sheet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F8" i="1"/>
  <c r="F22" i="1"/>
  <c r="E22" i="1"/>
  <c r="F21" i="1"/>
  <c r="E21" i="1"/>
  <c r="F19" i="1"/>
  <c r="E19" i="1"/>
  <c r="F18" i="1"/>
  <c r="E18" i="1"/>
  <c r="F17" i="1"/>
  <c r="E17" i="1"/>
  <c r="F16" i="1"/>
  <c r="E16" i="1"/>
  <c r="F15" i="1"/>
  <c r="F26" i="1" s="1"/>
  <c r="E15" i="1"/>
  <c r="F13" i="1"/>
  <c r="E13" i="1"/>
  <c r="F12" i="1"/>
  <c r="E12" i="1"/>
  <c r="F11" i="1"/>
  <c r="E11" i="1"/>
  <c r="F10" i="1"/>
  <c r="E10" i="1"/>
  <c r="F9" i="1"/>
  <c r="E9" i="1"/>
  <c r="F7" i="1"/>
  <c r="E7" i="1"/>
  <c r="F6" i="1"/>
  <c r="E6" i="1"/>
  <c r="F5" i="1"/>
  <c r="E5" i="1"/>
  <c r="F4" i="1"/>
  <c r="E4" i="1"/>
  <c r="F3" i="1"/>
  <c r="E3" i="1"/>
  <c r="F2" i="1"/>
  <c r="E2" i="1"/>
  <c r="F23" i="1"/>
  <c r="E23" i="1"/>
  <c r="F27" i="1" l="1"/>
  <c r="F25" i="1"/>
  <c r="F28" i="1"/>
</calcChain>
</file>

<file path=xl/sharedStrings.xml><?xml version="1.0" encoding="utf-8"?>
<sst xmlns="http://schemas.openxmlformats.org/spreadsheetml/2006/main" count="49" uniqueCount="46">
  <si>
    <t>53387.1B.2_7&amp;8</t>
  </si>
  <si>
    <t>472.1B.1_5&amp;6</t>
  </si>
  <si>
    <t>472.1A.1_3</t>
  </si>
  <si>
    <t>LHM.1B.3_7</t>
  </si>
  <si>
    <t>LHM.1B.3_2&amp;3</t>
  </si>
  <si>
    <t>42568.b4.7</t>
  </si>
  <si>
    <t>472.1A.1_4</t>
  </si>
  <si>
    <t>472.1A.1_5</t>
  </si>
  <si>
    <t>28369.2.6_3</t>
  </si>
  <si>
    <t>28369.2.6_2</t>
  </si>
  <si>
    <t>472.1A.1_2</t>
  </si>
  <si>
    <t>472.1A.1_1</t>
  </si>
  <si>
    <t>ImageID</t>
  </si>
  <si>
    <t>Hard</t>
  </si>
  <si>
    <t>Medium</t>
  </si>
  <si>
    <t>Easy</t>
  </si>
  <si>
    <t>24708.1_4 at 20X</t>
  </si>
  <si>
    <t xml:space="preserve">24708.1_5 at 20X </t>
  </si>
  <si>
    <t>24708.1_6 at 20X</t>
  </si>
  <si>
    <t xml:space="preserve">WT.C.1 </t>
  </si>
  <si>
    <t xml:space="preserve">WT.C.2 </t>
  </si>
  <si>
    <t>24708.1_1 at 20X  </t>
  </si>
  <si>
    <t xml:space="preserve">24708.1_2 at 20X </t>
  </si>
  <si>
    <t xml:space="preserve">24708.1_3 at 20X </t>
  </si>
  <si>
    <t>minsize=20</t>
  </si>
  <si>
    <t>minsize=100, rad=6</t>
  </si>
  <si>
    <t>minsize=150, rad=5</t>
  </si>
  <si>
    <t>minsize=200, rad=8</t>
  </si>
  <si>
    <t>minsize=250</t>
  </si>
  <si>
    <t>minsize=13, rad=8</t>
  </si>
  <si>
    <t>minsize=114, rad=10</t>
  </si>
  <si>
    <t>minsize=5, rad=12, then again minsize=10</t>
  </si>
  <si>
    <t>rad=6, then minsize=5, then rad=15, then minsize=30</t>
  </si>
  <si>
    <t>minsize=15, rad=12</t>
  </si>
  <si>
    <t>minsize=10, rad=6</t>
  </si>
  <si>
    <t>minsize=10, rad=6, rad=10</t>
  </si>
  <si>
    <t>minsize=20, rad=7, measure largest component</t>
  </si>
  <si>
    <t>minsize=50, rad=8</t>
  </si>
  <si>
    <t>minsize=25, rad=9</t>
  </si>
  <si>
    <t>minsize=20, rad=13, measure largest component</t>
  </si>
  <si>
    <t>minsize=10, rad=6, top is 1565</t>
  </si>
  <si>
    <t>Manually Measured Length (mm)</t>
  </si>
  <si>
    <t>Measured Length using Plugin (mm)</t>
  </si>
  <si>
    <t>Accuracy</t>
  </si>
  <si>
    <t>Error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</si>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</sst>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0" fontId="1" fillId="0" borderId="0" xfId="1" applyNumberFormat="1" applyFont="1" applyFill="1"/>
    <xf numFmtId="10" fontId="1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89" workbookViewId="0">
      <selection activeCell="A24" sqref="A24"/>
    </sheetView>
  </sheetViews>
  <sheetFormatPr defaultColWidth="9.109375" defaultRowHeight="15.6" x14ac:dyDescent="0.3"/>
  <cols>
    <col min="1" max="1" width="9.109375" style="7"/>
    <col min="2" max="2" width="16.77734375" style="6" bestFit="1" customWidth="1"/>
    <col min="3" max="3" width="37.6640625" style="6" bestFit="1" customWidth="1"/>
    <col min="4" max="4" width="41.6640625" style="1" bestFit="1" customWidth="1"/>
    <col min="5" max="5" width="11" style="1" bestFit="1" customWidth="1"/>
    <col min="6" max="6" width="10.88671875" style="1" customWidth="1"/>
    <col min="7" max="7" width="21.77734375" style="1" bestFit="1" customWidth="1"/>
    <col min="8" max="16384" width="9.109375" style="1"/>
  </cols>
  <sheetData>
    <row r="1" spans="1:7" s="9" customFormat="1" ht="15.75" customHeight="1" x14ac:dyDescent="0.3">
      <c r="B1" s="10" t="s">
        <v>12</v>
      </c>
      <c r="C1" s="10" t="s">
        <v>41</v>
      </c>
      <c r="D1" s="9" t="s">
        <v>42</v>
      </c>
      <c r="E1" s="9" t="s">
        <v>43</v>
      </c>
      <c r="F1" s="9" t="s">
        <v>44</v>
      </c>
      <c r="G1" s="9" t="s">
        <v>45</v>
      </c>
    </row>
    <row r="2" spans="1:7" ht="15.75" customHeight="1" x14ac:dyDescent="0.3">
      <c r="A2" s="7" t="s">
        <v>13</v>
      </c>
      <c r="B2" s="2" t="s">
        <v>11</v>
      </c>
      <c r="C2" s="2">
        <v>1421.7239999999999</v>
      </c>
      <c r="D2" s="1">
        <v>1194</v>
      </c>
      <c r="E2" s="11">
        <f>D2/C2</f>
        <v>0.83982545135342723</v>
      </c>
      <c r="F2" s="11">
        <f>ABS((D2-C2)/C2)</f>
        <v>0.16017454864657271</v>
      </c>
      <c r="G2" s="1" t="s">
        <v>31</v>
      </c>
    </row>
    <row r="3" spans="1:7" ht="15.75" customHeight="1" x14ac:dyDescent="0.3">
      <c r="B3" s="2" t="s">
        <v>10</v>
      </c>
      <c r="C3" s="2">
        <v>1721.22</v>
      </c>
      <c r="D3" s="1">
        <v>1518</v>
      </c>
      <c r="E3" s="11">
        <f>D3/C3</f>
        <v>0.88193258270296648</v>
      </c>
      <c r="F3" s="11">
        <f>ABS((D3-C3)/C3)</f>
        <v>0.11806741729703352</v>
      </c>
      <c r="G3" s="1" t="s">
        <v>32</v>
      </c>
    </row>
    <row r="4" spans="1:7" x14ac:dyDescent="0.3">
      <c r="B4" s="2" t="s">
        <v>9</v>
      </c>
      <c r="C4" s="3">
        <v>1798.116</v>
      </c>
      <c r="D4" s="1">
        <v>1835</v>
      </c>
      <c r="E4" s="11">
        <f>D4/C4</f>
        <v>1.0205125809458344</v>
      </c>
      <c r="F4" s="11">
        <f>ABS((D4-C4)/C4)</f>
        <v>2.0512580945834427E-2</v>
      </c>
      <c r="G4" s="1" t="s">
        <v>37</v>
      </c>
    </row>
    <row r="5" spans="1:7" x14ac:dyDescent="0.3">
      <c r="B5" s="2" t="s">
        <v>8</v>
      </c>
      <c r="C5" s="3">
        <v>1820.4090000000001</v>
      </c>
      <c r="D5">
        <v>1973</v>
      </c>
      <c r="E5" s="11">
        <f>D5/C5</f>
        <v>1.083822371785681</v>
      </c>
      <c r="F5" s="11">
        <f>ABS((D5-C5)/C5)</f>
        <v>8.3822371785681069E-2</v>
      </c>
      <c r="G5" s="1" t="s">
        <v>38</v>
      </c>
    </row>
    <row r="6" spans="1:7" x14ac:dyDescent="0.3">
      <c r="B6" s="2" t="s">
        <v>7</v>
      </c>
      <c r="C6" s="2">
        <v>1827.5060000000001</v>
      </c>
      <c r="D6" s="1">
        <v>1460</v>
      </c>
      <c r="E6" s="11">
        <f>D6/C6</f>
        <v>0.79890298581783037</v>
      </c>
      <c r="F6" s="11">
        <f>ABS((D6-C6)/C6)</f>
        <v>0.2010970141821696</v>
      </c>
      <c r="G6" s="1" t="s">
        <v>35</v>
      </c>
    </row>
    <row r="7" spans="1:7" x14ac:dyDescent="0.3">
      <c r="B7" s="2" t="s">
        <v>6</v>
      </c>
      <c r="C7" s="2">
        <v>1836.393</v>
      </c>
      <c r="D7" s="1">
        <v>1570</v>
      </c>
      <c r="E7" s="11">
        <f>D7/C7</f>
        <v>0.85493682452503361</v>
      </c>
      <c r="F7" s="11">
        <f>ABS((D7-C7)/C7)</f>
        <v>0.14506317547496642</v>
      </c>
      <c r="G7" s="1" t="s">
        <v>34</v>
      </c>
    </row>
    <row r="8" spans="1:7" x14ac:dyDescent="0.3">
      <c r="B8" s="2" t="s">
        <v>5</v>
      </c>
      <c r="C8" s="2">
        <v>1840.172</v>
      </c>
      <c r="D8">
        <v>739</v>
      </c>
      <c r="E8" s="11">
        <f>D8/C8</f>
        <v>0.40159289457724601</v>
      </c>
      <c r="F8" s="11">
        <f>ABS((D8-C8)/C8)</f>
        <v>0.59840710542275399</v>
      </c>
      <c r="G8" t="s">
        <v>34</v>
      </c>
    </row>
    <row r="9" spans="1:7" x14ac:dyDescent="0.3">
      <c r="B9" s="2" t="s">
        <v>4</v>
      </c>
      <c r="C9" s="2">
        <v>1847</v>
      </c>
      <c r="D9">
        <v>1674</v>
      </c>
      <c r="E9" s="11">
        <f>D9/C9</f>
        <v>0.90633459664320515</v>
      </c>
      <c r="F9" s="11">
        <f>ABS((D9-C9)/C9)</f>
        <v>9.3665403356794796E-2</v>
      </c>
      <c r="G9" t="s">
        <v>40</v>
      </c>
    </row>
    <row r="10" spans="1:7" x14ac:dyDescent="0.3">
      <c r="B10" s="2" t="s">
        <v>3</v>
      </c>
      <c r="C10" s="2">
        <v>1849.383</v>
      </c>
      <c r="D10">
        <v>1652</v>
      </c>
      <c r="E10" s="11">
        <f>D10/C10</f>
        <v>0.89327089088631184</v>
      </c>
      <c r="F10" s="11">
        <f>ABS((D10-C10)/C10)</f>
        <v>0.1067291091136882</v>
      </c>
      <c r="G10" t="s">
        <v>34</v>
      </c>
    </row>
    <row r="11" spans="1:7" x14ac:dyDescent="0.3">
      <c r="B11" s="2" t="s">
        <v>2</v>
      </c>
      <c r="C11" s="2">
        <v>1849.9960000000001</v>
      </c>
      <c r="D11" s="1">
        <v>1539</v>
      </c>
      <c r="E11" s="11">
        <f>D11/C11</f>
        <v>0.83189369058095253</v>
      </c>
      <c r="F11" s="11">
        <f>ABS((D11-C11)/C11)</f>
        <v>0.16810630941904744</v>
      </c>
      <c r="G11" s="1" t="s">
        <v>33</v>
      </c>
    </row>
    <row r="12" spans="1:7" x14ac:dyDescent="0.3">
      <c r="B12" s="2" t="s">
        <v>1</v>
      </c>
      <c r="C12" s="2">
        <v>1870.82</v>
      </c>
      <c r="D12" s="1">
        <v>2084</v>
      </c>
      <c r="E12" s="11">
        <f>D12/C12</f>
        <v>1.113950032606023</v>
      </c>
      <c r="F12" s="11">
        <f>ABS((D12-C12)/C12)</f>
        <v>0.11395003260602307</v>
      </c>
      <c r="G12" s="1" t="s">
        <v>36</v>
      </c>
    </row>
    <row r="13" spans="1:7" x14ac:dyDescent="0.3">
      <c r="B13" s="2" t="s">
        <v>0</v>
      </c>
      <c r="C13" s="2">
        <v>1873.806</v>
      </c>
      <c r="D13">
        <v>1972</v>
      </c>
      <c r="E13" s="11">
        <f>D13/C13</f>
        <v>1.0524035038846071</v>
      </c>
      <c r="F13" s="11">
        <f>ABS((D13-C13)/C13)</f>
        <v>5.2403503884607031E-2</v>
      </c>
      <c r="G13" s="1" t="s">
        <v>39</v>
      </c>
    </row>
    <row r="14" spans="1:7" x14ac:dyDescent="0.3">
      <c r="E14" s="11"/>
      <c r="F14" s="11"/>
    </row>
    <row r="15" spans="1:7" x14ac:dyDescent="0.3">
      <c r="A15" s="7" t="s">
        <v>14</v>
      </c>
      <c r="B15" s="4" t="s">
        <v>16</v>
      </c>
      <c r="C15" s="6">
        <v>1681</v>
      </c>
      <c r="D15" s="1">
        <v>1686</v>
      </c>
      <c r="E15" s="11">
        <f>D15/C15</f>
        <v>1.0029744199881023</v>
      </c>
      <c r="F15" s="11">
        <f>ABS((D15-C15)/C15)</f>
        <v>2.9744199881023199E-3</v>
      </c>
      <c r="G15" t="s">
        <v>27</v>
      </c>
    </row>
    <row r="16" spans="1:7" x14ac:dyDescent="0.3">
      <c r="B16" s="4" t="s">
        <v>17</v>
      </c>
      <c r="C16" s="6">
        <v>1952</v>
      </c>
      <c r="D16" s="1">
        <v>2255</v>
      </c>
      <c r="E16" s="11">
        <f>D16/C16</f>
        <v>1.1552254098360655</v>
      </c>
      <c r="F16" s="11">
        <f>ABS((D16-C16)/C16)</f>
        <v>0.15522540983606559</v>
      </c>
      <c r="G16" t="s">
        <v>28</v>
      </c>
    </row>
    <row r="17" spans="1:7" x14ac:dyDescent="0.3">
      <c r="B17" s="4" t="s">
        <v>18</v>
      </c>
      <c r="C17" s="6">
        <v>1991</v>
      </c>
      <c r="D17" s="1">
        <v>2433</v>
      </c>
      <c r="E17" s="11">
        <f>D17/C17</f>
        <v>1.2219989954796584</v>
      </c>
      <c r="F17" s="11">
        <f>ABS((D17-C17)/C17)</f>
        <v>0.22199899547965846</v>
      </c>
      <c r="G17" t="s">
        <v>24</v>
      </c>
    </row>
    <row r="18" spans="1:7" x14ac:dyDescent="0.3">
      <c r="B18" s="5" t="s">
        <v>19</v>
      </c>
      <c r="C18" s="6">
        <v>1090</v>
      </c>
      <c r="D18">
        <v>1166</v>
      </c>
      <c r="E18" s="11">
        <f>D18/C18</f>
        <v>1.0697247706422017</v>
      </c>
      <c r="F18" s="11">
        <f>ABS((D18-C18)/C18)</f>
        <v>6.9724770642201839E-2</v>
      </c>
      <c r="G18" s="1" t="s">
        <v>29</v>
      </c>
    </row>
    <row r="19" spans="1:7" x14ac:dyDescent="0.3">
      <c r="B19" s="5" t="s">
        <v>20</v>
      </c>
      <c r="C19" s="6">
        <v>1847</v>
      </c>
      <c r="D19">
        <v>1918</v>
      </c>
      <c r="E19" s="11">
        <f>D19/C19</f>
        <v>1.0384407146724417</v>
      </c>
      <c r="F19" s="11">
        <f>ABS((D19-C19)/C19)</f>
        <v>3.8440714672441798E-2</v>
      </c>
      <c r="G19" s="1" t="s">
        <v>30</v>
      </c>
    </row>
    <row r="20" spans="1:7" x14ac:dyDescent="0.3">
      <c r="E20" s="11"/>
      <c r="F20" s="11"/>
    </row>
    <row r="21" spans="1:7" x14ac:dyDescent="0.3">
      <c r="A21" s="7" t="s">
        <v>15</v>
      </c>
      <c r="B21" s="4" t="s">
        <v>21</v>
      </c>
      <c r="C21" s="6">
        <v>1951</v>
      </c>
      <c r="D21" s="1">
        <v>1945</v>
      </c>
      <c r="E21" s="11">
        <f>D21/C21</f>
        <v>0.99692465402357766</v>
      </c>
      <c r="F21" s="11">
        <f>ABS((D21-C21)/C21)</f>
        <v>3.0753459764223477E-3</v>
      </c>
      <c r="G21" s="1" t="s">
        <v>25</v>
      </c>
    </row>
    <row r="22" spans="1:7" x14ac:dyDescent="0.3">
      <c r="B22" s="4" t="s">
        <v>22</v>
      </c>
      <c r="C22" s="6">
        <v>1787</v>
      </c>
      <c r="D22" s="1">
        <v>1738</v>
      </c>
      <c r="E22" s="11">
        <f>D22/C22</f>
        <v>0.97257974258533852</v>
      </c>
      <c r="F22" s="11">
        <f>ABS((D22-C22)/C22)</f>
        <v>2.7420257414661444E-2</v>
      </c>
      <c r="G22" s="1" t="s">
        <v>25</v>
      </c>
    </row>
    <row r="23" spans="1:7" x14ac:dyDescent="0.3">
      <c r="B23" s="4" t="s">
        <v>23</v>
      </c>
      <c r="C23" s="6">
        <v>1786</v>
      </c>
      <c r="D23" s="8">
        <v>1777</v>
      </c>
      <c r="E23" s="11">
        <f>D23/C23</f>
        <v>0.99496080627099659</v>
      </c>
      <c r="F23" s="11">
        <f>ABS((D23-C23)/C23)</f>
        <v>5.0391937290033594E-3</v>
      </c>
      <c r="G23" s="1" t="s">
        <v>26</v>
      </c>
    </row>
    <row r="25" spans="1:7" x14ac:dyDescent="0.3">
      <c r="F25" s="12">
        <f>AVERAGE(F21:F23)</f>
        <v>1.1844932373362385E-2</v>
      </c>
    </row>
    <row r="26" spans="1:7" x14ac:dyDescent="0.3">
      <c r="F26" s="12">
        <f>AVERAGE(F15:F19)</f>
        <v>9.7672862123693999E-2</v>
      </c>
    </row>
    <row r="27" spans="1:7" x14ac:dyDescent="0.3">
      <c r="F27" s="12">
        <f>AVERAGE(F2:F13)</f>
        <v>0.155166547677931</v>
      </c>
    </row>
    <row r="28" spans="1:7" x14ac:dyDescent="0.3">
      <c r="F28" s="12">
        <f>AVERAGE(F2:F23)</f>
        <v>0.11929488399368646</v>
      </c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Manier</dc:creator>
  <cp:lastModifiedBy>Andrew Ocampo</cp:lastModifiedBy>
  <dcterms:created xsi:type="dcterms:W3CDTF">2015-10-05T15:20:51Z</dcterms:created>
  <dcterms:modified xsi:type="dcterms:W3CDTF">2024-12-06T05:11:13Z</dcterms:modified>
</cp:coreProperties>
</file>