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1"/>
  </bookViews>
  <sheets>
    <sheet r:id="rId1" sheetId="1" name="Export Summary"/>
    <sheet r:id="rId2" sheetId="2" name="Sheet1"/>
    <sheet r:id="rId3" sheetId="3" name="Sheet2"/>
  </sheets>
  <calcPr fullCalcOnLoad="1"/>
</workbook>
</file>

<file path=xl/sharedStrings.xml><?xml version="1.0" encoding="utf-8"?>
<sst xmlns="http://schemas.openxmlformats.org/spreadsheetml/2006/main" count="68" uniqueCount="33">
  <si>
    <t>T</t>
  </si>
  <si>
    <t>n</t>
  </si>
  <si>
    <t>Ko</t>
  </si>
  <si>
    <t xml:space="preserve">E </t>
  </si>
  <si>
    <t>K923</t>
  </si>
  <si>
    <t>K953</t>
  </si>
  <si>
    <t>K983</t>
  </si>
  <si>
    <t>K998</t>
  </si>
  <si>
    <t>olahava 4n6 (8.3)</t>
  </si>
  <si>
    <t>Olahava 6n8 (12.3)</t>
  </si>
  <si>
    <t>olahava_6810_</t>
  </si>
  <si>
    <t>olahava_468_16.18</t>
  </si>
  <si>
    <t>olahavanJPC(20.6)</t>
  </si>
  <si>
    <t>olhava 4 n 6 (9.1)</t>
  </si>
  <si>
    <t>Olahava 6n8 (12)</t>
  </si>
  <si>
    <t>Olahava_468(14.11)</t>
  </si>
  <si>
    <t>Olahava_6810(21)</t>
  </si>
  <si>
    <t>olahavanJPC_both(20.6)</t>
  </si>
  <si>
    <t>Olahava_468(13.71)</t>
  </si>
  <si>
    <t>reaction</t>
  </si>
  <si>
    <t>R</t>
  </si>
  <si>
    <t xml:space="preserve">temp range </t>
  </si>
  <si>
    <t>lower limit in degK</t>
  </si>
  <si>
    <t>upper limit in eg K</t>
  </si>
  <si>
    <t>K =KO* EXP(-E*1000/RT)</t>
  </si>
  <si>
    <t>SAMPLE CALCULATION FOR K</t>
  </si>
  <si>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</si>
  <si>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</si>
  <si>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</si>
  <si>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</si>
  <si>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Sheet1</t>
  </si>
  <si>
    <t>Table 1</t>
  </si>
  <si>
    <t>Sheet2</t>
  </si>
</sst>
</file>

<file path=xl/styles.xml><?xml version="1.0" encoding="utf-8"?>
<styleSheet xmlns="http://schemas.openxmlformats.org/spreadsheetml/2006/main" xmlns:x14ac="http://schemas.microsoft.com/office/spreadsheetml/2009/9/ac" xmlns:mc="http://schemas.openxmlformats.org/markup-compatibility/2006" mc:Ignorable="x14ac">
  <numFmts count="1">
    <numFmt numFmtId="164" formatCode="#,##0.000000"/>
  </numFmts>
  <fonts count="6" x14ac:knownFonts="1">
    <font>
      <sz val="11"/>
      <color theme="1"/>
      <name val="Calibri"/>
      <family val="2"/>
      <scheme val="minor"/>
    </font>
    <font>
      <sz val="11"/>
      <color theme="1"/>
      <name val="Calibri"/>
      <family val="2"/>
    </font>
    <font>
      <sz val="11"/>
      <color rgb="FF000000"/>
      <name val="Calibri"/>
      <family val="2"/>
    </font>
    <font>
      <sz val="12"/>
      <color rgb="FF000000"/>
      <name val="Calibri"/>
      <family val="2"/>
    </font>
    <font>
      <sz val="14"/>
      <color rgb="FF000000"/>
      <name val="Calibri"/>
      <family val="2"/>
    </font>
    <font>
      <u/>
      <sz val="12"/>
      <color rgb="FF00ff00"/>
      <name val="Calibri"/>
      <family val="2"/>
    </font>
  </fonts>
  <fills count="7">
    <fill>
      <patternFill patternType="none"/>
    </fill>
    <fill>
      <patternFill patternType="gray125"/>
    </fill>
    <fill>
      <patternFill patternType="solid">
        <fgColor rgb="FFffff00"/>
      </patternFill>
    </fill>
    <fill>
      <patternFill patternType="solid">
        <fgColor rgb="FF00ffff"/>
      </patternFill>
    </fill>
    <fill>
      <patternFill patternType="solid">
        <fgColor rgb="FFff00ff"/>
      </patternFill>
    </fill>
    <fill>
      <patternFill patternType="solid">
        <fgColor rgb="FFffffff"/>
      </patternFill>
    </fill>
    <fill>
      <patternFill patternType="solid">
        <fgColor rgb="FFff0000"/>
      </patternFill>
    </fill>
  </fills>
  <borders count="4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ff"/>
      </right>
      <top style="thin">
        <color rgb="FF0000ff"/>
      </top>
      <bottom style="thin">
        <color rgb="FF000000"/>
      </bottom>
      <diagonal/>
    </border>
    <border>
      <left style="thin">
        <color rgb="FF0000ff"/>
      </left>
      <right style="thin">
        <color rgb="FF0000ff"/>
      </right>
      <top style="thin">
        <color rgb="FF0000ff"/>
      </top>
      <bottom style="thin">
        <color rgb="FF000000"/>
      </bottom>
      <diagonal/>
    </border>
    <border>
      <left style="thin">
        <color rgb="FF000000"/>
      </left>
      <right style="thin">
        <color rgb="FF000000"/>
      </right>
      <top style="thin">
        <color rgb="FF000000"/>
      </top>
      <bottom style="thick">
        <color rgb="FF000000"/>
      </bottom>
      <diagonal/>
    </border>
    <border>
      <left style="thick">
        <color rgb="FF000000"/>
      </left>
      <right style="thin">
        <color rgb="FF000000"/>
      </right>
      <top style="thick">
        <color rgb="FF000000"/>
      </top>
      <bottom style="thick">
        <color rgb="FF000000"/>
      </bottom>
      <diagonal/>
    </border>
    <border>
      <left style="thick">
        <color rgb="FF000000"/>
      </left>
      <right style="thick">
        <color rgb="FF000000"/>
      </right>
      <top style="thick">
        <color rgb="FF000000"/>
      </top>
      <bottom style="thick">
        <color rgb="FF000000"/>
      </bottom>
      <diagonal/>
    </border>
    <border>
      <left style="thick">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ff"/>
      </right>
      <top style="thin">
        <color rgb="FF000000"/>
      </top>
      <bottom style="thin">
        <color rgb="FF0000ff"/>
      </bottom>
      <diagonal/>
    </border>
    <border>
      <left style="thin">
        <color rgb="FF0000ff"/>
      </left>
      <right style="thin">
        <color rgb="FF0000ff"/>
      </right>
      <top style="thin">
        <color rgb="FF000000"/>
      </top>
      <bottom style="thin">
        <color rgb="FF0000ff"/>
      </bottom>
      <diagonal/>
    </border>
    <border>
      <left style="medium">
        <color rgb="FF000000"/>
      </left>
      <right style="thin">
        <color rgb="FF0000ff"/>
      </right>
      <top style="thin">
        <color rgb="FF0000ff"/>
      </top>
      <bottom style="thin">
        <color rgb="FF0000ff"/>
      </bottom>
      <diagonal/>
    </border>
    <border>
      <left style="thin">
        <color rgb="FF0000ff"/>
      </left>
      <right style="thin">
        <color rgb="FF0000ff"/>
      </right>
      <top style="thin">
        <color rgb="FF0000ff"/>
      </top>
      <bottom style="thin">
        <color rgb="FF0000ff"/>
      </bottom>
      <diagonal/>
    </border>
    <border>
      <left style="thick">
        <color rgb="FF000000"/>
      </left>
      <right style="medium">
        <color rgb="FF000000"/>
      </right>
      <top style="thick">
        <color rgb="FF000000"/>
      </top>
      <bottom style="thick">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medium">
        <color rgb="FF000000"/>
      </left>
      <right style="thin">
        <color rgb="FF000000"/>
      </right>
      <top/>
      <bottom style="thin">
        <color rgb="FF0000ff"/>
      </bottom>
      <diagonal/>
    </border>
    <border>
      <left style="medium">
        <color rgb="FF000000"/>
      </left>
      <right style="thin">
        <color rgb="FF000000"/>
      </right>
      <top style="thin">
        <color rgb="FF0000ff"/>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ff"/>
      </right>
      <top style="thin">
        <color rgb="FF0000ff"/>
      </top>
      <bottom style="thin">
        <color rgb="FF0000ff"/>
      </bottom>
      <diagonal/>
    </border>
    <border>
      <left style="thin">
        <color rgb="FF0000ff"/>
      </left>
      <right style="thin">
        <color rgb="FF0000ff"/>
      </right>
      <top style="thin">
        <color rgb="FF0000ff"/>
      </top>
      <bottom style="medium">
        <color rgb="FF000000"/>
      </bottom>
      <diagonal/>
    </border>
    <border>
      <left style="thin">
        <color rgb="FF0000ff"/>
      </left>
      <right style="medium">
        <color rgb="FF000000"/>
      </right>
      <top style="thin">
        <color rgb="FF0000ff"/>
      </top>
      <bottom style="medium">
        <color rgb="FF000000"/>
      </bottom>
      <diagonal/>
    </border>
    <border>
      <left style="medium">
        <color rgb="FF000000"/>
      </left>
      <right style="thin">
        <color rgb="FF0000ff"/>
      </right>
      <top style="medium">
        <color rgb="FF000000"/>
      </top>
      <bottom style="medium">
        <color rgb="FF000000"/>
      </bottom>
      <diagonal/>
    </border>
    <border>
      <left style="thin">
        <color rgb="FF0000ff"/>
      </left>
      <right style="medium">
        <color rgb="FF000000"/>
      </right>
      <top style="medium">
        <color rgb="FF000000"/>
      </top>
      <bottom style="medium">
        <color rgb="FF000000"/>
      </bottom>
      <diagonal/>
    </border>
    <border>
      <left style="medium">
        <color rgb="FF000000"/>
      </left>
      <right style="thin">
        <color rgb="FF000000"/>
      </right>
      <top style="thin">
        <color rgb="FF0000ff"/>
      </top>
      <bottom style="medium">
        <color rgb="FF000000"/>
      </bottom>
      <diagonal/>
    </border>
    <border>
      <left style="thin">
        <color rgb="FF000000"/>
      </left>
      <right style="medium">
        <color rgb="FF000000"/>
      </right>
      <top style="thin">
        <color rgb="FF0000ff"/>
      </top>
      <bottom style="medium">
        <color rgb="FF000000"/>
      </bottom>
      <diagonal/>
    </border>
    <border>
      <left style="medium">
        <color rgb="FF000000"/>
      </left>
      <right style="medium">
        <color rgb="FF000000"/>
      </right>
      <top style="thin">
        <color rgb="FF0000ff"/>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ff"/>
      </left>
      <right style="thin">
        <color rgb="FF000000"/>
      </right>
      <top style="medium">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ff"/>
      </top>
      <bottom style="thick">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thin">
        <color rgb="FF0000ff"/>
      </right>
      <top style="medium">
        <color rgb="FF000000"/>
      </top>
      <bottom style="thin">
        <color rgb="FF000000"/>
      </bottom>
      <diagonal/>
    </border>
    <border>
      <left style="thick">
        <color rgb="FF000000"/>
      </left>
      <right style="thick">
        <color rgb="FF000000"/>
      </right>
      <top style="thick">
        <color rgb="FF000000"/>
      </top>
      <bottom style="thin">
        <color rgb="FF000000"/>
      </bottom>
      <diagonal/>
    </border>
    <border>
      <left style="medium">
        <color rgb="FF000000"/>
      </left>
      <right style="thin">
        <color rgb="FF000000"/>
      </right>
      <top style="thin">
        <color rgb="FF0000ff"/>
      </top>
      <bottom style="thin">
        <color rgb="FF0000ff"/>
      </bottom>
      <diagonal/>
    </border>
    <border>
      <left style="thin">
        <color rgb="FF000000"/>
      </left>
      <right style="thin">
        <color rgb="FF0000ff"/>
      </right>
      <top style="thick">
        <color rgb="FF000000"/>
      </top>
      <bottom style="thin">
        <color rgb="FF0000ff"/>
      </bottom>
      <diagonal/>
    </border>
    <border>
      <left style="thin">
        <color rgb="FF000000"/>
      </left>
      <right style="thin">
        <color rgb="FF000000"/>
      </right>
      <top style="thin">
        <color rgb="FF0000ff"/>
      </top>
      <bottom style="thick">
        <color rgb="FF000000"/>
      </bottom>
      <diagonal/>
    </border>
    <border>
      <left style="medium">
        <color rgb="FF000000"/>
      </left>
      <right style="medium">
        <color rgb="FF000000"/>
      </right>
      <top style="thin">
        <color rgb="FF000000"/>
      </top>
      <bottom style="thin">
        <color rgb="FF000000"/>
      </bottom>
      <diagonal/>
    </border>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96">
    <xf xfId="0" numFmtId="0" borderId="0" fontId="0" fillId="0"/>
    <xf xfId="0" numFmtId="3" applyNumberFormat="1" borderId="1" applyBorder="1" fontId="1" applyFont="1" fillId="0" applyAlignment="1">
      <alignment horizontal="left"/>
    </xf>
    <xf xfId="0" numFmtId="3" applyNumberFormat="1" borderId="2" applyBorder="1" fontId="1" applyFont="1" fillId="0" applyAlignment="1">
      <alignment horizontal="left"/>
    </xf>
    <xf xfId="0" numFmtId="4" applyNumberFormat="1" borderId="3" applyBorder="1" fontId="1" applyFont="1" fillId="0" applyAlignment="1">
      <alignment horizontal="left"/>
    </xf>
    <xf xfId="0" numFmtId="3" applyNumberFormat="1" borderId="3" applyBorder="1" fontId="1" applyFont="1" fillId="0" applyAlignment="1">
      <alignment horizontal="right"/>
    </xf>
    <xf xfId="0" numFmtId="3" applyNumberFormat="1" borderId="4" applyBorder="1" fontId="1" applyFont="1" fillId="0" applyAlignment="1">
      <alignment horizontal="left"/>
    </xf>
    <xf xfId="0" numFmtId="3" applyNumberFormat="1" borderId="1" applyBorder="1" fontId="1" applyFont="1" fillId="2" applyFill="1" applyAlignment="1">
      <alignment horizontal="left" wrapText="1"/>
    </xf>
    <xf xfId="0" numFmtId="4" applyNumberFormat="1" borderId="1" applyBorder="1" fontId="1" applyFont="1" fillId="2" applyFill="1" applyAlignment="1">
      <alignment horizontal="left" wrapText="1"/>
    </xf>
    <xf xfId="0" numFmtId="4" applyNumberFormat="1" borderId="1" applyBorder="1" fontId="1" applyFont="1" fillId="0" applyAlignment="1">
      <alignment horizontal="left"/>
    </xf>
    <xf xfId="0" numFmtId="3" applyNumberFormat="1" borderId="5" applyBorder="1" fontId="1" applyFont="1" fillId="2" applyFill="1" applyAlignment="1">
      <alignment horizontal="right" wrapText="1"/>
    </xf>
    <xf xfId="0" numFmtId="164" applyNumberFormat="1" borderId="1" applyBorder="1" fontId="1" applyFont="1" fillId="0" applyAlignment="1">
      <alignment horizontal="right"/>
    </xf>
    <xf xfId="0" numFmtId="4" applyNumberFormat="1" borderId="1" applyBorder="1" fontId="1" applyFont="1" fillId="0" applyAlignment="1">
      <alignment horizontal="right"/>
    </xf>
    <xf xfId="0" numFmtId="3" applyNumberFormat="1" borderId="5" applyBorder="1" fontId="1" applyFont="1" fillId="3" applyFill="1" applyAlignment="1">
      <alignment horizontal="right" wrapText="1"/>
    </xf>
    <xf xfId="0" numFmtId="3" applyNumberFormat="1" borderId="1" applyBorder="1" fontId="1" applyFont="1" fillId="0" applyAlignment="1">
      <alignment horizontal="right"/>
    </xf>
    <xf xfId="0" numFmtId="3" applyNumberFormat="1" borderId="6" applyBorder="1" fontId="1" applyFont="1" fillId="2" applyFill="1" applyAlignment="1">
      <alignment horizontal="right" wrapText="1"/>
    </xf>
    <xf xfId="0" numFmtId="164" applyNumberFormat="1" borderId="7" applyBorder="1" fontId="1" applyFont="1" fillId="0" applyAlignment="1">
      <alignment horizontal="right"/>
    </xf>
    <xf xfId="0" numFmtId="4" applyNumberFormat="1" borderId="8" applyBorder="1" fontId="1" applyFont="1" fillId="0" applyAlignment="1">
      <alignment horizontal="right"/>
    </xf>
    <xf xfId="0" numFmtId="164" applyNumberFormat="1" borderId="9" applyBorder="1" fontId="1" applyFont="1" fillId="0" applyAlignment="1">
      <alignment horizontal="right"/>
    </xf>
    <xf xfId="0" numFmtId="164" applyNumberFormat="1" borderId="10" applyBorder="1" fontId="1" applyFont="1" fillId="0" applyAlignment="1">
      <alignment horizontal="right"/>
    </xf>
    <xf xfId="0" numFmtId="3" applyNumberFormat="1" borderId="6" applyBorder="1" fontId="1" applyFont="1" fillId="3" applyFill="1" applyAlignment="1">
      <alignment horizontal="right" wrapText="1"/>
    </xf>
    <xf xfId="0" numFmtId="3" applyNumberFormat="1" borderId="7" applyBorder="1" fontId="1" applyFont="1" fillId="0" applyAlignment="1">
      <alignment horizontal="right"/>
    </xf>
    <xf xfId="0" numFmtId="4" applyNumberFormat="1" borderId="11" applyBorder="1" fontId="1" applyFont="1" fillId="0" applyAlignment="1">
      <alignment horizontal="right"/>
    </xf>
    <xf xfId="0" numFmtId="4" applyNumberFormat="1" borderId="12" applyBorder="1" fontId="1" applyFont="1" fillId="0" applyAlignment="1">
      <alignment horizontal="right"/>
    </xf>
    <xf xfId="0" numFmtId="3" applyNumberFormat="1" borderId="13" applyBorder="1" fontId="1" applyFont="1" fillId="2" applyFill="1" applyAlignment="1">
      <alignment horizontal="right" wrapText="1"/>
    </xf>
    <xf xfId="0" numFmtId="164" applyNumberFormat="1" borderId="14" applyBorder="1" fontId="1" applyFont="1" fillId="0" applyAlignment="1">
      <alignment horizontal="right"/>
    </xf>
    <xf xfId="0" numFmtId="164" applyNumberFormat="1" borderId="11" applyBorder="1" fontId="1" applyFont="1" fillId="0" applyAlignment="1">
      <alignment horizontal="right"/>
    </xf>
    <xf xfId="0" numFmtId="164" applyNumberFormat="1" borderId="12" applyBorder="1" fontId="1" applyFont="1" fillId="0" applyAlignment="1">
      <alignment horizontal="right"/>
    </xf>
    <xf xfId="0" numFmtId="3" applyNumberFormat="1" borderId="13" applyBorder="1" fontId="1" applyFont="1" fillId="3" applyFill="1" applyAlignment="1">
      <alignment horizontal="right" wrapText="1"/>
    </xf>
    <xf xfId="0" numFmtId="164" applyNumberFormat="1" borderId="15" applyBorder="1" fontId="1" applyFont="1" fillId="0" applyAlignment="1">
      <alignment horizontal="right"/>
    </xf>
    <xf xfId="0" numFmtId="3" applyNumberFormat="1" borderId="15" applyBorder="1" fontId="1" applyFont="1" fillId="0" applyAlignment="1">
      <alignment horizontal="right"/>
    </xf>
    <xf xfId="0" numFmtId="3" applyNumberFormat="1" borderId="16" applyBorder="1" fontId="1" applyFont="1" fillId="0" applyAlignment="1">
      <alignment horizontal="right"/>
    </xf>
    <xf xfId="0" numFmtId="3" applyNumberFormat="1" borderId="17" applyBorder="1" fontId="1" applyFont="1" fillId="0" applyAlignment="1">
      <alignment horizontal="right"/>
    </xf>
    <xf xfId="0" numFmtId="164" applyNumberFormat="1" borderId="18" applyBorder="1" fontId="1" applyFont="1" fillId="0" applyAlignment="1">
      <alignment horizontal="right"/>
    </xf>
    <xf xfId="0" numFmtId="3" applyNumberFormat="1" borderId="18" applyBorder="1" fontId="1" applyFont="1" fillId="0" applyAlignment="1">
      <alignment horizontal="right"/>
    </xf>
    <xf xfId="0" numFmtId="164" applyNumberFormat="1" borderId="7" applyBorder="1" fontId="1" applyFont="1" fillId="4" applyFill="1" applyAlignment="1">
      <alignment horizontal="right"/>
    </xf>
    <xf xfId="0" numFmtId="4" applyNumberFormat="1" borderId="8" applyBorder="1" fontId="1" applyFont="1" fillId="4" applyFill="1" applyAlignment="1">
      <alignment horizontal="right"/>
    </xf>
    <xf xfId="0" numFmtId="3" applyNumberFormat="1" borderId="7" applyBorder="1" fontId="1" applyFont="1" fillId="4" applyFill="1" applyAlignment="1">
      <alignment horizontal="right"/>
    </xf>
    <xf xfId="0" numFmtId="164" applyNumberFormat="1" borderId="19" applyBorder="1" fontId="1" applyFont="1" fillId="0" applyAlignment="1">
      <alignment horizontal="right"/>
    </xf>
    <xf xfId="0" numFmtId="4" applyNumberFormat="1" borderId="19" applyBorder="1" fontId="1" applyFont="1" fillId="0" applyAlignment="1">
      <alignment horizontal="right"/>
    </xf>
    <xf xfId="0" numFmtId="4" applyNumberFormat="1" borderId="1" applyBorder="1" fontId="1" applyFont="1" fillId="4" applyFill="1" applyAlignment="1">
      <alignment horizontal="right"/>
    </xf>
    <xf xfId="0" numFmtId="3" applyNumberFormat="1" borderId="0" fontId="0" fillId="0" applyAlignment="1">
      <alignment horizontal="right"/>
    </xf>
    <xf xfId="0" numFmtId="4" applyNumberFormat="1" borderId="0" fontId="0" fillId="0" applyAlignment="1">
      <alignment horizontal="right"/>
    </xf>
    <xf xfId="0" numFmtId="0" borderId="19" applyBorder="1" fontId="1" applyFont="1" fillId="0" applyAlignment="1">
      <alignment horizontal="left"/>
    </xf>
    <xf xfId="0" numFmtId="3" applyNumberFormat="1" borderId="20" applyBorder="1" fontId="2" applyFont="1" fillId="0" applyAlignment="1">
      <alignment horizontal="center"/>
    </xf>
    <xf xfId="0" numFmtId="4" applyNumberFormat="1" borderId="21" applyBorder="1" fontId="2" applyFont="1" fillId="0" applyAlignment="1">
      <alignment horizontal="center"/>
    </xf>
    <xf xfId="0" numFmtId="4" applyNumberFormat="1" borderId="22" applyBorder="1" fontId="2" applyFont="1" fillId="0" applyAlignment="1">
      <alignment horizontal="center"/>
    </xf>
    <xf xfId="0" numFmtId="4" applyNumberFormat="1" borderId="23" applyBorder="1" fontId="2" applyFont="1" fillId="0" applyAlignment="1">
      <alignment horizontal="center"/>
    </xf>
    <xf xfId="0" numFmtId="3" applyNumberFormat="1" borderId="22" applyBorder="1" fontId="2" applyFont="1" fillId="0" applyAlignment="1">
      <alignment horizontal="center"/>
    </xf>
    <xf xfId="0" numFmtId="3" applyNumberFormat="1" borderId="24" applyBorder="1" fontId="2" applyFont="1" fillId="0" applyAlignment="1">
      <alignment horizontal="center"/>
    </xf>
    <xf xfId="0" numFmtId="4" applyNumberFormat="1" borderId="25" applyBorder="1" fontId="2" applyFont="1" fillId="0" applyAlignment="1">
      <alignment horizontal="center"/>
    </xf>
    <xf xfId="0" numFmtId="3" applyNumberFormat="1" borderId="26" applyBorder="1" fontId="2" applyFont="1" fillId="0" applyAlignment="1">
      <alignment horizontal="left"/>
    </xf>
    <xf xfId="0" numFmtId="4" applyNumberFormat="1" borderId="27" applyBorder="1" fontId="2" applyFont="1" fillId="0" applyAlignment="1">
      <alignment horizontal="left"/>
    </xf>
    <xf xfId="0" numFmtId="4" applyNumberFormat="1" borderId="28" applyBorder="1" fontId="2" applyFont="1" fillId="0" applyAlignment="1">
      <alignment horizontal="center"/>
    </xf>
    <xf xfId="0" numFmtId="3" applyNumberFormat="1" borderId="29" applyBorder="1" fontId="2" applyFont="1" fillId="0" applyAlignment="1">
      <alignment horizontal="center"/>
    </xf>
    <xf xfId="0" numFmtId="4" applyNumberFormat="1" borderId="29" applyBorder="1" fontId="2" applyFont="1" fillId="0" applyAlignment="1">
      <alignment horizontal="center"/>
    </xf>
    <xf xfId="0" numFmtId="0" borderId="30" applyBorder="1" fontId="1" applyFont="1" fillId="0" applyAlignment="1">
      <alignment horizontal="left"/>
    </xf>
    <xf xfId="0" numFmtId="3" applyNumberFormat="1" borderId="31" applyBorder="1" fontId="1" applyFont="1" fillId="2" applyFill="1" applyAlignment="1">
      <alignment horizontal="left" wrapText="1"/>
    </xf>
    <xf xfId="0" numFmtId="4" applyNumberFormat="1" borderId="32" applyBorder="1" fontId="1" applyFont="1" fillId="2" applyFill="1" applyAlignment="1">
      <alignment horizontal="left" wrapText="1"/>
    </xf>
    <xf xfId="0" numFmtId="4" applyNumberFormat="1" borderId="31" applyBorder="1" fontId="1" applyFont="1" fillId="2" applyFill="1" applyAlignment="1">
      <alignment horizontal="left" wrapText="1"/>
    </xf>
    <xf xfId="0" numFmtId="4" applyNumberFormat="1" borderId="33" applyBorder="1" fontId="1" applyFont="1" fillId="2" applyFill="1" applyAlignment="1">
      <alignment horizontal="left" wrapText="1"/>
    </xf>
    <xf xfId="0" numFmtId="0" borderId="13" applyBorder="1" fontId="3" applyFont="1" fillId="2" applyFill="1" applyAlignment="1">
      <alignment horizontal="left" wrapText="1"/>
    </xf>
    <xf xfId="0" numFmtId="164" applyNumberFormat="1" borderId="18" applyBorder="1" fontId="1" applyFont="1" fillId="4" applyFill="1" applyAlignment="1">
      <alignment horizontal="right"/>
    </xf>
    <xf xfId="0" numFmtId="164" applyNumberFormat="1" borderId="1" applyBorder="1" fontId="1" applyFont="1" fillId="4" applyFill="1" applyAlignment="1">
      <alignment horizontal="right"/>
    </xf>
    <xf xfId="0" numFmtId="0" borderId="13" applyBorder="1" fontId="3" applyFont="1" fillId="3" applyFill="1" applyAlignment="1">
      <alignment horizontal="left" wrapText="1"/>
    </xf>
    <xf xfId="0" numFmtId="3" applyNumberFormat="1" borderId="18" applyBorder="1" fontId="1" applyFont="1" fillId="4" applyFill="1" applyAlignment="1">
      <alignment horizontal="right"/>
    </xf>
    <xf xfId="0" numFmtId="3" applyNumberFormat="1" borderId="1" applyBorder="1" fontId="1" applyFont="1" fillId="4" applyFill="1" applyAlignment="1">
      <alignment horizontal="right"/>
    </xf>
    <xf xfId="0" numFmtId="0" borderId="13" applyBorder="1" fontId="1" applyFont="1" fillId="0" applyAlignment="1">
      <alignment horizontal="left"/>
    </xf>
    <xf xfId="0" numFmtId="3" applyNumberFormat="1" borderId="34" applyBorder="1" fontId="1" applyFont="1" fillId="2" applyFill="1" applyAlignment="1">
      <alignment horizontal="right" wrapText="1"/>
    </xf>
    <xf xfId="0" numFmtId="3" applyNumberFormat="1" borderId="35" applyBorder="1" fontId="1" applyFont="1" fillId="0" applyAlignment="1">
      <alignment horizontal="right"/>
    </xf>
    <xf xfId="0" numFmtId="0" borderId="36" applyBorder="1" fontId="1" applyFont="1" fillId="0" applyAlignment="1">
      <alignment horizontal="left"/>
    </xf>
    <xf xfId="0" numFmtId="3" applyNumberFormat="1" borderId="10" applyBorder="1" fontId="1" applyFont="1" fillId="0" applyAlignment="1">
      <alignment horizontal="left"/>
    </xf>
    <xf xfId="0" numFmtId="4" applyNumberFormat="1" borderId="10" applyBorder="1" fontId="1" applyFont="1" fillId="0" applyAlignment="1">
      <alignment horizontal="left"/>
    </xf>
    <xf xfId="0" numFmtId="4" applyNumberFormat="1" borderId="12" applyBorder="1" fontId="1" applyFont="1" fillId="0" applyAlignment="1">
      <alignment horizontal="left"/>
    </xf>
    <xf xfId="0" numFmtId="3" applyNumberFormat="1" borderId="12" applyBorder="1" fontId="1" applyFont="1" fillId="0" applyAlignment="1">
      <alignment horizontal="left"/>
    </xf>
    <xf xfId="0" numFmtId="3" applyNumberFormat="1" borderId="12" applyBorder="1" fontId="1" applyFont="1" fillId="0" applyAlignment="1">
      <alignment horizontal="right"/>
    </xf>
    <xf xfId="0" numFmtId="3" applyNumberFormat="1" borderId="3" applyBorder="1" fontId="1" applyFont="1" fillId="0" applyAlignment="1">
      <alignment horizontal="left"/>
    </xf>
    <xf xfId="0" numFmtId="0" borderId="37" applyBorder="1" fontId="1" applyFont="1" fillId="0" applyAlignment="1">
      <alignment horizontal="left"/>
    </xf>
    <xf xfId="0" numFmtId="3" applyNumberFormat="1" borderId="19" applyBorder="1" fontId="1" applyFont="1" fillId="0" applyAlignment="1">
      <alignment horizontal="left"/>
    </xf>
    <xf xfId="0" numFmtId="0" borderId="5" applyBorder="1" fontId="3" applyFont="1" fillId="2" applyFill="1" applyAlignment="1">
      <alignment horizontal="left" wrapText="1"/>
    </xf>
    <xf xfId="0" numFmtId="0" borderId="5" applyBorder="1" fontId="3" applyFont="1" fillId="3" applyFill="1" applyAlignment="1">
      <alignment horizontal="left" wrapText="1"/>
    </xf>
    <xf xfId="0" numFmtId="0" borderId="5" applyBorder="1" fontId="1" applyFont="1" fillId="0" applyAlignment="1">
      <alignment horizontal="left"/>
    </xf>
    <xf xfId="0" numFmtId="4" applyNumberFormat="1" borderId="38" applyBorder="1" fontId="1" applyFont="1" fillId="3" applyFill="1" applyAlignment="1">
      <alignment horizontal="right"/>
    </xf>
    <xf xfId="0" numFmtId="0" borderId="11" applyBorder="1" fontId="1" applyFont="1" fillId="0" applyAlignment="1">
      <alignment horizontal="left"/>
    </xf>
    <xf xfId="0" numFmtId="4" applyNumberFormat="1" borderId="38" applyBorder="1" fontId="1" applyFont="1" fillId="0" applyAlignment="1">
      <alignment horizontal="right"/>
    </xf>
    <xf xfId="0" numFmtId="3" applyNumberFormat="1" borderId="0" fontId="0" fillId="0" applyAlignment="1">
      <alignment horizontal="general"/>
    </xf>
    <xf xfId="0" numFmtId="0" borderId="0" fontId="0" fillId="0" applyAlignment="1">
      <alignment horizontal="general"/>
    </xf>
    <xf xfId="0" numFmtId="4" applyNumberFormat="1" borderId="0" fontId="0" fillId="0" applyAlignment="1">
      <alignment horizontal="general"/>
    </xf>
    <xf xfId="0" numFmtId="0" borderId="0" fontId="0" fillId="0" applyAlignment="1">
      <alignment horizontal="general"/>
    </xf>
    <xf xfId="0" numFmtId="0" borderId="0" fontId="0" fillId="0" applyAlignment="1">
      <alignment horizontal="left"/>
    </xf>
    <xf xfId="0" numFmtId="0" borderId="39" applyBorder="1" fontId="3" applyFont="1" fillId="0" applyAlignment="1">
      <alignment horizontal="left" wrapText="1"/>
    </xf>
    <xf xfId="0" numFmtId="0" borderId="39" applyBorder="1" fontId="1" applyFont="1" fillId="0" applyAlignment="1">
      <alignment horizontal="left"/>
    </xf>
    <xf xfId="0" numFmtId="0" borderId="39" applyBorder="1" fontId="4" applyFont="1" fillId="0" applyAlignment="1">
      <alignment horizontal="left"/>
    </xf>
    <xf xfId="0" numFmtId="0" borderId="40" applyBorder="1" fontId="3" applyFont="1" fillId="5" applyFill="1" applyAlignment="1">
      <alignment horizontal="left"/>
    </xf>
    <xf xfId="0" numFmtId="0" borderId="40" applyBorder="1" fontId="3" applyFont="1" fillId="6" applyFill="1" applyAlignment="1">
      <alignment horizontal="left"/>
    </xf>
    <xf xfId="0" numFmtId="0" borderId="40" applyBorder="1" fontId="5" applyFont="1" fillId="6" applyFill="1" applyAlignment="1">
      <alignment horizontal="left"/>
    </xf>
    <xf xfId="0" numFmtId="0" borderId="0" fontId="0" fillId="0" applyAlignment="1">
      <alignment horizontal="lef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sharedStrings.xml" Type="http://schemas.openxmlformats.org/officeDocument/2006/relationships/sharedStrings" Id="rId4"/><Relationship Target="styles.xml" Type="http://schemas.openxmlformats.org/officeDocument/2006/relationships/styles" Id="rId5"/><Relationship Target="theme/theme1.xml" Type="http://schemas.openxmlformats.org/officeDocument/2006/relationships/theme" Id="rId6"/></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D12"/>
  <sheetViews>
    <sheetView workbookViewId="0"/>
  </sheetViews>
  <sheetFormatPr defaultRowHeight="15" x14ac:dyDescent="0.25"/>
  <cols>
    <col min="1" max="1" style="85" width="2.005" customWidth="1" bestFit="1"/>
    <col min="2" max="2" style="95" width="12.43357142857143" customWidth="1" bestFit="1"/>
    <col min="3" max="3" style="95" width="12.43357142857143" customWidth="1" bestFit="1"/>
    <col min="4" max="4" style="95" width="12.43357142857143" customWidth="1" bestFit="1"/>
  </cols>
  <sheetData>
    <row x14ac:dyDescent="0.25" r="1" customHeight="1" ht="17.25">
      <c r="A1" s="87"/>
      <c r="B1" s="88"/>
      <c r="C1" s="88"/>
      <c r="D1" s="88"/>
    </row>
    <row x14ac:dyDescent="0.25" r="2" customHeight="1" ht="17.25">
      <c r="A2" s="87"/>
      <c r="B2" s="88"/>
      <c r="C2" s="88"/>
      <c r="D2" s="88"/>
    </row>
    <row x14ac:dyDescent="0.25" r="3" customHeight="1" ht="104.25">
      <c r="A3" s="87"/>
      <c r="B3" s="89" t="s">
        <v>26</v>
      </c>
      <c r="C3" s="90"/>
      <c r="D3" s="90"/>
    </row>
    <row x14ac:dyDescent="0.25" r="4" customHeight="1" ht="17.25">
      <c r="A4" s="87"/>
      <c r="B4" s="88"/>
      <c r="C4" s="88"/>
      <c r="D4" s="88"/>
    </row>
    <row x14ac:dyDescent="0.25" r="5" customHeight="1" ht="17.25">
      <c r="A5" s="87"/>
      <c r="B5" s="88"/>
      <c r="C5" s="88"/>
      <c r="D5" s="88"/>
    </row>
    <row x14ac:dyDescent="0.25" r="6" customHeight="1" ht="17.25">
      <c r="A6" s="87"/>
      <c r="B6" s="88"/>
      <c r="C6" s="88"/>
      <c r="D6" s="88"/>
    </row>
    <row x14ac:dyDescent="0.25" r="7" customHeight="1" ht="22.5">
      <c r="A7" s="87"/>
      <c r="B7" s="91" t="s">
        <v>27</v>
      </c>
      <c r="C7" s="91" t="s">
        <v>28</v>
      </c>
      <c r="D7" s="91" t="s">
        <v>29</v>
      </c>
    </row>
    <row x14ac:dyDescent="0.25" r="8" customHeight="1" ht="17.25">
      <c r="A8" s="87"/>
      <c r="B8" s="88"/>
      <c r="C8" s="88"/>
      <c r="D8" s="88"/>
    </row>
    <row x14ac:dyDescent="0.25" r="9" customHeight="1" ht="20.25">
      <c r="A9" s="87"/>
      <c r="B9" s="92" t="s">
        <v>30</v>
      </c>
      <c r="C9" s="92"/>
      <c r="D9" s="92"/>
    </row>
    <row x14ac:dyDescent="0.25" r="10" customHeight="1" ht="20.25">
      <c r="A10" s="87"/>
      <c r="B10" s="93"/>
      <c r="C10" s="93" t="s">
        <v>31</v>
      </c>
      <c r="D10" s="94" t="s">
        <v>30</v>
      </c>
    </row>
    <row x14ac:dyDescent="0.25" r="11" customHeight="1" ht="20.25">
      <c r="A11" s="87"/>
      <c r="B11" s="92" t="s">
        <v>32</v>
      </c>
      <c r="C11" s="92"/>
      <c r="D11" s="92"/>
    </row>
    <row x14ac:dyDescent="0.25" r="12" customHeight="1" ht="20.25">
      <c r="A12" s="87"/>
      <c r="B12" s="93"/>
      <c r="C12" s="93" t="s">
        <v>31</v>
      </c>
      <c r="D12" s="94" t="s">
        <v>32</v>
      </c>
    </row>
  </sheetData>
  <mergeCells count="1">
    <mergeCell ref="B3:U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X51"/>
  <sheetViews>
    <sheetView workbookViewId="0" tabSelected="1"/>
  </sheetViews>
  <sheetFormatPr defaultRowHeight="15" x14ac:dyDescent="0.25"/>
  <cols>
    <col min="1" max="1" style="84" width="4.576428571428571" customWidth="1" bestFit="1"/>
    <col min="2" max="2" style="85" width="21.719285714285714" customWidth="1" bestFit="1"/>
    <col min="3" max="3" style="84" width="8.862142857142858" customWidth="1" bestFit="1"/>
    <col min="4" max="4" style="86" width="8.862142857142858" customWidth="1" bestFit="1"/>
    <col min="5" max="5" style="86" width="8.862142857142858" customWidth="1" bestFit="1"/>
    <col min="6" max="6" style="86" width="8.862142857142858" customWidth="1" bestFit="1"/>
    <col min="7" max="7" style="86" width="8.862142857142858" customWidth="1" bestFit="1"/>
    <col min="8" max="8" style="86" width="8.862142857142858" customWidth="1" bestFit="1"/>
    <col min="9" max="9" style="84" width="8.862142857142858" customWidth="1" bestFit="1"/>
    <col min="10" max="10" style="86" width="8.862142857142858" customWidth="1" bestFit="1"/>
    <col min="11" max="11" style="84" width="8.862142857142858" customWidth="1" bestFit="1"/>
    <col min="12" max="12" style="86" width="8.862142857142858" customWidth="1" bestFit="1"/>
    <col min="13" max="13" style="84" width="8.862142857142858" customWidth="1" bestFit="1"/>
    <col min="14" max="14" style="86" width="8.862142857142858" customWidth="1" bestFit="1"/>
    <col min="15" max="15" style="84" width="8.862142857142858" customWidth="1" bestFit="1"/>
    <col min="16" max="16" style="86" width="8.862142857142858" customWidth="1" bestFit="1"/>
    <col min="17" max="17" style="84" width="8.862142857142858" customWidth="1" bestFit="1"/>
    <col min="18" max="18" style="86" width="8.862142857142858" customWidth="1" bestFit="1"/>
    <col min="19" max="19" style="84" width="8.862142857142858" customWidth="1" bestFit="1"/>
    <col min="20" max="20" style="86" width="8.862142857142858" customWidth="1" bestFit="1"/>
    <col min="21" max="21" style="84" width="8.862142857142858" customWidth="1" bestFit="1"/>
    <col min="22" max="22" style="86" width="8.862142857142858" customWidth="1" bestFit="1"/>
    <col min="23" max="23" style="84" width="8.862142857142858" customWidth="1" bestFit="1"/>
    <col min="24" max="24" style="86" width="8.862142857142858" customWidth="1" bestFit="1"/>
  </cols>
  <sheetData>
    <row x14ac:dyDescent="0.25" r="1" customHeight="1" ht="14.65">
      <c r="A1" s="1"/>
      <c r="B1" s="42"/>
      <c r="C1" s="43" t="s">
        <v>8</v>
      </c>
      <c r="D1" s="44"/>
      <c r="E1" s="45" t="s">
        <v>9</v>
      </c>
      <c r="F1" s="46"/>
      <c r="G1" s="45" t="s">
        <v>10</v>
      </c>
      <c r="H1" s="46"/>
      <c r="I1" s="47" t="s">
        <v>11</v>
      </c>
      <c r="J1" s="46"/>
      <c r="K1" s="47" t="s">
        <v>12</v>
      </c>
      <c r="L1" s="46"/>
      <c r="M1" s="48" t="s">
        <v>13</v>
      </c>
      <c r="N1" s="49"/>
      <c r="O1" s="47" t="s">
        <v>14</v>
      </c>
      <c r="P1" s="46"/>
      <c r="Q1" s="47" t="s">
        <v>15</v>
      </c>
      <c r="R1" s="46"/>
      <c r="S1" s="50" t="s">
        <v>16</v>
      </c>
      <c r="T1" s="51"/>
      <c r="U1" s="47" t="s">
        <v>17</v>
      </c>
      <c r="V1" s="52"/>
      <c r="W1" s="53" t="s">
        <v>18</v>
      </c>
      <c r="X1" s="54"/>
    </row>
    <row x14ac:dyDescent="0.25" r="2" customHeight="1" ht="14.65">
      <c r="A2" s="5" t="s">
        <v>1</v>
      </c>
      <c r="B2" s="55" t="s">
        <v>19</v>
      </c>
      <c r="C2" s="56" t="s">
        <v>2</v>
      </c>
      <c r="D2" s="57" t="s">
        <v>3</v>
      </c>
      <c r="E2" s="58" t="s">
        <v>2</v>
      </c>
      <c r="F2" s="57" t="s">
        <v>3</v>
      </c>
      <c r="G2" s="58" t="s">
        <v>2</v>
      </c>
      <c r="H2" s="57" t="s">
        <v>3</v>
      </c>
      <c r="I2" s="56" t="s">
        <v>2</v>
      </c>
      <c r="J2" s="57" t="s">
        <v>3</v>
      </c>
      <c r="K2" s="56" t="s">
        <v>2</v>
      </c>
      <c r="L2" s="57" t="s">
        <v>3</v>
      </c>
      <c r="M2" s="56" t="s">
        <v>2</v>
      </c>
      <c r="N2" s="57" t="s">
        <v>3</v>
      </c>
      <c r="O2" s="56" t="s">
        <v>2</v>
      </c>
      <c r="P2" s="57" t="s">
        <v>3</v>
      </c>
      <c r="Q2" s="56" t="s">
        <v>2</v>
      </c>
      <c r="R2" s="57" t="s">
        <v>3</v>
      </c>
      <c r="S2" s="56" t="s">
        <v>2</v>
      </c>
      <c r="T2" s="57" t="s">
        <v>3</v>
      </c>
      <c r="U2" s="56" t="s">
        <v>2</v>
      </c>
      <c r="V2" s="57" t="s">
        <v>3</v>
      </c>
      <c r="W2" s="56" t="s">
        <v>2</v>
      </c>
      <c r="X2" s="59" t="s">
        <v>3</v>
      </c>
    </row>
    <row x14ac:dyDescent="0.25" r="3" customHeight="1" ht="16.5">
      <c r="A3" s="14">
        <v>7</v>
      </c>
      <c r="B3" s="60"/>
      <c r="C3" s="32">
        <v>164983272435917000</v>
      </c>
      <c r="D3" s="16">
        <v>249.709999999987</v>
      </c>
      <c r="E3" s="32">
        <v>188343329212403000</v>
      </c>
      <c r="F3" s="16">
        <v>249.709999999987</v>
      </c>
      <c r="G3" s="24">
        <v>212499686014535000</v>
      </c>
      <c r="H3" s="16">
        <v>249.709999999987</v>
      </c>
      <c r="I3" s="32">
        <v>186070925476250000</v>
      </c>
      <c r="J3" s="16">
        <v>249.709999999987</v>
      </c>
      <c r="K3" s="32">
        <v>333033813842060000</v>
      </c>
      <c r="L3" s="16">
        <v>249.709999999987</v>
      </c>
      <c r="M3" s="33">
        <v>80059219544751100</v>
      </c>
      <c r="N3" s="16">
        <v>244.857572887623</v>
      </c>
      <c r="O3" s="32">
        <v>148272712622662000</v>
      </c>
      <c r="P3" s="16">
        <v>249.707879505168</v>
      </c>
      <c r="Q3" s="61">
        <v>177254919390551000</v>
      </c>
      <c r="R3" s="35">
        <v>249.709999999987</v>
      </c>
      <c r="S3" s="32">
        <v>148254493616299000</v>
      </c>
      <c r="T3" s="16">
        <v>249.696848071021</v>
      </c>
      <c r="U3" s="32">
        <v>335252454201776000</v>
      </c>
      <c r="V3" s="11">
        <v>249.709999999987</v>
      </c>
      <c r="W3" s="62">
        <v>113261702991863000</v>
      </c>
      <c r="X3" s="39">
        <v>245.845691982345</v>
      </c>
    </row>
    <row x14ac:dyDescent="0.25" r="4" customHeight="1" ht="16.5">
      <c r="A4" s="19">
        <v>6</v>
      </c>
      <c r="B4" s="63"/>
      <c r="C4" s="33">
        <v>96512343814826500</v>
      </c>
      <c r="D4" s="16">
        <v>249.709999999987</v>
      </c>
      <c r="E4" s="33">
        <v>68742898218637800</v>
      </c>
      <c r="F4" s="16">
        <v>249.709999999987</v>
      </c>
      <c r="G4" s="28">
        <v>257578345674800000</v>
      </c>
      <c r="H4" s="16">
        <v>249.709999999987</v>
      </c>
      <c r="I4" s="33">
        <v>74518567522699700</v>
      </c>
      <c r="J4" s="16">
        <v>249.709999999987</v>
      </c>
      <c r="K4" s="32">
        <v>1179574796468980000</v>
      </c>
      <c r="L4" s="16">
        <v>249.709999999987</v>
      </c>
      <c r="M4" s="33">
        <v>35445093399342900</v>
      </c>
      <c r="N4" s="16">
        <v>230.533960514382</v>
      </c>
      <c r="O4" s="33">
        <v>38912624315766500</v>
      </c>
      <c r="P4" s="16">
        <v>244.857248887814</v>
      </c>
      <c r="Q4" s="64">
        <v>55647711659852300</v>
      </c>
      <c r="R4" s="35">
        <v>249.709999999987</v>
      </c>
      <c r="S4" s="33">
        <v>38907842927893700</v>
      </c>
      <c r="T4" s="16">
        <v>244.846431741708</v>
      </c>
      <c r="U4" s="32">
        <v>1179574796468980000</v>
      </c>
      <c r="V4" s="11">
        <v>249.709999999987</v>
      </c>
      <c r="W4" s="65">
        <v>47765685823071700</v>
      </c>
      <c r="X4" s="39">
        <v>247.698582923277</v>
      </c>
    </row>
    <row x14ac:dyDescent="0.25" r="5" customHeight="1" ht="16.5">
      <c r="A5" s="19">
        <v>5</v>
      </c>
      <c r="B5" s="63"/>
      <c r="C5" s="33">
        <v>9223409863547740</v>
      </c>
      <c r="D5" s="16">
        <v>249.709999999987</v>
      </c>
      <c r="E5" s="33">
        <v>8426930853577480</v>
      </c>
      <c r="F5" s="16">
        <v>249.709999999987</v>
      </c>
      <c r="G5" s="29">
        <v>33809061633104800</v>
      </c>
      <c r="H5" s="16">
        <v>249.709999999987</v>
      </c>
      <c r="I5" s="33">
        <v>9159931144024310</v>
      </c>
      <c r="J5" s="16">
        <v>249.709999999987</v>
      </c>
      <c r="K5" s="33">
        <v>55786592450753600</v>
      </c>
      <c r="L5" s="16">
        <v>249.709999999987</v>
      </c>
      <c r="M5" s="33">
        <v>1205309095965620</v>
      </c>
      <c r="N5" s="16">
        <v>239.548436327989</v>
      </c>
      <c r="O5" s="33">
        <v>6012995314435360</v>
      </c>
      <c r="P5" s="16">
        <v>171.167751273988</v>
      </c>
      <c r="Q5" s="64">
        <v>7038397864679050</v>
      </c>
      <c r="R5" s="35">
        <v>211.868812807184</v>
      </c>
      <c r="S5" s="33">
        <v>5942635925160920</v>
      </c>
      <c r="T5" s="16">
        <v>158.015437539132</v>
      </c>
      <c r="U5" s="33">
        <v>55799101557817200</v>
      </c>
      <c r="V5" s="11">
        <v>249.709999999987</v>
      </c>
      <c r="W5" s="65">
        <v>5583812503397770</v>
      </c>
      <c r="X5" s="39">
        <v>203.941616710049</v>
      </c>
    </row>
    <row x14ac:dyDescent="0.25" r="6" customHeight="1" ht="15">
      <c r="A6" s="14">
        <v>4</v>
      </c>
      <c r="B6" s="66"/>
      <c r="C6" s="33">
        <v>5400000000000</v>
      </c>
      <c r="D6" s="16">
        <v>249.71</v>
      </c>
      <c r="E6" s="33">
        <v>5400000000000</v>
      </c>
      <c r="F6" s="16">
        <v>249.71</v>
      </c>
      <c r="G6" s="30">
        <v>5400000000000</v>
      </c>
      <c r="H6" s="16">
        <v>249.71</v>
      </c>
      <c r="I6" s="33">
        <v>5400000000000</v>
      </c>
      <c r="J6" s="16">
        <v>249.71</v>
      </c>
      <c r="K6" s="33">
        <v>5400000000000</v>
      </c>
      <c r="L6" s="16">
        <v>249.71</v>
      </c>
      <c r="M6" s="33">
        <v>5400000000000</v>
      </c>
      <c r="N6" s="16">
        <v>249.71</v>
      </c>
      <c r="O6" s="33">
        <v>5400000000000</v>
      </c>
      <c r="P6" s="16">
        <v>249.71</v>
      </c>
      <c r="Q6" s="64">
        <v>5400000000000</v>
      </c>
      <c r="R6" s="35">
        <v>249.71</v>
      </c>
      <c r="S6" s="33">
        <v>5400000000000</v>
      </c>
      <c r="T6" s="16">
        <v>249.71</v>
      </c>
      <c r="U6" s="33">
        <v>5400000000000</v>
      </c>
      <c r="V6" s="11">
        <v>249.71</v>
      </c>
      <c r="W6" s="65">
        <v>5400000000000</v>
      </c>
      <c r="X6" s="39">
        <v>249.71</v>
      </c>
    </row>
    <row x14ac:dyDescent="0.25" r="7" customHeight="1" ht="15">
      <c r="A7" s="67">
        <v>3</v>
      </c>
      <c r="B7" s="66"/>
      <c r="C7" s="33">
        <v>42300000000</v>
      </c>
      <c r="D7" s="16">
        <v>211.699999999999</v>
      </c>
      <c r="E7" s="33">
        <v>42300000000</v>
      </c>
      <c r="F7" s="16">
        <v>211.699999999999</v>
      </c>
      <c r="G7" s="68">
        <v>42300000000</v>
      </c>
      <c r="H7" s="16">
        <v>211.699999999999</v>
      </c>
      <c r="I7" s="33">
        <v>42300000000</v>
      </c>
      <c r="J7" s="16">
        <v>211.699999999999</v>
      </c>
      <c r="K7" s="33">
        <v>42300000000</v>
      </c>
      <c r="L7" s="16">
        <v>211.699999999999</v>
      </c>
      <c r="M7" s="33">
        <v>42300000000</v>
      </c>
      <c r="N7" s="16">
        <v>211.699999999999</v>
      </c>
      <c r="O7" s="33">
        <v>42300000000</v>
      </c>
      <c r="P7" s="16">
        <v>211.699999999999</v>
      </c>
      <c r="Q7" s="64">
        <v>42300000000</v>
      </c>
      <c r="R7" s="35">
        <v>211.699999999999</v>
      </c>
      <c r="S7" s="33">
        <v>42300000000</v>
      </c>
      <c r="T7" s="16">
        <v>211.699999999999</v>
      </c>
      <c r="U7" s="33">
        <v>42300000000</v>
      </c>
      <c r="V7" s="11">
        <v>211.699999999999</v>
      </c>
      <c r="W7" s="65">
        <v>42300000000</v>
      </c>
      <c r="X7" s="39">
        <v>211.699999999999</v>
      </c>
    </row>
    <row x14ac:dyDescent="0.25" r="8" customHeight="1" ht="14.65">
      <c r="A8" s="1"/>
      <c r="B8" s="69"/>
      <c r="C8" s="70"/>
      <c r="D8" s="71"/>
      <c r="E8" s="71"/>
      <c r="F8" s="71"/>
      <c r="G8" s="72"/>
      <c r="H8" s="71"/>
      <c r="I8" s="70"/>
      <c r="J8" s="71"/>
      <c r="K8" s="70"/>
      <c r="L8" s="71"/>
      <c r="M8" s="70"/>
      <c r="N8" s="71"/>
      <c r="O8" s="70"/>
      <c r="P8" s="71"/>
      <c r="Q8" s="70"/>
      <c r="R8" s="71"/>
      <c r="S8" s="70"/>
      <c r="T8" s="71"/>
      <c r="U8" s="70"/>
      <c r="V8" s="71"/>
      <c r="W8" s="70"/>
      <c r="X8" s="71"/>
    </row>
    <row x14ac:dyDescent="0.25" r="9" customHeight="1" ht="14.25">
      <c r="A9" s="1"/>
      <c r="B9" s="42"/>
      <c r="C9" s="73"/>
      <c r="D9" s="72"/>
      <c r="E9" s="72"/>
      <c r="F9" s="72"/>
      <c r="G9" s="72"/>
      <c r="H9" s="72"/>
      <c r="I9" s="73"/>
      <c r="J9" s="72"/>
      <c r="K9" s="73"/>
      <c r="L9" s="72"/>
      <c r="M9" s="73"/>
      <c r="N9" s="72"/>
      <c r="O9" s="73"/>
      <c r="P9" s="72"/>
      <c r="Q9" s="73"/>
      <c r="R9" s="72"/>
      <c r="S9" s="73"/>
      <c r="T9" s="72"/>
      <c r="U9" s="73"/>
      <c r="V9" s="72"/>
      <c r="W9" s="73"/>
      <c r="X9" s="72"/>
    </row>
    <row x14ac:dyDescent="0.25" r="10" customHeight="1" ht="14.25">
      <c r="A10" s="1"/>
      <c r="B10" s="42"/>
      <c r="C10" s="73"/>
      <c r="D10" s="72"/>
      <c r="E10" s="72"/>
      <c r="F10" s="72"/>
      <c r="G10" s="72"/>
      <c r="H10" s="72"/>
      <c r="I10" s="73"/>
      <c r="J10" s="72"/>
      <c r="K10" s="73"/>
      <c r="L10" s="72"/>
      <c r="M10" s="73"/>
      <c r="N10" s="72"/>
      <c r="O10" s="73"/>
      <c r="P10" s="72"/>
      <c r="Q10" s="73"/>
      <c r="R10" s="72"/>
      <c r="S10" s="73"/>
      <c r="T10" s="72"/>
      <c r="U10" s="73"/>
      <c r="V10" s="72"/>
      <c r="W10" s="73"/>
      <c r="X10" s="72"/>
    </row>
    <row x14ac:dyDescent="0.25" r="11" customHeight="1" ht="14.25">
      <c r="A11" s="1"/>
      <c r="B11" s="42" t="s">
        <v>20</v>
      </c>
      <c r="C11" s="22">
        <v>8.314</v>
      </c>
      <c r="D11" s="72"/>
      <c r="E11" s="72"/>
      <c r="F11" s="72"/>
      <c r="G11" s="72"/>
      <c r="H11" s="72"/>
      <c r="I11" s="73"/>
      <c r="J11" s="72"/>
      <c r="K11" s="73"/>
      <c r="L11" s="72"/>
      <c r="M11" s="73"/>
      <c r="N11" s="72"/>
      <c r="O11" s="73"/>
      <c r="P11" s="72"/>
      <c r="Q11" s="73"/>
      <c r="R11" s="72"/>
      <c r="S11" s="73"/>
      <c r="T11" s="72"/>
      <c r="U11" s="73"/>
      <c r="V11" s="72"/>
      <c r="W11" s="73"/>
      <c r="X11" s="72"/>
    </row>
    <row x14ac:dyDescent="0.25" r="12" customHeight="1" ht="14.25">
      <c r="A12" s="1"/>
      <c r="B12" s="42" t="s">
        <v>21</v>
      </c>
      <c r="C12" s="73"/>
      <c r="D12" s="72"/>
      <c r="E12" s="72"/>
      <c r="F12" s="72"/>
      <c r="G12" s="72"/>
      <c r="H12" s="72"/>
      <c r="I12" s="73"/>
      <c r="J12" s="72"/>
      <c r="K12" s="73"/>
      <c r="L12" s="72"/>
      <c r="M12" s="73"/>
      <c r="N12" s="72"/>
      <c r="O12" s="73"/>
      <c r="P12" s="72"/>
      <c r="Q12" s="73"/>
      <c r="R12" s="72"/>
      <c r="S12" s="73"/>
      <c r="T12" s="72"/>
      <c r="U12" s="73"/>
      <c r="V12" s="72"/>
      <c r="W12" s="73"/>
      <c r="X12" s="72"/>
    </row>
    <row x14ac:dyDescent="0.25" r="13" customHeight="1" ht="14.25">
      <c r="A13" s="1"/>
      <c r="B13" s="42" t="s">
        <v>22</v>
      </c>
      <c r="C13" s="74">
        <f>(650+273)</f>
      </c>
      <c r="D13" s="72"/>
      <c r="E13" s="72"/>
      <c r="F13" s="72"/>
      <c r="G13" s="72"/>
      <c r="H13" s="72"/>
      <c r="I13" s="73"/>
      <c r="J13" s="72"/>
      <c r="K13" s="73"/>
      <c r="L13" s="72"/>
      <c r="M13" s="73"/>
      <c r="N13" s="72"/>
      <c r="O13" s="73"/>
      <c r="P13" s="72"/>
      <c r="Q13" s="73"/>
      <c r="R13" s="72"/>
      <c r="S13" s="73"/>
      <c r="T13" s="72"/>
      <c r="U13" s="73"/>
      <c r="V13" s="72"/>
      <c r="W13" s="73"/>
      <c r="X13" s="72"/>
    </row>
    <row x14ac:dyDescent="0.25" r="14" customHeight="1" ht="14.25">
      <c r="A14" s="1"/>
      <c r="B14" s="42" t="s">
        <v>23</v>
      </c>
      <c r="C14" s="74">
        <f>(725+273)</f>
      </c>
      <c r="D14" s="72"/>
      <c r="E14" s="72"/>
      <c r="F14" s="72"/>
      <c r="G14" s="72"/>
      <c r="H14" s="72"/>
      <c r="I14" s="73"/>
      <c r="J14" s="72"/>
      <c r="K14" s="73"/>
      <c r="L14" s="72"/>
      <c r="M14" s="73"/>
      <c r="N14" s="72"/>
      <c r="O14" s="73"/>
      <c r="P14" s="72"/>
      <c r="Q14" s="73"/>
      <c r="R14" s="72"/>
      <c r="S14" s="73"/>
      <c r="T14" s="72"/>
      <c r="U14" s="73"/>
      <c r="V14" s="72"/>
      <c r="W14" s="73"/>
      <c r="X14" s="72"/>
    </row>
    <row x14ac:dyDescent="0.25" r="15" customHeight="1" ht="14.25">
      <c r="A15" s="1"/>
      <c r="B15" s="42"/>
      <c r="C15" s="73"/>
      <c r="D15" s="72"/>
      <c r="E15" s="72"/>
      <c r="F15" s="72"/>
      <c r="G15" s="72"/>
      <c r="H15" s="72"/>
      <c r="I15" s="73"/>
      <c r="J15" s="72"/>
      <c r="K15" s="73"/>
      <c r="L15" s="72"/>
      <c r="M15" s="73"/>
      <c r="N15" s="72"/>
      <c r="O15" s="73"/>
      <c r="P15" s="72"/>
      <c r="Q15" s="73"/>
      <c r="R15" s="72"/>
      <c r="S15" s="73"/>
      <c r="T15" s="72"/>
      <c r="U15" s="73"/>
      <c r="V15" s="72"/>
      <c r="W15" s="73"/>
      <c r="X15" s="72"/>
    </row>
    <row x14ac:dyDescent="0.25" r="16" customHeight="1" ht="14.25">
      <c r="A16" s="1"/>
      <c r="B16" s="42"/>
      <c r="C16" s="73"/>
      <c r="D16" s="72"/>
      <c r="E16" s="72"/>
      <c r="F16" s="72"/>
      <c r="G16" s="72"/>
      <c r="H16" s="72"/>
      <c r="I16" s="73"/>
      <c r="J16" s="72"/>
      <c r="K16" s="73"/>
      <c r="L16" s="72"/>
      <c r="M16" s="73"/>
      <c r="N16" s="72"/>
      <c r="O16" s="73"/>
      <c r="P16" s="72"/>
      <c r="Q16" s="73"/>
      <c r="R16" s="72"/>
      <c r="S16" s="73"/>
      <c r="T16" s="72"/>
      <c r="U16" s="73"/>
      <c r="V16" s="72"/>
      <c r="W16" s="73"/>
      <c r="X16" s="72"/>
    </row>
    <row x14ac:dyDescent="0.25" r="17" customHeight="1" ht="14.25">
      <c r="A17" s="1"/>
      <c r="B17" s="42" t="s">
        <v>24</v>
      </c>
      <c r="C17" s="73"/>
      <c r="D17" s="72"/>
      <c r="E17" s="72"/>
      <c r="F17" s="72"/>
      <c r="G17" s="72"/>
      <c r="H17" s="72"/>
      <c r="I17" s="73"/>
      <c r="J17" s="72"/>
      <c r="K17" s="73"/>
      <c r="L17" s="72"/>
      <c r="M17" s="73"/>
      <c r="N17" s="72"/>
      <c r="O17" s="73"/>
      <c r="P17" s="72"/>
      <c r="Q17" s="73"/>
      <c r="R17" s="72"/>
      <c r="S17" s="73"/>
      <c r="T17" s="72"/>
      <c r="U17" s="73"/>
      <c r="V17" s="72"/>
      <c r="W17" s="73"/>
      <c r="X17" s="72"/>
    </row>
    <row x14ac:dyDescent="0.25" r="18" customHeight="1" ht="14.25">
      <c r="A18" s="1"/>
      <c r="B18" s="42"/>
      <c r="C18" s="73"/>
      <c r="D18" s="72"/>
      <c r="E18" s="72"/>
      <c r="F18" s="72"/>
      <c r="G18" s="72"/>
      <c r="H18" s="72"/>
      <c r="I18" s="73"/>
      <c r="J18" s="72"/>
      <c r="K18" s="73"/>
      <c r="L18" s="72"/>
      <c r="M18" s="73"/>
      <c r="N18" s="72"/>
      <c r="O18" s="73"/>
      <c r="P18" s="72"/>
      <c r="Q18" s="73"/>
      <c r="R18" s="72"/>
      <c r="S18" s="73"/>
      <c r="T18" s="72"/>
      <c r="U18" s="73"/>
      <c r="V18" s="72"/>
      <c r="W18" s="73"/>
      <c r="X18" s="72"/>
    </row>
    <row x14ac:dyDescent="0.25" r="19" customHeight="1" ht="14.25">
      <c r="A19" s="1"/>
      <c r="B19" s="42" t="s">
        <v>25</v>
      </c>
      <c r="C19" s="73"/>
      <c r="D19" s="72"/>
      <c r="E19" s="72"/>
      <c r="F19" s="72"/>
      <c r="G19" s="72"/>
      <c r="H19" s="72"/>
      <c r="I19" s="73"/>
      <c r="J19" s="72"/>
      <c r="K19" s="73"/>
      <c r="L19" s="72"/>
      <c r="M19" s="73"/>
      <c r="N19" s="72"/>
      <c r="O19" s="73"/>
      <c r="P19" s="72"/>
      <c r="Q19" s="73"/>
      <c r="R19" s="72"/>
      <c r="S19" s="73"/>
      <c r="T19" s="72"/>
      <c r="U19" s="73"/>
      <c r="V19" s="72"/>
      <c r="W19" s="73"/>
      <c r="X19" s="72"/>
    </row>
    <row x14ac:dyDescent="0.25" r="20" customHeight="1" ht="14.25">
      <c r="A20" s="1"/>
      <c r="B20" s="42"/>
      <c r="C20" s="75"/>
      <c r="D20" s="3" t="s">
        <v>0</v>
      </c>
      <c r="E20" s="4">
        <v>923</v>
      </c>
      <c r="F20" s="4">
        <v>953</v>
      </c>
      <c r="G20" s="4">
        <v>983</v>
      </c>
      <c r="H20" s="4">
        <v>998</v>
      </c>
      <c r="I20" s="73"/>
      <c r="J20" s="72"/>
      <c r="K20" s="73"/>
      <c r="L20" s="72"/>
      <c r="M20" s="73"/>
      <c r="N20" s="72"/>
      <c r="O20" s="73"/>
      <c r="P20" s="72"/>
      <c r="Q20" s="73"/>
      <c r="R20" s="72"/>
      <c r="S20" s="73"/>
      <c r="T20" s="72"/>
      <c r="U20" s="73"/>
      <c r="V20" s="72"/>
      <c r="W20" s="73"/>
      <c r="X20" s="72"/>
    </row>
    <row x14ac:dyDescent="0.25" r="21" customHeight="1" ht="14.65">
      <c r="A21" s="5" t="s">
        <v>1</v>
      </c>
      <c r="B21" s="76" t="s">
        <v>19</v>
      </c>
      <c r="C21" s="6" t="s">
        <v>2</v>
      </c>
      <c r="D21" s="7" t="s">
        <v>3</v>
      </c>
      <c r="E21" s="8" t="s">
        <v>4</v>
      </c>
      <c r="F21" s="8" t="s">
        <v>5</v>
      </c>
      <c r="G21" s="8" t="s">
        <v>6</v>
      </c>
      <c r="H21" s="8" t="s">
        <v>7</v>
      </c>
      <c r="I21" s="77"/>
      <c r="J21" s="72"/>
      <c r="K21" s="73"/>
      <c r="L21" s="72"/>
      <c r="M21" s="73"/>
      <c r="N21" s="72"/>
      <c r="O21" s="73"/>
      <c r="P21" s="72"/>
      <c r="Q21" s="73"/>
      <c r="R21" s="72"/>
      <c r="S21" s="73"/>
      <c r="T21" s="72"/>
      <c r="U21" s="73"/>
      <c r="V21" s="72"/>
      <c r="W21" s="73"/>
      <c r="X21" s="72"/>
    </row>
    <row x14ac:dyDescent="0.25" r="22" customHeight="1" ht="16.5">
      <c r="A22" s="14">
        <v>7</v>
      </c>
      <c r="B22" s="78"/>
      <c r="C22" s="10">
        <v>164983272435917000</v>
      </c>
      <c r="D22" s="11">
        <v>249.709999999987</v>
      </c>
      <c r="E22" s="10">
        <f>($C22*EXP((-$D22*1000)/($C$11*E$20)))</f>
      </c>
      <c r="F22" s="10">
        <f>($C22*EXP((-$D22*1000)/($C$11*F$20)))</f>
      </c>
      <c r="G22" s="10">
        <f>($C22*EXP((-$D22*1000)/($C$11*G$20)))</f>
      </c>
      <c r="H22" s="10">
        <f>($C22*EXP((-$D22*1000)/($C$11*H$20)))</f>
      </c>
      <c r="I22" s="77"/>
      <c r="J22" s="72"/>
      <c r="K22" s="73"/>
      <c r="L22" s="72"/>
      <c r="M22" s="73"/>
      <c r="N22" s="72"/>
      <c r="O22" s="73"/>
      <c r="P22" s="72"/>
      <c r="Q22" s="73"/>
      <c r="R22" s="72"/>
      <c r="S22" s="73"/>
      <c r="T22" s="72"/>
      <c r="U22" s="73"/>
      <c r="V22" s="72"/>
      <c r="W22" s="73"/>
      <c r="X22" s="72"/>
    </row>
    <row x14ac:dyDescent="0.25" r="23" customHeight="1" ht="16.5">
      <c r="A23" s="19">
        <v>6</v>
      </c>
      <c r="B23" s="79"/>
      <c r="C23" s="13">
        <v>96512343814826500</v>
      </c>
      <c r="D23" s="11">
        <v>249.709999999987</v>
      </c>
      <c r="E23" s="11">
        <f>($C23*EXP((-$D23*1000)/($C$11*E$20)))</f>
      </c>
      <c r="F23" s="11">
        <f>($C23*EXP((-$D23*1000)/($C$11*F$20)))</f>
      </c>
      <c r="G23" s="11">
        <f>($C23*EXP((-$D23*1000)/($C$11*G$20)))</f>
      </c>
      <c r="H23" s="11">
        <f>($C23*EXP((-$D23*1000)/($C$11*H$20)))</f>
      </c>
      <c r="I23" s="77"/>
      <c r="J23" s="72"/>
      <c r="K23" s="73"/>
      <c r="L23" s="72"/>
      <c r="M23" s="73"/>
      <c r="N23" s="72"/>
      <c r="O23" s="73"/>
      <c r="P23" s="72"/>
      <c r="Q23" s="73"/>
      <c r="R23" s="72"/>
      <c r="S23" s="73"/>
      <c r="T23" s="72"/>
      <c r="U23" s="73"/>
      <c r="V23" s="72"/>
      <c r="W23" s="73"/>
      <c r="X23" s="72"/>
    </row>
    <row x14ac:dyDescent="0.25" r="24" customHeight="1" ht="16.5">
      <c r="A24" s="19">
        <v>5</v>
      </c>
      <c r="B24" s="79"/>
      <c r="C24" s="13">
        <v>9223409863547740</v>
      </c>
      <c r="D24" s="11">
        <v>249.709999999987</v>
      </c>
      <c r="E24" s="11">
        <f>($C24*EXP((-$D24*1000)/($C$11*E$20)))</f>
      </c>
      <c r="F24" s="11">
        <f>($C24*EXP((-$D24*1000)/($C$11*F$20)))</f>
      </c>
      <c r="G24" s="11">
        <f>($C24*EXP((-$D24*1000)/($C$11*G$20)))</f>
      </c>
      <c r="H24" s="11">
        <f>($C24*EXP((-$D24*1000)/($C$11*H$20)))</f>
      </c>
      <c r="I24" s="77"/>
      <c r="J24" s="72"/>
      <c r="K24" s="73"/>
      <c r="L24" s="72"/>
      <c r="M24" s="73"/>
      <c r="N24" s="72"/>
      <c r="O24" s="73"/>
      <c r="P24" s="72"/>
      <c r="Q24" s="73"/>
      <c r="R24" s="72"/>
      <c r="S24" s="73"/>
      <c r="T24" s="72"/>
      <c r="U24" s="73"/>
      <c r="V24" s="72"/>
      <c r="W24" s="73"/>
      <c r="X24" s="72"/>
    </row>
    <row x14ac:dyDescent="0.25" r="25" customHeight="1" ht="15">
      <c r="A25" s="14">
        <v>4</v>
      </c>
      <c r="B25" s="80"/>
      <c r="C25" s="13">
        <v>5400000000000</v>
      </c>
      <c r="D25" s="11">
        <v>249.71</v>
      </c>
      <c r="E25" s="11">
        <f>($C25*EXP((-$D25*1000)/($C$11*E$20)))</f>
      </c>
      <c r="F25" s="11">
        <f>($C25*EXP((-$D25*1000)/($C$11*F$20)))</f>
      </c>
      <c r="G25" s="11">
        <f>($C25*EXP((-$D25*1000)/($C$11*G$20)))</f>
      </c>
      <c r="H25" s="11">
        <f>($C25*EXP((-$D25*1000)/($C$11*H$20)))</f>
      </c>
      <c r="I25" s="77"/>
      <c r="J25" s="72"/>
      <c r="K25" s="73"/>
      <c r="L25" s="72"/>
      <c r="M25" s="73"/>
      <c r="N25" s="72"/>
      <c r="O25" s="73"/>
      <c r="P25" s="72"/>
      <c r="Q25" s="73"/>
      <c r="R25" s="72"/>
      <c r="S25" s="73"/>
      <c r="T25" s="72"/>
      <c r="U25" s="73"/>
      <c r="V25" s="72"/>
      <c r="W25" s="73"/>
      <c r="X25" s="72"/>
    </row>
    <row x14ac:dyDescent="0.25" r="26" customHeight="1" ht="15">
      <c r="A26" s="67">
        <v>3</v>
      </c>
      <c r="B26" s="80"/>
      <c r="C26" s="13">
        <v>42300000000</v>
      </c>
      <c r="D26" s="11">
        <v>211.699999999999</v>
      </c>
      <c r="E26" s="11">
        <f>($C26*EXP((-$D26*1000)/($C$11*E$20)))</f>
      </c>
      <c r="F26" s="11">
        <f>($C26*EXP((-$D26*1000)/($C$11*F$20)))</f>
      </c>
      <c r="G26" s="11">
        <f>($C26*EXP((-$D26*1000)/($C$11*G$20)))</f>
      </c>
      <c r="H26" s="11">
        <f>($C26*EXP((-$D26*1000)/($C$11*H$20)))</f>
      </c>
      <c r="I26" s="77"/>
      <c r="J26" s="72"/>
      <c r="K26" s="73"/>
      <c r="L26" s="72"/>
      <c r="M26" s="73"/>
      <c r="N26" s="72"/>
      <c r="O26" s="73"/>
      <c r="P26" s="72"/>
      <c r="Q26" s="73"/>
      <c r="R26" s="72"/>
      <c r="S26" s="73"/>
      <c r="T26" s="72"/>
      <c r="U26" s="73"/>
      <c r="V26" s="72"/>
      <c r="W26" s="73"/>
      <c r="X26" s="72"/>
    </row>
    <row x14ac:dyDescent="0.25" r="27" customHeight="1" ht="14.65">
      <c r="A27" s="1"/>
      <c r="B27" s="69"/>
      <c r="C27" s="70"/>
      <c r="D27" s="71"/>
      <c r="E27" s="71"/>
      <c r="F27" s="71"/>
      <c r="G27" s="71"/>
      <c r="H27" s="71"/>
      <c r="I27" s="73"/>
      <c r="J27" s="72"/>
      <c r="K27" s="73"/>
      <c r="L27" s="72"/>
      <c r="M27" s="73"/>
      <c r="N27" s="72"/>
      <c r="O27" s="73"/>
      <c r="P27" s="72"/>
      <c r="Q27" s="73"/>
      <c r="R27" s="72"/>
      <c r="S27" s="73"/>
      <c r="T27" s="72"/>
      <c r="U27" s="73"/>
      <c r="V27" s="72"/>
      <c r="W27" s="73"/>
      <c r="X27" s="72"/>
    </row>
    <row x14ac:dyDescent="0.25" r="28" customHeight="1" ht="14.25">
      <c r="A28" s="1"/>
      <c r="B28" s="42"/>
      <c r="C28" s="73"/>
      <c r="D28" s="72"/>
      <c r="E28" s="72"/>
      <c r="F28" s="72"/>
      <c r="G28" s="72"/>
      <c r="H28" s="72"/>
      <c r="I28" s="73"/>
      <c r="J28" s="72"/>
      <c r="K28" s="73"/>
      <c r="L28" s="72"/>
      <c r="M28" s="73"/>
      <c r="N28" s="72"/>
      <c r="O28" s="73"/>
      <c r="P28" s="72"/>
      <c r="Q28" s="73"/>
      <c r="R28" s="72"/>
      <c r="S28" s="73"/>
      <c r="T28" s="72"/>
      <c r="U28" s="73"/>
      <c r="V28" s="72"/>
      <c r="W28" s="73"/>
      <c r="X28" s="72"/>
    </row>
    <row x14ac:dyDescent="0.25" r="29" customHeight="1" ht="14.25">
      <c r="A29" s="1"/>
      <c r="B29" s="42"/>
      <c r="C29" s="73"/>
      <c r="D29" s="72"/>
      <c r="E29" s="72"/>
      <c r="F29" s="72"/>
      <c r="G29" s="72"/>
      <c r="H29" s="72"/>
      <c r="I29" s="73"/>
      <c r="J29" s="72"/>
      <c r="K29" s="73"/>
      <c r="L29" s="72"/>
      <c r="M29" s="73"/>
      <c r="N29" s="72"/>
      <c r="O29" s="73"/>
      <c r="P29" s="72"/>
      <c r="Q29" s="73"/>
      <c r="R29" s="72"/>
      <c r="S29" s="73"/>
      <c r="T29" s="72"/>
      <c r="U29" s="73"/>
      <c r="V29" s="72"/>
      <c r="W29" s="73"/>
      <c r="X29" s="72"/>
    </row>
    <row x14ac:dyDescent="0.25" r="30" customHeight="1" ht="14.25">
      <c r="A30" s="1"/>
      <c r="B30" s="42"/>
      <c r="C30" s="73"/>
      <c r="D30" s="72"/>
      <c r="E30" s="72"/>
      <c r="F30" s="72"/>
      <c r="G30" s="72"/>
      <c r="H30" s="72"/>
      <c r="I30" s="73"/>
      <c r="J30" s="72"/>
      <c r="K30" s="73"/>
      <c r="L30" s="72"/>
      <c r="M30" s="73"/>
      <c r="N30" s="72"/>
      <c r="O30" s="73"/>
      <c r="P30" s="72"/>
      <c r="Q30" s="73"/>
      <c r="R30" s="72"/>
      <c r="S30" s="73"/>
      <c r="T30" s="72"/>
      <c r="U30" s="73"/>
      <c r="V30" s="72"/>
      <c r="W30" s="73"/>
      <c r="X30" s="72"/>
    </row>
    <row x14ac:dyDescent="0.25" r="31" customHeight="1" ht="14.25">
      <c r="A31" s="1"/>
      <c r="B31" s="42"/>
      <c r="C31" s="73"/>
      <c r="D31" s="72"/>
      <c r="E31" s="72"/>
      <c r="F31" s="72"/>
      <c r="G31" s="72"/>
      <c r="H31" s="72"/>
      <c r="I31" s="73"/>
      <c r="J31" s="72"/>
      <c r="K31" s="73"/>
      <c r="L31" s="72"/>
      <c r="M31" s="73"/>
      <c r="N31" s="72"/>
      <c r="O31" s="73"/>
      <c r="P31" s="72"/>
      <c r="Q31" s="73"/>
      <c r="R31" s="72"/>
      <c r="S31" s="73"/>
      <c r="T31" s="72"/>
      <c r="U31" s="73"/>
      <c r="V31" s="72"/>
      <c r="W31" s="73"/>
      <c r="X31" s="72"/>
    </row>
    <row x14ac:dyDescent="0.25" r="32" customHeight="1" ht="14.25">
      <c r="A32" s="1"/>
      <c r="B32" s="42"/>
      <c r="C32" s="73"/>
      <c r="D32" s="72"/>
      <c r="E32" s="72"/>
      <c r="F32" s="72"/>
      <c r="G32" s="72"/>
      <c r="H32" s="72"/>
      <c r="I32" s="73"/>
      <c r="J32" s="72"/>
      <c r="K32" s="73"/>
      <c r="L32" s="72"/>
      <c r="M32" s="73"/>
      <c r="N32" s="72"/>
      <c r="O32" s="73"/>
      <c r="P32" s="72"/>
      <c r="Q32" s="73"/>
      <c r="R32" s="72"/>
      <c r="S32" s="73"/>
      <c r="T32" s="72"/>
      <c r="U32" s="73"/>
      <c r="V32" s="72"/>
      <c r="W32" s="73"/>
      <c r="X32" s="72"/>
    </row>
    <row x14ac:dyDescent="0.25" r="33" customHeight="1" ht="14.25">
      <c r="A33" s="1"/>
      <c r="B33" s="42"/>
      <c r="C33" s="73"/>
      <c r="D33" s="72"/>
      <c r="E33" s="72"/>
      <c r="F33" s="72"/>
      <c r="G33" s="72"/>
      <c r="H33" s="72"/>
      <c r="I33" s="73"/>
      <c r="J33" s="72"/>
      <c r="K33" s="73"/>
      <c r="L33" s="72"/>
      <c r="M33" s="73"/>
      <c r="N33" s="72"/>
      <c r="O33" s="73"/>
      <c r="P33" s="72"/>
      <c r="Q33" s="73"/>
      <c r="R33" s="72"/>
      <c r="S33" s="73"/>
      <c r="T33" s="72"/>
      <c r="U33" s="73"/>
      <c r="V33" s="72"/>
      <c r="W33" s="73"/>
      <c r="X33" s="72"/>
    </row>
    <row x14ac:dyDescent="0.25" r="34" customHeight="1" ht="14.25">
      <c r="A34" s="1"/>
      <c r="B34" s="42"/>
      <c r="C34" s="73"/>
      <c r="D34" s="72"/>
      <c r="E34" s="72"/>
      <c r="F34" s="72"/>
      <c r="G34" s="72"/>
      <c r="H34" s="72"/>
      <c r="I34" s="73"/>
      <c r="J34" s="72"/>
      <c r="K34" s="73"/>
      <c r="L34" s="72"/>
      <c r="M34" s="73"/>
      <c r="N34" s="72"/>
      <c r="O34" s="73"/>
      <c r="P34" s="72"/>
      <c r="Q34" s="73"/>
      <c r="R34" s="72"/>
      <c r="S34" s="73"/>
      <c r="T34" s="72"/>
      <c r="U34" s="73"/>
      <c r="V34" s="72"/>
      <c r="W34" s="73"/>
      <c r="X34" s="72"/>
    </row>
    <row x14ac:dyDescent="0.25" r="35" customHeight="1" ht="14.25">
      <c r="A35" s="81"/>
      <c r="B35" s="82"/>
      <c r="C35" s="73"/>
      <c r="D35" s="72"/>
      <c r="E35" s="72"/>
      <c r="F35" s="72"/>
      <c r="G35" s="72"/>
      <c r="H35" s="72"/>
      <c r="I35" s="73"/>
      <c r="J35" s="72"/>
      <c r="K35" s="73"/>
      <c r="L35" s="72"/>
      <c r="M35" s="73"/>
      <c r="N35" s="72"/>
      <c r="O35" s="73"/>
      <c r="P35" s="72"/>
      <c r="Q35" s="73"/>
      <c r="R35" s="72"/>
      <c r="S35" s="73"/>
      <c r="T35" s="72"/>
      <c r="U35" s="73"/>
      <c r="V35" s="72"/>
      <c r="W35" s="73"/>
      <c r="X35" s="72"/>
    </row>
    <row x14ac:dyDescent="0.25" r="36" customHeight="1" ht="14.25">
      <c r="A36" s="81"/>
      <c r="B36" s="82"/>
      <c r="C36" s="73"/>
      <c r="D36" s="72"/>
      <c r="E36" s="72"/>
      <c r="F36" s="72"/>
      <c r="G36" s="72"/>
      <c r="H36" s="72"/>
      <c r="I36" s="73"/>
      <c r="J36" s="72"/>
      <c r="K36" s="73"/>
      <c r="L36" s="72"/>
      <c r="M36" s="73"/>
      <c r="N36" s="72"/>
      <c r="O36" s="73"/>
      <c r="P36" s="72"/>
      <c r="Q36" s="73"/>
      <c r="R36" s="72"/>
      <c r="S36" s="73"/>
      <c r="T36" s="72"/>
      <c r="U36" s="73"/>
      <c r="V36" s="72"/>
      <c r="W36" s="73"/>
      <c r="X36" s="72"/>
    </row>
    <row x14ac:dyDescent="0.25" r="37" customHeight="1" ht="14.25">
      <c r="A37" s="81"/>
      <c r="B37" s="82"/>
      <c r="C37" s="73"/>
      <c r="D37" s="72"/>
      <c r="E37" s="72"/>
      <c r="F37" s="72"/>
      <c r="G37" s="72"/>
      <c r="H37" s="72"/>
      <c r="I37" s="73"/>
      <c r="J37" s="72"/>
      <c r="K37" s="73"/>
      <c r="L37" s="72"/>
      <c r="M37" s="73"/>
      <c r="N37" s="72"/>
      <c r="O37" s="73"/>
      <c r="P37" s="72"/>
      <c r="Q37" s="73"/>
      <c r="R37" s="72"/>
      <c r="S37" s="73"/>
      <c r="T37" s="72"/>
      <c r="U37" s="73"/>
      <c r="V37" s="72"/>
      <c r="W37" s="73"/>
      <c r="X37" s="72"/>
    </row>
    <row x14ac:dyDescent="0.25" r="38" customHeight="1" ht="14.25">
      <c r="A38" s="83"/>
      <c r="B38" s="82"/>
      <c r="C38" s="73"/>
      <c r="D38" s="72"/>
      <c r="E38" s="72"/>
      <c r="F38" s="72"/>
      <c r="G38" s="72"/>
      <c r="H38" s="72"/>
      <c r="I38" s="73"/>
      <c r="J38" s="72"/>
      <c r="K38" s="73"/>
      <c r="L38" s="72"/>
      <c r="M38" s="73"/>
      <c r="N38" s="72"/>
      <c r="O38" s="73"/>
      <c r="P38" s="72"/>
      <c r="Q38" s="73"/>
      <c r="R38" s="72"/>
      <c r="S38" s="73"/>
      <c r="T38" s="72"/>
      <c r="U38" s="73"/>
      <c r="V38" s="72"/>
      <c r="W38" s="73"/>
      <c r="X38" s="72"/>
    </row>
    <row x14ac:dyDescent="0.25" r="39" customHeight="1" ht="14.25">
      <c r="A39" s="81"/>
      <c r="B39" s="82"/>
      <c r="C39" s="73"/>
      <c r="D39" s="72"/>
      <c r="E39" s="72"/>
      <c r="F39" s="72"/>
      <c r="G39" s="72"/>
      <c r="H39" s="72"/>
      <c r="I39" s="73"/>
      <c r="J39" s="72"/>
      <c r="K39" s="73"/>
      <c r="L39" s="72"/>
      <c r="M39" s="73"/>
      <c r="N39" s="72"/>
      <c r="O39" s="73"/>
      <c r="P39" s="72"/>
      <c r="Q39" s="73"/>
      <c r="R39" s="72"/>
      <c r="S39" s="73"/>
      <c r="T39" s="72"/>
      <c r="U39" s="73"/>
      <c r="V39" s="72"/>
      <c r="W39" s="73"/>
      <c r="X39" s="72"/>
    </row>
    <row x14ac:dyDescent="0.25" r="40" customHeight="1" ht="14.25">
      <c r="A40" s="81"/>
      <c r="B40" s="82"/>
      <c r="C40" s="73"/>
      <c r="D40" s="72"/>
      <c r="E40" s="72"/>
      <c r="F40" s="72"/>
      <c r="G40" s="72"/>
      <c r="H40" s="72"/>
      <c r="I40" s="73"/>
      <c r="J40" s="72"/>
      <c r="K40" s="73"/>
      <c r="L40" s="72"/>
      <c r="M40" s="73"/>
      <c r="N40" s="72"/>
      <c r="O40" s="73"/>
      <c r="P40" s="72"/>
      <c r="Q40" s="73"/>
      <c r="R40" s="72"/>
      <c r="S40" s="73"/>
      <c r="T40" s="72"/>
      <c r="U40" s="73"/>
      <c r="V40" s="72"/>
      <c r="W40" s="73"/>
      <c r="X40" s="72"/>
    </row>
    <row x14ac:dyDescent="0.25" r="41" customHeight="1" ht="14.25">
      <c r="A41" s="83"/>
      <c r="B41" s="82"/>
      <c r="C41" s="73"/>
      <c r="D41" s="72"/>
      <c r="E41" s="72"/>
      <c r="F41" s="72"/>
      <c r="G41" s="72"/>
      <c r="H41" s="72"/>
      <c r="I41" s="73"/>
      <c r="J41" s="72"/>
      <c r="K41" s="73"/>
      <c r="L41" s="72"/>
      <c r="M41" s="73"/>
      <c r="N41" s="72"/>
      <c r="O41" s="73"/>
      <c r="P41" s="72"/>
      <c r="Q41" s="73"/>
      <c r="R41" s="72"/>
      <c r="S41" s="73"/>
      <c r="T41" s="72"/>
      <c r="U41" s="73"/>
      <c r="V41" s="72"/>
      <c r="W41" s="73"/>
      <c r="X41" s="72"/>
    </row>
    <row x14ac:dyDescent="0.25" r="42" customHeight="1" ht="14.25">
      <c r="A42" s="81"/>
      <c r="B42" s="82"/>
      <c r="C42" s="73"/>
      <c r="D42" s="72"/>
      <c r="E42" s="72"/>
      <c r="F42" s="72"/>
      <c r="G42" s="72"/>
      <c r="H42" s="72"/>
      <c r="I42" s="73"/>
      <c r="J42" s="72"/>
      <c r="K42" s="73"/>
      <c r="L42" s="72"/>
      <c r="M42" s="73"/>
      <c r="N42" s="72"/>
      <c r="O42" s="73"/>
      <c r="P42" s="72"/>
      <c r="Q42" s="73"/>
      <c r="R42" s="72"/>
      <c r="S42" s="73"/>
      <c r="T42" s="72"/>
      <c r="U42" s="73"/>
      <c r="V42" s="72"/>
      <c r="W42" s="73"/>
      <c r="X42" s="72"/>
    </row>
    <row x14ac:dyDescent="0.25" r="43" customHeight="1" ht="14.25">
      <c r="A43" s="81"/>
      <c r="B43" s="82"/>
      <c r="C43" s="73"/>
      <c r="D43" s="72"/>
      <c r="E43" s="72"/>
      <c r="F43" s="72"/>
      <c r="G43" s="72"/>
      <c r="H43" s="72"/>
      <c r="I43" s="73"/>
      <c r="J43" s="72"/>
      <c r="K43" s="73"/>
      <c r="L43" s="72"/>
      <c r="M43" s="73"/>
      <c r="N43" s="72"/>
      <c r="O43" s="73"/>
      <c r="P43" s="72"/>
      <c r="Q43" s="73"/>
      <c r="R43" s="72"/>
      <c r="S43" s="73"/>
      <c r="T43" s="72"/>
      <c r="U43" s="73"/>
      <c r="V43" s="72"/>
      <c r="W43" s="73"/>
      <c r="X43" s="72"/>
    </row>
    <row x14ac:dyDescent="0.25" r="44" customHeight="1" ht="14.25">
      <c r="A44" s="81"/>
      <c r="B44" s="82"/>
      <c r="C44" s="73"/>
      <c r="D44" s="72"/>
      <c r="E44" s="72"/>
      <c r="F44" s="72"/>
      <c r="G44" s="72"/>
      <c r="H44" s="72"/>
      <c r="I44" s="73"/>
      <c r="J44" s="72"/>
      <c r="K44" s="73"/>
      <c r="L44" s="72"/>
      <c r="M44" s="73"/>
      <c r="N44" s="72"/>
      <c r="O44" s="73"/>
      <c r="P44" s="72"/>
      <c r="Q44" s="73"/>
      <c r="R44" s="72"/>
      <c r="S44" s="73"/>
      <c r="T44" s="72"/>
      <c r="U44" s="73"/>
      <c r="V44" s="72"/>
      <c r="W44" s="73"/>
      <c r="X44" s="72"/>
    </row>
    <row x14ac:dyDescent="0.25" r="45" customHeight="1" ht="14.25">
      <c r="A45" s="81"/>
      <c r="B45" s="82"/>
      <c r="C45" s="73"/>
      <c r="D45" s="72"/>
      <c r="E45" s="72"/>
      <c r="F45" s="72"/>
      <c r="G45" s="72"/>
      <c r="H45" s="72"/>
      <c r="I45" s="73"/>
      <c r="J45" s="72"/>
      <c r="K45" s="73"/>
      <c r="L45" s="72"/>
      <c r="M45" s="73"/>
      <c r="N45" s="72"/>
      <c r="O45" s="73"/>
      <c r="P45" s="72"/>
      <c r="Q45" s="73"/>
      <c r="R45" s="72"/>
      <c r="S45" s="73"/>
      <c r="T45" s="72"/>
      <c r="U45" s="73"/>
      <c r="V45" s="72"/>
      <c r="W45" s="73"/>
      <c r="X45" s="72"/>
    </row>
    <row x14ac:dyDescent="0.25" r="46" customHeight="1" ht="14.25">
      <c r="A46" s="81"/>
      <c r="B46" s="82"/>
      <c r="C46" s="73"/>
      <c r="D46" s="72"/>
      <c r="E46" s="72"/>
      <c r="F46" s="72"/>
      <c r="G46" s="72"/>
      <c r="H46" s="72"/>
      <c r="I46" s="73"/>
      <c r="J46" s="72"/>
      <c r="K46" s="73"/>
      <c r="L46" s="72"/>
      <c r="M46" s="73"/>
      <c r="N46" s="72"/>
      <c r="O46" s="73"/>
      <c r="P46" s="72"/>
      <c r="Q46" s="73"/>
      <c r="R46" s="72"/>
      <c r="S46" s="73"/>
      <c r="T46" s="72"/>
      <c r="U46" s="73"/>
      <c r="V46" s="72"/>
      <c r="W46" s="73"/>
      <c r="X46" s="72"/>
    </row>
    <row x14ac:dyDescent="0.25" r="47" customHeight="1" ht="14.25">
      <c r="A47" s="81"/>
      <c r="B47" s="82"/>
      <c r="C47" s="73"/>
      <c r="D47" s="72"/>
      <c r="E47" s="72"/>
      <c r="F47" s="72"/>
      <c r="G47" s="72"/>
      <c r="H47" s="72"/>
      <c r="I47" s="73"/>
      <c r="J47" s="72"/>
      <c r="K47" s="73"/>
      <c r="L47" s="72"/>
      <c r="M47" s="73"/>
      <c r="N47" s="72"/>
      <c r="O47" s="73"/>
      <c r="P47" s="72"/>
      <c r="Q47" s="73"/>
      <c r="R47" s="72"/>
      <c r="S47" s="73"/>
      <c r="T47" s="72"/>
      <c r="U47" s="73"/>
      <c r="V47" s="72"/>
      <c r="W47" s="73"/>
      <c r="X47" s="72"/>
    </row>
    <row x14ac:dyDescent="0.25" r="48" customHeight="1" ht="14.25">
      <c r="A48" s="81"/>
      <c r="B48" s="82"/>
      <c r="C48" s="73"/>
      <c r="D48" s="72"/>
      <c r="E48" s="72"/>
      <c r="F48" s="72"/>
      <c r="G48" s="72"/>
      <c r="H48" s="72"/>
      <c r="I48" s="73"/>
      <c r="J48" s="72"/>
      <c r="K48" s="73"/>
      <c r="L48" s="72"/>
      <c r="M48" s="73"/>
      <c r="N48" s="72"/>
      <c r="O48" s="73"/>
      <c r="P48" s="72"/>
      <c r="Q48" s="73"/>
      <c r="R48" s="72"/>
      <c r="S48" s="73"/>
      <c r="T48" s="72"/>
      <c r="U48" s="73"/>
      <c r="V48" s="72"/>
      <c r="W48" s="73"/>
      <c r="X48" s="72"/>
    </row>
    <row x14ac:dyDescent="0.25" r="49" customHeight="1" ht="14.65">
      <c r="A49" s="81"/>
      <c r="B49" s="82"/>
      <c r="C49" s="73"/>
      <c r="D49" s="72"/>
      <c r="E49" s="72"/>
      <c r="F49" s="72"/>
      <c r="G49" s="72"/>
      <c r="H49" s="72"/>
      <c r="I49" s="73"/>
      <c r="J49" s="72"/>
      <c r="K49" s="73"/>
      <c r="L49" s="72"/>
      <c r="M49" s="73"/>
      <c r="N49" s="72"/>
      <c r="O49" s="73"/>
      <c r="P49" s="72"/>
      <c r="Q49" s="73"/>
      <c r="R49" s="72"/>
      <c r="S49" s="73"/>
      <c r="T49" s="72"/>
      <c r="U49" s="73"/>
      <c r="V49" s="72"/>
      <c r="W49" s="73"/>
      <c r="X49" s="72"/>
    </row>
    <row x14ac:dyDescent="0.25" r="50" customHeight="1" ht="14.25">
      <c r="A50" s="1"/>
      <c r="B50" s="42"/>
      <c r="C50" s="73"/>
      <c r="D50" s="72"/>
      <c r="E50" s="72"/>
      <c r="F50" s="72"/>
      <c r="G50" s="72"/>
      <c r="H50" s="72"/>
      <c r="I50" s="73"/>
      <c r="J50" s="72"/>
      <c r="K50" s="73"/>
      <c r="L50" s="72"/>
      <c r="M50" s="73"/>
      <c r="N50" s="72"/>
      <c r="O50" s="73"/>
      <c r="P50" s="72"/>
      <c r="Q50" s="73"/>
      <c r="R50" s="72"/>
      <c r="S50" s="73"/>
      <c r="T50" s="72"/>
      <c r="U50" s="73"/>
      <c r="V50" s="72"/>
      <c r="W50" s="73"/>
      <c r="X50" s="72"/>
    </row>
    <row x14ac:dyDescent="0.25" r="51" customHeight="1" ht="14.25">
      <c r="A51" s="1"/>
      <c r="B51" s="42"/>
      <c r="C51" s="73"/>
      <c r="D51" s="72"/>
      <c r="E51" s="72"/>
      <c r="F51" s="72"/>
      <c r="G51" s="72"/>
      <c r="H51" s="72"/>
      <c r="I51" s="73"/>
      <c r="J51" s="72"/>
      <c r="K51" s="73"/>
      <c r="L51" s="72"/>
      <c r="M51" s="73"/>
      <c r="N51" s="72"/>
      <c r="O51" s="73"/>
      <c r="P51" s="72"/>
      <c r="Q51" s="73"/>
      <c r="R51" s="72"/>
      <c r="S51" s="73"/>
      <c r="T51" s="72"/>
      <c r="U51" s="73"/>
      <c r="V51" s="72"/>
      <c r="W51" s="73"/>
      <c r="X51" s="72"/>
    </row>
  </sheetData>
  <mergeCells count="10">
    <mergeCell ref="C1:D1"/>
    <mergeCell ref="E1:F1"/>
    <mergeCell ref="G1:H1"/>
    <mergeCell ref="I1:J1"/>
    <mergeCell ref="K1:L1"/>
    <mergeCell ref="M1:N1"/>
    <mergeCell ref="O1:P1"/>
    <mergeCell ref="Q1:R1"/>
    <mergeCell ref="U1:V1"/>
    <mergeCell ref="W1:X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57"/>
  <sheetViews>
    <sheetView workbookViewId="0"/>
  </sheetViews>
  <sheetFormatPr defaultRowHeight="15" x14ac:dyDescent="0.25"/>
  <cols>
    <col min="1" max="1" style="40" width="8.862142857142858" customWidth="1" bestFit="1"/>
    <col min="2" max="2" style="40" width="8.862142857142858" customWidth="1" bestFit="1"/>
    <col min="3" max="3" style="41" width="8.862142857142858" customWidth="1" bestFit="1"/>
    <col min="4" max="4" style="41" width="8.862142857142858" customWidth="1" bestFit="1"/>
    <col min="5" max="5" style="41" width="8.862142857142858" customWidth="1" bestFit="1"/>
    <col min="6" max="6" style="41" width="8.862142857142858" customWidth="1" bestFit="1"/>
    <col min="7" max="7" style="41" width="8.862142857142858" customWidth="1" bestFit="1"/>
  </cols>
  <sheetData>
    <row x14ac:dyDescent="0.25" r="1" customHeight="1" ht="13.550000000000002">
      <c r="A1" s="1"/>
      <c r="B1" s="2"/>
      <c r="C1" s="3" t="s">
        <v>0</v>
      </c>
      <c r="D1" s="4">
        <v>923</v>
      </c>
      <c r="E1" s="4">
        <v>953</v>
      </c>
      <c r="F1" s="4">
        <v>983</v>
      </c>
      <c r="G1" s="4">
        <v>998</v>
      </c>
    </row>
    <row x14ac:dyDescent="0.25" r="2" customHeight="1" ht="14.550000000000002">
      <c r="A2" s="5" t="s">
        <v>1</v>
      </c>
      <c r="B2" s="6" t="s">
        <v>2</v>
      </c>
      <c r="C2" s="7" t="s">
        <v>3</v>
      </c>
      <c r="D2" s="8" t="s">
        <v>4</v>
      </c>
      <c r="E2" s="8" t="s">
        <v>5</v>
      </c>
      <c r="F2" s="8" t="s">
        <v>6</v>
      </c>
      <c r="G2" s="8" t="s">
        <v>7</v>
      </c>
    </row>
    <row x14ac:dyDescent="0.25" r="3" customHeight="1" ht="15.550000000000002">
      <c r="A3" s="9">
        <v>7</v>
      </c>
      <c r="B3" s="10">
        <v>164983272435917000</v>
      </c>
      <c r="C3" s="11">
        <v>249.709999999987</v>
      </c>
      <c r="D3" s="10">
        <f>($B3*EXP((-$C3*1000)/(8.314*$D$1)))</f>
      </c>
      <c r="E3" s="10">
        <f>($B3*EXP((-$C3*1000)/(8.314*$E$1)))</f>
      </c>
      <c r="F3" s="10">
        <f>($B3*EXP((-$C3*1000)/(8.314*$F$1)))</f>
      </c>
      <c r="G3" s="10">
        <f>($B3*EXP((-$C3*1000)/(8.314*$G$1)))</f>
      </c>
    </row>
    <row x14ac:dyDescent="0.25" r="4" customHeight="1" ht="15.550000000000002">
      <c r="A4" s="12">
        <v>6</v>
      </c>
      <c r="B4" s="13">
        <v>96512343814826500</v>
      </c>
      <c r="C4" s="11">
        <v>249.709999999987</v>
      </c>
      <c r="D4" s="11">
        <f>($B4*EXP((-$C4*1000)/(8.314*$D$1)))</f>
      </c>
      <c r="E4" s="11">
        <f>($B4*EXP((-$C4*1000)/(8.314*$E$1)))</f>
      </c>
      <c r="F4" s="11">
        <f>($B4*EXP((-$C4*1000)/(8.314*$F$1)))</f>
      </c>
      <c r="G4" s="11">
        <f>($B4*EXP((-$C4*1000)/(8.314*$G$1)))</f>
      </c>
    </row>
    <row x14ac:dyDescent="0.25" r="5" customHeight="1" ht="15.550000000000002">
      <c r="A5" s="12">
        <v>5</v>
      </c>
      <c r="B5" s="13">
        <v>9223409863547740</v>
      </c>
      <c r="C5" s="11">
        <v>249.709999999987</v>
      </c>
      <c r="D5" s="11">
        <f>($B5*EXP((-$C5*1000)/(8.314*$D$1)))</f>
      </c>
      <c r="E5" s="11">
        <f>($B5*EXP((-$C5*1000)/(8.314*$E$1)))</f>
      </c>
      <c r="F5" s="11">
        <f>($B5*EXP((-$C5*1000)/(8.314*$F$1)))</f>
      </c>
      <c r="G5" s="11">
        <f>($B5*EXP((-$C5*1000)/(8.314*$G$1)))</f>
      </c>
    </row>
    <row x14ac:dyDescent="0.25" r="6" customHeight="1" ht="15.550000000000002">
      <c r="A6" s="9">
        <v>4</v>
      </c>
      <c r="B6" s="13">
        <v>5400000000000</v>
      </c>
      <c r="C6" s="11">
        <v>249.71</v>
      </c>
      <c r="D6" s="11">
        <f>($B6*EXP((-$C6*1000)/(8.314*$D$1)))</f>
      </c>
      <c r="E6" s="11">
        <f>($B6*EXP((-$C6*1000)/(8.314*$E$1)))</f>
      </c>
      <c r="F6" s="11">
        <f>($B6*EXP((-$C6*1000)/(8.314*$F$1)))</f>
      </c>
      <c r="G6" s="11">
        <f>($B6*EXP((-$C6*1000)/(8.314*$G$1)))</f>
      </c>
    </row>
    <row x14ac:dyDescent="0.25" r="7" customHeight="1" ht="15.550000000000002">
      <c r="A7" s="9">
        <v>3</v>
      </c>
      <c r="B7" s="13">
        <v>42300000000</v>
      </c>
      <c r="C7" s="11">
        <v>211.699999999999</v>
      </c>
      <c r="D7" s="11">
        <f>($B7*EXP((-$C7*1000)/(8.314*$D$1)))</f>
      </c>
      <c r="E7" s="11">
        <f>($B7*EXP((-$C7*1000)/(8.314*$E$1)))</f>
      </c>
      <c r="F7" s="11">
        <f>($B7*EXP((-$C7*1000)/(8.314*$F$1)))</f>
      </c>
      <c r="G7" s="11">
        <f>($B7*EXP((-$C7*1000)/(8.314*$G$1)))</f>
      </c>
    </row>
    <row x14ac:dyDescent="0.25" r="8" customHeight="1" ht="15.550000000000002">
      <c r="A8" s="14">
        <v>7</v>
      </c>
      <c r="B8" s="15">
        <v>188343329212403000</v>
      </c>
      <c r="C8" s="16">
        <v>249.709999999987</v>
      </c>
      <c r="D8" s="17">
        <f>($B8*EXP((-$C8*1000)/(8.314*$D$1)))</f>
      </c>
      <c r="E8" s="18">
        <f>($B8*EXP((-$C8*1000)/(8.314*$E$1)))</f>
      </c>
      <c r="F8" s="18">
        <f>($B8*EXP((-$C8*1000)/(8.314*$F$1)))</f>
      </c>
      <c r="G8" s="18">
        <f>($B8*EXP((-$C8*1000)/(8.314*$G$1)))</f>
      </c>
    </row>
    <row x14ac:dyDescent="0.25" r="9" customHeight="1" ht="15.550000000000002">
      <c r="A9" s="19">
        <v>6</v>
      </c>
      <c r="B9" s="20">
        <v>68742898218637800</v>
      </c>
      <c r="C9" s="16">
        <v>249.709999999987</v>
      </c>
      <c r="D9" s="21">
        <f>($B9*EXP((-$C9*1000)/(8.314*$D$1)))</f>
      </c>
      <c r="E9" s="22">
        <f>($B9*EXP((-$C9*1000)/(8.314*$E$1)))</f>
      </c>
      <c r="F9" s="22">
        <f>($B9*EXP((-$C9*1000)/(8.314*$F$1)))</f>
      </c>
      <c r="G9" s="22">
        <f>($B9*EXP((-$C9*1000)/(8.314*$G$1)))</f>
      </c>
    </row>
    <row x14ac:dyDescent="0.25" r="10" customHeight="1" ht="15.550000000000002">
      <c r="A10" s="19">
        <v>5</v>
      </c>
      <c r="B10" s="20">
        <v>8426930853577480</v>
      </c>
      <c r="C10" s="16">
        <v>249.709999999987</v>
      </c>
      <c r="D10" s="21">
        <f>($B10*EXP((-$C10*1000)/(8.314*$D$1)))</f>
      </c>
      <c r="E10" s="22">
        <f>($B10*EXP((-$C10*1000)/(8.314*$E$1)))</f>
      </c>
      <c r="F10" s="22">
        <f>($B10*EXP((-$C10*1000)/(8.314*$F$1)))</f>
      </c>
      <c r="G10" s="22">
        <f>($B10*EXP((-$C10*1000)/(8.314*$G$1)))</f>
      </c>
    </row>
    <row x14ac:dyDescent="0.25" r="11" customHeight="1" ht="15.550000000000002">
      <c r="A11" s="14">
        <v>4</v>
      </c>
      <c r="B11" s="20">
        <v>5400000000000</v>
      </c>
      <c r="C11" s="16">
        <v>249.71</v>
      </c>
      <c r="D11" s="21">
        <f>($B11*EXP((-$C11*1000)/(8.314*$D$1)))</f>
      </c>
      <c r="E11" s="22">
        <f>($B11*EXP((-$C11*1000)/(8.314*$E$1)))</f>
      </c>
      <c r="F11" s="22">
        <f>($B11*EXP((-$C11*1000)/(8.314*$F$1)))</f>
      </c>
      <c r="G11" s="22">
        <f>($B11*EXP((-$C11*1000)/(8.314*$G$1)))</f>
      </c>
    </row>
    <row x14ac:dyDescent="0.25" r="12" customHeight="1" ht="15.550000000000002">
      <c r="A12" s="14">
        <v>3</v>
      </c>
      <c r="B12" s="20">
        <v>42300000000</v>
      </c>
      <c r="C12" s="16">
        <v>211.699999999999</v>
      </c>
      <c r="D12" s="21">
        <f>($B12*EXP((-$C12*1000)/(8.314*$D$1)))</f>
      </c>
      <c r="E12" s="22">
        <f>($B12*EXP((-$C12*1000)/(8.314*$E$1)))</f>
      </c>
      <c r="F12" s="22">
        <f>($B12*EXP((-$C12*1000)/(8.314*$F$1)))</f>
      </c>
      <c r="G12" s="22">
        <f>($B12*EXP((-$C12*1000)/(8.314*$G$1)))</f>
      </c>
    </row>
    <row x14ac:dyDescent="0.25" r="13" customHeight="1" ht="15.550000000000002">
      <c r="A13" s="23">
        <v>7</v>
      </c>
      <c r="B13" s="24">
        <v>212499686014535000</v>
      </c>
      <c r="C13" s="16">
        <v>249.709999999987</v>
      </c>
      <c r="D13" s="25">
        <f>($B13*EXP((-$C13*1000)/(8.314*$D$1)))</f>
      </c>
      <c r="E13" s="26">
        <f>($B13*EXP((-$C13*1000)/(8.314*$E$1)))</f>
      </c>
      <c r="F13" s="26">
        <f>($B13*EXP((-$C13*1000)/(8.314*$F$1)))</f>
      </c>
      <c r="G13" s="26">
        <f>($B13*EXP((-$C13*1000)/(8.314*$G$1)))</f>
      </c>
    </row>
    <row x14ac:dyDescent="0.25" r="14" customHeight="1" ht="15.550000000000002">
      <c r="A14" s="27">
        <v>6</v>
      </c>
      <c r="B14" s="28">
        <v>257578345674800000</v>
      </c>
      <c r="C14" s="16">
        <v>249.709999999987</v>
      </c>
      <c r="D14" s="25">
        <f>($B14*EXP((-$C14*1000)/(8.314*$D$1)))</f>
      </c>
      <c r="E14" s="26">
        <f>($B14*EXP((-$C14*1000)/(8.314*$E$1)))</f>
      </c>
      <c r="F14" s="26">
        <f>($B14*EXP((-$C14*1000)/(8.314*$F$1)))</f>
      </c>
      <c r="G14" s="26">
        <f>($B14*EXP((-$C14*1000)/(8.314*$G$1)))</f>
      </c>
    </row>
    <row x14ac:dyDescent="0.25" r="15" customHeight="1" ht="15.550000000000002">
      <c r="A15" s="27">
        <v>5</v>
      </c>
      <c r="B15" s="29">
        <v>33809061633104800</v>
      </c>
      <c r="C15" s="16">
        <v>249.709999999987</v>
      </c>
      <c r="D15" s="21">
        <f>($B15*EXP((-$C15*1000)/(8.314*$D$1)))</f>
      </c>
      <c r="E15" s="22">
        <f>($B15*EXP((-$C15*1000)/(8.314*$E$1)))</f>
      </c>
      <c r="F15" s="22">
        <f>($B15*EXP((-$C15*1000)/(8.314*$F$1)))</f>
      </c>
      <c r="G15" s="22">
        <f>($B15*EXP((-$C15*1000)/(8.314*$G$1)))</f>
      </c>
    </row>
    <row x14ac:dyDescent="0.25" r="16" customHeight="1" ht="15.550000000000002">
      <c r="A16" s="23">
        <v>4</v>
      </c>
      <c r="B16" s="30">
        <v>5400000000000</v>
      </c>
      <c r="C16" s="16">
        <v>249.71</v>
      </c>
      <c r="D16" s="21">
        <f>($B16*EXP((-$C16*1000)/(8.314*$D$1)))</f>
      </c>
      <c r="E16" s="22">
        <f>($B16*EXP((-$C16*1000)/(8.314*$E$1)))</f>
      </c>
      <c r="F16" s="22">
        <f>($B16*EXP((-$C16*1000)/(8.314*$F$1)))</f>
      </c>
      <c r="G16" s="22">
        <f>($B16*EXP((-$C16*1000)/(8.314*$G$1)))</f>
      </c>
    </row>
    <row x14ac:dyDescent="0.25" r="17" customHeight="1" ht="15.550000000000002">
      <c r="A17" s="23">
        <v>3</v>
      </c>
      <c r="B17" s="31">
        <v>42300000000</v>
      </c>
      <c r="C17" s="16">
        <v>211.699999999999</v>
      </c>
      <c r="D17" s="21">
        <f>($B17*EXP((-$C17*1000)/(8.314*$D$1)))</f>
      </c>
      <c r="E17" s="22">
        <f>($B17*EXP((-$C17*1000)/(8.314*$E$1)))</f>
      </c>
      <c r="F17" s="22">
        <f>($B17*EXP((-$C17*1000)/(8.314*$F$1)))</f>
      </c>
      <c r="G17" s="22">
        <f>($B17*EXP((-$C17*1000)/(8.314*$G$1)))</f>
      </c>
    </row>
    <row x14ac:dyDescent="0.25" r="18" customHeight="1" ht="15.550000000000002">
      <c r="A18" s="23">
        <v>7</v>
      </c>
      <c r="B18" s="32">
        <v>186070925476250000</v>
      </c>
      <c r="C18" s="16">
        <v>249.709999999987</v>
      </c>
      <c r="D18" s="25">
        <f>($B18*EXP((-$C18*1000)/(8.314*$D$1)))</f>
      </c>
      <c r="E18" s="26">
        <f>($B18*EXP((-$C18*1000)/(8.314*$E$1)))</f>
      </c>
      <c r="F18" s="26">
        <f>($B18*EXP((-$C18*1000)/(8.314*$F$1)))</f>
      </c>
      <c r="G18" s="26">
        <f>($B18*EXP((-$C18*1000)/(8.314*$G$1)))</f>
      </c>
    </row>
    <row x14ac:dyDescent="0.25" r="19" customHeight="1" ht="15.550000000000002">
      <c r="A19" s="27">
        <v>6</v>
      </c>
      <c r="B19" s="33">
        <v>74518567522699700</v>
      </c>
      <c r="C19" s="16">
        <v>249.709999999987</v>
      </c>
      <c r="D19" s="21">
        <f>($B19*EXP((-$C19*1000)/(8.314*$D$1)))</f>
      </c>
      <c r="E19" s="22">
        <f>($B19*EXP((-$C19*1000)/(8.314*$E$1)))</f>
      </c>
      <c r="F19" s="22">
        <f>($B19*EXP((-$C19*1000)/(8.314*$F$1)))</f>
      </c>
      <c r="G19" s="22">
        <f>($B19*EXP((-$C19*1000)/(8.314*$G$1)))</f>
      </c>
    </row>
    <row x14ac:dyDescent="0.25" r="20" customHeight="1" ht="15.550000000000002">
      <c r="A20" s="27">
        <v>5</v>
      </c>
      <c r="B20" s="33">
        <v>9159931144024310</v>
      </c>
      <c r="C20" s="16">
        <v>249.709999999987</v>
      </c>
      <c r="D20" s="21">
        <f>($B20*EXP((-$C20*1000)/(8.314*$D$1)))</f>
      </c>
      <c r="E20" s="22">
        <f>($B20*EXP((-$C20*1000)/(8.314*$E$1)))</f>
      </c>
      <c r="F20" s="22">
        <f>($B20*EXP((-$C20*1000)/(8.314*$F$1)))</f>
      </c>
      <c r="G20" s="22">
        <f>($B20*EXP((-$C20*1000)/(8.314*$G$1)))</f>
      </c>
    </row>
    <row x14ac:dyDescent="0.25" r="21" customHeight="1" ht="15.550000000000002">
      <c r="A21" s="23">
        <v>4</v>
      </c>
      <c r="B21" s="33">
        <v>5400000000000</v>
      </c>
      <c r="C21" s="16">
        <v>249.71</v>
      </c>
      <c r="D21" s="21">
        <f>($B21*EXP((-$C21*1000)/(8.314*$D$1)))</f>
      </c>
      <c r="E21" s="22">
        <f>($B21*EXP((-$C21*1000)/(8.314*$E$1)))</f>
      </c>
      <c r="F21" s="22">
        <f>($B21*EXP((-$C21*1000)/(8.314*$F$1)))</f>
      </c>
      <c r="G21" s="22">
        <f>($B21*EXP((-$C21*1000)/(8.314*$G$1)))</f>
      </c>
    </row>
    <row x14ac:dyDescent="0.25" r="22" customHeight="1" ht="15.550000000000002">
      <c r="A22" s="23">
        <v>3</v>
      </c>
      <c r="B22" s="33">
        <v>42300000000</v>
      </c>
      <c r="C22" s="16">
        <v>211.699999999999</v>
      </c>
      <c r="D22" s="21">
        <f>($B22*EXP((-$C22*1000)/(8.314*$D$1)))</f>
      </c>
      <c r="E22" s="22">
        <f>($B22*EXP((-$C22*1000)/(8.314*$E$1)))</f>
      </c>
      <c r="F22" s="22">
        <f>($B22*EXP((-$C22*1000)/(8.314*$F$1)))</f>
      </c>
      <c r="G22" s="22">
        <f>($B22*EXP((-$C22*1000)/(8.314*$G$1)))</f>
      </c>
    </row>
    <row x14ac:dyDescent="0.25" r="23" customHeight="1" ht="15.550000000000002">
      <c r="A23" s="23">
        <v>7</v>
      </c>
      <c r="B23" s="32">
        <v>333033813842060000</v>
      </c>
      <c r="C23" s="16">
        <v>249.709999999987</v>
      </c>
      <c r="D23" s="25">
        <f>($B23*EXP((-$C23*1000)/(8.314*$D$1)))</f>
      </c>
      <c r="E23" s="26">
        <f>($B23*EXP((-$C23*1000)/(8.314*$E$1)))</f>
      </c>
      <c r="F23" s="26">
        <f>($B23*EXP((-$C23*1000)/(8.314*$F$1)))</f>
      </c>
      <c r="G23" s="26">
        <f>($B23*EXP((-$C23*1000)/(8.314*$G$1)))</f>
      </c>
    </row>
    <row x14ac:dyDescent="0.25" r="24" customHeight="1" ht="15.550000000000002">
      <c r="A24" s="27">
        <v>6</v>
      </c>
      <c r="B24" s="32">
        <v>1179574796468980000</v>
      </c>
      <c r="C24" s="16">
        <v>249.709999999987</v>
      </c>
      <c r="D24" s="25">
        <f>($B24*EXP((-$C24*1000)/(8.314*$D$1)))</f>
      </c>
      <c r="E24" s="26">
        <f>($B24*EXP((-$C24*1000)/(8.314*$E$1)))</f>
      </c>
      <c r="F24" s="26">
        <f>($B24*EXP((-$C24*1000)/(8.314*$F$1)))</f>
      </c>
      <c r="G24" s="26">
        <f>($B24*EXP((-$C24*1000)/(8.314*$G$1)))</f>
      </c>
    </row>
    <row x14ac:dyDescent="0.25" r="25" customHeight="1" ht="15.550000000000002">
      <c r="A25" s="27">
        <v>5</v>
      </c>
      <c r="B25" s="33">
        <v>55786592450753600</v>
      </c>
      <c r="C25" s="16">
        <v>249.709999999987</v>
      </c>
      <c r="D25" s="21">
        <f>($B25*EXP((-$C25*1000)/(8.314*$D$1)))</f>
      </c>
      <c r="E25" s="22">
        <f>($B25*EXP((-$C25*1000)/(8.314*$E$1)))</f>
      </c>
      <c r="F25" s="22">
        <f>($B25*EXP((-$C25*1000)/(8.314*$F$1)))</f>
      </c>
      <c r="G25" s="22">
        <f>($B25*EXP((-$C25*1000)/(8.314*$G$1)))</f>
      </c>
    </row>
    <row x14ac:dyDescent="0.25" r="26" customHeight="1" ht="15.550000000000002">
      <c r="A26" s="23">
        <v>4</v>
      </c>
      <c r="B26" s="33">
        <v>5400000000000</v>
      </c>
      <c r="C26" s="16">
        <v>249.71</v>
      </c>
      <c r="D26" s="21">
        <f>($B26*EXP((-$C26*1000)/(8.314*$D$1)))</f>
      </c>
      <c r="E26" s="22">
        <f>($B26*EXP((-$C26*1000)/(8.314*$E$1)))</f>
      </c>
      <c r="F26" s="22">
        <f>($B26*EXP((-$C26*1000)/(8.314*$F$1)))</f>
      </c>
      <c r="G26" s="22">
        <f>($B26*EXP((-$C26*1000)/(8.314*$G$1)))</f>
      </c>
    </row>
    <row x14ac:dyDescent="0.25" r="27" customHeight="1" ht="15.550000000000002">
      <c r="A27" s="23">
        <v>3</v>
      </c>
      <c r="B27" s="33">
        <v>42300000000</v>
      </c>
      <c r="C27" s="16">
        <v>211.699999999999</v>
      </c>
      <c r="D27" s="21">
        <f>($B27*EXP((-$C27*1000)/(8.314*$D$1)))</f>
      </c>
      <c r="E27" s="22">
        <f>($B27*EXP((-$C27*1000)/(8.314*$E$1)))</f>
      </c>
      <c r="F27" s="22">
        <f>($B27*EXP((-$C27*1000)/(8.314*$F$1)))</f>
      </c>
      <c r="G27" s="22">
        <f>($B27*EXP((-$C27*1000)/(8.314*$G$1)))</f>
      </c>
    </row>
    <row x14ac:dyDescent="0.25" r="28" customHeight="1" ht="15.550000000000002">
      <c r="A28" s="14">
        <v>7</v>
      </c>
      <c r="B28" s="20">
        <v>80059219544751100</v>
      </c>
      <c r="C28" s="16">
        <v>244.857572887623</v>
      </c>
      <c r="D28" s="21">
        <f>($B28*EXP((-$C28*1000)/(8.314*$D$1)))</f>
      </c>
      <c r="E28" s="22">
        <f>($B28*EXP((-$C28*1000)/(8.314*$E$1)))</f>
      </c>
      <c r="F28" s="22">
        <f>($B28*EXP((-$C28*1000)/(8.314*$F$1)))</f>
      </c>
      <c r="G28" s="22">
        <f>($B28*EXP((-$C28*1000)/(8.314*$G$1)))</f>
      </c>
    </row>
    <row x14ac:dyDescent="0.25" r="29" customHeight="1" ht="15.550000000000002">
      <c r="A29" s="19">
        <v>6</v>
      </c>
      <c r="B29" s="20">
        <v>35445093399342900</v>
      </c>
      <c r="C29" s="16">
        <v>230.533960514382</v>
      </c>
      <c r="D29" s="21">
        <f>($B29*EXP((-$C29*1000)/(8.314*$D$1)))</f>
      </c>
      <c r="E29" s="22">
        <f>($B29*EXP((-$C29*1000)/(8.314*$E$1)))</f>
      </c>
      <c r="F29" s="22">
        <f>($B29*EXP((-$C29*1000)/(8.314*$F$1)))</f>
      </c>
      <c r="G29" s="22">
        <f>($B29*EXP((-$C29*1000)/(8.314*$G$1)))</f>
      </c>
    </row>
    <row x14ac:dyDescent="0.25" r="30" customHeight="1" ht="15.550000000000002">
      <c r="A30" s="19">
        <v>5</v>
      </c>
      <c r="B30" s="20">
        <v>1205309095965620</v>
      </c>
      <c r="C30" s="16">
        <v>239.548436327989</v>
      </c>
      <c r="D30" s="21">
        <f>($B30*EXP((-$C30*1000)/(8.314*$D$1)))</f>
      </c>
      <c r="E30" s="22">
        <f>($B30*EXP((-$C30*1000)/(8.314*$E$1)))</f>
      </c>
      <c r="F30" s="22">
        <f>($B30*EXP((-$C30*1000)/(8.314*$F$1)))</f>
      </c>
      <c r="G30" s="22">
        <f>($B30*EXP((-$C30*1000)/(8.314*$G$1)))</f>
      </c>
    </row>
    <row x14ac:dyDescent="0.25" r="31" customHeight="1" ht="15.550000000000002">
      <c r="A31" s="14">
        <v>4</v>
      </c>
      <c r="B31" s="20">
        <v>5400000000000</v>
      </c>
      <c r="C31" s="16">
        <v>249.71</v>
      </c>
      <c r="D31" s="21">
        <f>($B31*EXP((-$C31*1000)/(8.314*$D$1)))</f>
      </c>
      <c r="E31" s="22">
        <f>($B31*EXP((-$C31*1000)/(8.314*$E$1)))</f>
      </c>
      <c r="F31" s="22">
        <f>($B31*EXP((-$C31*1000)/(8.314*$F$1)))</f>
      </c>
      <c r="G31" s="22">
        <f>($B31*EXP((-$C31*1000)/(8.314*$G$1)))</f>
      </c>
    </row>
    <row x14ac:dyDescent="0.25" r="32" customHeight="1" ht="15.550000000000002">
      <c r="A32" s="14">
        <v>3</v>
      </c>
      <c r="B32" s="20">
        <v>42300000000</v>
      </c>
      <c r="C32" s="16">
        <v>211.699999999999</v>
      </c>
      <c r="D32" s="21">
        <f>($B32*EXP((-$C32*1000)/(8.314*$D$1)))</f>
      </c>
      <c r="E32" s="22">
        <f>($B32*EXP((-$C32*1000)/(8.314*$E$1)))</f>
      </c>
      <c r="F32" s="22">
        <f>($B32*EXP((-$C32*1000)/(8.314*$F$1)))</f>
      </c>
      <c r="G32" s="22">
        <f>($B32*EXP((-$C32*1000)/(8.314*$G$1)))</f>
      </c>
    </row>
    <row x14ac:dyDescent="0.25" r="33" customHeight="1" ht="15.550000000000002">
      <c r="A33" s="14">
        <v>7</v>
      </c>
      <c r="B33" s="15">
        <v>148272712622662000</v>
      </c>
      <c r="C33" s="16">
        <v>249.707879505168</v>
      </c>
      <c r="D33" s="25">
        <f>($B33*EXP((-$C33*1000)/(8.314*$D$1)))</f>
      </c>
      <c r="E33" s="26">
        <f>($B33*EXP((-$C33*1000)/(8.314*$E$1)))</f>
      </c>
      <c r="F33" s="26">
        <f>($B33*EXP((-$C33*1000)/(8.314*$F$1)))</f>
      </c>
      <c r="G33" s="26">
        <f>($B33*EXP((-$C33*1000)/(8.314*$G$1)))</f>
      </c>
    </row>
    <row x14ac:dyDescent="0.25" r="34" customHeight="1" ht="15.550000000000002">
      <c r="A34" s="19">
        <v>6</v>
      </c>
      <c r="B34" s="20">
        <v>38912624315766500</v>
      </c>
      <c r="C34" s="16">
        <v>244.857248887814</v>
      </c>
      <c r="D34" s="21">
        <f>($B34*EXP((-$C34*1000)/(8.314*$D$1)))</f>
      </c>
      <c r="E34" s="22">
        <f>($B34*EXP((-$C34*1000)/(8.314*$E$1)))</f>
      </c>
      <c r="F34" s="22">
        <f>($B34*EXP((-$C34*1000)/(8.314*$F$1)))</f>
      </c>
      <c r="G34" s="22">
        <f>($B34*EXP((-$C34*1000)/(8.314*$G$1)))</f>
      </c>
    </row>
    <row x14ac:dyDescent="0.25" r="35" customHeight="1" ht="15.550000000000002">
      <c r="A35" s="19">
        <v>5</v>
      </c>
      <c r="B35" s="20">
        <v>6012995314435360</v>
      </c>
      <c r="C35" s="16">
        <v>171.167751273988</v>
      </c>
      <c r="D35" s="21">
        <f>($B35*EXP((-$C35*1000)/(8.314*$D$1)))</f>
      </c>
      <c r="E35" s="22">
        <f>($B35*EXP((-$C35*1000)/(8.314*$E$1)))</f>
      </c>
      <c r="F35" s="22">
        <f>($B35*EXP((-$C35*1000)/(8.314*$F$1)))</f>
      </c>
      <c r="G35" s="22">
        <f>($B35*EXP((-$C35*1000)/(8.314*$G$1)))</f>
      </c>
    </row>
    <row x14ac:dyDescent="0.25" r="36" customHeight="1" ht="15.550000000000002">
      <c r="A36" s="14">
        <v>4</v>
      </c>
      <c r="B36" s="20">
        <v>5400000000000</v>
      </c>
      <c r="C36" s="16">
        <v>249.71</v>
      </c>
      <c r="D36" s="21">
        <f>($B36*EXP((-$C36*1000)/(8.314*$D$1)))</f>
      </c>
      <c r="E36" s="22">
        <f>($B36*EXP((-$C36*1000)/(8.314*$E$1)))</f>
      </c>
      <c r="F36" s="22">
        <f>($B36*EXP((-$C36*1000)/(8.314*$F$1)))</f>
      </c>
      <c r="G36" s="22">
        <f>($B36*EXP((-$C36*1000)/(8.314*$G$1)))</f>
      </c>
    </row>
    <row x14ac:dyDescent="0.25" r="37" customHeight="1" ht="15.550000000000002">
      <c r="A37" s="14">
        <v>3</v>
      </c>
      <c r="B37" s="20">
        <v>42300000000</v>
      </c>
      <c r="C37" s="16">
        <v>211.699999999999</v>
      </c>
      <c r="D37" s="21">
        <f>($B37*EXP((-$C37*1000)/(8.314*$D$1)))</f>
      </c>
      <c r="E37" s="22">
        <f>($B37*EXP((-$C37*1000)/(8.314*$E$1)))</f>
      </c>
      <c r="F37" s="22">
        <f>($B37*EXP((-$C37*1000)/(8.314*$F$1)))</f>
      </c>
      <c r="G37" s="22">
        <f>($B37*EXP((-$C37*1000)/(8.314*$G$1)))</f>
      </c>
    </row>
    <row x14ac:dyDescent="0.25" r="38" customHeight="1" ht="15.550000000000002">
      <c r="A38" s="14">
        <v>7</v>
      </c>
      <c r="B38" s="34">
        <v>177254919390551000</v>
      </c>
      <c r="C38" s="35">
        <v>249.709999999987</v>
      </c>
      <c r="D38" s="25">
        <f>($B38*EXP((-$C38*1000)/(8.314*$D$1)))</f>
      </c>
      <c r="E38" s="26">
        <f>($B38*EXP((-$C38*1000)/(8.314*$E$1)))</f>
      </c>
      <c r="F38" s="26">
        <f>($B38*EXP((-$C38*1000)/(8.314*$F$1)))</f>
      </c>
      <c r="G38" s="26">
        <f>($B38*EXP((-$C38*1000)/(8.314*$G$1)))</f>
      </c>
    </row>
    <row x14ac:dyDescent="0.25" r="39" customHeight="1" ht="15.550000000000002">
      <c r="A39" s="19">
        <v>6</v>
      </c>
      <c r="B39" s="36">
        <v>55647711659852300</v>
      </c>
      <c r="C39" s="35">
        <v>249.709999999987</v>
      </c>
      <c r="D39" s="21">
        <f>($B39*EXP((-$C39*1000)/(8.314*$D$1)))</f>
      </c>
      <c r="E39" s="22">
        <f>($B39*EXP((-$C39*1000)/(8.314*$E$1)))</f>
      </c>
      <c r="F39" s="22">
        <f>($B39*EXP((-$C39*1000)/(8.314*$F$1)))</f>
      </c>
      <c r="G39" s="22">
        <f>($B39*EXP((-$C39*1000)/(8.314*$G$1)))</f>
      </c>
    </row>
    <row x14ac:dyDescent="0.25" r="40" customHeight="1" ht="15.550000000000002">
      <c r="A40" s="19">
        <v>5</v>
      </c>
      <c r="B40" s="36">
        <v>7038397864679050</v>
      </c>
      <c r="C40" s="35">
        <v>211.868812807184</v>
      </c>
      <c r="D40" s="21">
        <f>($B40*EXP((-$C40*1000)/(8.314*$D$1)))</f>
      </c>
      <c r="E40" s="22">
        <f>($B40*EXP((-$C40*1000)/(8.314*$E$1)))</f>
      </c>
      <c r="F40" s="22">
        <f>($B40*EXP((-$C40*1000)/(8.314*$F$1)))</f>
      </c>
      <c r="G40" s="22">
        <f>($B40*EXP((-$C40*1000)/(8.314*$G$1)))</f>
      </c>
    </row>
    <row x14ac:dyDescent="0.25" r="41" customHeight="1" ht="15.550000000000002">
      <c r="A41" s="14">
        <v>4</v>
      </c>
      <c r="B41" s="36">
        <v>5400000000000</v>
      </c>
      <c r="C41" s="35">
        <v>249.71</v>
      </c>
      <c r="D41" s="21">
        <f>($B41*EXP((-$C41*1000)/(8.314*$D$1)))</f>
      </c>
      <c r="E41" s="22">
        <f>($B41*EXP((-$C41*1000)/(8.314*$E$1)))</f>
      </c>
      <c r="F41" s="22">
        <f>($B41*EXP((-$C41*1000)/(8.314*$F$1)))</f>
      </c>
      <c r="G41" s="22">
        <f>($B41*EXP((-$C41*1000)/(8.314*$G$1)))</f>
      </c>
    </row>
    <row x14ac:dyDescent="0.25" r="42" customHeight="1" ht="15.550000000000002">
      <c r="A42" s="14">
        <v>3</v>
      </c>
      <c r="B42" s="36">
        <v>42300000000</v>
      </c>
      <c r="C42" s="35">
        <v>211.699999999999</v>
      </c>
      <c r="D42" s="21">
        <f>($B42*EXP((-$C42*1000)/(8.314*$D$1)))</f>
      </c>
      <c r="E42" s="22">
        <f>($B42*EXP((-$C42*1000)/(8.314*$E$1)))</f>
      </c>
      <c r="F42" s="22">
        <f>($B42*EXP((-$C42*1000)/(8.314*$F$1)))</f>
      </c>
      <c r="G42" s="22">
        <f>($B42*EXP((-$C42*1000)/(8.314*$G$1)))</f>
      </c>
    </row>
    <row x14ac:dyDescent="0.25" r="43" customHeight="1" ht="15.550000000000002">
      <c r="A43" s="14">
        <v>7</v>
      </c>
      <c r="B43" s="15">
        <v>148254493616299000</v>
      </c>
      <c r="C43" s="16">
        <v>249.696848071021</v>
      </c>
      <c r="D43" s="25">
        <f>($B43*EXP((-$C43*1000)/(8.314*$D$1)))</f>
      </c>
      <c r="E43" s="26">
        <f>($B43*EXP((-$C43*1000)/(8.314*$E$1)))</f>
      </c>
      <c r="F43" s="26">
        <f>($B43*EXP((-$C43*1000)/(8.314*$F$1)))</f>
      </c>
      <c r="G43" s="26">
        <f>($B43*EXP((-$C43*1000)/(8.314*$G$1)))</f>
      </c>
    </row>
    <row x14ac:dyDescent="0.25" r="44" customHeight="1" ht="15.550000000000002">
      <c r="A44" s="19">
        <v>6</v>
      </c>
      <c r="B44" s="20">
        <v>38907842927893700</v>
      </c>
      <c r="C44" s="16">
        <v>244.846431741708</v>
      </c>
      <c r="D44" s="21">
        <f>($B44*EXP((-$C44*1000)/(8.314*$D$1)))</f>
      </c>
      <c r="E44" s="22">
        <f>($B44*EXP((-$C44*1000)/(8.314*$E$1)))</f>
      </c>
      <c r="F44" s="22">
        <f>($B44*EXP((-$C44*1000)/(8.314*$F$1)))</f>
      </c>
      <c r="G44" s="22">
        <f>($B44*EXP((-$C44*1000)/(8.314*$G$1)))</f>
      </c>
    </row>
    <row x14ac:dyDescent="0.25" r="45" customHeight="1" ht="15.550000000000002">
      <c r="A45" s="19">
        <v>5</v>
      </c>
      <c r="B45" s="20">
        <v>5942635925160920</v>
      </c>
      <c r="C45" s="16">
        <v>158.015437539132</v>
      </c>
      <c r="D45" s="21">
        <f>($B45*EXP((-$C45*1000)/(8.314*$D$1)))</f>
      </c>
      <c r="E45" s="22">
        <f>($B45*EXP((-$C45*1000)/(8.314*$E$1)))</f>
      </c>
      <c r="F45" s="22">
        <f>($B45*EXP((-$C45*1000)/(8.314*$F$1)))</f>
      </c>
      <c r="G45" s="22">
        <f>($B45*EXP((-$C45*1000)/(8.314*$G$1)))</f>
      </c>
    </row>
    <row x14ac:dyDescent="0.25" r="46" customHeight="1" ht="15.550000000000002">
      <c r="A46" s="14">
        <v>4</v>
      </c>
      <c r="B46" s="20">
        <v>5400000000000</v>
      </c>
      <c r="C46" s="16">
        <v>249.71</v>
      </c>
      <c r="D46" s="21">
        <f>($B46*EXP((-$C46*1000)/(8.314*$D$1)))</f>
      </c>
      <c r="E46" s="22">
        <f>($B46*EXP((-$C46*1000)/(8.314*$E$1)))</f>
      </c>
      <c r="F46" s="22">
        <f>($B46*EXP((-$C46*1000)/(8.314*$F$1)))</f>
      </c>
      <c r="G46" s="22">
        <f>($B46*EXP((-$C46*1000)/(8.314*$G$1)))</f>
      </c>
    </row>
    <row x14ac:dyDescent="0.25" r="47" customHeight="1" ht="15.550000000000002">
      <c r="A47" s="14">
        <v>3</v>
      </c>
      <c r="B47" s="20">
        <v>42300000000</v>
      </c>
      <c r="C47" s="16">
        <v>211.699999999999</v>
      </c>
      <c r="D47" s="21">
        <f>($B47*EXP((-$C47*1000)/(8.314*$D$1)))</f>
      </c>
      <c r="E47" s="22">
        <f>($B47*EXP((-$C47*1000)/(8.314*$E$1)))</f>
      </c>
      <c r="F47" s="22">
        <f>($B47*EXP((-$C47*1000)/(8.314*$F$1)))</f>
      </c>
      <c r="G47" s="22">
        <f>($B47*EXP((-$C47*1000)/(8.314*$G$1)))</f>
      </c>
    </row>
    <row x14ac:dyDescent="0.25" r="48" customHeight="1" ht="15.550000000000002">
      <c r="A48" s="14">
        <v>7</v>
      </c>
      <c r="B48" s="15">
        <v>335252454201776000</v>
      </c>
      <c r="C48" s="11">
        <v>249.709999999987</v>
      </c>
      <c r="D48" s="37">
        <f>($B48*EXP((-$C48*1000)/(8.314*$D$1)))</f>
      </c>
      <c r="E48" s="26">
        <f>($B48*EXP((-$C48*1000)/(8.314*$E$1)))</f>
      </c>
      <c r="F48" s="26">
        <f>($B48*EXP((-$C48*1000)/(8.314*$F$1)))</f>
      </c>
      <c r="G48" s="26">
        <f>($B48*EXP((-$C48*1000)/(8.314*$G$1)))</f>
      </c>
    </row>
    <row x14ac:dyDescent="0.25" r="49" customHeight="1" ht="15.550000000000002">
      <c r="A49" s="19">
        <v>6</v>
      </c>
      <c r="B49" s="15">
        <v>1179574796468980000</v>
      </c>
      <c r="C49" s="11">
        <v>249.709999999987</v>
      </c>
      <c r="D49" s="37">
        <f>($B49*EXP((-$C49*1000)/(8.314*$D$1)))</f>
      </c>
      <c r="E49" s="26">
        <f>($B49*EXP((-$C49*1000)/(8.314*$E$1)))</f>
      </c>
      <c r="F49" s="26">
        <f>($B49*EXP((-$C49*1000)/(8.314*$F$1)))</f>
      </c>
      <c r="G49" s="26">
        <f>($B49*EXP((-$C49*1000)/(8.314*$G$1)))</f>
      </c>
    </row>
    <row x14ac:dyDescent="0.25" r="50" customHeight="1" ht="15.550000000000002">
      <c r="A50" s="19">
        <v>5</v>
      </c>
      <c r="B50" s="20">
        <v>55799101557817200</v>
      </c>
      <c r="C50" s="11">
        <v>249.709999999987</v>
      </c>
      <c r="D50" s="38">
        <f>($B50*EXP((-$C50*1000)/(8.314*$D$1)))</f>
      </c>
      <c r="E50" s="22">
        <f>($B50*EXP((-$C50*1000)/(8.314*$E$1)))</f>
      </c>
      <c r="F50" s="22">
        <f>($B50*EXP((-$C50*1000)/(8.314*$F$1)))</f>
      </c>
      <c r="G50" s="22">
        <f>($B50*EXP((-$C50*1000)/(8.314*$G$1)))</f>
      </c>
    </row>
    <row x14ac:dyDescent="0.25" r="51" customHeight="1" ht="15.550000000000002">
      <c r="A51" s="14">
        <v>4</v>
      </c>
      <c r="B51" s="20">
        <v>5400000000000</v>
      </c>
      <c r="C51" s="11">
        <v>249.71</v>
      </c>
      <c r="D51" s="38">
        <f>($B51*EXP((-$C51*1000)/(8.314*$D$1)))</f>
      </c>
      <c r="E51" s="22">
        <f>($B51*EXP((-$C51*1000)/(8.314*$E$1)))</f>
      </c>
      <c r="F51" s="22">
        <f>($B51*EXP((-$C51*1000)/(8.314*$F$1)))</f>
      </c>
      <c r="G51" s="22">
        <f>($B51*EXP((-$C51*1000)/(8.314*$G$1)))</f>
      </c>
    </row>
    <row x14ac:dyDescent="0.25" r="52" customHeight="1" ht="15.550000000000002">
      <c r="A52" s="14">
        <v>3</v>
      </c>
      <c r="B52" s="20">
        <v>42300000000</v>
      </c>
      <c r="C52" s="11">
        <v>211.699999999999</v>
      </c>
      <c r="D52" s="38">
        <f>($B52*EXP((-$C52*1000)/(8.314*$D$1)))</f>
      </c>
      <c r="E52" s="22">
        <f>($B52*EXP((-$C52*1000)/(8.314*$E$1)))</f>
      </c>
      <c r="F52" s="22">
        <f>($B52*EXP((-$C52*1000)/(8.314*$F$1)))</f>
      </c>
      <c r="G52" s="22">
        <f>($B52*EXP((-$C52*1000)/(8.314*$G$1)))</f>
      </c>
    </row>
    <row x14ac:dyDescent="0.25" r="53" customHeight="1" ht="15.550000000000002">
      <c r="A53" s="14">
        <v>7</v>
      </c>
      <c r="B53" s="34">
        <v>113261702991863000</v>
      </c>
      <c r="C53" s="39">
        <v>245.845691982345</v>
      </c>
      <c r="D53" s="37">
        <f>($B53*EXP((-$C53*1000)/(8.314*$D$1)))</f>
      </c>
      <c r="E53" s="26">
        <f>($B53*EXP((-$C53*1000)/(8.314*$E$1)))</f>
      </c>
      <c r="F53" s="26">
        <f>($B53*EXP((-$C53*1000)/(8.314*$F$1)))</f>
      </c>
      <c r="G53" s="26">
        <f>($B53*EXP((-$C53*1000)/(8.314*$G$1)))</f>
      </c>
    </row>
    <row x14ac:dyDescent="0.25" r="54" customHeight="1" ht="15.550000000000002">
      <c r="A54" s="19">
        <v>6</v>
      </c>
      <c r="B54" s="36">
        <v>47765685823071700</v>
      </c>
      <c r="C54" s="39">
        <v>247.698582923277</v>
      </c>
      <c r="D54" s="38">
        <f>($B54*EXP((-$C54*1000)/(8.314*$D$1)))</f>
      </c>
      <c r="E54" s="22">
        <f>($B54*EXP((-$C54*1000)/(8.314*$E$1)))</f>
      </c>
      <c r="F54" s="22">
        <f>($B54*EXP((-$C54*1000)/(8.314*$F$1)))</f>
      </c>
      <c r="G54" s="22">
        <f>($B54*EXP((-$C54*1000)/(8.314*$G$1)))</f>
      </c>
    </row>
    <row x14ac:dyDescent="0.25" r="55" customHeight="1" ht="15.550000000000002">
      <c r="A55" s="19">
        <v>5</v>
      </c>
      <c r="B55" s="36">
        <v>5583812503397770</v>
      </c>
      <c r="C55" s="39">
        <v>203.941616710049</v>
      </c>
      <c r="D55" s="38">
        <f>($B55*EXP((-$C55*1000)/(8.314*$D$1)))</f>
      </c>
      <c r="E55" s="22">
        <f>($B55*EXP((-$C55*1000)/(8.314*$E$1)))</f>
      </c>
      <c r="F55" s="22">
        <f>($B55*EXP((-$C55*1000)/(8.314*$F$1)))</f>
      </c>
      <c r="G55" s="22">
        <f>($B55*EXP((-$C55*1000)/(8.314*$G$1)))</f>
      </c>
    </row>
    <row x14ac:dyDescent="0.25" r="56" customHeight="1" ht="15.550000000000002">
      <c r="A56" s="14">
        <v>4</v>
      </c>
      <c r="B56" s="36">
        <v>5400000000000</v>
      </c>
      <c r="C56" s="39">
        <v>249.71</v>
      </c>
      <c r="D56" s="38">
        <f>($B56*EXP((-$C56*1000)/(8.314*$D$1)))</f>
      </c>
      <c r="E56" s="22">
        <f>($B56*EXP((-$C56*1000)/(8.314*$E$1)))</f>
      </c>
      <c r="F56" s="22">
        <f>($B56*EXP((-$C56*1000)/(8.314*$F$1)))</f>
      </c>
      <c r="G56" s="22">
        <f>($B56*EXP((-$C56*1000)/(8.314*$G$1)))</f>
      </c>
    </row>
    <row x14ac:dyDescent="0.25" r="57" customHeight="1" ht="15.550000000000002">
      <c r="A57" s="14">
        <v>3</v>
      </c>
      <c r="B57" s="36">
        <v>42300000000</v>
      </c>
      <c r="C57" s="39">
        <v>211.699999999999</v>
      </c>
      <c r="D57" s="38">
        <f>($B57*EXP((-$C57*1000)/(8.314*$D$1)))</f>
      </c>
      <c r="E57" s="22">
        <f>($B57*EXP((-$C57*1000)/(8.314*$E$1)))</f>
      </c>
      <c r="F57" s="22">
        <f>($B57*EXP((-$C57*1000)/(8.314*$F$1)))</f>
      </c>
      <c r="G57" s="22">
        <f>($B57*EXP((-$C57*1000)/(8.314*$G$1)))</f>
      </c>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3</vt:i4>
      </vt:variant>
    </vt:vector>
  </HeadingPairs>
  <TitlesOfParts>
    <vt:vector baseType="lpstr" size="3">
      <vt:lpstr>Export Summary</vt:lpstr>
      <vt:lpstr>Sheet1</vt:lpstr>
      <vt:lpstr>Sheet2</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2023-04-16T16:27:42.017Z</dcterms:created>
  <dcterms:modified xsi:type="dcterms:W3CDTF">2023-04-16T16:27:42.017Z</dcterms:modified>
</cp:coreProperties>
</file>