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ganptk\Desktop\QUY TRÌNH CHUNG\FINAL QT QUẢN LÝ KHO PHẾ LIỆU\"/>
    </mc:Choice>
  </mc:AlternateContent>
  <bookViews>
    <workbookView xWindow="0" yWindow="0" windowWidth="15360" windowHeight="7680" tabRatio="586" firstSheet="2" activeTab="2"/>
  </bookViews>
  <sheets>
    <sheet name="Main" sheetId="1" state="hidden" r:id="rId1"/>
    <sheet name="chính" sheetId="9" state="hidden" r:id="rId2"/>
    <sheet name="Cách 1" sheetId="11" r:id="rId3"/>
    <sheet name="Cách 2" sheetId="12" r:id="rId4"/>
    <sheet name="Sheet5" sheetId="6" state="hidden" r:id="rId5"/>
    <sheet name="Sheet6" sheetId="7" state="hidden" r:id="rId6"/>
    <sheet name="Sheet3" sheetId="4" state="hidden" r:id="rId7"/>
    <sheet name="Sheet1" sheetId="2" state="hidden" r:id="rId8"/>
  </sheets>
  <definedNames>
    <definedName name="_xlnm._FilterDatabase" localSheetId="2" hidden="1">'Cách 1'!$A$12:$X$12</definedName>
    <definedName name="_xlnm._FilterDatabase" localSheetId="3" hidden="1">'Cách 2'!$A$12:$X$12</definedName>
    <definedName name="_xlnm._FilterDatabase" localSheetId="0" hidden="1">Main!$A$11:$S$18</definedName>
    <definedName name="_xlnm._FilterDatabase" localSheetId="7" hidden="1">Sheet1!$A$1:$S$22</definedName>
    <definedName name="_xlnm.Print_Titles" localSheetId="0">Main!$10:$11</definedName>
  </definedNames>
  <calcPr calcId="162913"/>
</workbook>
</file>

<file path=xl/calcChain.xml><?xml version="1.0" encoding="utf-8"?>
<calcChain xmlns="http://schemas.openxmlformats.org/spreadsheetml/2006/main">
  <c r="J204" i="12" l="1"/>
  <c r="S204" i="12"/>
  <c r="R204" i="12"/>
  <c r="Q204" i="12"/>
  <c r="P204" i="12"/>
  <c r="O204" i="12"/>
  <c r="N204" i="12"/>
  <c r="H202" i="12"/>
  <c r="K202" i="12" s="1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M202" i="12" s="1"/>
  <c r="L54" i="12"/>
  <c r="K53" i="12"/>
  <c r="L53" i="12" s="1"/>
  <c r="K52" i="12"/>
  <c r="L52" i="12" s="1"/>
  <c r="K51" i="12"/>
  <c r="L51" i="12" s="1"/>
  <c r="K50" i="12"/>
  <c r="L50" i="12" s="1"/>
  <c r="K49" i="12"/>
  <c r="L49" i="12" s="1"/>
  <c r="K48" i="12"/>
  <c r="L48" i="12" s="1"/>
  <c r="K47" i="12"/>
  <c r="L47" i="12" s="1"/>
  <c r="K46" i="12"/>
  <c r="L46" i="12" s="1"/>
  <c r="K45" i="12"/>
  <c r="L45" i="12" s="1"/>
  <c r="K44" i="12"/>
  <c r="L44" i="12" s="1"/>
  <c r="K43" i="12"/>
  <c r="L43" i="12" s="1"/>
  <c r="K42" i="12"/>
  <c r="L42" i="12" s="1"/>
  <c r="K41" i="12"/>
  <c r="L41" i="12" s="1"/>
  <c r="K40" i="12"/>
  <c r="L40" i="12" s="1"/>
  <c r="L39" i="12"/>
  <c r="K38" i="12"/>
  <c r="L38" i="12" s="1"/>
  <c r="K37" i="12"/>
  <c r="L37" i="12" s="1"/>
  <c r="K36" i="12"/>
  <c r="L36" i="12" s="1"/>
  <c r="K35" i="12"/>
  <c r="L35" i="12" s="1"/>
  <c r="K34" i="12"/>
  <c r="L34" i="12" s="1"/>
  <c r="K33" i="12"/>
  <c r="L33" i="12" s="1"/>
  <c r="K32" i="12"/>
  <c r="L32" i="12" s="1"/>
  <c r="K31" i="12"/>
  <c r="L31" i="12" s="1"/>
  <c r="K30" i="12"/>
  <c r="L30" i="12" s="1"/>
  <c r="K29" i="12"/>
  <c r="L29" i="12" s="1"/>
  <c r="K28" i="12"/>
  <c r="L28" i="12" s="1"/>
  <c r="K27" i="12"/>
  <c r="L27" i="12" s="1"/>
  <c r="K26" i="12"/>
  <c r="L26" i="12" s="1"/>
  <c r="K25" i="12"/>
  <c r="L25" i="12" s="1"/>
  <c r="K24" i="12"/>
  <c r="L24" i="12" s="1"/>
  <c r="K23" i="12"/>
  <c r="L23" i="12" s="1"/>
  <c r="K22" i="12"/>
  <c r="L22" i="12" s="1"/>
  <c r="K21" i="12"/>
  <c r="L21" i="12" s="1"/>
  <c r="K20" i="12"/>
  <c r="L20" i="12" s="1"/>
  <c r="K19" i="12"/>
  <c r="L19" i="12" s="1"/>
  <c r="K18" i="12"/>
  <c r="L18" i="12" s="1"/>
  <c r="K17" i="12"/>
  <c r="L17" i="12" s="1"/>
  <c r="K16" i="12"/>
  <c r="L16" i="12" s="1"/>
  <c r="K15" i="12"/>
  <c r="L15" i="12" s="1"/>
  <c r="K14" i="12"/>
  <c r="L14" i="12" s="1"/>
  <c r="K13" i="12"/>
  <c r="L13" i="12" s="1"/>
  <c r="L202" i="12" l="1"/>
  <c r="L203" i="12" l="1"/>
  <c r="U202" i="12"/>
  <c r="M203" i="12" l="1"/>
  <c r="R200" i="9"/>
  <c r="Q200" i="9"/>
  <c r="P200" i="9"/>
  <c r="O200" i="9"/>
  <c r="N200" i="9"/>
  <c r="M200" i="9"/>
  <c r="J200" i="9"/>
  <c r="I200" i="9"/>
  <c r="H200" i="9"/>
  <c r="L199" i="9"/>
  <c r="K199" i="9"/>
  <c r="L198" i="9"/>
  <c r="K198" i="9"/>
  <c r="L197" i="9"/>
  <c r="K197" i="9"/>
  <c r="L196" i="9"/>
  <c r="K196" i="9"/>
  <c r="L195" i="9"/>
  <c r="K195" i="9"/>
  <c r="L194" i="9"/>
  <c r="K194" i="9"/>
  <c r="L193" i="9"/>
  <c r="K193" i="9"/>
  <c r="L192" i="9"/>
  <c r="K192" i="9"/>
  <c r="L191" i="9"/>
  <c r="K191" i="9"/>
  <c r="L190" i="9"/>
  <c r="K190" i="9"/>
  <c r="L189" i="9"/>
  <c r="K189" i="9"/>
  <c r="L188" i="9"/>
  <c r="K188" i="9"/>
  <c r="L187" i="9"/>
  <c r="K187" i="9"/>
  <c r="L186" i="9"/>
  <c r="K186" i="9"/>
  <c r="L185" i="9"/>
  <c r="K185" i="9"/>
  <c r="L184" i="9"/>
  <c r="K184" i="9"/>
  <c r="L183" i="9"/>
  <c r="K183" i="9"/>
  <c r="L182" i="9"/>
  <c r="K182" i="9"/>
  <c r="L181" i="9"/>
  <c r="K181" i="9"/>
  <c r="L180" i="9"/>
  <c r="K180" i="9"/>
  <c r="L179" i="9"/>
  <c r="K179" i="9"/>
  <c r="L178" i="9"/>
  <c r="K178" i="9"/>
  <c r="L177" i="9"/>
  <c r="K177" i="9"/>
  <c r="L176" i="9"/>
  <c r="K176" i="9"/>
  <c r="L175" i="9"/>
  <c r="K175" i="9"/>
  <c r="L174" i="9"/>
  <c r="K174" i="9"/>
  <c r="L173" i="9"/>
  <c r="K173" i="9"/>
  <c r="L172" i="9"/>
  <c r="K172" i="9"/>
  <c r="L171" i="9"/>
  <c r="K171" i="9"/>
  <c r="L170" i="9"/>
  <c r="K170" i="9"/>
  <c r="L169" i="9"/>
  <c r="K169" i="9"/>
  <c r="L168" i="9"/>
  <c r="K168" i="9"/>
  <c r="L167" i="9"/>
  <c r="K167" i="9"/>
  <c r="L166" i="9"/>
  <c r="K166" i="9"/>
  <c r="L165" i="9"/>
  <c r="K165" i="9"/>
  <c r="L164" i="9"/>
  <c r="K164" i="9"/>
  <c r="L163" i="9"/>
  <c r="K163" i="9"/>
  <c r="L162" i="9"/>
  <c r="K162" i="9"/>
  <c r="L161" i="9"/>
  <c r="K161" i="9"/>
  <c r="L160" i="9"/>
  <c r="K160" i="9"/>
  <c r="L159" i="9"/>
  <c r="K159" i="9"/>
  <c r="L158" i="9"/>
  <c r="K158" i="9"/>
  <c r="L157" i="9"/>
  <c r="K157" i="9"/>
  <c r="L156" i="9"/>
  <c r="K156" i="9"/>
  <c r="L155" i="9"/>
  <c r="K155" i="9"/>
  <c r="L154" i="9"/>
  <c r="K154" i="9"/>
  <c r="L153" i="9"/>
  <c r="K153" i="9"/>
  <c r="L152" i="9"/>
  <c r="K152" i="9"/>
  <c r="L151" i="9"/>
  <c r="K151" i="9"/>
  <c r="L150" i="9"/>
  <c r="K150" i="9"/>
  <c r="L149" i="9"/>
  <c r="K149" i="9"/>
  <c r="L148" i="9"/>
  <c r="K148" i="9"/>
  <c r="L147" i="9"/>
  <c r="K147" i="9"/>
  <c r="L146" i="9"/>
  <c r="K146" i="9"/>
  <c r="L145" i="9"/>
  <c r="K145" i="9"/>
  <c r="L144" i="9"/>
  <c r="K144" i="9"/>
  <c r="L143" i="9"/>
  <c r="K143" i="9"/>
  <c r="L142" i="9"/>
  <c r="K142" i="9"/>
  <c r="L141" i="9"/>
  <c r="K141" i="9"/>
  <c r="L140" i="9"/>
  <c r="K140" i="9"/>
  <c r="L139" i="9"/>
  <c r="K139" i="9"/>
  <c r="L138" i="9"/>
  <c r="K138" i="9"/>
  <c r="L137" i="9"/>
  <c r="K137" i="9"/>
  <c r="L136" i="9"/>
  <c r="K136" i="9"/>
  <c r="L135" i="9"/>
  <c r="K135" i="9"/>
  <c r="L134" i="9"/>
  <c r="K134" i="9"/>
  <c r="L133" i="9"/>
  <c r="K133" i="9"/>
  <c r="L132" i="9"/>
  <c r="K132" i="9"/>
  <c r="L131" i="9"/>
  <c r="K131" i="9"/>
  <c r="L130" i="9"/>
  <c r="K130" i="9"/>
  <c r="L129" i="9"/>
  <c r="K129" i="9"/>
  <c r="L128" i="9"/>
  <c r="K128" i="9"/>
  <c r="L127" i="9"/>
  <c r="K127" i="9"/>
  <c r="L126" i="9"/>
  <c r="K126" i="9"/>
  <c r="L125" i="9"/>
  <c r="K125" i="9"/>
  <c r="L124" i="9"/>
  <c r="K124" i="9"/>
  <c r="L123" i="9"/>
  <c r="K123" i="9"/>
  <c r="L122" i="9"/>
  <c r="K122" i="9"/>
  <c r="L121" i="9"/>
  <c r="K121" i="9"/>
  <c r="L120" i="9"/>
  <c r="K120" i="9"/>
  <c r="L119" i="9"/>
  <c r="K119" i="9"/>
  <c r="L118" i="9"/>
  <c r="K118" i="9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L200" i="9" s="1"/>
  <c r="K59" i="9"/>
  <c r="K200" i="9" s="1"/>
  <c r="L58" i="9"/>
  <c r="K58" i="9"/>
  <c r="I54" i="9"/>
  <c r="H54" i="9"/>
  <c r="J53" i="9"/>
  <c r="K53" i="9" s="1"/>
  <c r="J52" i="9"/>
  <c r="K52" i="9" s="1"/>
  <c r="J51" i="9"/>
  <c r="K51" i="9" s="1"/>
  <c r="J50" i="9"/>
  <c r="K50" i="9" s="1"/>
  <c r="J49" i="9"/>
  <c r="K49" i="9" s="1"/>
  <c r="J48" i="9"/>
  <c r="K48" i="9" s="1"/>
  <c r="J47" i="9"/>
  <c r="K47" i="9" s="1"/>
  <c r="J46" i="9"/>
  <c r="K46" i="9" s="1"/>
  <c r="J45" i="9"/>
  <c r="K45" i="9" s="1"/>
  <c r="J44" i="9"/>
  <c r="K44" i="9" s="1"/>
  <c r="J43" i="9"/>
  <c r="K43" i="9" s="1"/>
  <c r="J42" i="9"/>
  <c r="K42" i="9" s="1"/>
  <c r="J41" i="9"/>
  <c r="K41" i="9" s="1"/>
  <c r="J40" i="9"/>
  <c r="K40" i="9" s="1"/>
  <c r="K39" i="9"/>
  <c r="K38" i="9"/>
  <c r="J38" i="9"/>
  <c r="J37" i="9"/>
  <c r="K37" i="9" s="1"/>
  <c r="J36" i="9"/>
  <c r="K36" i="9" s="1"/>
  <c r="J35" i="9"/>
  <c r="K35" i="9" s="1"/>
  <c r="J34" i="9"/>
  <c r="K34" i="9" s="1"/>
  <c r="J33" i="9"/>
  <c r="K33" i="9" s="1"/>
  <c r="J32" i="9"/>
  <c r="K32" i="9" s="1"/>
  <c r="J31" i="9"/>
  <c r="K31" i="9" s="1"/>
  <c r="K30" i="9"/>
  <c r="J30" i="9"/>
  <c r="J29" i="9"/>
  <c r="K29" i="9" s="1"/>
  <c r="J28" i="9"/>
  <c r="K28" i="9" s="1"/>
  <c r="J27" i="9"/>
  <c r="K27" i="9" s="1"/>
  <c r="J26" i="9"/>
  <c r="K26" i="9" s="1"/>
  <c r="J25" i="9"/>
  <c r="K25" i="9" s="1"/>
  <c r="J24" i="9"/>
  <c r="K24" i="9" s="1"/>
  <c r="J23" i="9"/>
  <c r="K23" i="9" s="1"/>
  <c r="K22" i="9"/>
  <c r="J22" i="9"/>
  <c r="J21" i="9"/>
  <c r="K21" i="9" s="1"/>
  <c r="J20" i="9"/>
  <c r="K20" i="9" s="1"/>
  <c r="J19" i="9"/>
  <c r="K19" i="9" s="1"/>
  <c r="J18" i="9"/>
  <c r="K18" i="9" s="1"/>
  <c r="J17" i="9"/>
  <c r="K17" i="9" s="1"/>
  <c r="J16" i="9"/>
  <c r="K16" i="9" s="1"/>
  <c r="J15" i="9"/>
  <c r="K15" i="9" s="1"/>
  <c r="K14" i="9"/>
  <c r="J14" i="9"/>
  <c r="J13" i="9"/>
  <c r="K13" i="9" s="1"/>
  <c r="K54" i="9" l="1"/>
  <c r="J54" i="9"/>
  <c r="L4" i="4" l="1"/>
  <c r="N6" i="4"/>
  <c r="M6" i="4"/>
  <c r="K6" i="4"/>
  <c r="L6" i="4" s="1"/>
  <c r="F6" i="4" l="1"/>
  <c r="E6" i="4"/>
  <c r="C6" i="4"/>
  <c r="D6" i="4" s="1"/>
  <c r="M3" i="2" l="1"/>
  <c r="N3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N2" i="2"/>
  <c r="M2" i="2"/>
  <c r="I18" i="1" l="1"/>
  <c r="J18" i="1"/>
  <c r="K18" i="1"/>
  <c r="L18" i="1"/>
  <c r="M18" i="1"/>
  <c r="H18" i="1"/>
  <c r="K204" i="12"/>
  <c r="L204" i="12" l="1"/>
  <c r="M204" i="12" s="1"/>
</calcChain>
</file>

<file path=xl/sharedStrings.xml><?xml version="1.0" encoding="utf-8"?>
<sst xmlns="http://schemas.openxmlformats.org/spreadsheetml/2006/main" count="1114" uniqueCount="130">
  <si>
    <t>Ngày….. Tháng….. Năm……</t>
  </si>
  <si>
    <t>Ngày chứng từ</t>
  </si>
  <si>
    <t>BÁO CÁO HÀNG NHẬP PHẾ LIỆU</t>
  </si>
  <si>
    <t>STT</t>
  </si>
  <si>
    <t>Biển số xe</t>
  </si>
  <si>
    <t>Lượng hàng chưa trừ tạp chất</t>
  </si>
  <si>
    <t>Tạp chất</t>
  </si>
  <si>
    <t>Lượng hàng đã trừ tạp chất</t>
  </si>
  <si>
    <t>Quá khổ</t>
  </si>
  <si>
    <t>Rối</t>
  </si>
  <si>
    <t>Tỉ lệ (%)</t>
  </si>
  <si>
    <t>Khối lượng</t>
  </si>
  <si>
    <t>P. QLCL</t>
  </si>
  <si>
    <t>P. LOGISTICS</t>
  </si>
  <si>
    <t>ĐẠI DIỆN TRẠM CÂN</t>
  </si>
  <si>
    <t>Số chứng từ</t>
  </si>
  <si>
    <t>Ghi chú</t>
  </si>
  <si>
    <t>Khách hàng: AA0003 - Công ty TNHH sản xuất và kinh doanh Mai Linh</t>
  </si>
  <si>
    <t>TỔNG CỘNG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</si>
  <si>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</si>
  <si>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</si>
  <si>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</si>
  <si>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</si>
  <si>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</si>
  <si>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</si>
  <si>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</si>
  <si>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</si>
  <si>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</si>
  <si>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</si>
  <si>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(14)</t>
  </si>
  <si>
    <t>(15)</t>
  </si>
  <si>
    <t>(16)</t>
  </si>
  <si>
    <t>(17)</t>
  </si>
  <si>
    <t>(11) =(10)*(5)/100</t>
  </si>
  <si>
    <t>(12)=(10)*(6)/100</t>
  </si>
  <si>
    <t>(13)=(10)*(7)/100</t>
  </si>
  <si>
    <t>BM03A-SX-QT-03</t>
  </si>
  <si>
    <t>Trang 1/1</t>
  </si>
  <si>
    <t>Từ ngày: …../….../……. đến ngày……./……./…….</t>
  </si>
  <si>
    <t>……./….../……..  16:10:00</t>
  </si>
  <si>
    <t>Khối lượng phế loại 1</t>
  </si>
  <si>
    <t>Khối lượng phế loại 2</t>
  </si>
  <si>
    <t>Khối lượng phế loại 3</t>
  </si>
  <si>
    <t>% phế loại 1</t>
  </si>
  <si>
    <t>% phế loại 2</t>
  </si>
  <si>
    <t>% phế loại 3</t>
  </si>
  <si>
    <t>Số chuyến/ Số Do</t>
  </si>
  <si>
    <t>Ngày</t>
  </si>
  <si>
    <t>Đơn vị bán</t>
  </si>
  <si>
    <t>Chủng loại</t>
  </si>
  <si>
    <t>Hàng tịnh</t>
  </si>
  <si>
    <t>Hàng trừ TC</t>
  </si>
  <si>
    <t>% quá khổ</t>
  </si>
  <si>
    <t>KL quá khổ</t>
  </si>
  <si>
    <t>Mã chủng loại</t>
  </si>
  <si>
    <t>Mai Linh</t>
  </si>
  <si>
    <t>16M-5722</t>
  </si>
  <si>
    <t>Phế 90/10</t>
  </si>
  <si>
    <t>009</t>
  </si>
  <si>
    <t>16M-5756</t>
  </si>
  <si>
    <t>Phế loại 1</t>
  </si>
  <si>
    <t>011</t>
  </si>
  <si>
    <t>15C-19852</t>
  </si>
  <si>
    <t>15C-24307</t>
  </si>
  <si>
    <t>15C-25202</t>
  </si>
  <si>
    <t>16N-3315</t>
  </si>
  <si>
    <t>16N-3128</t>
  </si>
  <si>
    <t>Phế 80/20</t>
  </si>
  <si>
    <t>008</t>
  </si>
  <si>
    <t>16M-5771</t>
  </si>
  <si>
    <t>90C-00475</t>
  </si>
  <si>
    <t>15C-23986</t>
  </si>
  <si>
    <t>15C-07558</t>
  </si>
  <si>
    <t>15C-20870</t>
  </si>
  <si>
    <t>16N-3011</t>
  </si>
  <si>
    <t>15C-24893</t>
  </si>
  <si>
    <t>Khối lượng hàng loại 1</t>
  </si>
  <si>
    <t>Khối lượng hàng loại 2</t>
  </si>
  <si>
    <t>Khối lượng hàng loại 3</t>
  </si>
  <si>
    <t xml:space="preserve"> </t>
  </si>
  <si>
    <t>Khối lượng tạp chất trả lại sẽ trừ vào khối lượng phế loại 1</t>
  </si>
  <si>
    <t>Tổng cộng</t>
  </si>
  <si>
    <t>Khối lượng hàng chưa trừ tạp chất</t>
  </si>
  <si>
    <t>Khối lượng hàng đã trừ tạp chất</t>
  </si>
  <si>
    <t>Phế loại 2</t>
  </si>
  <si>
    <t>Tạp chất + bê tông trả về</t>
  </si>
  <si>
    <t>TỔNG HỢP KHỐI LƯỢNG TÀU NASHICO 01 THEO ĐÁNH GIÁ CỦA GIÁM ĐỊNH (NKK)</t>
  </si>
  <si>
    <t>TỔNG HỢP KHỐI LƯỢNG TÀU NASHICO 01 THEO ĐÁNH GIÁ CỦA PHÒNG KCS</t>
  </si>
  <si>
    <t xml:space="preserve">Ngày </t>
  </si>
  <si>
    <t>Loại 1 = 98.8 %
Loại 2 = 1.2 %</t>
  </si>
  <si>
    <t>Loại 1 = 99.4 %
Loại 2 = 0.6 %</t>
  </si>
  <si>
    <t>Theo ý kiến Nhà cân nên bỏ dòng này</t>
  </si>
  <si>
    <t>Từ ngày: 29/08/2017 đến ngày 06 /09/2017.</t>
  </si>
  <si>
    <t>Khách hàng: KH0109 - Công ty cổ phần thép Đất Việt</t>
  </si>
  <si>
    <t>20C-01022</t>
  </si>
  <si>
    <t>15C-11210</t>
  </si>
  <si>
    <t>15C-08811</t>
  </si>
  <si>
    <t>23T-3001</t>
  </si>
  <si>
    <t>14M-5126</t>
  </si>
  <si>
    <t>99K-6226</t>
  </si>
  <si>
    <t>14M-9711</t>
  </si>
  <si>
    <t>15C-16406</t>
  </si>
  <si>
    <t>LPNPE1708014</t>
  </si>
  <si>
    <t>LPNPE1708015</t>
  </si>
  <si>
    <t>LPNPE1708016</t>
  </si>
  <si>
    <t>LPNPE1708017</t>
  </si>
  <si>
    <t>LPNPE1708018</t>
  </si>
  <si>
    <t>LPNPE1708019</t>
  </si>
  <si>
    <t>TÔN TÀU</t>
  </si>
  <si>
    <t>Phế ĐẤT VIỆT từ 30-6.9</t>
  </si>
  <si>
    <t>0.3% độ ẩm</t>
  </si>
  <si>
    <t>Không tính khối lượng tôn tàu</t>
  </si>
  <si>
    <t>Ngày….. Tháng….. Năm 2017</t>
  </si>
  <si>
    <t>Tạp chất bám dính</t>
  </si>
  <si>
    <t>Tạp chất trả lại</t>
  </si>
  <si>
    <t>Tỉ lệ phế</t>
  </si>
  <si>
    <t>Tổng phế nhập (chưa trừ tạp chất trả về)</t>
  </si>
  <si>
    <t>gang+tc</t>
  </si>
  <si>
    <t>tc</t>
  </si>
  <si>
    <t>Tôn tàu</t>
  </si>
  <si>
    <t>BM03-SX-QT-03</t>
  </si>
  <si>
    <t>TRẠM CÂN</t>
  </si>
  <si>
    <t>KHÁCH HÀNG</t>
  </si>
  <si>
    <t>BỘ PHẬN KHO</t>
  </si>
  <si>
    <t>Khách hàng: …………………………………………</t>
  </si>
  <si>
    <t>Từ ngày: .../.../20.. đến ngày ... /.../20..</t>
  </si>
  <si>
    <t>M03-SX-QT-03</t>
  </si>
  <si>
    <t>Tạp chất trả về</t>
  </si>
  <si>
    <t>Ngày….. Tháng….. Năm 20..</t>
  </si>
  <si>
    <t xml:space="preserve">TẬP ĐOÀN THÉP CÔNG NGHỆ CAO VJS
CÔNG TY CỔ PHẦN LUYỆN THÉP CAO CẤP VIỆT NHẬT
CN3 – KCN Nam Cầu Kiền – X. Kiền Bái – H. Thủy Nguyên – TP. Hải Phòng
Tel: (84.225) 8841.365  Fax: (84.225) 8841.366
Website : www.vjsgroup.com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</si>
</sst>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_-;\-* #,##0.00_-;_-* &quot;-&quot;??_-;_-@_-"/>
    <numFmt numFmtId="165" formatCode="[$-1010000]d/m/yyyy;@"/>
    <numFmt numFmtId="166" formatCode="_-* #,##0_-;\-* #,##0_-;_-* &quot;-&quot;??_-;_-@_-"/>
    <numFmt numFmtId="167" formatCode="_-* #,##0.0_-;\-* #,##0.0_-;_-* &quot;-&quot;??_-;_-@_-"/>
  </numFmts>
  <fonts count="22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10"/>
      <color theme="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  <charset val="163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0"/>
      <color theme="1"/>
      <name val="Times New Roman"/>
      <family val="1"/>
    </font>
    <font>
      <b/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0"/>
      <color theme="0"/>
      <name val="Times New Roman"/>
      <family val="1"/>
    </font>
    <font>
      <sz val="11"/>
      <color rgb="FF000000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theme="1"/>
      <name val="Times New Roman"/>
      <family val="1"/>
      <charset val="163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3" fillId="0" borderId="0" applyFont="0" applyFill="0" applyBorder="0" applyAlignment="0" applyProtection="0"/>
  </cellStyleXfs>
  <cellXfs count="166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0" borderId="0" xfId="0" applyFont="1"/>
    <xf numFmtId="0" fontId="2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 indent="4"/>
    </xf>
    <xf numFmtId="0" fontId="2" fillId="0" borderId="0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5" fillId="0" borderId="0" xfId="0" applyFont="1" applyAlignment="1">
      <alignment horizontal="left" vertical="center" indent="4"/>
    </xf>
    <xf numFmtId="0" fontId="15" fillId="0" borderId="0" xfId="0" applyFont="1"/>
    <xf numFmtId="0" fontId="16" fillId="0" borderId="0" xfId="0" applyFont="1"/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14" fontId="2" fillId="0" borderId="1" xfId="0" applyNumberFormat="1" applyFont="1" applyBorder="1" applyAlignment="1">
      <alignment horizontal="center" vertical="center" wrapText="1"/>
    </xf>
    <xf numFmtId="166" fontId="1" fillId="0" borderId="0" xfId="1" applyNumberFormat="1" applyFont="1" applyBorder="1" applyAlignment="1">
      <alignment vertical="center"/>
    </xf>
    <xf numFmtId="166" fontId="2" fillId="0" borderId="0" xfId="1" applyNumberFormat="1" applyFont="1" applyAlignment="1">
      <alignment vertical="center"/>
    </xf>
    <xf numFmtId="166" fontId="2" fillId="0" borderId="0" xfId="1" applyNumberFormat="1" applyFont="1" applyBorder="1" applyAlignment="1">
      <alignment horizontal="left" vertical="center"/>
    </xf>
    <xf numFmtId="166" fontId="4" fillId="0" borderId="0" xfId="1" applyNumberFormat="1" applyFont="1" applyBorder="1" applyAlignment="1">
      <alignment vertical="center"/>
    </xf>
    <xf numFmtId="166" fontId="3" fillId="0" borderId="0" xfId="1" applyNumberFormat="1" applyFont="1" applyBorder="1" applyAlignment="1">
      <alignment vertical="center"/>
    </xf>
    <xf numFmtId="166" fontId="16" fillId="0" borderId="0" xfId="1" applyNumberFormat="1" applyFont="1"/>
    <xf numFmtId="166" fontId="2" fillId="0" borderId="0" xfId="1" applyNumberFormat="1" applyFont="1" applyBorder="1" applyAlignment="1">
      <alignment horizontal="center" vertical="center"/>
    </xf>
    <xf numFmtId="166" fontId="4" fillId="0" borderId="0" xfId="1" applyNumberFormat="1" applyFont="1" applyBorder="1" applyAlignment="1">
      <alignment horizontal="center" vertical="center"/>
    </xf>
    <xf numFmtId="166" fontId="3" fillId="0" borderId="0" xfId="1" applyNumberFormat="1" applyFont="1" applyBorder="1" applyAlignment="1">
      <alignment horizontal="center" vertical="center"/>
    </xf>
    <xf numFmtId="166" fontId="16" fillId="0" borderId="0" xfId="1" applyNumberFormat="1" applyFont="1" applyAlignment="1">
      <alignment horizontal="center"/>
    </xf>
    <xf numFmtId="166" fontId="2" fillId="0" borderId="0" xfId="1" applyNumberFormat="1" applyFont="1" applyBorder="1" applyAlignment="1">
      <alignment vertical="center"/>
    </xf>
    <xf numFmtId="166" fontId="1" fillId="0" borderId="0" xfId="1" applyNumberFormat="1" applyFont="1" applyBorder="1" applyAlignment="1">
      <alignment horizontal="center"/>
    </xf>
    <xf numFmtId="166" fontId="2" fillId="0" borderId="0" xfId="1" applyNumberFormat="1" applyFont="1" applyAlignment="1">
      <alignment horizontal="center"/>
    </xf>
    <xf numFmtId="166" fontId="2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1" fillId="0" borderId="1" xfId="1" applyNumberFormat="1" applyFont="1" applyBorder="1" applyAlignment="1">
      <alignment horizontal="center" wrapText="1"/>
    </xf>
    <xf numFmtId="166" fontId="1" fillId="0" borderId="1" xfId="1" applyNumberFormat="1" applyFont="1" applyBorder="1" applyAlignment="1">
      <alignment horizontal="center" vertical="center" wrapText="1"/>
    </xf>
    <xf numFmtId="166" fontId="1" fillId="0" borderId="0" xfId="1" applyNumberFormat="1" applyFont="1" applyBorder="1" applyAlignment="1">
      <alignment horizontal="right" vertical="center"/>
    </xf>
    <xf numFmtId="166" fontId="2" fillId="0" borderId="0" xfId="1" applyNumberFormat="1" applyFont="1" applyBorder="1" applyAlignment="1">
      <alignment horizontal="right" vertical="center"/>
    </xf>
    <xf numFmtId="166" fontId="2" fillId="0" borderId="0" xfId="1" applyNumberFormat="1" applyFont="1" applyAlignment="1">
      <alignment horizontal="right" vertical="center"/>
    </xf>
    <xf numFmtId="166" fontId="1" fillId="2" borderId="1" xfId="1" applyNumberFormat="1" applyFont="1" applyFill="1" applyBorder="1" applyAlignment="1">
      <alignment horizontal="center" vertical="center" wrapText="1"/>
    </xf>
    <xf numFmtId="166" fontId="1" fillId="0" borderId="1" xfId="1" applyNumberFormat="1" applyFont="1" applyBorder="1" applyAlignment="1">
      <alignment horizontal="right" vertical="center" wrapText="1"/>
    </xf>
    <xf numFmtId="166" fontId="17" fillId="0" borderId="0" xfId="1" applyNumberFormat="1" applyFont="1" applyAlignment="1">
      <alignment vertical="center"/>
    </xf>
    <xf numFmtId="166" fontId="17" fillId="0" borderId="0" xfId="1" applyNumberFormat="1" applyFont="1" applyAlignment="1">
      <alignment horizontal="right" vertical="center"/>
    </xf>
    <xf numFmtId="166" fontId="16" fillId="0" borderId="0" xfId="1" applyNumberFormat="1" applyFont="1" applyAlignment="1">
      <alignment vertical="center"/>
    </xf>
    <xf numFmtId="49" fontId="2" fillId="0" borderId="0" xfId="0" applyNumberFormat="1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center" wrapText="1"/>
    </xf>
    <xf numFmtId="166" fontId="2" fillId="0" borderId="1" xfId="1" applyNumberFormat="1" applyFont="1" applyBorder="1" applyAlignment="1">
      <alignment horizontal="center" vertical="center" wrapText="1"/>
    </xf>
    <xf numFmtId="166" fontId="2" fillId="0" borderId="1" xfId="1" applyNumberFormat="1" applyFont="1" applyBorder="1" applyAlignment="1">
      <alignment horizontal="right" vertical="center" wrapText="1"/>
    </xf>
    <xf numFmtId="0" fontId="19" fillId="3" borderId="1" xfId="0" applyNumberFormat="1" applyFont="1" applyFill="1" applyBorder="1" applyAlignment="1">
      <alignment horizontal="center" vertical="center" wrapText="1"/>
    </xf>
    <xf numFmtId="0" fontId="19" fillId="3" borderId="1" xfId="0" applyNumberFormat="1" applyFont="1" applyFill="1" applyBorder="1" applyAlignment="1">
      <alignment vertical="center" wrapText="1"/>
    </xf>
    <xf numFmtId="14" fontId="19" fillId="3" borderId="1" xfId="0" applyNumberFormat="1" applyFont="1" applyFill="1" applyBorder="1" applyAlignment="1">
      <alignment vertical="center" wrapText="1"/>
    </xf>
    <xf numFmtId="166" fontId="19" fillId="3" borderId="1" xfId="1" applyNumberFormat="1" applyFont="1" applyFill="1" applyBorder="1" applyAlignment="1">
      <alignment vertical="center" wrapText="1"/>
    </xf>
    <xf numFmtId="0" fontId="19" fillId="3" borderId="1" xfId="1" applyNumberFormat="1" applyFont="1" applyFill="1" applyBorder="1" applyAlignment="1">
      <alignment vertical="center" wrapText="1"/>
    </xf>
    <xf numFmtId="0" fontId="20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/>
    </xf>
    <xf numFmtId="14" fontId="9" fillId="4" borderId="1" xfId="0" applyNumberFormat="1" applyFont="1" applyFill="1" applyBorder="1" applyAlignment="1">
      <alignment vertical="center"/>
    </xf>
    <xf numFmtId="0" fontId="9" fillId="4" borderId="1" xfId="0" applyNumberFormat="1" applyFont="1" applyFill="1" applyBorder="1" applyAlignment="1">
      <alignment vertical="center"/>
    </xf>
    <xf numFmtId="166" fontId="9" fillId="4" borderId="1" xfId="1" applyNumberFormat="1" applyFont="1" applyFill="1" applyBorder="1" applyAlignment="1">
      <alignment vertical="center"/>
    </xf>
    <xf numFmtId="0" fontId="20" fillId="0" borderId="1" xfId="0" applyNumberFormat="1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14" fontId="9" fillId="0" borderId="1" xfId="0" applyNumberFormat="1" applyFont="1" applyBorder="1" applyAlignment="1">
      <alignment vertical="center"/>
    </xf>
    <xf numFmtId="0" fontId="9" fillId="0" borderId="1" xfId="0" applyNumberFormat="1" applyFont="1" applyFill="1" applyBorder="1" applyAlignment="1">
      <alignment vertical="center"/>
    </xf>
    <xf numFmtId="166" fontId="9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6" fontId="2" fillId="0" borderId="1" xfId="1" applyNumberFormat="1" applyFont="1" applyBorder="1" applyAlignment="1">
      <alignment vertical="center"/>
    </xf>
    <xf numFmtId="166" fontId="2" fillId="0" borderId="1" xfId="1" applyNumberFormat="1" applyFont="1" applyBorder="1" applyAlignment="1">
      <alignment horizontal="right" vertical="center"/>
    </xf>
    <xf numFmtId="165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1" applyNumberFormat="1" applyFont="1" applyBorder="1" applyAlignment="1">
      <alignment vertical="center"/>
    </xf>
    <xf numFmtId="166" fontId="1" fillId="0" borderId="1" xfId="1" applyNumberFormat="1" applyFont="1" applyBorder="1" applyAlignment="1">
      <alignment horizontal="right" vertical="center"/>
    </xf>
    <xf numFmtId="166" fontId="1" fillId="0" borderId="0" xfId="1" applyNumberFormat="1" applyFont="1" applyBorder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6" fontId="1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2" fillId="0" borderId="0" xfId="1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167" fontId="2" fillId="0" borderId="0" xfId="1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1" xfId="1" applyNumberFormat="1" applyFont="1" applyBorder="1" applyAlignment="1">
      <alignment horizontal="center" vertical="center"/>
    </xf>
    <xf numFmtId="164" fontId="2" fillId="0" borderId="1" xfId="1" applyFont="1" applyBorder="1" applyAlignment="1">
      <alignment horizontal="center" vertical="center"/>
    </xf>
    <xf numFmtId="166" fontId="1" fillId="2" borderId="1" xfId="1" applyNumberFormat="1" applyFont="1" applyFill="1" applyBorder="1" applyAlignment="1">
      <alignment horizontal="center" vertical="center" wrapText="1"/>
    </xf>
    <xf numFmtId="166" fontId="7" fillId="0" borderId="1" xfId="1" applyNumberFormat="1" applyFont="1" applyBorder="1"/>
    <xf numFmtId="0" fontId="7" fillId="0" borderId="1" xfId="0" applyFont="1" applyBorder="1"/>
    <xf numFmtId="0" fontId="21" fillId="0" borderId="1" xfId="0" applyFont="1" applyBorder="1"/>
    <xf numFmtId="0" fontId="21" fillId="0" borderId="0" xfId="0" applyFont="1"/>
    <xf numFmtId="166" fontId="21" fillId="0" borderId="0" xfId="1" applyNumberFormat="1" applyFont="1"/>
    <xf numFmtId="166" fontId="7" fillId="0" borderId="0" xfId="1" applyNumberFormat="1" applyFont="1"/>
    <xf numFmtId="166" fontId="7" fillId="0" borderId="1" xfId="1" applyNumberFormat="1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166" fontId="21" fillId="0" borderId="1" xfId="1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 vertical="center"/>
    </xf>
    <xf numFmtId="166" fontId="16" fillId="0" borderId="0" xfId="1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166" fontId="1" fillId="2" borderId="1" xfId="1" applyNumberFormat="1" applyFont="1" applyFill="1" applyBorder="1" applyAlignment="1">
      <alignment horizontal="center" vertical="center" wrapText="1"/>
    </xf>
    <xf numFmtId="166" fontId="1" fillId="2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NumberFormat="1" applyFont="1" applyAlignment="1">
      <alignment vertical="center"/>
    </xf>
    <xf numFmtId="43" fontId="1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right" vertical="center"/>
    </xf>
    <xf numFmtId="166" fontId="1" fillId="0" borderId="1" xfId="0" applyNumberFormat="1" applyFont="1" applyBorder="1" applyAlignment="1">
      <alignment vertical="center"/>
    </xf>
    <xf numFmtId="37" fontId="1" fillId="0" borderId="1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2" fontId="1" fillId="0" borderId="1" xfId="1" applyNumberFormat="1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166" fontId="1" fillId="2" borderId="1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1" fillId="2" borderId="6" xfId="1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6" fontId="1" fillId="0" borderId="0" xfId="0" applyNumberFormat="1" applyFont="1" applyBorder="1" applyAlignment="1">
      <alignment vertical="center"/>
    </xf>
    <xf numFmtId="37" fontId="1" fillId="0" borderId="0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2" fontId="2" fillId="4" borderId="1" xfId="1" applyNumberFormat="1" applyFont="1" applyFill="1" applyBorder="1" applyAlignment="1">
      <alignment vertical="center"/>
    </xf>
    <xf numFmtId="14" fontId="2" fillId="0" borderId="0" xfId="0" applyNumberFormat="1" applyFont="1" applyAlignment="1">
      <alignment horizontal="center" vertical="center"/>
    </xf>
    <xf numFmtId="166" fontId="1" fillId="2" borderId="1" xfId="1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6" fontId="2" fillId="0" borderId="0" xfId="1" applyNumberFormat="1" applyFont="1" applyBorder="1" applyAlignment="1">
      <alignment horizontal="right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166" fontId="1" fillId="2" borderId="5" xfId="1" applyNumberFormat="1" applyFont="1" applyFill="1" applyBorder="1" applyAlignment="1">
      <alignment horizontal="center" vertical="center" wrapText="1"/>
    </xf>
    <xf numFmtId="166" fontId="1" fillId="2" borderId="6" xfId="1" applyNumberFormat="1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166" fontId="16" fillId="0" borderId="0" xfId="1" applyNumberFormat="1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6" fontId="7" fillId="2" borderId="1" xfId="1" applyNumberFormat="1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166" fontId="7" fillId="2" borderId="2" xfId="1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166" fontId="10" fillId="0" borderId="2" xfId="1" applyNumberFormat="1" applyFont="1" applyBorder="1" applyAlignment="1">
      <alignment horizontal="center" vertical="center" wrapText="1"/>
    </xf>
    <xf numFmtId="166" fontId="10" fillId="0" borderId="3" xfId="1" applyNumberFormat="1" applyFont="1" applyBorder="1" applyAlignment="1">
      <alignment horizontal="center" vertical="center" wrapText="1"/>
    </xf>
    <xf numFmtId="166" fontId="10" fillId="0" borderId="4" xfId="1" applyNumberFormat="1" applyFont="1" applyBorder="1" applyAlignment="1">
      <alignment horizontal="center" vertical="center" wrapText="1"/>
    </xf>
    <xf numFmtId="166" fontId="21" fillId="0" borderId="0" xfId="1" applyNumberFormat="1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66675</xdr:rowOff>
    </xdr:from>
    <xdr:to>
      <xdr:col>2</xdr:col>
      <xdr:colOff>824381</xdr:colOff>
      <xdr:row>5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6675"/>
          <a:ext cx="1738781" cy="742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133352</xdr:colOff>
      <xdr:row>0</xdr:row>
      <xdr:rowOff>104775</xdr:rowOff>
    </xdr:from>
    <xdr:to>
      <xdr:col>10</xdr:col>
      <xdr:colOff>257175</xdr:colOff>
      <xdr:row>5</xdr:row>
      <xdr:rowOff>38099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2" y="104775"/>
          <a:ext cx="3609973" cy="809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66675</xdr:rowOff>
    </xdr:from>
    <xdr:to>
      <xdr:col>2</xdr:col>
      <xdr:colOff>762000</xdr:colOff>
      <xdr:row>6</xdr:row>
      <xdr:rowOff>18543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E8A391-7669-48E3-A8D6-937267221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6675"/>
          <a:ext cx="1485900" cy="856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133352</xdr:colOff>
      <xdr:row>0</xdr:row>
      <xdr:rowOff>104776</xdr:rowOff>
    </xdr:from>
    <xdr:to>
      <xdr:col>11</xdr:col>
      <xdr:colOff>247650</xdr:colOff>
      <xdr:row>5</xdr:row>
      <xdr:rowOff>95251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9CF1C88-59AB-4B0A-8ABA-0AF83F47D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6902" y="76201"/>
          <a:ext cx="4400548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</xdr:colOff>
      <xdr:row>206</xdr:row>
      <xdr:rowOff>0</xdr:rowOff>
    </xdr:from>
    <xdr:to>
      <xdr:col>7</xdr:col>
      <xdr:colOff>371476</xdr:colOff>
      <xdr:row>218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71F891-585C-4612-B832-081A1B99BD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40624125"/>
          <a:ext cx="3638550" cy="2447925"/>
        </a:xfrm>
        <a:prstGeom prst="rect">
          <a:avLst/>
        </a:prstGeom>
      </xdr:spPr>
    </xdr:pic>
    <xdr:clientData/>
  </xdr:twoCellAnchor>
  <xdr:twoCellAnchor editAs="oneCell">
    <xdr:from>
      <xdr:col>7</xdr:col>
      <xdr:colOff>390526</xdr:colOff>
      <xdr:row>205</xdr:row>
      <xdr:rowOff>180975</xdr:rowOff>
    </xdr:from>
    <xdr:to>
      <xdr:col>17</xdr:col>
      <xdr:colOff>333376</xdr:colOff>
      <xdr:row>230</xdr:row>
      <xdr:rowOff>9025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A944664-09AD-4508-A815-F802CFBDB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1" y="40586025"/>
          <a:ext cx="4838700" cy="40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266699</xdr:colOff>
      <xdr:row>1</xdr:row>
      <xdr:rowOff>28575</xdr:rowOff>
    </xdr:from>
    <xdr:to>
      <xdr:col>2</xdr:col>
      <xdr:colOff>747663</xdr:colOff>
      <xdr:row>4</xdr:row>
      <xdr:rowOff>198120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699" y="104775"/>
          <a:ext cx="1433464" cy="7315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0</xdr:row>
      <xdr:rowOff>66675</xdr:rowOff>
    </xdr:from>
    <xdr:to>
      <xdr:col>2</xdr:col>
      <xdr:colOff>762000</xdr:colOff>
      <xdr:row>6</xdr:row>
      <xdr:rowOff>18543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66675"/>
          <a:ext cx="1552575" cy="856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133352</xdr:colOff>
      <xdr:row>0</xdr:row>
      <xdr:rowOff>104776</xdr:rowOff>
    </xdr:from>
    <xdr:to>
      <xdr:col>12</xdr:col>
      <xdr:colOff>247650</xdr:colOff>
      <xdr:row>5</xdr:row>
      <xdr:rowOff>95251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2" y="76201"/>
          <a:ext cx="5400673" cy="828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"/>
  <sheetViews>
    <sheetView showGridLines="0" topLeftCell="A4" zoomScaleNormal="100" workbookViewId="0">
      <selection activeCell="K23" sqref="K23"/>
    </sheetView>
  </sheetViews>
  <sheetFormatPr defaultColWidth="9.140625" defaultRowHeight="15" customHeight="1" x14ac:dyDescent="0.2"/>
  <cols>
    <col min="1" max="1" width="3.85546875" style="2" customWidth="1"/>
    <col min="2" max="2" width="9" style="2" bestFit="1" customWidth="1"/>
    <col min="3" max="3" width="12.28515625" style="2" bestFit="1" customWidth="1"/>
    <col min="4" max="4" width="7.7109375" style="2" customWidth="1"/>
    <col min="5" max="6" width="5.42578125" style="40" customWidth="1"/>
    <col min="7" max="7" width="5.42578125" style="29" customWidth="1"/>
    <col min="8" max="8" width="10.28515625" style="29" customWidth="1"/>
    <col min="9" max="9" width="7.42578125" style="29" customWidth="1"/>
    <col min="10" max="10" width="10.5703125" style="29" customWidth="1"/>
    <col min="11" max="11" width="11.5703125" style="29" customWidth="1"/>
    <col min="12" max="12" width="9" style="29" customWidth="1"/>
    <col min="13" max="13" width="9.140625" style="29" customWidth="1"/>
    <col min="14" max="14" width="5.7109375" style="48" customWidth="1"/>
    <col min="15" max="15" width="6.42578125" style="48" customWidth="1"/>
    <col min="16" max="16" width="5.42578125" style="48" customWidth="1"/>
    <col min="17" max="17" width="6.42578125" style="48" customWidth="1"/>
    <col min="18" max="18" width="6.42578125" style="2" customWidth="1"/>
    <col min="19" max="16384" width="9.140625" style="2"/>
  </cols>
  <sheetData>
    <row r="1" spans="1:19" ht="15" customHeight="1" x14ac:dyDescent="0.2">
      <c r="A1" s="1"/>
      <c r="B1" s="1"/>
      <c r="C1" s="1"/>
      <c r="D1" s="1"/>
      <c r="E1" s="39"/>
      <c r="F1" s="39"/>
      <c r="G1" s="28"/>
      <c r="I1" s="28"/>
      <c r="J1" s="28"/>
      <c r="K1" s="28"/>
      <c r="L1" s="28"/>
      <c r="M1" s="28"/>
      <c r="N1" s="46"/>
      <c r="O1" s="46"/>
      <c r="P1" s="46"/>
      <c r="Q1" s="46"/>
      <c r="R1" s="1"/>
    </row>
    <row r="2" spans="1:19" ht="15" customHeight="1" x14ac:dyDescent="0.2">
      <c r="A2" s="3"/>
      <c r="D2" s="14"/>
      <c r="I2" s="38"/>
      <c r="J2" s="38"/>
      <c r="K2" s="38"/>
      <c r="L2" s="38"/>
      <c r="M2" s="38"/>
      <c r="N2" s="47"/>
      <c r="O2" s="47" t="s">
        <v>36</v>
      </c>
      <c r="P2" s="47"/>
      <c r="Q2" s="47"/>
      <c r="R2" s="3"/>
    </row>
    <row r="3" spans="1:19" ht="15" customHeight="1" x14ac:dyDescent="0.2">
      <c r="A3" s="3"/>
      <c r="D3" s="13"/>
      <c r="I3" s="38"/>
      <c r="J3" s="38"/>
      <c r="K3" s="38"/>
      <c r="L3" s="38"/>
      <c r="M3" s="38"/>
      <c r="N3" s="47"/>
      <c r="O3" s="47"/>
      <c r="P3" s="47"/>
      <c r="Q3" s="47"/>
      <c r="R3" s="3"/>
    </row>
    <row r="4" spans="1:19" ht="14.25" customHeight="1" x14ac:dyDescent="0.2">
      <c r="D4" s="13"/>
    </row>
    <row r="5" spans="1:19" ht="9.75" customHeight="1" x14ac:dyDescent="0.2">
      <c r="D5" s="12"/>
    </row>
    <row r="6" spans="1:19" ht="18" customHeight="1" x14ac:dyDescent="0.25">
      <c r="A6" s="142" t="s">
        <v>2</v>
      </c>
      <c r="B6" s="142"/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</row>
    <row r="7" spans="1:19" ht="18" customHeight="1" x14ac:dyDescent="0.25">
      <c r="A7" s="144" t="s">
        <v>17</v>
      </c>
      <c r="B7" s="144"/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</row>
    <row r="8" spans="1:19" ht="15" customHeight="1" x14ac:dyDescent="0.25">
      <c r="A8" s="143" t="s">
        <v>38</v>
      </c>
      <c r="B8" s="143"/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  <c r="Q8" s="143"/>
      <c r="R8" s="143"/>
    </row>
    <row r="9" spans="1:19" ht="7.5" customHeight="1" x14ac:dyDescent="0.2">
      <c r="A9" s="4"/>
      <c r="B9" s="9"/>
      <c r="C9" s="11"/>
      <c r="D9" s="9"/>
      <c r="E9" s="41"/>
      <c r="F9" s="41"/>
      <c r="G9" s="30"/>
      <c r="H9" s="34"/>
      <c r="I9" s="34"/>
      <c r="J9" s="34"/>
      <c r="K9" s="34"/>
      <c r="L9" s="34"/>
      <c r="M9" s="34"/>
      <c r="N9" s="47"/>
      <c r="O9" s="47"/>
      <c r="P9" s="47"/>
      <c r="Q9" s="47"/>
      <c r="R9" s="11"/>
    </row>
    <row r="10" spans="1:19" s="11" customFormat="1" ht="15" customHeight="1" x14ac:dyDescent="0.25">
      <c r="A10" s="138" t="s">
        <v>3</v>
      </c>
      <c r="B10" s="138" t="s">
        <v>4</v>
      </c>
      <c r="C10" s="138" t="s">
        <v>15</v>
      </c>
      <c r="D10" s="138" t="s">
        <v>1</v>
      </c>
      <c r="E10" s="137" t="s">
        <v>43</v>
      </c>
      <c r="F10" s="137" t="s">
        <v>44</v>
      </c>
      <c r="G10" s="137" t="s">
        <v>45</v>
      </c>
      <c r="H10" s="137" t="s">
        <v>5</v>
      </c>
      <c r="I10" s="137" t="s">
        <v>6</v>
      </c>
      <c r="J10" s="137" t="s">
        <v>7</v>
      </c>
      <c r="K10" s="137" t="s">
        <v>40</v>
      </c>
      <c r="L10" s="137" t="s">
        <v>41</v>
      </c>
      <c r="M10" s="137" t="s">
        <v>42</v>
      </c>
      <c r="N10" s="137" t="s">
        <v>8</v>
      </c>
      <c r="O10" s="137"/>
      <c r="P10" s="137" t="s">
        <v>9</v>
      </c>
      <c r="Q10" s="137"/>
      <c r="R10" s="138" t="s">
        <v>16</v>
      </c>
    </row>
    <row r="11" spans="1:19" s="11" customFormat="1" ht="36.75" customHeight="1" x14ac:dyDescent="0.25">
      <c r="A11" s="138"/>
      <c r="B11" s="138"/>
      <c r="C11" s="138"/>
      <c r="D11" s="138"/>
      <c r="E11" s="137"/>
      <c r="F11" s="137"/>
      <c r="G11" s="137"/>
      <c r="H11" s="137"/>
      <c r="I11" s="137"/>
      <c r="J11" s="137"/>
      <c r="K11" s="137"/>
      <c r="L11" s="137"/>
      <c r="M11" s="137"/>
      <c r="N11" s="49" t="s">
        <v>10</v>
      </c>
      <c r="O11" s="49" t="s">
        <v>11</v>
      </c>
      <c r="P11" s="49" t="s">
        <v>10</v>
      </c>
      <c r="Q11" s="49" t="s">
        <v>11</v>
      </c>
      <c r="R11" s="138"/>
    </row>
    <row r="12" spans="1:19" s="54" customFormat="1" ht="30" hidden="1" customHeight="1" x14ac:dyDescent="0.25">
      <c r="A12" s="55" t="s">
        <v>19</v>
      </c>
      <c r="B12" s="55" t="s">
        <v>20</v>
      </c>
      <c r="C12" s="55" t="s">
        <v>21</v>
      </c>
      <c r="D12" s="55" t="s">
        <v>22</v>
      </c>
      <c r="E12" s="56" t="s">
        <v>23</v>
      </c>
      <c r="F12" s="56" t="s">
        <v>24</v>
      </c>
      <c r="G12" s="56" t="s">
        <v>25</v>
      </c>
      <c r="H12" s="56" t="s">
        <v>26</v>
      </c>
      <c r="I12" s="56" t="s">
        <v>27</v>
      </c>
      <c r="J12" s="56" t="s">
        <v>28</v>
      </c>
      <c r="K12" s="56" t="s">
        <v>33</v>
      </c>
      <c r="L12" s="56" t="s">
        <v>34</v>
      </c>
      <c r="M12" s="56" t="s">
        <v>35</v>
      </c>
      <c r="N12" s="56" t="s">
        <v>29</v>
      </c>
      <c r="O12" s="56" t="s">
        <v>30</v>
      </c>
      <c r="P12" s="56" t="s">
        <v>31</v>
      </c>
      <c r="Q12" s="56" t="s">
        <v>32</v>
      </c>
      <c r="R12" s="55"/>
    </row>
    <row r="13" spans="1:19" ht="18" customHeight="1" x14ac:dyDescent="0.2">
      <c r="A13" s="17"/>
      <c r="B13" s="27"/>
      <c r="C13" s="27"/>
      <c r="D13" s="18"/>
      <c r="E13" s="57"/>
      <c r="F13" s="57"/>
      <c r="G13" s="58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19"/>
      <c r="S13" s="6"/>
    </row>
    <row r="14" spans="1:19" ht="18" customHeight="1" x14ac:dyDescent="0.2">
      <c r="A14" s="17"/>
      <c r="B14" s="27"/>
      <c r="C14" s="27"/>
      <c r="D14" s="18"/>
      <c r="E14" s="57"/>
      <c r="F14" s="57"/>
      <c r="G14" s="58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19"/>
      <c r="S14" s="6"/>
    </row>
    <row r="15" spans="1:19" ht="18" customHeight="1" x14ac:dyDescent="0.2">
      <c r="A15" s="17"/>
      <c r="B15" s="27"/>
      <c r="C15" s="27"/>
      <c r="D15" s="18"/>
      <c r="E15" s="57"/>
      <c r="F15" s="57"/>
      <c r="G15" s="58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19"/>
      <c r="S15" s="6"/>
    </row>
    <row r="16" spans="1:19" ht="18" customHeight="1" x14ac:dyDescent="0.2">
      <c r="A16" s="17"/>
      <c r="B16" s="27"/>
      <c r="C16" s="27"/>
      <c r="D16" s="18"/>
      <c r="E16" s="57"/>
      <c r="F16" s="57"/>
      <c r="G16" s="58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19"/>
      <c r="S16" s="6"/>
    </row>
    <row r="17" spans="1:19" ht="18" customHeight="1" x14ac:dyDescent="0.2">
      <c r="A17" s="17"/>
      <c r="B17" s="27"/>
      <c r="C17" s="27"/>
      <c r="D17" s="18"/>
      <c r="E17" s="57"/>
      <c r="F17" s="57"/>
      <c r="G17" s="58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19"/>
      <c r="S17" s="6"/>
    </row>
    <row r="18" spans="1:19" s="16" customFormat="1" ht="18" customHeight="1" x14ac:dyDescent="0.2">
      <c r="A18" s="20"/>
      <c r="B18" s="141" t="s">
        <v>18</v>
      </c>
      <c r="C18" s="141"/>
      <c r="D18" s="141"/>
      <c r="E18" s="141"/>
      <c r="F18" s="44"/>
      <c r="G18" s="45"/>
      <c r="H18" s="50">
        <f>SUM(H13:H17)</f>
        <v>0</v>
      </c>
      <c r="I18" s="50">
        <f t="shared" ref="I18:M18" si="0">SUM(I13:I17)</f>
        <v>0</v>
      </c>
      <c r="J18" s="50">
        <f t="shared" si="0"/>
        <v>0</v>
      </c>
      <c r="K18" s="50">
        <f t="shared" si="0"/>
        <v>0</v>
      </c>
      <c r="L18" s="50">
        <f t="shared" si="0"/>
        <v>0</v>
      </c>
      <c r="M18" s="50">
        <f t="shared" si="0"/>
        <v>0</v>
      </c>
      <c r="N18" s="50">
        <v>0</v>
      </c>
      <c r="O18" s="50">
        <v>0</v>
      </c>
      <c r="P18" s="50">
        <v>0</v>
      </c>
      <c r="Q18" s="50">
        <v>0</v>
      </c>
      <c r="R18" s="21"/>
      <c r="S18" s="15"/>
    </row>
    <row r="19" spans="1:19" ht="8.25" customHeight="1" x14ac:dyDescent="0.25">
      <c r="A19" s="10"/>
      <c r="B19" s="7"/>
      <c r="C19" s="7"/>
      <c r="D19" s="7"/>
      <c r="E19" s="42"/>
      <c r="F19" s="42"/>
      <c r="G19" s="31"/>
      <c r="H19" s="31"/>
      <c r="I19" s="31"/>
      <c r="J19" s="35"/>
      <c r="K19" s="35"/>
      <c r="L19" s="35"/>
      <c r="M19" s="35"/>
      <c r="N19" s="140"/>
      <c r="O19" s="140"/>
      <c r="P19" s="140"/>
      <c r="Q19" s="140"/>
      <c r="R19" s="140"/>
      <c r="S19" s="5"/>
    </row>
    <row r="20" spans="1:19" ht="19.5" customHeight="1" x14ac:dyDescent="0.25">
      <c r="A20" s="10"/>
      <c r="B20" s="7"/>
      <c r="C20" s="7"/>
      <c r="D20" s="7"/>
      <c r="E20" s="43"/>
      <c r="F20" s="43"/>
      <c r="G20" s="32"/>
      <c r="H20" s="32"/>
      <c r="I20" s="36"/>
      <c r="J20" s="32"/>
      <c r="K20" s="32"/>
      <c r="L20" s="32"/>
      <c r="M20" s="32"/>
      <c r="N20" s="139" t="s">
        <v>0</v>
      </c>
      <c r="O20" s="139"/>
      <c r="P20" s="139"/>
      <c r="Q20" s="139"/>
      <c r="R20" s="139"/>
    </row>
    <row r="21" spans="1:19" s="25" customFormat="1" ht="15" customHeight="1" x14ac:dyDescent="0.25">
      <c r="A21" s="22"/>
      <c r="B21" s="23"/>
      <c r="C21" s="24" t="s">
        <v>12</v>
      </c>
      <c r="F21" s="37"/>
      <c r="G21" s="33"/>
      <c r="H21" s="51"/>
      <c r="I21" s="37" t="s">
        <v>13</v>
      </c>
      <c r="J21" s="33"/>
      <c r="K21" s="33"/>
      <c r="L21" s="33"/>
      <c r="M21" s="53" t="s">
        <v>14</v>
      </c>
      <c r="N21" s="52"/>
      <c r="Q21" s="53"/>
      <c r="R21" s="26"/>
    </row>
    <row r="24" spans="1:19" ht="15" customHeight="1" x14ac:dyDescent="0.25">
      <c r="B24" s="8"/>
      <c r="C24" s="8"/>
      <c r="D24" s="8"/>
      <c r="R24" s="8"/>
    </row>
    <row r="35" spans="2:6" ht="15" customHeight="1" x14ac:dyDescent="0.25">
      <c r="D35" s="136"/>
      <c r="E35" s="136"/>
      <c r="F35" s="136"/>
    </row>
    <row r="36" spans="2:6" ht="15" customHeight="1" x14ac:dyDescent="0.25">
      <c r="B36" s="2" t="s">
        <v>37</v>
      </c>
      <c r="D36" s="136" t="s">
        <v>39</v>
      </c>
      <c r="E36" s="136"/>
      <c r="F36" s="136"/>
    </row>
  </sheetData>
  <autoFilter ref="A11:S18"/>
  <mergeCells count="24">
    <mergeCell ref="A6:R6"/>
    <mergeCell ref="A8:R8"/>
    <mergeCell ref="A10:A11"/>
    <mergeCell ref="B10:B11"/>
    <mergeCell ref="D10:D11"/>
    <mergeCell ref="E10:E11"/>
    <mergeCell ref="H10:H11"/>
    <mergeCell ref="I10:I11"/>
    <mergeCell ref="J10:J11"/>
    <mergeCell ref="N10:O10"/>
    <mergeCell ref="A7:R7"/>
    <mergeCell ref="C10:C11"/>
    <mergeCell ref="D35:F35"/>
    <mergeCell ref="D36:F36"/>
    <mergeCell ref="P10:Q10"/>
    <mergeCell ref="R10:R11"/>
    <mergeCell ref="F10:F11"/>
    <mergeCell ref="G10:G11"/>
    <mergeCell ref="K10:K11"/>
    <mergeCell ref="M10:M11"/>
    <mergeCell ref="L10:L11"/>
    <mergeCell ref="N20:R20"/>
    <mergeCell ref="N19:R19"/>
    <mergeCell ref="B18:E18"/>
  </mergeCells>
  <pageMargins left="0.39370078740157483" right="0.39370078740157483" top="0.39370078740157483" bottom="0.39370078740157483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9"/>
  <sheetViews>
    <sheetView topLeftCell="A198" workbookViewId="0">
      <selection activeCell="S218" sqref="S218"/>
    </sheetView>
  </sheetViews>
  <sheetFormatPr defaultColWidth="9.140625" defaultRowHeight="12.75" x14ac:dyDescent="0.25"/>
  <cols>
    <col min="1" max="1" width="3.7109375" style="2" customWidth="1"/>
    <col min="2" max="2" width="9" style="2" bestFit="1" customWidth="1"/>
    <col min="3" max="3" width="12.140625" style="2" customWidth="1"/>
    <col min="4" max="4" width="8.140625" style="2" customWidth="1"/>
    <col min="5" max="5" width="5.140625" style="83" customWidth="1"/>
    <col min="6" max="6" width="5.42578125" style="83" customWidth="1"/>
    <col min="7" max="7" width="5.42578125" style="29" customWidth="1"/>
    <col min="8" max="8" width="9.85546875" style="29" customWidth="1"/>
    <col min="9" max="9" width="4.85546875" style="29" customWidth="1"/>
    <col min="10" max="10" width="10" style="29" customWidth="1"/>
    <col min="11" max="11" width="9.7109375" style="29" customWidth="1"/>
    <col min="12" max="12" width="9.5703125" style="29" customWidth="1"/>
    <col min="13" max="13" width="8.140625" style="29" customWidth="1"/>
    <col min="14" max="14" width="4.7109375" style="48" customWidth="1"/>
    <col min="15" max="15" width="6" style="48" customWidth="1"/>
    <col min="16" max="16" width="4.7109375" style="48" customWidth="1"/>
    <col min="17" max="17" width="5.85546875" style="48" customWidth="1"/>
    <col min="18" max="18" width="5.28515625" style="2" customWidth="1"/>
    <col min="19" max="16384" width="9.140625" style="2"/>
  </cols>
  <sheetData>
    <row r="1" spans="1:23" ht="6" customHeight="1" x14ac:dyDescent="0.25">
      <c r="A1" s="1"/>
      <c r="B1" s="1"/>
      <c r="C1" s="1"/>
      <c r="D1" s="1"/>
      <c r="E1" s="82"/>
      <c r="F1" s="82"/>
      <c r="G1" s="28"/>
      <c r="I1" s="28"/>
      <c r="J1" s="28"/>
      <c r="K1" s="28"/>
      <c r="L1" s="28"/>
      <c r="M1" s="28"/>
      <c r="N1" s="46"/>
      <c r="O1" s="46"/>
      <c r="P1" s="46"/>
      <c r="Q1" s="46"/>
      <c r="R1" s="1"/>
    </row>
    <row r="2" spans="1:23" ht="15" customHeight="1" x14ac:dyDescent="0.25">
      <c r="A2" s="3"/>
      <c r="D2" s="14"/>
      <c r="I2" s="38"/>
      <c r="J2" s="38"/>
      <c r="K2" s="38"/>
      <c r="L2" s="38"/>
      <c r="M2" s="38"/>
      <c r="N2" s="47"/>
      <c r="O2" s="47" t="s">
        <v>36</v>
      </c>
      <c r="P2" s="47"/>
      <c r="Q2" s="47"/>
      <c r="R2" s="3"/>
    </row>
    <row r="3" spans="1:23" ht="15" customHeight="1" x14ac:dyDescent="0.25">
      <c r="A3" s="3"/>
      <c r="D3" s="13"/>
      <c r="I3" s="38"/>
      <c r="J3" s="38"/>
      <c r="K3" s="38"/>
      <c r="L3" s="38"/>
      <c r="M3" s="38"/>
      <c r="N3" s="47"/>
      <c r="O3" s="47"/>
      <c r="P3" s="47"/>
      <c r="Q3" s="47"/>
      <c r="R3" s="3"/>
    </row>
    <row r="4" spans="1:23" ht="14.25" customHeight="1" x14ac:dyDescent="0.25">
      <c r="D4" s="13"/>
    </row>
    <row r="5" spans="1:23" ht="15" customHeight="1" x14ac:dyDescent="0.25">
      <c r="D5" s="12"/>
    </row>
    <row r="6" spans="1:23" ht="6" customHeight="1" x14ac:dyDescent="0.25">
      <c r="D6" s="12"/>
    </row>
    <row r="7" spans="1:23" ht="21" customHeight="1" x14ac:dyDescent="0.25">
      <c r="A7" s="142" t="s">
        <v>2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</row>
    <row r="8" spans="1:23" ht="18" customHeight="1" x14ac:dyDescent="0.25">
      <c r="A8" s="144" t="s">
        <v>93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</row>
    <row r="9" spans="1:23" ht="15" customHeight="1" x14ac:dyDescent="0.25">
      <c r="A9" s="143" t="s">
        <v>92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</row>
    <row r="10" spans="1:23" ht="7.5" customHeight="1" x14ac:dyDescent="0.25">
      <c r="A10" s="11"/>
      <c r="B10" s="11"/>
      <c r="C10" s="11"/>
      <c r="D10" s="11"/>
      <c r="E10" s="34"/>
      <c r="F10" s="34"/>
      <c r="G10" s="30"/>
      <c r="H10" s="34"/>
      <c r="I10" s="34"/>
      <c r="J10" s="34"/>
      <c r="K10" s="34"/>
      <c r="L10" s="34"/>
      <c r="M10" s="34"/>
      <c r="N10" s="47"/>
      <c r="O10" s="47"/>
      <c r="P10" s="47"/>
      <c r="Q10" s="47"/>
      <c r="R10" s="11"/>
    </row>
    <row r="11" spans="1:23" s="11" customFormat="1" ht="15" customHeight="1" x14ac:dyDescent="0.25">
      <c r="A11" s="138" t="s">
        <v>3</v>
      </c>
      <c r="B11" s="138" t="s">
        <v>4</v>
      </c>
      <c r="C11" s="138" t="s">
        <v>15</v>
      </c>
      <c r="D11" s="138" t="s">
        <v>1</v>
      </c>
      <c r="E11" s="137" t="s">
        <v>43</v>
      </c>
      <c r="F11" s="137" t="s">
        <v>44</v>
      </c>
      <c r="G11" s="137" t="s">
        <v>45</v>
      </c>
      <c r="H11" s="137" t="s">
        <v>5</v>
      </c>
      <c r="I11" s="137" t="s">
        <v>6</v>
      </c>
      <c r="J11" s="137" t="s">
        <v>7</v>
      </c>
      <c r="K11" s="137" t="s">
        <v>40</v>
      </c>
      <c r="L11" s="137" t="s">
        <v>41</v>
      </c>
      <c r="M11" s="137" t="s">
        <v>42</v>
      </c>
      <c r="N11" s="137" t="s">
        <v>8</v>
      </c>
      <c r="O11" s="137"/>
      <c r="P11" s="137" t="s">
        <v>9</v>
      </c>
      <c r="Q11" s="137"/>
      <c r="R11" s="138" t="s">
        <v>16</v>
      </c>
    </row>
    <row r="12" spans="1:23" s="11" customFormat="1" ht="30.75" customHeight="1" x14ac:dyDescent="0.25">
      <c r="A12" s="138"/>
      <c r="B12" s="138"/>
      <c r="C12" s="138"/>
      <c r="D12" s="138"/>
      <c r="E12" s="137"/>
      <c r="F12" s="137"/>
      <c r="G12" s="137"/>
      <c r="H12" s="137"/>
      <c r="I12" s="137"/>
      <c r="J12" s="137"/>
      <c r="K12" s="137"/>
      <c r="L12" s="137"/>
      <c r="M12" s="137"/>
      <c r="N12" s="101" t="s">
        <v>10</v>
      </c>
      <c r="O12" s="101" t="s">
        <v>11</v>
      </c>
      <c r="P12" s="101" t="s">
        <v>10</v>
      </c>
      <c r="Q12" s="101" t="s">
        <v>11</v>
      </c>
      <c r="R12" s="138"/>
      <c r="W12" s="11" t="s">
        <v>79</v>
      </c>
    </row>
    <row r="13" spans="1:23" ht="17.25" customHeight="1" x14ac:dyDescent="0.25">
      <c r="A13" s="85">
        <v>1</v>
      </c>
      <c r="B13" s="75" t="s">
        <v>94</v>
      </c>
      <c r="C13" s="75" t="s">
        <v>102</v>
      </c>
      <c r="D13" s="78">
        <v>42976</v>
      </c>
      <c r="E13" s="99">
        <v>1</v>
      </c>
      <c r="F13" s="99"/>
      <c r="G13" s="76"/>
      <c r="H13" s="76">
        <v>6770</v>
      </c>
      <c r="I13" s="76">
        <v>20.309999999999999</v>
      </c>
      <c r="J13" s="76">
        <f>H13-I13</f>
        <v>6749.69</v>
      </c>
      <c r="K13" s="76">
        <f>J13*E13</f>
        <v>6749.69</v>
      </c>
      <c r="L13" s="76"/>
      <c r="M13" s="76"/>
      <c r="N13" s="77"/>
      <c r="O13" s="77"/>
      <c r="P13" s="77"/>
      <c r="Q13" s="77"/>
      <c r="R13" s="75"/>
    </row>
    <row r="14" spans="1:23" ht="17.25" customHeight="1" x14ac:dyDescent="0.25">
      <c r="A14" s="85">
        <v>2</v>
      </c>
      <c r="B14" s="75" t="s">
        <v>95</v>
      </c>
      <c r="C14" s="75" t="s">
        <v>102</v>
      </c>
      <c r="D14" s="78">
        <v>42976</v>
      </c>
      <c r="E14" s="99">
        <v>1</v>
      </c>
      <c r="F14" s="99"/>
      <c r="G14" s="76"/>
      <c r="H14" s="76">
        <v>5270</v>
      </c>
      <c r="I14" s="76">
        <v>15.81</v>
      </c>
      <c r="J14" s="76">
        <f t="shared" ref="J14:J53" si="0">H14-I14</f>
        <v>5254.19</v>
      </c>
      <c r="K14" s="76">
        <f t="shared" ref="K14:K53" si="1">J14*E14</f>
        <v>5254.19</v>
      </c>
      <c r="L14" s="76"/>
      <c r="M14" s="76"/>
      <c r="N14" s="77"/>
      <c r="O14" s="77"/>
      <c r="P14" s="77"/>
      <c r="Q14" s="77"/>
      <c r="R14" s="75"/>
    </row>
    <row r="15" spans="1:23" ht="17.25" customHeight="1" x14ac:dyDescent="0.25">
      <c r="A15" s="85">
        <v>3</v>
      </c>
      <c r="B15" s="75" t="s">
        <v>96</v>
      </c>
      <c r="C15" s="75" t="s">
        <v>102</v>
      </c>
      <c r="D15" s="78">
        <v>42976</v>
      </c>
      <c r="E15" s="99">
        <v>1</v>
      </c>
      <c r="F15" s="99"/>
      <c r="G15" s="76"/>
      <c r="H15" s="76">
        <v>7800</v>
      </c>
      <c r="I15" s="76">
        <v>23.4</v>
      </c>
      <c r="J15" s="76">
        <f t="shared" si="0"/>
        <v>7776.6</v>
      </c>
      <c r="K15" s="76">
        <f t="shared" si="1"/>
        <v>7776.6</v>
      </c>
      <c r="L15" s="76"/>
      <c r="M15" s="76"/>
      <c r="N15" s="77"/>
      <c r="O15" s="77"/>
      <c r="P15" s="77"/>
      <c r="Q15" s="77"/>
      <c r="R15" s="75"/>
    </row>
    <row r="16" spans="1:23" ht="17.25" customHeight="1" x14ac:dyDescent="0.25">
      <c r="A16" s="85">
        <v>4</v>
      </c>
      <c r="B16" s="75" t="s">
        <v>97</v>
      </c>
      <c r="C16" s="75" t="s">
        <v>102</v>
      </c>
      <c r="D16" s="78">
        <v>42976</v>
      </c>
      <c r="E16" s="99">
        <v>1</v>
      </c>
      <c r="F16" s="99"/>
      <c r="G16" s="76"/>
      <c r="H16" s="76">
        <v>5740</v>
      </c>
      <c r="I16" s="76">
        <v>17.22</v>
      </c>
      <c r="J16" s="76">
        <f t="shared" si="0"/>
        <v>5722.78</v>
      </c>
      <c r="K16" s="76">
        <f t="shared" si="1"/>
        <v>5722.78</v>
      </c>
      <c r="L16" s="76"/>
      <c r="M16" s="76"/>
      <c r="N16" s="77"/>
      <c r="O16" s="77"/>
      <c r="P16" s="77"/>
      <c r="Q16" s="77"/>
      <c r="R16" s="75"/>
    </row>
    <row r="17" spans="1:18" ht="17.25" customHeight="1" x14ac:dyDescent="0.25">
      <c r="A17" s="85">
        <v>5</v>
      </c>
      <c r="B17" s="75" t="s">
        <v>98</v>
      </c>
      <c r="C17" s="75" t="s">
        <v>102</v>
      </c>
      <c r="D17" s="78">
        <v>42976</v>
      </c>
      <c r="E17" s="99">
        <v>1</v>
      </c>
      <c r="F17" s="99"/>
      <c r="G17" s="76"/>
      <c r="H17" s="76">
        <v>6770</v>
      </c>
      <c r="I17" s="76">
        <v>20.309999999999999</v>
      </c>
      <c r="J17" s="76">
        <f t="shared" si="0"/>
        <v>6749.69</v>
      </c>
      <c r="K17" s="76">
        <f t="shared" si="1"/>
        <v>6749.69</v>
      </c>
      <c r="L17" s="76"/>
      <c r="M17" s="76"/>
      <c r="N17" s="77"/>
      <c r="O17" s="77"/>
      <c r="P17" s="77"/>
      <c r="Q17" s="77"/>
      <c r="R17" s="75"/>
    </row>
    <row r="18" spans="1:18" ht="17.25" customHeight="1" x14ac:dyDescent="0.25">
      <c r="A18" s="85">
        <v>6</v>
      </c>
      <c r="B18" s="75" t="s">
        <v>99</v>
      </c>
      <c r="C18" s="75" t="s">
        <v>102</v>
      </c>
      <c r="D18" s="78">
        <v>42976</v>
      </c>
      <c r="E18" s="99">
        <v>1</v>
      </c>
      <c r="F18" s="99"/>
      <c r="G18" s="76"/>
      <c r="H18" s="76">
        <v>5420</v>
      </c>
      <c r="I18" s="76">
        <v>16.260000000000002</v>
      </c>
      <c r="J18" s="76">
        <f t="shared" si="0"/>
        <v>5403.74</v>
      </c>
      <c r="K18" s="76">
        <f t="shared" si="1"/>
        <v>5403.74</v>
      </c>
      <c r="L18" s="76"/>
      <c r="M18" s="76"/>
      <c r="N18" s="77"/>
      <c r="O18" s="77"/>
      <c r="P18" s="77"/>
      <c r="Q18" s="77"/>
      <c r="R18" s="75"/>
    </row>
    <row r="19" spans="1:18" ht="17.25" customHeight="1" x14ac:dyDescent="0.25">
      <c r="A19" s="85">
        <v>7</v>
      </c>
      <c r="B19" s="75" t="s">
        <v>100</v>
      </c>
      <c r="C19" s="75" t="s">
        <v>102</v>
      </c>
      <c r="D19" s="78">
        <v>42976</v>
      </c>
      <c r="E19" s="99">
        <v>1</v>
      </c>
      <c r="F19" s="99"/>
      <c r="G19" s="76"/>
      <c r="H19" s="76">
        <v>2750</v>
      </c>
      <c r="I19" s="76">
        <v>8.25</v>
      </c>
      <c r="J19" s="76">
        <f t="shared" si="0"/>
        <v>2741.75</v>
      </c>
      <c r="K19" s="76">
        <f t="shared" si="1"/>
        <v>2741.75</v>
      </c>
      <c r="L19" s="76"/>
      <c r="M19" s="76"/>
      <c r="N19" s="77"/>
      <c r="O19" s="77"/>
      <c r="P19" s="77"/>
      <c r="Q19" s="77"/>
      <c r="R19" s="75"/>
    </row>
    <row r="20" spans="1:18" ht="17.25" customHeight="1" x14ac:dyDescent="0.25">
      <c r="A20" s="85">
        <v>8</v>
      </c>
      <c r="B20" s="75" t="s">
        <v>101</v>
      </c>
      <c r="C20" s="75" t="s">
        <v>102</v>
      </c>
      <c r="D20" s="78">
        <v>42976</v>
      </c>
      <c r="E20" s="99">
        <v>1</v>
      </c>
      <c r="F20" s="99"/>
      <c r="G20" s="76"/>
      <c r="H20" s="76">
        <v>6770</v>
      </c>
      <c r="I20" s="76">
        <v>20.309999999999999</v>
      </c>
      <c r="J20" s="76">
        <f t="shared" si="0"/>
        <v>6749.69</v>
      </c>
      <c r="K20" s="76">
        <f t="shared" si="1"/>
        <v>6749.69</v>
      </c>
      <c r="L20" s="76"/>
      <c r="M20" s="76"/>
      <c r="N20" s="77"/>
      <c r="O20" s="77"/>
      <c r="P20" s="77"/>
      <c r="Q20" s="77"/>
      <c r="R20" s="75"/>
    </row>
    <row r="21" spans="1:18" ht="17.25" customHeight="1" x14ac:dyDescent="0.25">
      <c r="A21" s="85">
        <v>9</v>
      </c>
      <c r="B21" s="75" t="s">
        <v>95</v>
      </c>
      <c r="C21" s="75" t="s">
        <v>102</v>
      </c>
      <c r="D21" s="78">
        <v>42976</v>
      </c>
      <c r="E21" s="99">
        <v>1</v>
      </c>
      <c r="F21" s="99"/>
      <c r="G21" s="76"/>
      <c r="H21" s="76">
        <v>5070</v>
      </c>
      <c r="I21" s="76">
        <v>15.21</v>
      </c>
      <c r="J21" s="76">
        <f t="shared" si="0"/>
        <v>5054.79</v>
      </c>
      <c r="K21" s="76">
        <f t="shared" si="1"/>
        <v>5054.79</v>
      </c>
      <c r="L21" s="76"/>
      <c r="M21" s="76"/>
      <c r="N21" s="77"/>
      <c r="O21" s="77"/>
      <c r="P21" s="77"/>
      <c r="Q21" s="77"/>
      <c r="R21" s="75"/>
    </row>
    <row r="22" spans="1:18" ht="17.25" customHeight="1" x14ac:dyDescent="0.25">
      <c r="A22" s="85">
        <v>10</v>
      </c>
      <c r="B22" s="75" t="s">
        <v>96</v>
      </c>
      <c r="C22" s="75" t="s">
        <v>102</v>
      </c>
      <c r="D22" s="78">
        <v>42976</v>
      </c>
      <c r="E22" s="99">
        <v>1</v>
      </c>
      <c r="F22" s="99"/>
      <c r="G22" s="76"/>
      <c r="H22" s="76">
        <v>6820</v>
      </c>
      <c r="I22" s="76">
        <v>20.46</v>
      </c>
      <c r="J22" s="76">
        <f t="shared" si="0"/>
        <v>6799.54</v>
      </c>
      <c r="K22" s="76">
        <f t="shared" si="1"/>
        <v>6799.54</v>
      </c>
      <c r="L22" s="76"/>
      <c r="M22" s="76"/>
      <c r="N22" s="77"/>
      <c r="O22" s="77"/>
      <c r="P22" s="77"/>
      <c r="Q22" s="77"/>
      <c r="R22" s="75"/>
    </row>
    <row r="23" spans="1:18" ht="17.25" customHeight="1" x14ac:dyDescent="0.25">
      <c r="A23" s="85">
        <v>11</v>
      </c>
      <c r="B23" s="75" t="s">
        <v>97</v>
      </c>
      <c r="C23" s="75" t="s">
        <v>102</v>
      </c>
      <c r="D23" s="78">
        <v>42976</v>
      </c>
      <c r="E23" s="99">
        <v>1</v>
      </c>
      <c r="F23" s="99"/>
      <c r="G23" s="76"/>
      <c r="H23" s="76">
        <v>6010</v>
      </c>
      <c r="I23" s="76">
        <v>18.03</v>
      </c>
      <c r="J23" s="76">
        <f t="shared" si="0"/>
        <v>5991.97</v>
      </c>
      <c r="K23" s="76">
        <f t="shared" si="1"/>
        <v>5991.97</v>
      </c>
      <c r="L23" s="76"/>
      <c r="M23" s="76"/>
      <c r="N23" s="77"/>
      <c r="O23" s="77"/>
      <c r="P23" s="77"/>
      <c r="Q23" s="77"/>
      <c r="R23" s="75"/>
    </row>
    <row r="24" spans="1:18" ht="17.25" customHeight="1" x14ac:dyDescent="0.25">
      <c r="A24" s="85">
        <v>12</v>
      </c>
      <c r="B24" s="75" t="s">
        <v>94</v>
      </c>
      <c r="C24" s="75" t="s">
        <v>102</v>
      </c>
      <c r="D24" s="78">
        <v>42976</v>
      </c>
      <c r="E24" s="99">
        <v>1</v>
      </c>
      <c r="F24" s="99"/>
      <c r="G24" s="76"/>
      <c r="H24" s="76">
        <v>7720</v>
      </c>
      <c r="I24" s="76">
        <v>23.16</v>
      </c>
      <c r="J24" s="76">
        <f t="shared" si="0"/>
        <v>7696.84</v>
      </c>
      <c r="K24" s="76">
        <f t="shared" si="1"/>
        <v>7696.84</v>
      </c>
      <c r="L24" s="76"/>
      <c r="M24" s="76"/>
      <c r="N24" s="77"/>
      <c r="O24" s="77"/>
      <c r="P24" s="77"/>
      <c r="Q24" s="77"/>
      <c r="R24" s="75"/>
    </row>
    <row r="25" spans="1:18" ht="17.25" customHeight="1" x14ac:dyDescent="0.25">
      <c r="A25" s="85">
        <v>13</v>
      </c>
      <c r="B25" s="75" t="s">
        <v>98</v>
      </c>
      <c r="C25" s="75" t="s">
        <v>102</v>
      </c>
      <c r="D25" s="78">
        <v>42976</v>
      </c>
      <c r="E25" s="99">
        <v>1</v>
      </c>
      <c r="F25" s="99"/>
      <c r="G25" s="76"/>
      <c r="H25" s="76">
        <v>6380</v>
      </c>
      <c r="I25" s="76">
        <v>19.139999999999997</v>
      </c>
      <c r="J25" s="76">
        <f t="shared" si="0"/>
        <v>6360.86</v>
      </c>
      <c r="K25" s="76">
        <f t="shared" si="1"/>
        <v>6360.86</v>
      </c>
      <c r="L25" s="76"/>
      <c r="M25" s="76"/>
      <c r="N25" s="77"/>
      <c r="O25" s="77"/>
      <c r="P25" s="77"/>
      <c r="Q25" s="77"/>
      <c r="R25" s="75"/>
    </row>
    <row r="26" spans="1:18" ht="17.25" customHeight="1" x14ac:dyDescent="0.25">
      <c r="A26" s="85">
        <v>14</v>
      </c>
      <c r="B26" s="75" t="s">
        <v>99</v>
      </c>
      <c r="C26" s="75" t="s">
        <v>102</v>
      </c>
      <c r="D26" s="78">
        <v>42976</v>
      </c>
      <c r="E26" s="99">
        <v>1</v>
      </c>
      <c r="F26" s="99"/>
      <c r="G26" s="76"/>
      <c r="H26" s="76">
        <v>8310</v>
      </c>
      <c r="I26" s="76">
        <v>24.929999999999996</v>
      </c>
      <c r="J26" s="76">
        <f t="shared" si="0"/>
        <v>8285.07</v>
      </c>
      <c r="K26" s="76">
        <f t="shared" si="1"/>
        <v>8285.07</v>
      </c>
      <c r="L26" s="76"/>
      <c r="M26" s="76"/>
      <c r="N26" s="77"/>
      <c r="O26" s="77"/>
      <c r="P26" s="77"/>
      <c r="Q26" s="77"/>
      <c r="R26" s="75"/>
    </row>
    <row r="27" spans="1:18" ht="17.25" customHeight="1" x14ac:dyDescent="0.25">
      <c r="A27" s="85">
        <v>15</v>
      </c>
      <c r="B27" s="75" t="s">
        <v>100</v>
      </c>
      <c r="C27" s="75" t="s">
        <v>102</v>
      </c>
      <c r="D27" s="78">
        <v>42976</v>
      </c>
      <c r="E27" s="99">
        <v>1</v>
      </c>
      <c r="F27" s="99"/>
      <c r="G27" s="76"/>
      <c r="H27" s="76">
        <v>3340</v>
      </c>
      <c r="I27" s="76">
        <v>10.02</v>
      </c>
      <c r="J27" s="76">
        <f t="shared" si="0"/>
        <v>3329.98</v>
      </c>
      <c r="K27" s="76">
        <f t="shared" si="1"/>
        <v>3329.98</v>
      </c>
      <c r="L27" s="76"/>
      <c r="M27" s="76"/>
      <c r="N27" s="77"/>
      <c r="O27" s="77"/>
      <c r="P27" s="77"/>
      <c r="Q27" s="77"/>
      <c r="R27" s="75"/>
    </row>
    <row r="28" spans="1:18" ht="17.25" customHeight="1" x14ac:dyDescent="0.25">
      <c r="A28" s="85">
        <v>16</v>
      </c>
      <c r="B28" s="75" t="s">
        <v>95</v>
      </c>
      <c r="C28" s="75" t="s">
        <v>102</v>
      </c>
      <c r="D28" s="78">
        <v>42976</v>
      </c>
      <c r="E28" s="99">
        <v>1</v>
      </c>
      <c r="F28" s="99"/>
      <c r="G28" s="76"/>
      <c r="H28" s="76">
        <v>5310</v>
      </c>
      <c r="I28" s="76">
        <v>15.93</v>
      </c>
      <c r="J28" s="76">
        <f t="shared" si="0"/>
        <v>5294.07</v>
      </c>
      <c r="K28" s="76">
        <f t="shared" si="1"/>
        <v>5294.07</v>
      </c>
      <c r="L28" s="76"/>
      <c r="M28" s="76"/>
      <c r="N28" s="77"/>
      <c r="O28" s="77"/>
      <c r="P28" s="77"/>
      <c r="Q28" s="77"/>
      <c r="R28" s="75"/>
    </row>
    <row r="29" spans="1:18" ht="17.25" customHeight="1" x14ac:dyDescent="0.25">
      <c r="A29" s="85">
        <v>17</v>
      </c>
      <c r="B29" s="75" t="s">
        <v>101</v>
      </c>
      <c r="C29" s="75" t="s">
        <v>102</v>
      </c>
      <c r="D29" s="78">
        <v>42976</v>
      </c>
      <c r="E29" s="99">
        <v>1</v>
      </c>
      <c r="F29" s="99"/>
      <c r="G29" s="76"/>
      <c r="H29" s="76">
        <v>5000</v>
      </c>
      <c r="I29" s="76">
        <v>15</v>
      </c>
      <c r="J29" s="76">
        <f t="shared" si="0"/>
        <v>4985</v>
      </c>
      <c r="K29" s="76">
        <f t="shared" si="1"/>
        <v>4985</v>
      </c>
      <c r="L29" s="76"/>
      <c r="M29" s="76"/>
      <c r="N29" s="77"/>
      <c r="O29" s="77"/>
      <c r="P29" s="77"/>
      <c r="Q29" s="77"/>
      <c r="R29" s="75"/>
    </row>
    <row r="30" spans="1:18" ht="17.25" customHeight="1" x14ac:dyDescent="0.25">
      <c r="A30" s="85">
        <v>18</v>
      </c>
      <c r="B30" s="75" t="s">
        <v>96</v>
      </c>
      <c r="C30" s="75" t="s">
        <v>102</v>
      </c>
      <c r="D30" s="78">
        <v>42976</v>
      </c>
      <c r="E30" s="99">
        <v>1</v>
      </c>
      <c r="F30" s="99"/>
      <c r="G30" s="76"/>
      <c r="H30" s="76">
        <v>7270</v>
      </c>
      <c r="I30" s="76">
        <v>21.81</v>
      </c>
      <c r="J30" s="76">
        <f t="shared" si="0"/>
        <v>7248.19</v>
      </c>
      <c r="K30" s="76">
        <f t="shared" si="1"/>
        <v>7248.19</v>
      </c>
      <c r="L30" s="76"/>
      <c r="M30" s="76"/>
      <c r="N30" s="77"/>
      <c r="O30" s="77"/>
      <c r="P30" s="77"/>
      <c r="Q30" s="77"/>
      <c r="R30" s="75"/>
    </row>
    <row r="31" spans="1:18" ht="17.25" customHeight="1" x14ac:dyDescent="0.25">
      <c r="A31" s="85">
        <v>19</v>
      </c>
      <c r="B31" s="75" t="s">
        <v>97</v>
      </c>
      <c r="C31" s="75" t="s">
        <v>102</v>
      </c>
      <c r="D31" s="78">
        <v>42976</v>
      </c>
      <c r="E31" s="99">
        <v>1</v>
      </c>
      <c r="F31" s="99"/>
      <c r="G31" s="76"/>
      <c r="H31" s="76">
        <v>5850</v>
      </c>
      <c r="I31" s="76">
        <v>17.55</v>
      </c>
      <c r="J31" s="76">
        <f t="shared" si="0"/>
        <v>5832.45</v>
      </c>
      <c r="K31" s="76">
        <f t="shared" si="1"/>
        <v>5832.45</v>
      </c>
      <c r="L31" s="76"/>
      <c r="M31" s="76"/>
      <c r="N31" s="77"/>
      <c r="O31" s="77"/>
      <c r="P31" s="77"/>
      <c r="Q31" s="77"/>
      <c r="R31" s="75"/>
    </row>
    <row r="32" spans="1:18" ht="17.25" customHeight="1" x14ac:dyDescent="0.25">
      <c r="A32" s="85">
        <v>20</v>
      </c>
      <c r="B32" s="75" t="s">
        <v>94</v>
      </c>
      <c r="C32" s="75" t="s">
        <v>102</v>
      </c>
      <c r="D32" s="78">
        <v>42976</v>
      </c>
      <c r="E32" s="99">
        <v>1</v>
      </c>
      <c r="F32" s="99"/>
      <c r="G32" s="76"/>
      <c r="H32" s="76">
        <v>6280</v>
      </c>
      <c r="I32" s="76">
        <v>18.84</v>
      </c>
      <c r="J32" s="76">
        <f t="shared" si="0"/>
        <v>6261.16</v>
      </c>
      <c r="K32" s="76">
        <f t="shared" si="1"/>
        <v>6261.16</v>
      </c>
      <c r="L32" s="76"/>
      <c r="M32" s="76"/>
      <c r="N32" s="77"/>
      <c r="O32" s="77"/>
      <c r="P32" s="77"/>
      <c r="Q32" s="77"/>
      <c r="R32" s="75"/>
    </row>
    <row r="33" spans="1:18" ht="17.25" customHeight="1" x14ac:dyDescent="0.25">
      <c r="A33" s="85">
        <v>21</v>
      </c>
      <c r="B33" s="75" t="s">
        <v>98</v>
      </c>
      <c r="C33" s="75" t="s">
        <v>102</v>
      </c>
      <c r="D33" s="78">
        <v>42976</v>
      </c>
      <c r="E33" s="99">
        <v>1</v>
      </c>
      <c r="F33" s="99"/>
      <c r="G33" s="76"/>
      <c r="H33" s="76">
        <v>6520</v>
      </c>
      <c r="I33" s="76">
        <v>19.559999999999999</v>
      </c>
      <c r="J33" s="76">
        <f t="shared" si="0"/>
        <v>6500.44</v>
      </c>
      <c r="K33" s="76">
        <f t="shared" si="1"/>
        <v>6500.44</v>
      </c>
      <c r="L33" s="76"/>
      <c r="M33" s="76"/>
      <c r="N33" s="77"/>
      <c r="O33" s="77"/>
      <c r="P33" s="77"/>
      <c r="Q33" s="77"/>
      <c r="R33" s="75"/>
    </row>
    <row r="34" spans="1:18" ht="17.25" customHeight="1" x14ac:dyDescent="0.25">
      <c r="A34" s="85">
        <v>22</v>
      </c>
      <c r="B34" s="75" t="s">
        <v>99</v>
      </c>
      <c r="C34" s="75" t="s">
        <v>102</v>
      </c>
      <c r="D34" s="78">
        <v>42976</v>
      </c>
      <c r="E34" s="99">
        <v>1</v>
      </c>
      <c r="F34" s="99"/>
      <c r="G34" s="76"/>
      <c r="H34" s="76">
        <v>6770</v>
      </c>
      <c r="I34" s="76">
        <v>20.309999999999999</v>
      </c>
      <c r="J34" s="76">
        <f t="shared" si="0"/>
        <v>6749.69</v>
      </c>
      <c r="K34" s="76">
        <f t="shared" si="1"/>
        <v>6749.69</v>
      </c>
      <c r="L34" s="76"/>
      <c r="M34" s="76"/>
      <c r="N34" s="77"/>
      <c r="O34" s="77"/>
      <c r="P34" s="77"/>
      <c r="Q34" s="77"/>
      <c r="R34" s="75"/>
    </row>
    <row r="35" spans="1:18" ht="17.25" customHeight="1" x14ac:dyDescent="0.25">
      <c r="A35" s="85">
        <v>23</v>
      </c>
      <c r="B35" s="75" t="s">
        <v>100</v>
      </c>
      <c r="C35" s="75" t="s">
        <v>102</v>
      </c>
      <c r="D35" s="78">
        <v>42976</v>
      </c>
      <c r="E35" s="99">
        <v>1</v>
      </c>
      <c r="F35" s="99"/>
      <c r="G35" s="76"/>
      <c r="H35" s="76">
        <v>2920</v>
      </c>
      <c r="I35" s="76">
        <v>8.76</v>
      </c>
      <c r="J35" s="76">
        <f t="shared" si="0"/>
        <v>2911.24</v>
      </c>
      <c r="K35" s="76">
        <f t="shared" si="1"/>
        <v>2911.24</v>
      </c>
      <c r="L35" s="76"/>
      <c r="M35" s="76"/>
      <c r="N35" s="77"/>
      <c r="O35" s="77"/>
      <c r="P35" s="77"/>
      <c r="Q35" s="77"/>
      <c r="R35" s="75"/>
    </row>
    <row r="36" spans="1:18" ht="17.25" customHeight="1" x14ac:dyDescent="0.25">
      <c r="A36" s="85">
        <v>24</v>
      </c>
      <c r="B36" s="75" t="s">
        <v>99</v>
      </c>
      <c r="C36" s="75" t="s">
        <v>102</v>
      </c>
      <c r="D36" s="78">
        <v>42976</v>
      </c>
      <c r="E36" s="99">
        <v>1</v>
      </c>
      <c r="F36" s="99"/>
      <c r="G36" s="76"/>
      <c r="H36" s="76">
        <v>5920</v>
      </c>
      <c r="I36" s="76">
        <v>17.760000000000002</v>
      </c>
      <c r="J36" s="76">
        <f t="shared" si="0"/>
        <v>5902.24</v>
      </c>
      <c r="K36" s="76">
        <f t="shared" si="1"/>
        <v>5902.24</v>
      </c>
      <c r="L36" s="76"/>
      <c r="M36" s="76"/>
      <c r="N36" s="77"/>
      <c r="O36" s="77"/>
      <c r="P36" s="77"/>
      <c r="Q36" s="77"/>
      <c r="R36" s="75"/>
    </row>
    <row r="37" spans="1:18" ht="17.25" customHeight="1" x14ac:dyDescent="0.25">
      <c r="A37" s="85">
        <v>25</v>
      </c>
      <c r="B37" s="75" t="s">
        <v>98</v>
      </c>
      <c r="C37" s="75" t="s">
        <v>102</v>
      </c>
      <c r="D37" s="78">
        <v>42976</v>
      </c>
      <c r="E37" s="99">
        <v>1</v>
      </c>
      <c r="F37" s="99"/>
      <c r="G37" s="76"/>
      <c r="H37" s="76">
        <v>8860</v>
      </c>
      <c r="I37" s="76">
        <v>26.580000000000002</v>
      </c>
      <c r="J37" s="76">
        <f t="shared" si="0"/>
        <v>8833.42</v>
      </c>
      <c r="K37" s="76">
        <f t="shared" si="1"/>
        <v>8833.42</v>
      </c>
      <c r="L37" s="76"/>
      <c r="M37" s="76"/>
      <c r="N37" s="77"/>
      <c r="O37" s="77"/>
      <c r="P37" s="77"/>
      <c r="Q37" s="77"/>
      <c r="R37" s="75"/>
    </row>
    <row r="38" spans="1:18" ht="17.25" customHeight="1" x14ac:dyDescent="0.25">
      <c r="A38" s="85">
        <v>26</v>
      </c>
      <c r="B38" s="75" t="s">
        <v>101</v>
      </c>
      <c r="C38" s="75" t="s">
        <v>102</v>
      </c>
      <c r="D38" s="78">
        <v>42976</v>
      </c>
      <c r="E38" s="99">
        <v>1</v>
      </c>
      <c r="F38" s="99"/>
      <c r="G38" s="76"/>
      <c r="H38" s="76">
        <v>5630</v>
      </c>
      <c r="I38" s="76">
        <v>16.889999999999997</v>
      </c>
      <c r="J38" s="76">
        <f t="shared" si="0"/>
        <v>5613.11</v>
      </c>
      <c r="K38" s="76">
        <f t="shared" si="1"/>
        <v>5613.11</v>
      </c>
      <c r="L38" s="76"/>
      <c r="M38" s="76"/>
      <c r="N38" s="77"/>
      <c r="O38" s="77"/>
      <c r="P38" s="77"/>
      <c r="Q38" s="77"/>
      <c r="R38" s="75"/>
    </row>
    <row r="39" spans="1:18" ht="17.25" customHeight="1" x14ac:dyDescent="0.25">
      <c r="A39" s="85">
        <v>27</v>
      </c>
      <c r="B39" s="75" t="s">
        <v>97</v>
      </c>
      <c r="C39" s="75" t="s">
        <v>107</v>
      </c>
      <c r="D39" s="78">
        <v>42984</v>
      </c>
      <c r="E39" s="100">
        <v>1</v>
      </c>
      <c r="F39" s="100"/>
      <c r="G39" s="76"/>
      <c r="H39" s="76">
        <v>5120</v>
      </c>
      <c r="I39" s="76">
        <v>0</v>
      </c>
      <c r="J39" s="76">
        <v>5120</v>
      </c>
      <c r="K39" s="76">
        <f t="shared" si="1"/>
        <v>5120</v>
      </c>
      <c r="L39" s="76"/>
      <c r="M39" s="76"/>
      <c r="N39" s="77"/>
      <c r="O39" s="77"/>
      <c r="P39" s="77"/>
      <c r="Q39" s="77"/>
      <c r="R39" s="75"/>
    </row>
    <row r="40" spans="1:18" ht="17.25" customHeight="1" x14ac:dyDescent="0.25">
      <c r="A40" s="85">
        <v>28</v>
      </c>
      <c r="B40" s="75" t="s">
        <v>98</v>
      </c>
      <c r="C40" s="75" t="s">
        <v>107</v>
      </c>
      <c r="D40" s="78">
        <v>42984</v>
      </c>
      <c r="E40" s="99">
        <v>1</v>
      </c>
      <c r="F40" s="99"/>
      <c r="G40" s="76"/>
      <c r="H40" s="76">
        <v>5360</v>
      </c>
      <c r="I40" s="76"/>
      <c r="J40" s="76">
        <f t="shared" si="0"/>
        <v>5360</v>
      </c>
      <c r="K40" s="76">
        <f t="shared" si="1"/>
        <v>5360</v>
      </c>
      <c r="L40" s="76"/>
      <c r="M40" s="76"/>
      <c r="N40" s="77"/>
      <c r="O40" s="77"/>
      <c r="P40" s="77"/>
      <c r="Q40" s="77"/>
      <c r="R40" s="75"/>
    </row>
    <row r="41" spans="1:18" ht="17.25" customHeight="1" x14ac:dyDescent="0.25">
      <c r="A41" s="85">
        <v>29</v>
      </c>
      <c r="B41" s="75" t="s">
        <v>99</v>
      </c>
      <c r="C41" s="75" t="s">
        <v>107</v>
      </c>
      <c r="D41" s="78">
        <v>42984</v>
      </c>
      <c r="E41" s="99">
        <v>1</v>
      </c>
      <c r="F41" s="99"/>
      <c r="G41" s="76"/>
      <c r="H41" s="76">
        <v>5710</v>
      </c>
      <c r="I41" s="76"/>
      <c r="J41" s="76">
        <f t="shared" si="0"/>
        <v>5710</v>
      </c>
      <c r="K41" s="76">
        <f t="shared" si="1"/>
        <v>5710</v>
      </c>
      <c r="L41" s="76"/>
      <c r="M41" s="76"/>
      <c r="N41" s="77"/>
      <c r="O41" s="77"/>
      <c r="P41" s="77"/>
      <c r="Q41" s="77"/>
      <c r="R41" s="75"/>
    </row>
    <row r="42" spans="1:18" ht="17.25" customHeight="1" x14ac:dyDescent="0.25">
      <c r="A42" s="85">
        <v>30</v>
      </c>
      <c r="B42" s="75" t="s">
        <v>94</v>
      </c>
      <c r="C42" s="75" t="s">
        <v>107</v>
      </c>
      <c r="D42" s="78">
        <v>42984</v>
      </c>
      <c r="E42" s="99">
        <v>1</v>
      </c>
      <c r="F42" s="99"/>
      <c r="G42" s="76"/>
      <c r="H42" s="76">
        <v>5380</v>
      </c>
      <c r="I42" s="76"/>
      <c r="J42" s="76">
        <f t="shared" si="0"/>
        <v>5380</v>
      </c>
      <c r="K42" s="76">
        <f t="shared" si="1"/>
        <v>5380</v>
      </c>
      <c r="L42" s="76"/>
      <c r="M42" s="76"/>
      <c r="N42" s="77"/>
      <c r="O42" s="77"/>
      <c r="P42" s="77"/>
      <c r="Q42" s="77"/>
      <c r="R42" s="75"/>
    </row>
    <row r="43" spans="1:18" ht="17.25" customHeight="1" x14ac:dyDescent="0.25">
      <c r="A43" s="85">
        <v>31</v>
      </c>
      <c r="B43" s="75" t="s">
        <v>99</v>
      </c>
      <c r="C43" s="75" t="s">
        <v>107</v>
      </c>
      <c r="D43" s="78">
        <v>42984</v>
      </c>
      <c r="E43" s="99">
        <v>1</v>
      </c>
      <c r="F43" s="99"/>
      <c r="G43" s="76"/>
      <c r="H43" s="76">
        <v>6030</v>
      </c>
      <c r="I43" s="76"/>
      <c r="J43" s="76">
        <f t="shared" si="0"/>
        <v>6030</v>
      </c>
      <c r="K43" s="76">
        <f t="shared" si="1"/>
        <v>6030</v>
      </c>
      <c r="L43" s="76"/>
      <c r="M43" s="76"/>
      <c r="N43" s="77"/>
      <c r="O43" s="77"/>
      <c r="P43" s="77"/>
      <c r="Q43" s="77"/>
      <c r="R43" s="75"/>
    </row>
    <row r="44" spans="1:18" ht="17.25" customHeight="1" x14ac:dyDescent="0.25">
      <c r="A44" s="85">
        <v>32</v>
      </c>
      <c r="B44" s="75" t="s">
        <v>101</v>
      </c>
      <c r="C44" s="75" t="s">
        <v>107</v>
      </c>
      <c r="D44" s="78">
        <v>42984</v>
      </c>
      <c r="E44" s="99">
        <v>1</v>
      </c>
      <c r="F44" s="99"/>
      <c r="G44" s="76"/>
      <c r="H44" s="76">
        <v>5420</v>
      </c>
      <c r="I44" s="76"/>
      <c r="J44" s="76">
        <f t="shared" si="0"/>
        <v>5420</v>
      </c>
      <c r="K44" s="76">
        <f t="shared" si="1"/>
        <v>5420</v>
      </c>
      <c r="L44" s="76"/>
      <c r="M44" s="76"/>
      <c r="N44" s="77"/>
      <c r="O44" s="77"/>
      <c r="P44" s="77"/>
      <c r="Q44" s="77"/>
      <c r="R44" s="75"/>
    </row>
    <row r="45" spans="1:18" ht="17.25" customHeight="1" x14ac:dyDescent="0.25">
      <c r="A45" s="85">
        <v>33</v>
      </c>
      <c r="B45" s="75" t="s">
        <v>97</v>
      </c>
      <c r="C45" s="75" t="s">
        <v>107</v>
      </c>
      <c r="D45" s="78">
        <v>42984</v>
      </c>
      <c r="E45" s="99">
        <v>1</v>
      </c>
      <c r="F45" s="99"/>
      <c r="G45" s="76"/>
      <c r="H45" s="76">
        <v>3900</v>
      </c>
      <c r="I45" s="76"/>
      <c r="J45" s="76">
        <f t="shared" si="0"/>
        <v>3900</v>
      </c>
      <c r="K45" s="76">
        <f t="shared" si="1"/>
        <v>3900</v>
      </c>
      <c r="L45" s="76"/>
      <c r="M45" s="76"/>
      <c r="N45" s="77"/>
      <c r="O45" s="77"/>
      <c r="P45" s="77"/>
      <c r="Q45" s="77"/>
      <c r="R45" s="75"/>
    </row>
    <row r="46" spans="1:18" ht="17.25" customHeight="1" x14ac:dyDescent="0.25">
      <c r="A46" s="85">
        <v>34</v>
      </c>
      <c r="B46" s="75" t="s">
        <v>96</v>
      </c>
      <c r="C46" s="75" t="s">
        <v>107</v>
      </c>
      <c r="D46" s="78">
        <v>42984</v>
      </c>
      <c r="E46" s="99">
        <v>1</v>
      </c>
      <c r="F46" s="99"/>
      <c r="G46" s="76"/>
      <c r="H46" s="76">
        <v>6620</v>
      </c>
      <c r="I46" s="76"/>
      <c r="J46" s="76">
        <f t="shared" si="0"/>
        <v>6620</v>
      </c>
      <c r="K46" s="76">
        <f t="shared" si="1"/>
        <v>6620</v>
      </c>
      <c r="L46" s="76"/>
      <c r="M46" s="76"/>
      <c r="N46" s="77"/>
      <c r="O46" s="77"/>
      <c r="P46" s="77"/>
      <c r="Q46" s="77"/>
      <c r="R46" s="75"/>
    </row>
    <row r="47" spans="1:18" ht="17.25" customHeight="1" x14ac:dyDescent="0.25">
      <c r="A47" s="85">
        <v>35</v>
      </c>
      <c r="B47" s="75" t="s">
        <v>95</v>
      </c>
      <c r="C47" s="75" t="s">
        <v>107</v>
      </c>
      <c r="D47" s="78">
        <v>42984</v>
      </c>
      <c r="E47" s="99">
        <v>1</v>
      </c>
      <c r="F47" s="99"/>
      <c r="G47" s="76"/>
      <c r="H47" s="76">
        <v>4230</v>
      </c>
      <c r="I47" s="76"/>
      <c r="J47" s="76">
        <f t="shared" si="0"/>
        <v>4230</v>
      </c>
      <c r="K47" s="76">
        <f t="shared" si="1"/>
        <v>4230</v>
      </c>
      <c r="L47" s="76"/>
      <c r="M47" s="76"/>
      <c r="N47" s="77"/>
      <c r="O47" s="77"/>
      <c r="P47" s="77"/>
      <c r="Q47" s="77"/>
      <c r="R47" s="75"/>
    </row>
    <row r="48" spans="1:18" ht="17.25" customHeight="1" x14ac:dyDescent="0.25">
      <c r="A48" s="85">
        <v>36</v>
      </c>
      <c r="B48" s="75" t="s">
        <v>98</v>
      </c>
      <c r="C48" s="75" t="s">
        <v>107</v>
      </c>
      <c r="D48" s="78">
        <v>42984</v>
      </c>
      <c r="E48" s="99">
        <v>1</v>
      </c>
      <c r="F48" s="99"/>
      <c r="G48" s="76"/>
      <c r="H48" s="76">
        <v>5310</v>
      </c>
      <c r="I48" s="76"/>
      <c r="J48" s="76">
        <f t="shared" si="0"/>
        <v>5310</v>
      </c>
      <c r="K48" s="76">
        <f t="shared" si="1"/>
        <v>5310</v>
      </c>
      <c r="L48" s="76"/>
      <c r="M48" s="76"/>
      <c r="N48" s="77"/>
      <c r="O48" s="77"/>
      <c r="P48" s="77"/>
      <c r="Q48" s="77"/>
      <c r="R48" s="75"/>
    </row>
    <row r="49" spans="1:23" ht="17.25" customHeight="1" x14ac:dyDescent="0.25">
      <c r="A49" s="85">
        <v>37</v>
      </c>
      <c r="B49" s="75" t="s">
        <v>94</v>
      </c>
      <c r="C49" s="75" t="s">
        <v>107</v>
      </c>
      <c r="D49" s="78">
        <v>42984</v>
      </c>
      <c r="E49" s="99">
        <v>1</v>
      </c>
      <c r="F49" s="99"/>
      <c r="G49" s="76"/>
      <c r="H49" s="76">
        <v>4900</v>
      </c>
      <c r="I49" s="76"/>
      <c r="J49" s="76">
        <f t="shared" si="0"/>
        <v>4900</v>
      </c>
      <c r="K49" s="76">
        <f t="shared" si="1"/>
        <v>4900</v>
      </c>
      <c r="L49" s="76"/>
      <c r="M49" s="76"/>
      <c r="N49" s="77"/>
      <c r="O49" s="77"/>
      <c r="P49" s="77"/>
      <c r="Q49" s="77"/>
      <c r="R49" s="75"/>
    </row>
    <row r="50" spans="1:23" ht="17.25" customHeight="1" x14ac:dyDescent="0.25">
      <c r="A50" s="85">
        <v>38</v>
      </c>
      <c r="B50" s="75" t="s">
        <v>97</v>
      </c>
      <c r="C50" s="75" t="s">
        <v>107</v>
      </c>
      <c r="D50" s="78">
        <v>42984</v>
      </c>
      <c r="E50" s="99">
        <v>1</v>
      </c>
      <c r="F50" s="99"/>
      <c r="G50" s="76"/>
      <c r="H50" s="76">
        <v>4080</v>
      </c>
      <c r="I50" s="76"/>
      <c r="J50" s="76">
        <f t="shared" si="0"/>
        <v>4080</v>
      </c>
      <c r="K50" s="76">
        <f t="shared" si="1"/>
        <v>4080</v>
      </c>
      <c r="L50" s="76"/>
      <c r="M50" s="76"/>
      <c r="N50" s="77"/>
      <c r="O50" s="77"/>
      <c r="P50" s="77"/>
      <c r="Q50" s="77"/>
      <c r="R50" s="75"/>
    </row>
    <row r="51" spans="1:23" ht="17.25" customHeight="1" x14ac:dyDescent="0.25">
      <c r="A51" s="85">
        <v>39</v>
      </c>
      <c r="B51" s="75" t="s">
        <v>99</v>
      </c>
      <c r="C51" s="75" t="s">
        <v>107</v>
      </c>
      <c r="D51" s="78">
        <v>42984</v>
      </c>
      <c r="E51" s="99">
        <v>1</v>
      </c>
      <c r="F51" s="99"/>
      <c r="G51" s="76"/>
      <c r="H51" s="76">
        <v>4920</v>
      </c>
      <c r="I51" s="76"/>
      <c r="J51" s="76">
        <f t="shared" si="0"/>
        <v>4920</v>
      </c>
      <c r="K51" s="76">
        <f t="shared" si="1"/>
        <v>4920</v>
      </c>
      <c r="L51" s="76"/>
      <c r="M51" s="76"/>
      <c r="N51" s="77"/>
      <c r="O51" s="77"/>
      <c r="P51" s="77"/>
      <c r="Q51" s="77"/>
      <c r="R51" s="75"/>
    </row>
    <row r="52" spans="1:23" ht="17.25" customHeight="1" x14ac:dyDescent="0.25">
      <c r="A52" s="85">
        <v>40</v>
      </c>
      <c r="B52" s="75" t="s">
        <v>96</v>
      </c>
      <c r="C52" s="75" t="s">
        <v>107</v>
      </c>
      <c r="D52" s="78">
        <v>42984</v>
      </c>
      <c r="E52" s="99">
        <v>1</v>
      </c>
      <c r="F52" s="99"/>
      <c r="G52" s="76"/>
      <c r="H52" s="76">
        <v>6480</v>
      </c>
      <c r="I52" s="76"/>
      <c r="J52" s="76">
        <f t="shared" si="0"/>
        <v>6480</v>
      </c>
      <c r="K52" s="76">
        <f t="shared" si="1"/>
        <v>6480</v>
      </c>
      <c r="L52" s="76"/>
      <c r="M52" s="76"/>
      <c r="N52" s="77"/>
      <c r="O52" s="77"/>
      <c r="P52" s="77"/>
      <c r="Q52" s="77"/>
      <c r="R52" s="75"/>
    </row>
    <row r="53" spans="1:23" ht="17.25" customHeight="1" x14ac:dyDescent="0.25">
      <c r="A53" s="85">
        <v>41</v>
      </c>
      <c r="B53" s="75" t="s">
        <v>101</v>
      </c>
      <c r="C53" s="75" t="s">
        <v>107</v>
      </c>
      <c r="D53" s="78">
        <v>42984</v>
      </c>
      <c r="E53" s="99">
        <v>1</v>
      </c>
      <c r="F53" s="99"/>
      <c r="G53" s="76"/>
      <c r="H53" s="76">
        <v>5610</v>
      </c>
      <c r="I53" s="76"/>
      <c r="J53" s="76">
        <f t="shared" si="0"/>
        <v>5610</v>
      </c>
      <c r="K53" s="76">
        <f t="shared" si="1"/>
        <v>5610</v>
      </c>
      <c r="L53" s="76"/>
      <c r="M53" s="76"/>
      <c r="N53" s="77"/>
      <c r="O53" s="77"/>
      <c r="P53" s="77"/>
      <c r="Q53" s="77"/>
      <c r="R53" s="75"/>
    </row>
    <row r="54" spans="1:23" s="16" customFormat="1" ht="17.25" customHeight="1" x14ac:dyDescent="0.25">
      <c r="A54" s="145" t="s">
        <v>18</v>
      </c>
      <c r="B54" s="146"/>
      <c r="C54" s="146"/>
      <c r="D54" s="147"/>
      <c r="E54" s="84"/>
      <c r="F54" s="84"/>
      <c r="G54" s="80"/>
      <c r="H54" s="80">
        <f>SUM(H13:H53)</f>
        <v>236340</v>
      </c>
      <c r="I54" s="80">
        <f>SUM(I13:I53)</f>
        <v>471.80999999999995</v>
      </c>
      <c r="J54" s="80">
        <f>SUM(J13:J53)</f>
        <v>235868.18999999997</v>
      </c>
      <c r="K54" s="80">
        <f>SUM(K13:K53)</f>
        <v>235868.18999999997</v>
      </c>
      <c r="L54" s="80"/>
      <c r="M54" s="80"/>
      <c r="N54" s="81"/>
      <c r="O54" s="81"/>
      <c r="P54" s="81"/>
      <c r="Q54" s="81"/>
      <c r="R54" s="79"/>
    </row>
    <row r="56" spans="1:23" s="11" customFormat="1" ht="15" customHeight="1" x14ac:dyDescent="0.25">
      <c r="A56" s="138" t="s">
        <v>3</v>
      </c>
      <c r="B56" s="138" t="s">
        <v>4</v>
      </c>
      <c r="C56" s="138" t="s">
        <v>15</v>
      </c>
      <c r="D56" s="138" t="s">
        <v>1</v>
      </c>
      <c r="E56" s="137" t="s">
        <v>43</v>
      </c>
      <c r="F56" s="137" t="s">
        <v>44</v>
      </c>
      <c r="G56" s="137" t="s">
        <v>45</v>
      </c>
      <c r="H56" s="137" t="s">
        <v>5</v>
      </c>
      <c r="I56" s="137" t="s">
        <v>6</v>
      </c>
      <c r="J56" s="137" t="s">
        <v>7</v>
      </c>
      <c r="K56" s="137" t="s">
        <v>40</v>
      </c>
      <c r="L56" s="137" t="s">
        <v>41</v>
      </c>
      <c r="M56" s="137" t="s">
        <v>42</v>
      </c>
      <c r="N56" s="137" t="s">
        <v>8</v>
      </c>
      <c r="O56" s="137"/>
      <c r="P56" s="137" t="s">
        <v>9</v>
      </c>
      <c r="Q56" s="137"/>
      <c r="R56" s="138" t="s">
        <v>16</v>
      </c>
    </row>
    <row r="57" spans="1:23" s="11" customFormat="1" ht="30.75" customHeight="1" x14ac:dyDescent="0.25">
      <c r="A57" s="138"/>
      <c r="B57" s="138"/>
      <c r="C57" s="138"/>
      <c r="D57" s="138"/>
      <c r="E57" s="137"/>
      <c r="F57" s="137"/>
      <c r="G57" s="137"/>
      <c r="H57" s="137"/>
      <c r="I57" s="137"/>
      <c r="J57" s="137"/>
      <c r="K57" s="137"/>
      <c r="L57" s="137"/>
      <c r="M57" s="137"/>
      <c r="N57" s="101" t="s">
        <v>10</v>
      </c>
      <c r="O57" s="101" t="s">
        <v>11</v>
      </c>
      <c r="P57" s="101" t="s">
        <v>10</v>
      </c>
      <c r="Q57" s="101" t="s">
        <v>11</v>
      </c>
      <c r="R57" s="138"/>
      <c r="W57" s="11" t="s">
        <v>79</v>
      </c>
    </row>
    <row r="58" spans="1:23" ht="15" customHeight="1" x14ac:dyDescent="0.25">
      <c r="A58" s="75">
        <v>1</v>
      </c>
      <c r="B58" s="75" t="s">
        <v>98</v>
      </c>
      <c r="C58" s="75" t="s">
        <v>103</v>
      </c>
      <c r="D58" s="78">
        <v>42977</v>
      </c>
      <c r="E58" s="100">
        <v>0.95</v>
      </c>
      <c r="F58" s="100">
        <v>0.05</v>
      </c>
      <c r="G58" s="76"/>
      <c r="H58" s="76">
        <v>7640</v>
      </c>
      <c r="I58" s="76">
        <v>0</v>
      </c>
      <c r="J58" s="76">
        <v>7640</v>
      </c>
      <c r="K58" s="76">
        <f>J58*E58</f>
        <v>7258</v>
      </c>
      <c r="L58" s="76">
        <f>J58*F58</f>
        <v>382</v>
      </c>
      <c r="M58" s="76"/>
      <c r="N58" s="77"/>
      <c r="O58" s="77"/>
      <c r="P58" s="77"/>
      <c r="Q58" s="77"/>
      <c r="R58" s="75"/>
    </row>
    <row r="59" spans="1:23" ht="15" customHeight="1" x14ac:dyDescent="0.25">
      <c r="A59" s="75">
        <v>2</v>
      </c>
      <c r="B59" s="75" t="s">
        <v>96</v>
      </c>
      <c r="C59" s="75" t="s">
        <v>103</v>
      </c>
      <c r="D59" s="78">
        <v>42977</v>
      </c>
      <c r="E59" s="100">
        <v>0.5</v>
      </c>
      <c r="F59" s="100">
        <v>0.5</v>
      </c>
      <c r="G59" s="76"/>
      <c r="H59" s="76">
        <v>5970</v>
      </c>
      <c r="I59" s="76">
        <v>0</v>
      </c>
      <c r="J59" s="76">
        <v>5970</v>
      </c>
      <c r="K59" s="76">
        <f t="shared" ref="K59:K122" si="2">J59*E59</f>
        <v>2985</v>
      </c>
      <c r="L59" s="76">
        <f t="shared" ref="L59:L122" si="3">J59*F59</f>
        <v>2985</v>
      </c>
      <c r="M59" s="76"/>
      <c r="N59" s="77"/>
      <c r="O59" s="77"/>
      <c r="P59" s="77"/>
      <c r="Q59" s="77"/>
      <c r="R59" s="75"/>
    </row>
    <row r="60" spans="1:23" ht="15" customHeight="1" x14ac:dyDescent="0.25">
      <c r="A60" s="75">
        <v>3</v>
      </c>
      <c r="B60" s="75" t="s">
        <v>100</v>
      </c>
      <c r="C60" s="75" t="s">
        <v>103</v>
      </c>
      <c r="D60" s="78">
        <v>42977</v>
      </c>
      <c r="E60" s="100">
        <v>0.95</v>
      </c>
      <c r="F60" s="100">
        <v>0.05</v>
      </c>
      <c r="G60" s="76"/>
      <c r="H60" s="76">
        <v>3230</v>
      </c>
      <c r="I60" s="76">
        <v>0</v>
      </c>
      <c r="J60" s="76">
        <v>3230</v>
      </c>
      <c r="K60" s="76">
        <f t="shared" si="2"/>
        <v>3068.5</v>
      </c>
      <c r="L60" s="76">
        <f t="shared" si="3"/>
        <v>161.5</v>
      </c>
      <c r="M60" s="76"/>
      <c r="N60" s="77"/>
      <c r="O60" s="77"/>
      <c r="P60" s="77"/>
      <c r="Q60" s="77"/>
      <c r="R60" s="75"/>
    </row>
    <row r="61" spans="1:23" ht="15" customHeight="1" x14ac:dyDescent="0.25">
      <c r="A61" s="75">
        <v>4</v>
      </c>
      <c r="B61" s="75" t="s">
        <v>99</v>
      </c>
      <c r="C61" s="75" t="s">
        <v>103</v>
      </c>
      <c r="D61" s="78">
        <v>42977</v>
      </c>
      <c r="E61" s="100">
        <v>0.5</v>
      </c>
      <c r="F61" s="100">
        <v>0.5</v>
      </c>
      <c r="G61" s="76"/>
      <c r="H61" s="76">
        <v>7050</v>
      </c>
      <c r="I61" s="76">
        <v>0</v>
      </c>
      <c r="J61" s="76">
        <v>7050</v>
      </c>
      <c r="K61" s="76">
        <f t="shared" si="2"/>
        <v>3525</v>
      </c>
      <c r="L61" s="76">
        <f t="shared" si="3"/>
        <v>3525</v>
      </c>
      <c r="M61" s="76"/>
      <c r="N61" s="77"/>
      <c r="O61" s="77"/>
      <c r="P61" s="77"/>
      <c r="Q61" s="77"/>
      <c r="R61" s="75"/>
    </row>
    <row r="62" spans="1:23" ht="15" customHeight="1" x14ac:dyDescent="0.25">
      <c r="A62" s="75">
        <v>5</v>
      </c>
      <c r="B62" s="75" t="s">
        <v>97</v>
      </c>
      <c r="C62" s="75" t="s">
        <v>103</v>
      </c>
      <c r="D62" s="78">
        <v>42977</v>
      </c>
      <c r="E62" s="100">
        <v>0.5</v>
      </c>
      <c r="F62" s="100">
        <v>0.5</v>
      </c>
      <c r="G62" s="76"/>
      <c r="H62" s="76">
        <v>8470</v>
      </c>
      <c r="I62" s="76">
        <v>0</v>
      </c>
      <c r="J62" s="76">
        <v>8470</v>
      </c>
      <c r="K62" s="76">
        <f t="shared" si="2"/>
        <v>4235</v>
      </c>
      <c r="L62" s="76">
        <f t="shared" si="3"/>
        <v>4235</v>
      </c>
      <c r="M62" s="76"/>
      <c r="N62" s="77"/>
      <c r="O62" s="77"/>
      <c r="P62" s="77"/>
      <c r="Q62" s="77"/>
      <c r="R62" s="75"/>
    </row>
    <row r="63" spans="1:23" ht="15" customHeight="1" x14ac:dyDescent="0.25">
      <c r="A63" s="75">
        <v>6</v>
      </c>
      <c r="B63" s="75" t="s">
        <v>94</v>
      </c>
      <c r="C63" s="75" t="s">
        <v>103</v>
      </c>
      <c r="D63" s="78">
        <v>42977</v>
      </c>
      <c r="E63" s="100">
        <v>0.5</v>
      </c>
      <c r="F63" s="100">
        <v>0.5</v>
      </c>
      <c r="G63" s="76"/>
      <c r="H63" s="76">
        <v>7180</v>
      </c>
      <c r="I63" s="76">
        <v>0</v>
      </c>
      <c r="J63" s="76">
        <v>7180</v>
      </c>
      <c r="K63" s="76">
        <f t="shared" si="2"/>
        <v>3590</v>
      </c>
      <c r="L63" s="76">
        <f t="shared" si="3"/>
        <v>3590</v>
      </c>
      <c r="M63" s="76"/>
      <c r="N63" s="77"/>
      <c r="O63" s="77"/>
      <c r="P63" s="77"/>
      <c r="Q63" s="77"/>
      <c r="R63" s="75"/>
    </row>
    <row r="64" spans="1:23" ht="15" customHeight="1" x14ac:dyDescent="0.25">
      <c r="A64" s="75">
        <v>7</v>
      </c>
      <c r="B64" s="75" t="s">
        <v>101</v>
      </c>
      <c r="C64" s="75" t="s">
        <v>103</v>
      </c>
      <c r="D64" s="78">
        <v>42977</v>
      </c>
      <c r="E64" s="100">
        <v>0.95</v>
      </c>
      <c r="F64" s="100">
        <v>0.05</v>
      </c>
      <c r="G64" s="76"/>
      <c r="H64" s="76">
        <v>7350</v>
      </c>
      <c r="I64" s="76">
        <v>0</v>
      </c>
      <c r="J64" s="76">
        <v>7350</v>
      </c>
      <c r="K64" s="76">
        <f t="shared" si="2"/>
        <v>6982.5</v>
      </c>
      <c r="L64" s="76">
        <f t="shared" si="3"/>
        <v>367.5</v>
      </c>
      <c r="M64" s="76"/>
      <c r="N64" s="77"/>
      <c r="O64" s="77"/>
      <c r="P64" s="77"/>
      <c r="Q64" s="77"/>
      <c r="R64" s="75"/>
    </row>
    <row r="65" spans="1:18" ht="15" customHeight="1" x14ac:dyDescent="0.25">
      <c r="A65" s="75">
        <v>8</v>
      </c>
      <c r="B65" s="75" t="s">
        <v>95</v>
      </c>
      <c r="C65" s="75" t="s">
        <v>103</v>
      </c>
      <c r="D65" s="78">
        <v>42977</v>
      </c>
      <c r="E65" s="100">
        <v>0.5</v>
      </c>
      <c r="F65" s="100">
        <v>0.5</v>
      </c>
      <c r="G65" s="76"/>
      <c r="H65" s="76">
        <v>6580</v>
      </c>
      <c r="I65" s="76">
        <v>0</v>
      </c>
      <c r="J65" s="76">
        <v>6580</v>
      </c>
      <c r="K65" s="76">
        <f t="shared" si="2"/>
        <v>3290</v>
      </c>
      <c r="L65" s="76">
        <f t="shared" si="3"/>
        <v>3290</v>
      </c>
      <c r="M65" s="76"/>
      <c r="N65" s="77"/>
      <c r="O65" s="77"/>
      <c r="P65" s="77"/>
      <c r="Q65" s="77"/>
      <c r="R65" s="75"/>
    </row>
    <row r="66" spans="1:18" ht="15" customHeight="1" x14ac:dyDescent="0.25">
      <c r="A66" s="75">
        <v>9</v>
      </c>
      <c r="B66" s="75" t="s">
        <v>100</v>
      </c>
      <c r="C66" s="75" t="s">
        <v>103</v>
      </c>
      <c r="D66" s="78">
        <v>42977</v>
      </c>
      <c r="E66" s="100">
        <v>0.95</v>
      </c>
      <c r="F66" s="100">
        <v>0.05</v>
      </c>
      <c r="G66" s="76"/>
      <c r="H66" s="76">
        <v>3380</v>
      </c>
      <c r="I66" s="76">
        <v>0</v>
      </c>
      <c r="J66" s="76">
        <v>3380</v>
      </c>
      <c r="K66" s="76">
        <f t="shared" si="2"/>
        <v>3211</v>
      </c>
      <c r="L66" s="76">
        <f t="shared" si="3"/>
        <v>169</v>
      </c>
      <c r="M66" s="76"/>
      <c r="N66" s="77"/>
      <c r="O66" s="77"/>
      <c r="P66" s="77"/>
      <c r="Q66" s="77"/>
      <c r="R66" s="75"/>
    </row>
    <row r="67" spans="1:18" ht="15" customHeight="1" x14ac:dyDescent="0.25">
      <c r="A67" s="75">
        <v>10</v>
      </c>
      <c r="B67" s="75" t="s">
        <v>96</v>
      </c>
      <c r="C67" s="75" t="s">
        <v>103</v>
      </c>
      <c r="D67" s="78">
        <v>42977</v>
      </c>
      <c r="E67" s="100">
        <v>0.5</v>
      </c>
      <c r="F67" s="100">
        <v>0.5</v>
      </c>
      <c r="G67" s="76"/>
      <c r="H67" s="76">
        <v>5550</v>
      </c>
      <c r="I67" s="76">
        <v>0</v>
      </c>
      <c r="J67" s="76">
        <v>5550</v>
      </c>
      <c r="K67" s="76">
        <f t="shared" si="2"/>
        <v>2775</v>
      </c>
      <c r="L67" s="76">
        <f t="shared" si="3"/>
        <v>2775</v>
      </c>
      <c r="M67" s="76"/>
      <c r="N67" s="77"/>
      <c r="O67" s="77"/>
      <c r="P67" s="77"/>
      <c r="Q67" s="77"/>
      <c r="R67" s="75"/>
    </row>
    <row r="68" spans="1:18" ht="15" customHeight="1" x14ac:dyDescent="0.25">
      <c r="A68" s="75">
        <v>11</v>
      </c>
      <c r="B68" s="75" t="s">
        <v>99</v>
      </c>
      <c r="C68" s="75" t="s">
        <v>103</v>
      </c>
      <c r="D68" s="78">
        <v>42977</v>
      </c>
      <c r="E68" s="100">
        <v>0.95</v>
      </c>
      <c r="F68" s="100">
        <v>0.05</v>
      </c>
      <c r="G68" s="76"/>
      <c r="H68" s="76">
        <v>6820</v>
      </c>
      <c r="I68" s="76">
        <v>0</v>
      </c>
      <c r="J68" s="76">
        <v>6820</v>
      </c>
      <c r="K68" s="76">
        <f t="shared" si="2"/>
        <v>6479</v>
      </c>
      <c r="L68" s="76">
        <f t="shared" si="3"/>
        <v>341</v>
      </c>
      <c r="M68" s="76"/>
      <c r="N68" s="77"/>
      <c r="O68" s="77"/>
      <c r="P68" s="77"/>
      <c r="Q68" s="77"/>
      <c r="R68" s="75"/>
    </row>
    <row r="69" spans="1:18" ht="15" customHeight="1" x14ac:dyDescent="0.25">
      <c r="A69" s="75">
        <v>12</v>
      </c>
      <c r="B69" s="75" t="s">
        <v>97</v>
      </c>
      <c r="C69" s="75" t="s">
        <v>103</v>
      </c>
      <c r="D69" s="78">
        <v>42977</v>
      </c>
      <c r="E69" s="100">
        <v>0.5</v>
      </c>
      <c r="F69" s="100">
        <v>0.5</v>
      </c>
      <c r="G69" s="76"/>
      <c r="H69" s="76">
        <v>3780</v>
      </c>
      <c r="I69" s="76">
        <v>0</v>
      </c>
      <c r="J69" s="76">
        <v>3780</v>
      </c>
      <c r="K69" s="76">
        <f t="shared" si="2"/>
        <v>1890</v>
      </c>
      <c r="L69" s="76">
        <f t="shared" si="3"/>
        <v>1890</v>
      </c>
      <c r="M69" s="76"/>
      <c r="N69" s="77"/>
      <c r="O69" s="77"/>
      <c r="P69" s="77"/>
      <c r="Q69" s="77"/>
      <c r="R69" s="75"/>
    </row>
    <row r="70" spans="1:18" ht="15" customHeight="1" x14ac:dyDescent="0.25">
      <c r="A70" s="75">
        <v>13</v>
      </c>
      <c r="B70" s="75" t="s">
        <v>94</v>
      </c>
      <c r="C70" s="75" t="s">
        <v>103</v>
      </c>
      <c r="D70" s="78">
        <v>42977</v>
      </c>
      <c r="E70" s="100">
        <v>0.95</v>
      </c>
      <c r="F70" s="100">
        <v>0.05</v>
      </c>
      <c r="G70" s="76"/>
      <c r="H70" s="76">
        <v>6030</v>
      </c>
      <c r="I70" s="76">
        <v>0</v>
      </c>
      <c r="J70" s="76">
        <v>6030</v>
      </c>
      <c r="K70" s="76">
        <f t="shared" si="2"/>
        <v>5728.5</v>
      </c>
      <c r="L70" s="76">
        <f t="shared" si="3"/>
        <v>301.5</v>
      </c>
      <c r="M70" s="76"/>
      <c r="N70" s="77"/>
      <c r="O70" s="77"/>
      <c r="P70" s="77"/>
      <c r="Q70" s="77"/>
      <c r="R70" s="75"/>
    </row>
    <row r="71" spans="1:18" ht="15" customHeight="1" x14ac:dyDescent="0.25">
      <c r="A71" s="75">
        <v>14</v>
      </c>
      <c r="B71" s="75" t="s">
        <v>95</v>
      </c>
      <c r="C71" s="75" t="s">
        <v>103</v>
      </c>
      <c r="D71" s="78">
        <v>42977</v>
      </c>
      <c r="E71" s="100">
        <v>0.95</v>
      </c>
      <c r="F71" s="100">
        <v>0.05</v>
      </c>
      <c r="G71" s="76"/>
      <c r="H71" s="76">
        <v>4630</v>
      </c>
      <c r="I71" s="76">
        <v>0</v>
      </c>
      <c r="J71" s="76">
        <v>4630</v>
      </c>
      <c r="K71" s="76">
        <f t="shared" si="2"/>
        <v>4398.5</v>
      </c>
      <c r="L71" s="76">
        <f t="shared" si="3"/>
        <v>231.5</v>
      </c>
      <c r="M71" s="76"/>
      <c r="N71" s="77"/>
      <c r="O71" s="77"/>
      <c r="P71" s="77"/>
      <c r="Q71" s="77"/>
      <c r="R71" s="75"/>
    </row>
    <row r="72" spans="1:18" ht="15" customHeight="1" x14ac:dyDescent="0.25">
      <c r="A72" s="75">
        <v>15</v>
      </c>
      <c r="B72" s="75" t="s">
        <v>99</v>
      </c>
      <c r="C72" s="75" t="s">
        <v>104</v>
      </c>
      <c r="D72" s="78">
        <v>42978</v>
      </c>
      <c r="E72" s="100">
        <v>0.5</v>
      </c>
      <c r="F72" s="100">
        <v>0.5</v>
      </c>
      <c r="G72" s="76"/>
      <c r="H72" s="76">
        <v>4950</v>
      </c>
      <c r="I72" s="76">
        <v>0</v>
      </c>
      <c r="J72" s="76">
        <v>4950</v>
      </c>
      <c r="K72" s="76">
        <f t="shared" si="2"/>
        <v>2475</v>
      </c>
      <c r="L72" s="76">
        <f t="shared" si="3"/>
        <v>2475</v>
      </c>
      <c r="M72" s="76"/>
      <c r="N72" s="77"/>
      <c r="O72" s="77"/>
      <c r="P72" s="77"/>
      <c r="Q72" s="77"/>
      <c r="R72" s="75"/>
    </row>
    <row r="73" spans="1:18" ht="15" customHeight="1" x14ac:dyDescent="0.25">
      <c r="A73" s="75">
        <v>16</v>
      </c>
      <c r="B73" s="75" t="s">
        <v>95</v>
      </c>
      <c r="C73" s="75" t="s">
        <v>104</v>
      </c>
      <c r="D73" s="78">
        <v>42978</v>
      </c>
      <c r="E73" s="100">
        <v>0.95</v>
      </c>
      <c r="F73" s="100">
        <v>0.05</v>
      </c>
      <c r="G73" s="76"/>
      <c r="H73" s="76">
        <v>5740</v>
      </c>
      <c r="I73" s="76">
        <v>0</v>
      </c>
      <c r="J73" s="76">
        <v>5740</v>
      </c>
      <c r="K73" s="76">
        <f t="shared" si="2"/>
        <v>5453</v>
      </c>
      <c r="L73" s="76">
        <f t="shared" si="3"/>
        <v>287</v>
      </c>
      <c r="M73" s="76"/>
      <c r="N73" s="77"/>
      <c r="O73" s="77"/>
      <c r="P73" s="77"/>
      <c r="Q73" s="77"/>
      <c r="R73" s="75"/>
    </row>
    <row r="74" spans="1:18" ht="15" customHeight="1" x14ac:dyDescent="0.25">
      <c r="A74" s="75">
        <v>17</v>
      </c>
      <c r="B74" s="75" t="s">
        <v>94</v>
      </c>
      <c r="C74" s="75" t="s">
        <v>104</v>
      </c>
      <c r="D74" s="78">
        <v>42978</v>
      </c>
      <c r="E74" s="100">
        <v>0.5</v>
      </c>
      <c r="F74" s="100">
        <v>0.5</v>
      </c>
      <c r="G74" s="76"/>
      <c r="H74" s="76">
        <v>4700</v>
      </c>
      <c r="I74" s="76">
        <v>0</v>
      </c>
      <c r="J74" s="76">
        <v>4700</v>
      </c>
      <c r="K74" s="76">
        <f t="shared" si="2"/>
        <v>2350</v>
      </c>
      <c r="L74" s="76">
        <f t="shared" si="3"/>
        <v>2350</v>
      </c>
      <c r="M74" s="76"/>
      <c r="N74" s="77"/>
      <c r="O74" s="77"/>
      <c r="P74" s="77"/>
      <c r="Q74" s="77"/>
      <c r="R74" s="75"/>
    </row>
    <row r="75" spans="1:18" ht="15" customHeight="1" x14ac:dyDescent="0.25">
      <c r="A75" s="75">
        <v>18</v>
      </c>
      <c r="B75" s="75" t="s">
        <v>100</v>
      </c>
      <c r="C75" s="75" t="s">
        <v>104</v>
      </c>
      <c r="D75" s="78">
        <v>42978</v>
      </c>
      <c r="E75" s="100">
        <v>0.95</v>
      </c>
      <c r="F75" s="100">
        <v>0.05</v>
      </c>
      <c r="G75" s="76"/>
      <c r="H75" s="76">
        <v>2670</v>
      </c>
      <c r="I75" s="76">
        <v>0</v>
      </c>
      <c r="J75" s="76">
        <v>2670</v>
      </c>
      <c r="K75" s="76">
        <f t="shared" si="2"/>
        <v>2536.5</v>
      </c>
      <c r="L75" s="76">
        <f t="shared" si="3"/>
        <v>133.5</v>
      </c>
      <c r="M75" s="76"/>
      <c r="N75" s="77"/>
      <c r="O75" s="77"/>
      <c r="P75" s="77"/>
      <c r="Q75" s="77"/>
      <c r="R75" s="75"/>
    </row>
    <row r="76" spans="1:18" ht="15" customHeight="1" x14ac:dyDescent="0.25">
      <c r="A76" s="75">
        <v>19</v>
      </c>
      <c r="B76" s="75" t="s">
        <v>97</v>
      </c>
      <c r="C76" s="75" t="s">
        <v>104</v>
      </c>
      <c r="D76" s="78">
        <v>42978</v>
      </c>
      <c r="E76" s="100">
        <v>0.95</v>
      </c>
      <c r="F76" s="100">
        <v>0.05</v>
      </c>
      <c r="G76" s="76"/>
      <c r="H76" s="76">
        <v>5980</v>
      </c>
      <c r="I76" s="76">
        <v>0</v>
      </c>
      <c r="J76" s="76">
        <v>5980</v>
      </c>
      <c r="K76" s="76">
        <f t="shared" si="2"/>
        <v>5681</v>
      </c>
      <c r="L76" s="76">
        <f t="shared" si="3"/>
        <v>299</v>
      </c>
      <c r="M76" s="76"/>
      <c r="N76" s="77"/>
      <c r="O76" s="77"/>
      <c r="P76" s="77"/>
      <c r="Q76" s="77"/>
      <c r="R76" s="75"/>
    </row>
    <row r="77" spans="1:18" ht="15" customHeight="1" x14ac:dyDescent="0.25">
      <c r="A77" s="75">
        <v>20</v>
      </c>
      <c r="B77" s="75" t="s">
        <v>101</v>
      </c>
      <c r="C77" s="75" t="s">
        <v>104</v>
      </c>
      <c r="D77" s="78">
        <v>42978</v>
      </c>
      <c r="E77" s="100">
        <v>0.5</v>
      </c>
      <c r="F77" s="100">
        <v>0.5</v>
      </c>
      <c r="G77" s="76"/>
      <c r="H77" s="76">
        <v>6410</v>
      </c>
      <c r="I77" s="76">
        <v>0</v>
      </c>
      <c r="J77" s="76">
        <v>6410</v>
      </c>
      <c r="K77" s="76">
        <f t="shared" si="2"/>
        <v>3205</v>
      </c>
      <c r="L77" s="76">
        <f t="shared" si="3"/>
        <v>3205</v>
      </c>
      <c r="M77" s="76"/>
      <c r="N77" s="77"/>
      <c r="O77" s="77"/>
      <c r="P77" s="77"/>
      <c r="Q77" s="77"/>
      <c r="R77" s="75"/>
    </row>
    <row r="78" spans="1:18" ht="15" customHeight="1" x14ac:dyDescent="0.25">
      <c r="A78" s="75">
        <v>21</v>
      </c>
      <c r="B78" s="75" t="s">
        <v>96</v>
      </c>
      <c r="C78" s="75" t="s">
        <v>104</v>
      </c>
      <c r="D78" s="78">
        <v>42978</v>
      </c>
      <c r="E78" s="100">
        <v>0.5</v>
      </c>
      <c r="F78" s="100">
        <v>0.5</v>
      </c>
      <c r="G78" s="76"/>
      <c r="H78" s="76">
        <v>6420</v>
      </c>
      <c r="I78" s="76">
        <v>0</v>
      </c>
      <c r="J78" s="76">
        <v>6420</v>
      </c>
      <c r="K78" s="76">
        <f t="shared" si="2"/>
        <v>3210</v>
      </c>
      <c r="L78" s="76">
        <f t="shared" si="3"/>
        <v>3210</v>
      </c>
      <c r="M78" s="76"/>
      <c r="N78" s="77"/>
      <c r="O78" s="77"/>
      <c r="P78" s="77"/>
      <c r="Q78" s="77"/>
      <c r="R78" s="75"/>
    </row>
    <row r="79" spans="1:18" ht="15" customHeight="1" x14ac:dyDescent="0.25">
      <c r="A79" s="75">
        <v>22</v>
      </c>
      <c r="B79" s="75" t="s">
        <v>99</v>
      </c>
      <c r="C79" s="75" t="s">
        <v>104</v>
      </c>
      <c r="D79" s="78">
        <v>42978</v>
      </c>
      <c r="E79" s="100">
        <v>0.5</v>
      </c>
      <c r="F79" s="100">
        <v>0.5</v>
      </c>
      <c r="G79" s="76"/>
      <c r="H79" s="76">
        <v>5550</v>
      </c>
      <c r="I79" s="76">
        <v>0</v>
      </c>
      <c r="J79" s="76">
        <v>5550</v>
      </c>
      <c r="K79" s="76">
        <f t="shared" si="2"/>
        <v>2775</v>
      </c>
      <c r="L79" s="76">
        <f t="shared" si="3"/>
        <v>2775</v>
      </c>
      <c r="M79" s="76"/>
      <c r="N79" s="77"/>
      <c r="O79" s="77"/>
      <c r="P79" s="77"/>
      <c r="Q79" s="77"/>
      <c r="R79" s="75"/>
    </row>
    <row r="80" spans="1:18" ht="15" customHeight="1" x14ac:dyDescent="0.25">
      <c r="A80" s="75">
        <v>23</v>
      </c>
      <c r="B80" s="75" t="s">
        <v>95</v>
      </c>
      <c r="C80" s="75" t="s">
        <v>104</v>
      </c>
      <c r="D80" s="78">
        <v>42978</v>
      </c>
      <c r="E80" s="100">
        <v>0.95</v>
      </c>
      <c r="F80" s="100">
        <v>0.05</v>
      </c>
      <c r="G80" s="76"/>
      <c r="H80" s="76">
        <v>6280</v>
      </c>
      <c r="I80" s="76">
        <v>0</v>
      </c>
      <c r="J80" s="76">
        <v>6280</v>
      </c>
      <c r="K80" s="76">
        <f t="shared" si="2"/>
        <v>5966</v>
      </c>
      <c r="L80" s="76">
        <f t="shared" si="3"/>
        <v>314</v>
      </c>
      <c r="M80" s="76"/>
      <c r="N80" s="77"/>
      <c r="O80" s="77"/>
      <c r="P80" s="77"/>
      <c r="Q80" s="77"/>
      <c r="R80" s="75"/>
    </row>
    <row r="81" spans="1:18" ht="15" customHeight="1" x14ac:dyDescent="0.25">
      <c r="A81" s="75">
        <v>24</v>
      </c>
      <c r="B81" s="75" t="s">
        <v>100</v>
      </c>
      <c r="C81" s="75" t="s">
        <v>104</v>
      </c>
      <c r="D81" s="78">
        <v>42978</v>
      </c>
      <c r="E81" s="100">
        <v>0.95</v>
      </c>
      <c r="F81" s="100">
        <v>0.05</v>
      </c>
      <c r="G81" s="76"/>
      <c r="H81" s="76">
        <v>2810</v>
      </c>
      <c r="I81" s="76">
        <v>0</v>
      </c>
      <c r="J81" s="76">
        <v>2810</v>
      </c>
      <c r="K81" s="76">
        <f t="shared" si="2"/>
        <v>2669.5</v>
      </c>
      <c r="L81" s="76">
        <f t="shared" si="3"/>
        <v>140.5</v>
      </c>
      <c r="M81" s="76"/>
      <c r="N81" s="77"/>
      <c r="O81" s="77"/>
      <c r="P81" s="77"/>
      <c r="Q81" s="77"/>
      <c r="R81" s="75"/>
    </row>
    <row r="82" spans="1:18" ht="15" customHeight="1" x14ac:dyDescent="0.25">
      <c r="A82" s="75">
        <v>25</v>
      </c>
      <c r="B82" s="75" t="s">
        <v>94</v>
      </c>
      <c r="C82" s="75" t="s">
        <v>104</v>
      </c>
      <c r="D82" s="78">
        <v>42978</v>
      </c>
      <c r="E82" s="100">
        <v>0.5</v>
      </c>
      <c r="F82" s="100">
        <v>0.5</v>
      </c>
      <c r="G82" s="76"/>
      <c r="H82" s="76">
        <v>4980</v>
      </c>
      <c r="I82" s="76">
        <v>0</v>
      </c>
      <c r="J82" s="76">
        <v>4980</v>
      </c>
      <c r="K82" s="76">
        <f t="shared" si="2"/>
        <v>2490</v>
      </c>
      <c r="L82" s="76">
        <f t="shared" si="3"/>
        <v>2490</v>
      </c>
      <c r="M82" s="76"/>
      <c r="N82" s="77"/>
      <c r="O82" s="77"/>
      <c r="P82" s="77"/>
      <c r="Q82" s="77"/>
      <c r="R82" s="75"/>
    </row>
    <row r="83" spans="1:18" ht="15" customHeight="1" x14ac:dyDescent="0.25">
      <c r="A83" s="75">
        <v>26</v>
      </c>
      <c r="B83" s="75" t="s">
        <v>97</v>
      </c>
      <c r="C83" s="75" t="s">
        <v>104</v>
      </c>
      <c r="D83" s="78">
        <v>42978</v>
      </c>
      <c r="E83" s="100">
        <v>0.5</v>
      </c>
      <c r="F83" s="100">
        <v>0.5</v>
      </c>
      <c r="G83" s="76"/>
      <c r="H83" s="76">
        <v>3660</v>
      </c>
      <c r="I83" s="76">
        <v>0</v>
      </c>
      <c r="J83" s="76">
        <v>3660</v>
      </c>
      <c r="K83" s="76">
        <f t="shared" si="2"/>
        <v>1830</v>
      </c>
      <c r="L83" s="76">
        <f t="shared" si="3"/>
        <v>1830</v>
      </c>
      <c r="M83" s="76"/>
      <c r="N83" s="77"/>
      <c r="O83" s="77"/>
      <c r="P83" s="77"/>
      <c r="Q83" s="77"/>
      <c r="R83" s="75"/>
    </row>
    <row r="84" spans="1:18" ht="15" customHeight="1" x14ac:dyDescent="0.25">
      <c r="A84" s="75">
        <v>27</v>
      </c>
      <c r="B84" s="75" t="s">
        <v>101</v>
      </c>
      <c r="C84" s="75" t="s">
        <v>104</v>
      </c>
      <c r="D84" s="78">
        <v>42978</v>
      </c>
      <c r="E84" s="100">
        <v>0.95</v>
      </c>
      <c r="F84" s="100">
        <v>0.05</v>
      </c>
      <c r="G84" s="76"/>
      <c r="H84" s="76">
        <v>6870</v>
      </c>
      <c r="I84" s="76">
        <v>0</v>
      </c>
      <c r="J84" s="76">
        <v>6870</v>
      </c>
      <c r="K84" s="76">
        <f t="shared" si="2"/>
        <v>6526.5</v>
      </c>
      <c r="L84" s="76">
        <f t="shared" si="3"/>
        <v>343.5</v>
      </c>
      <c r="M84" s="76"/>
      <c r="N84" s="77"/>
      <c r="O84" s="77"/>
      <c r="P84" s="77"/>
      <c r="Q84" s="77"/>
      <c r="R84" s="75"/>
    </row>
    <row r="85" spans="1:18" ht="15" customHeight="1" x14ac:dyDescent="0.25">
      <c r="A85" s="75">
        <v>28</v>
      </c>
      <c r="B85" s="75" t="s">
        <v>99</v>
      </c>
      <c r="C85" s="75" t="s">
        <v>104</v>
      </c>
      <c r="D85" s="78">
        <v>42978</v>
      </c>
      <c r="E85" s="100">
        <v>0.5</v>
      </c>
      <c r="F85" s="100">
        <v>0.5</v>
      </c>
      <c r="G85" s="76"/>
      <c r="H85" s="76">
        <v>4710</v>
      </c>
      <c r="I85" s="76">
        <v>0</v>
      </c>
      <c r="J85" s="76">
        <v>4710</v>
      </c>
      <c r="K85" s="76">
        <f t="shared" si="2"/>
        <v>2355</v>
      </c>
      <c r="L85" s="76">
        <f t="shared" si="3"/>
        <v>2355</v>
      </c>
      <c r="M85" s="76"/>
      <c r="N85" s="77"/>
      <c r="O85" s="77"/>
      <c r="P85" s="77"/>
      <c r="Q85" s="77"/>
      <c r="R85" s="75"/>
    </row>
    <row r="86" spans="1:18" ht="15" customHeight="1" x14ac:dyDescent="0.25">
      <c r="A86" s="75">
        <v>29</v>
      </c>
      <c r="B86" s="75" t="s">
        <v>96</v>
      </c>
      <c r="C86" s="75" t="s">
        <v>104</v>
      </c>
      <c r="D86" s="78">
        <v>42978</v>
      </c>
      <c r="E86" s="100">
        <v>0.95</v>
      </c>
      <c r="F86" s="100">
        <v>0.05</v>
      </c>
      <c r="G86" s="76"/>
      <c r="H86" s="76">
        <v>8400</v>
      </c>
      <c r="I86" s="76">
        <v>0</v>
      </c>
      <c r="J86" s="76">
        <v>8400</v>
      </c>
      <c r="K86" s="76">
        <f t="shared" si="2"/>
        <v>7980</v>
      </c>
      <c r="L86" s="76">
        <f t="shared" si="3"/>
        <v>420</v>
      </c>
      <c r="M86" s="76"/>
      <c r="N86" s="77"/>
      <c r="O86" s="77"/>
      <c r="P86" s="77"/>
      <c r="Q86" s="77"/>
      <c r="R86" s="75"/>
    </row>
    <row r="87" spans="1:18" ht="15" customHeight="1" x14ac:dyDescent="0.25">
      <c r="A87" s="75">
        <v>30</v>
      </c>
      <c r="B87" s="75" t="s">
        <v>95</v>
      </c>
      <c r="C87" s="75" t="s">
        <v>104</v>
      </c>
      <c r="D87" s="78">
        <v>42978</v>
      </c>
      <c r="E87" s="100">
        <v>0.5</v>
      </c>
      <c r="F87" s="100">
        <v>0.5</v>
      </c>
      <c r="G87" s="76"/>
      <c r="H87" s="76">
        <v>4510</v>
      </c>
      <c r="I87" s="76">
        <v>0</v>
      </c>
      <c r="J87" s="76">
        <v>4510</v>
      </c>
      <c r="K87" s="76">
        <f t="shared" si="2"/>
        <v>2255</v>
      </c>
      <c r="L87" s="76">
        <f t="shared" si="3"/>
        <v>2255</v>
      </c>
      <c r="M87" s="76"/>
      <c r="N87" s="77"/>
      <c r="O87" s="77"/>
      <c r="P87" s="77"/>
      <c r="Q87" s="77"/>
      <c r="R87" s="75"/>
    </row>
    <row r="88" spans="1:18" ht="15" customHeight="1" x14ac:dyDescent="0.25">
      <c r="A88" s="75">
        <v>31</v>
      </c>
      <c r="B88" s="75" t="s">
        <v>100</v>
      </c>
      <c r="C88" s="75" t="s">
        <v>104</v>
      </c>
      <c r="D88" s="78">
        <v>42978</v>
      </c>
      <c r="E88" s="100">
        <v>0.95</v>
      </c>
      <c r="F88" s="100">
        <v>0.05</v>
      </c>
      <c r="G88" s="76"/>
      <c r="H88" s="76">
        <v>3600</v>
      </c>
      <c r="I88" s="76">
        <v>0</v>
      </c>
      <c r="J88" s="76">
        <v>3600</v>
      </c>
      <c r="K88" s="76">
        <f t="shared" si="2"/>
        <v>3420</v>
      </c>
      <c r="L88" s="76">
        <f t="shared" si="3"/>
        <v>180</v>
      </c>
      <c r="M88" s="76"/>
      <c r="N88" s="77"/>
      <c r="O88" s="77"/>
      <c r="P88" s="77"/>
      <c r="Q88" s="77"/>
      <c r="R88" s="75"/>
    </row>
    <row r="89" spans="1:18" ht="15" customHeight="1" x14ac:dyDescent="0.25">
      <c r="A89" s="75">
        <v>32</v>
      </c>
      <c r="B89" s="75" t="s">
        <v>101</v>
      </c>
      <c r="C89" s="75" t="s">
        <v>104</v>
      </c>
      <c r="D89" s="78">
        <v>42978</v>
      </c>
      <c r="E89" s="100">
        <v>0.5</v>
      </c>
      <c r="F89" s="100">
        <v>0.5</v>
      </c>
      <c r="G89" s="76"/>
      <c r="H89" s="76">
        <v>6120</v>
      </c>
      <c r="I89" s="76">
        <v>0</v>
      </c>
      <c r="J89" s="76">
        <v>6120</v>
      </c>
      <c r="K89" s="76">
        <f t="shared" si="2"/>
        <v>3060</v>
      </c>
      <c r="L89" s="76">
        <f t="shared" si="3"/>
        <v>3060</v>
      </c>
      <c r="M89" s="76"/>
      <c r="N89" s="77"/>
      <c r="O89" s="77"/>
      <c r="P89" s="77"/>
      <c r="Q89" s="77"/>
      <c r="R89" s="75"/>
    </row>
    <row r="90" spans="1:18" ht="15" customHeight="1" x14ac:dyDescent="0.25">
      <c r="A90" s="75">
        <v>33</v>
      </c>
      <c r="B90" s="75" t="s">
        <v>96</v>
      </c>
      <c r="C90" s="75" t="s">
        <v>104</v>
      </c>
      <c r="D90" s="78">
        <v>42978</v>
      </c>
      <c r="E90" s="100">
        <v>0.5</v>
      </c>
      <c r="F90" s="100">
        <v>0.5</v>
      </c>
      <c r="G90" s="76"/>
      <c r="H90" s="76">
        <v>6070</v>
      </c>
      <c r="I90" s="76">
        <v>0</v>
      </c>
      <c r="J90" s="76">
        <v>6070</v>
      </c>
      <c r="K90" s="76">
        <f t="shared" si="2"/>
        <v>3035</v>
      </c>
      <c r="L90" s="76">
        <f t="shared" si="3"/>
        <v>3035</v>
      </c>
      <c r="M90" s="76"/>
      <c r="N90" s="77"/>
      <c r="O90" s="77"/>
      <c r="P90" s="77"/>
      <c r="Q90" s="77"/>
      <c r="R90" s="75"/>
    </row>
    <row r="91" spans="1:18" ht="15" customHeight="1" x14ac:dyDescent="0.25">
      <c r="A91" s="75">
        <v>34</v>
      </c>
      <c r="B91" s="75" t="s">
        <v>97</v>
      </c>
      <c r="C91" s="75" t="s">
        <v>104</v>
      </c>
      <c r="D91" s="78">
        <v>42978</v>
      </c>
      <c r="E91" s="100">
        <v>0.95</v>
      </c>
      <c r="F91" s="100">
        <v>0.05</v>
      </c>
      <c r="G91" s="76"/>
      <c r="H91" s="76">
        <v>8700</v>
      </c>
      <c r="I91" s="76">
        <v>0</v>
      </c>
      <c r="J91" s="76">
        <v>8700</v>
      </c>
      <c r="K91" s="76">
        <f t="shared" si="2"/>
        <v>8265</v>
      </c>
      <c r="L91" s="76">
        <f t="shared" si="3"/>
        <v>435</v>
      </c>
      <c r="M91" s="76"/>
      <c r="N91" s="77"/>
      <c r="O91" s="77"/>
      <c r="P91" s="77"/>
      <c r="Q91" s="77"/>
      <c r="R91" s="75"/>
    </row>
    <row r="92" spans="1:18" ht="15" customHeight="1" x14ac:dyDescent="0.25">
      <c r="A92" s="75">
        <v>35</v>
      </c>
      <c r="B92" s="75" t="s">
        <v>95</v>
      </c>
      <c r="C92" s="75" t="s">
        <v>104</v>
      </c>
      <c r="D92" s="78">
        <v>42978</v>
      </c>
      <c r="E92" s="100">
        <v>0.5</v>
      </c>
      <c r="F92" s="100">
        <v>0.5</v>
      </c>
      <c r="G92" s="76"/>
      <c r="H92" s="76">
        <v>4530</v>
      </c>
      <c r="I92" s="76">
        <v>0</v>
      </c>
      <c r="J92" s="76">
        <v>4530</v>
      </c>
      <c r="K92" s="76">
        <f t="shared" si="2"/>
        <v>2265</v>
      </c>
      <c r="L92" s="76">
        <f t="shared" si="3"/>
        <v>2265</v>
      </c>
      <c r="M92" s="76"/>
      <c r="N92" s="77"/>
      <c r="O92" s="77"/>
      <c r="P92" s="77"/>
      <c r="Q92" s="77"/>
      <c r="R92" s="75"/>
    </row>
    <row r="93" spans="1:18" ht="15" customHeight="1" x14ac:dyDescent="0.25">
      <c r="A93" s="75">
        <v>36</v>
      </c>
      <c r="B93" s="75" t="s">
        <v>99</v>
      </c>
      <c r="C93" s="75" t="s">
        <v>104</v>
      </c>
      <c r="D93" s="78">
        <v>42978</v>
      </c>
      <c r="E93" s="100">
        <v>0.5</v>
      </c>
      <c r="F93" s="100">
        <v>0.5</v>
      </c>
      <c r="G93" s="76"/>
      <c r="H93" s="76">
        <v>6690</v>
      </c>
      <c r="I93" s="76">
        <v>0</v>
      </c>
      <c r="J93" s="76">
        <v>6690</v>
      </c>
      <c r="K93" s="76">
        <f t="shared" si="2"/>
        <v>3345</v>
      </c>
      <c r="L93" s="76">
        <f t="shared" si="3"/>
        <v>3345</v>
      </c>
      <c r="M93" s="76"/>
      <c r="N93" s="77"/>
      <c r="O93" s="77"/>
      <c r="P93" s="77"/>
      <c r="Q93" s="77"/>
      <c r="R93" s="75"/>
    </row>
    <row r="94" spans="1:18" ht="15" customHeight="1" x14ac:dyDescent="0.25">
      <c r="A94" s="75">
        <v>37</v>
      </c>
      <c r="B94" s="75" t="s">
        <v>100</v>
      </c>
      <c r="C94" s="75" t="s">
        <v>104</v>
      </c>
      <c r="D94" s="78">
        <v>42978</v>
      </c>
      <c r="E94" s="100">
        <v>0.95</v>
      </c>
      <c r="F94" s="100">
        <v>0.05</v>
      </c>
      <c r="G94" s="76"/>
      <c r="H94" s="76">
        <v>7100</v>
      </c>
      <c r="I94" s="76">
        <v>0</v>
      </c>
      <c r="J94" s="76">
        <v>7100</v>
      </c>
      <c r="K94" s="76">
        <f t="shared" si="2"/>
        <v>6745</v>
      </c>
      <c r="L94" s="76">
        <f t="shared" si="3"/>
        <v>355</v>
      </c>
      <c r="M94" s="76"/>
      <c r="N94" s="77"/>
      <c r="O94" s="77"/>
      <c r="P94" s="77"/>
      <c r="Q94" s="77"/>
      <c r="R94" s="75"/>
    </row>
    <row r="95" spans="1:18" ht="15" customHeight="1" x14ac:dyDescent="0.25">
      <c r="A95" s="75">
        <v>38</v>
      </c>
      <c r="B95" s="75" t="s">
        <v>94</v>
      </c>
      <c r="C95" s="75" t="s">
        <v>104</v>
      </c>
      <c r="D95" s="78">
        <v>42978</v>
      </c>
      <c r="E95" s="100">
        <v>0.95</v>
      </c>
      <c r="F95" s="100">
        <v>0.05</v>
      </c>
      <c r="G95" s="76"/>
      <c r="H95" s="76">
        <v>9930</v>
      </c>
      <c r="I95" s="76">
        <v>0</v>
      </c>
      <c r="J95" s="76">
        <v>9930</v>
      </c>
      <c r="K95" s="76">
        <f t="shared" si="2"/>
        <v>9433.5</v>
      </c>
      <c r="L95" s="76">
        <f t="shared" si="3"/>
        <v>496.5</v>
      </c>
      <c r="M95" s="76"/>
      <c r="N95" s="77"/>
      <c r="O95" s="77"/>
      <c r="P95" s="77"/>
      <c r="Q95" s="77"/>
      <c r="R95" s="75"/>
    </row>
    <row r="96" spans="1:18" ht="15" customHeight="1" x14ac:dyDescent="0.25">
      <c r="A96" s="75">
        <v>39</v>
      </c>
      <c r="B96" s="75" t="s">
        <v>101</v>
      </c>
      <c r="C96" s="75" t="s">
        <v>104</v>
      </c>
      <c r="D96" s="78">
        <v>42978</v>
      </c>
      <c r="E96" s="100">
        <v>0.95</v>
      </c>
      <c r="F96" s="100">
        <v>0.05</v>
      </c>
      <c r="G96" s="76"/>
      <c r="H96" s="76">
        <v>8870</v>
      </c>
      <c r="I96" s="76">
        <v>0</v>
      </c>
      <c r="J96" s="76">
        <v>8870</v>
      </c>
      <c r="K96" s="76">
        <f t="shared" si="2"/>
        <v>8426.5</v>
      </c>
      <c r="L96" s="76">
        <f t="shared" si="3"/>
        <v>443.5</v>
      </c>
      <c r="M96" s="76"/>
      <c r="N96" s="77"/>
      <c r="O96" s="77"/>
      <c r="P96" s="77"/>
      <c r="Q96" s="77"/>
      <c r="R96" s="75"/>
    </row>
    <row r="97" spans="1:18" ht="15" customHeight="1" x14ac:dyDescent="0.25">
      <c r="A97" s="75">
        <v>40</v>
      </c>
      <c r="B97" s="75" t="s">
        <v>99</v>
      </c>
      <c r="C97" s="75" t="s">
        <v>104</v>
      </c>
      <c r="D97" s="78">
        <v>42978</v>
      </c>
      <c r="E97" s="100">
        <v>0.95</v>
      </c>
      <c r="F97" s="100">
        <v>0.05</v>
      </c>
      <c r="G97" s="76"/>
      <c r="H97" s="76">
        <v>9290</v>
      </c>
      <c r="I97" s="76">
        <v>0</v>
      </c>
      <c r="J97" s="76">
        <v>9290</v>
      </c>
      <c r="K97" s="76">
        <f t="shared" si="2"/>
        <v>8825.5</v>
      </c>
      <c r="L97" s="76">
        <f t="shared" si="3"/>
        <v>464.5</v>
      </c>
      <c r="M97" s="76"/>
      <c r="N97" s="77"/>
      <c r="O97" s="77"/>
      <c r="P97" s="77"/>
      <c r="Q97" s="77"/>
      <c r="R97" s="75"/>
    </row>
    <row r="98" spans="1:18" ht="15" customHeight="1" x14ac:dyDescent="0.25">
      <c r="A98" s="75">
        <v>41</v>
      </c>
      <c r="B98" s="75" t="s">
        <v>100</v>
      </c>
      <c r="C98" s="75" t="s">
        <v>104</v>
      </c>
      <c r="D98" s="78">
        <v>42978</v>
      </c>
      <c r="E98" s="100">
        <v>0.95</v>
      </c>
      <c r="F98" s="100">
        <v>0.05</v>
      </c>
      <c r="G98" s="76"/>
      <c r="H98" s="76">
        <v>3970</v>
      </c>
      <c r="I98" s="76">
        <v>0</v>
      </c>
      <c r="J98" s="76">
        <v>3970</v>
      </c>
      <c r="K98" s="76">
        <f t="shared" si="2"/>
        <v>3771.5</v>
      </c>
      <c r="L98" s="76">
        <f t="shared" si="3"/>
        <v>198.5</v>
      </c>
      <c r="M98" s="76"/>
      <c r="N98" s="77"/>
      <c r="O98" s="77"/>
      <c r="P98" s="77"/>
      <c r="Q98" s="77"/>
      <c r="R98" s="75"/>
    </row>
    <row r="99" spans="1:18" ht="15" customHeight="1" x14ac:dyDescent="0.25">
      <c r="A99" s="75">
        <v>42</v>
      </c>
      <c r="B99" s="75" t="s">
        <v>97</v>
      </c>
      <c r="C99" s="75" t="s">
        <v>104</v>
      </c>
      <c r="D99" s="78">
        <v>42978</v>
      </c>
      <c r="E99" s="100">
        <v>0.75</v>
      </c>
      <c r="F99" s="100">
        <v>0.25</v>
      </c>
      <c r="G99" s="76"/>
      <c r="H99" s="76">
        <v>4730</v>
      </c>
      <c r="I99" s="76">
        <v>0</v>
      </c>
      <c r="J99" s="76">
        <v>4730</v>
      </c>
      <c r="K99" s="76">
        <f t="shared" si="2"/>
        <v>3547.5</v>
      </c>
      <c r="L99" s="76">
        <f t="shared" si="3"/>
        <v>1182.5</v>
      </c>
      <c r="M99" s="76"/>
      <c r="N99" s="77"/>
      <c r="O99" s="77"/>
      <c r="P99" s="77"/>
      <c r="Q99" s="77"/>
      <c r="R99" s="75"/>
    </row>
    <row r="100" spans="1:18" ht="15" customHeight="1" x14ac:dyDescent="0.25">
      <c r="A100" s="75">
        <v>43</v>
      </c>
      <c r="B100" s="75" t="s">
        <v>95</v>
      </c>
      <c r="C100" s="75" t="s">
        <v>104</v>
      </c>
      <c r="D100" s="78">
        <v>42978</v>
      </c>
      <c r="E100" s="100">
        <v>0.75</v>
      </c>
      <c r="F100" s="100">
        <v>0.25</v>
      </c>
      <c r="G100" s="76"/>
      <c r="H100" s="76">
        <v>5340</v>
      </c>
      <c r="I100" s="76">
        <v>0</v>
      </c>
      <c r="J100" s="76">
        <v>5340</v>
      </c>
      <c r="K100" s="76">
        <f t="shared" si="2"/>
        <v>4005</v>
      </c>
      <c r="L100" s="76">
        <f t="shared" si="3"/>
        <v>1335</v>
      </c>
      <c r="M100" s="76"/>
      <c r="N100" s="77"/>
      <c r="O100" s="77"/>
      <c r="P100" s="77"/>
      <c r="Q100" s="77"/>
      <c r="R100" s="75"/>
    </row>
    <row r="101" spans="1:18" ht="15" customHeight="1" x14ac:dyDescent="0.25">
      <c r="A101" s="75">
        <v>44</v>
      </c>
      <c r="B101" s="75" t="s">
        <v>94</v>
      </c>
      <c r="C101" s="75" t="s">
        <v>104</v>
      </c>
      <c r="D101" s="78">
        <v>42978</v>
      </c>
      <c r="E101" s="100">
        <v>0.95</v>
      </c>
      <c r="F101" s="100">
        <v>0.05</v>
      </c>
      <c r="G101" s="76"/>
      <c r="H101" s="76">
        <v>9240</v>
      </c>
      <c r="I101" s="76">
        <v>0</v>
      </c>
      <c r="J101" s="76">
        <v>9240</v>
      </c>
      <c r="K101" s="76">
        <f t="shared" si="2"/>
        <v>8778</v>
      </c>
      <c r="L101" s="76">
        <f t="shared" si="3"/>
        <v>462</v>
      </c>
      <c r="M101" s="76"/>
      <c r="N101" s="77"/>
      <c r="O101" s="77"/>
      <c r="P101" s="77"/>
      <c r="Q101" s="77"/>
      <c r="R101" s="75"/>
    </row>
    <row r="102" spans="1:18" ht="15" customHeight="1" x14ac:dyDescent="0.25">
      <c r="A102" s="75">
        <v>45</v>
      </c>
      <c r="B102" s="75" t="s">
        <v>100</v>
      </c>
      <c r="C102" s="75" t="s">
        <v>104</v>
      </c>
      <c r="D102" s="78">
        <v>42978</v>
      </c>
      <c r="E102" s="100">
        <v>0.95</v>
      </c>
      <c r="F102" s="100">
        <v>0.05</v>
      </c>
      <c r="G102" s="76"/>
      <c r="H102" s="76">
        <v>3040</v>
      </c>
      <c r="I102" s="76">
        <v>0</v>
      </c>
      <c r="J102" s="76">
        <v>3040</v>
      </c>
      <c r="K102" s="76">
        <f t="shared" si="2"/>
        <v>2888</v>
      </c>
      <c r="L102" s="76">
        <f t="shared" si="3"/>
        <v>152</v>
      </c>
      <c r="M102" s="76"/>
      <c r="N102" s="77"/>
      <c r="O102" s="77"/>
      <c r="P102" s="77"/>
      <c r="Q102" s="77"/>
      <c r="R102" s="75"/>
    </row>
    <row r="103" spans="1:18" ht="15" customHeight="1" x14ac:dyDescent="0.25">
      <c r="A103" s="75">
        <v>46</v>
      </c>
      <c r="B103" s="75" t="s">
        <v>99</v>
      </c>
      <c r="C103" s="75" t="s">
        <v>104</v>
      </c>
      <c r="D103" s="78">
        <v>42978</v>
      </c>
      <c r="E103" s="100">
        <v>1</v>
      </c>
      <c r="F103" s="100"/>
      <c r="G103" s="76"/>
      <c r="H103" s="76">
        <v>3470</v>
      </c>
      <c r="I103" s="76">
        <v>0</v>
      </c>
      <c r="J103" s="76">
        <v>3470</v>
      </c>
      <c r="K103" s="76">
        <f t="shared" si="2"/>
        <v>3470</v>
      </c>
      <c r="L103" s="76">
        <f t="shared" si="3"/>
        <v>0</v>
      </c>
      <c r="M103" s="76"/>
      <c r="N103" s="77"/>
      <c r="O103" s="77"/>
      <c r="P103" s="77"/>
      <c r="Q103" s="77"/>
      <c r="R103" s="75"/>
    </row>
    <row r="104" spans="1:18" ht="15" customHeight="1" x14ac:dyDescent="0.25">
      <c r="A104" s="75">
        <v>47</v>
      </c>
      <c r="B104" s="75" t="s">
        <v>96</v>
      </c>
      <c r="C104" s="75" t="s">
        <v>104</v>
      </c>
      <c r="D104" s="78">
        <v>42978</v>
      </c>
      <c r="E104" s="100">
        <v>0.95</v>
      </c>
      <c r="F104" s="100">
        <v>0.05</v>
      </c>
      <c r="G104" s="76"/>
      <c r="H104" s="76">
        <v>7020</v>
      </c>
      <c r="I104" s="76">
        <v>0</v>
      </c>
      <c r="J104" s="76">
        <v>7020</v>
      </c>
      <c r="K104" s="76">
        <f t="shared" si="2"/>
        <v>6669</v>
      </c>
      <c r="L104" s="76">
        <f t="shared" si="3"/>
        <v>351</v>
      </c>
      <c r="M104" s="76"/>
      <c r="N104" s="77"/>
      <c r="O104" s="77"/>
      <c r="P104" s="77"/>
      <c r="Q104" s="77"/>
      <c r="R104" s="75"/>
    </row>
    <row r="105" spans="1:18" ht="15" customHeight="1" x14ac:dyDescent="0.25">
      <c r="A105" s="75">
        <v>48</v>
      </c>
      <c r="B105" s="75" t="s">
        <v>98</v>
      </c>
      <c r="C105" s="75" t="s">
        <v>104</v>
      </c>
      <c r="D105" s="78">
        <v>42978</v>
      </c>
      <c r="E105" s="100">
        <v>0.95</v>
      </c>
      <c r="F105" s="100">
        <v>0.05</v>
      </c>
      <c r="G105" s="76"/>
      <c r="H105" s="76">
        <v>5790</v>
      </c>
      <c r="I105" s="76">
        <v>0</v>
      </c>
      <c r="J105" s="76">
        <v>5790</v>
      </c>
      <c r="K105" s="76">
        <f t="shared" si="2"/>
        <v>5500.5</v>
      </c>
      <c r="L105" s="76">
        <f t="shared" si="3"/>
        <v>289.5</v>
      </c>
      <c r="M105" s="76"/>
      <c r="N105" s="77"/>
      <c r="O105" s="77"/>
      <c r="P105" s="77"/>
      <c r="Q105" s="77"/>
      <c r="R105" s="75"/>
    </row>
    <row r="106" spans="1:18" ht="15" customHeight="1" x14ac:dyDescent="0.25">
      <c r="A106" s="75">
        <v>49</v>
      </c>
      <c r="B106" s="75" t="s">
        <v>101</v>
      </c>
      <c r="C106" s="75" t="s">
        <v>104</v>
      </c>
      <c r="D106" s="78">
        <v>42978</v>
      </c>
      <c r="E106" s="100">
        <v>0.95</v>
      </c>
      <c r="F106" s="100">
        <v>0.05</v>
      </c>
      <c r="G106" s="76"/>
      <c r="H106" s="76">
        <v>8470</v>
      </c>
      <c r="I106" s="76">
        <v>0</v>
      </c>
      <c r="J106" s="76">
        <v>8470</v>
      </c>
      <c r="K106" s="76">
        <f t="shared" si="2"/>
        <v>8046.5</v>
      </c>
      <c r="L106" s="76">
        <f t="shared" si="3"/>
        <v>423.5</v>
      </c>
      <c r="M106" s="76"/>
      <c r="N106" s="77"/>
      <c r="O106" s="77"/>
      <c r="P106" s="77"/>
      <c r="Q106" s="77"/>
      <c r="R106" s="75"/>
    </row>
    <row r="107" spans="1:18" ht="15" customHeight="1" x14ac:dyDescent="0.25">
      <c r="A107" s="75">
        <v>50</v>
      </c>
      <c r="B107" s="75" t="s">
        <v>97</v>
      </c>
      <c r="C107" s="75" t="s">
        <v>104</v>
      </c>
      <c r="D107" s="78">
        <v>42978</v>
      </c>
      <c r="E107" s="100">
        <v>0.95</v>
      </c>
      <c r="F107" s="100">
        <v>0.05</v>
      </c>
      <c r="G107" s="76"/>
      <c r="H107" s="76">
        <v>4720</v>
      </c>
      <c r="I107" s="76">
        <v>0</v>
      </c>
      <c r="J107" s="76">
        <v>4720</v>
      </c>
      <c r="K107" s="76">
        <f t="shared" si="2"/>
        <v>4484</v>
      </c>
      <c r="L107" s="76">
        <f t="shared" si="3"/>
        <v>236</v>
      </c>
      <c r="M107" s="76"/>
      <c r="N107" s="77"/>
      <c r="O107" s="77"/>
      <c r="P107" s="77"/>
      <c r="Q107" s="77"/>
      <c r="R107" s="75"/>
    </row>
    <row r="108" spans="1:18" ht="15" customHeight="1" x14ac:dyDescent="0.25">
      <c r="A108" s="75">
        <v>51</v>
      </c>
      <c r="B108" s="75" t="s">
        <v>95</v>
      </c>
      <c r="C108" s="75" t="s">
        <v>104</v>
      </c>
      <c r="D108" s="78">
        <v>42978</v>
      </c>
      <c r="E108" s="100">
        <v>0.95</v>
      </c>
      <c r="F108" s="100">
        <v>0.05</v>
      </c>
      <c r="G108" s="76"/>
      <c r="H108" s="76">
        <v>4830</v>
      </c>
      <c r="I108" s="76">
        <v>0</v>
      </c>
      <c r="J108" s="76">
        <v>4830</v>
      </c>
      <c r="K108" s="76">
        <f t="shared" si="2"/>
        <v>4588.5</v>
      </c>
      <c r="L108" s="76">
        <f t="shared" si="3"/>
        <v>241.5</v>
      </c>
      <c r="M108" s="76"/>
      <c r="N108" s="77"/>
      <c r="O108" s="77"/>
      <c r="P108" s="77"/>
      <c r="Q108" s="77"/>
      <c r="R108" s="75"/>
    </row>
    <row r="109" spans="1:18" ht="15" customHeight="1" x14ac:dyDescent="0.25">
      <c r="A109" s="75">
        <v>52</v>
      </c>
      <c r="B109" s="75" t="s">
        <v>100</v>
      </c>
      <c r="C109" s="75" t="s">
        <v>104</v>
      </c>
      <c r="D109" s="78">
        <v>42978</v>
      </c>
      <c r="E109" s="100">
        <v>0.75</v>
      </c>
      <c r="F109" s="100">
        <v>0.25</v>
      </c>
      <c r="G109" s="76"/>
      <c r="H109" s="76">
        <v>2400</v>
      </c>
      <c r="I109" s="76">
        <v>0</v>
      </c>
      <c r="J109" s="76">
        <v>2400</v>
      </c>
      <c r="K109" s="76">
        <f t="shared" si="2"/>
        <v>1800</v>
      </c>
      <c r="L109" s="76">
        <f t="shared" si="3"/>
        <v>600</v>
      </c>
      <c r="M109" s="76"/>
      <c r="N109" s="77"/>
      <c r="O109" s="77"/>
      <c r="P109" s="77"/>
      <c r="Q109" s="77"/>
      <c r="R109" s="75"/>
    </row>
    <row r="110" spans="1:18" ht="15" customHeight="1" x14ac:dyDescent="0.25">
      <c r="A110" s="75">
        <v>53</v>
      </c>
      <c r="B110" s="75" t="s">
        <v>94</v>
      </c>
      <c r="C110" s="75" t="s">
        <v>104</v>
      </c>
      <c r="D110" s="78">
        <v>42978</v>
      </c>
      <c r="E110" s="100">
        <v>0.95</v>
      </c>
      <c r="F110" s="100">
        <v>0.05</v>
      </c>
      <c r="G110" s="76"/>
      <c r="H110" s="76">
        <v>4310</v>
      </c>
      <c r="I110" s="76">
        <v>0</v>
      </c>
      <c r="J110" s="76">
        <v>4310</v>
      </c>
      <c r="K110" s="76">
        <f t="shared" si="2"/>
        <v>4094.5</v>
      </c>
      <c r="L110" s="76">
        <f t="shared" si="3"/>
        <v>215.5</v>
      </c>
      <c r="M110" s="76"/>
      <c r="N110" s="77"/>
      <c r="O110" s="77"/>
      <c r="P110" s="77"/>
      <c r="Q110" s="77"/>
      <c r="R110" s="75"/>
    </row>
    <row r="111" spans="1:18" ht="15" customHeight="1" x14ac:dyDescent="0.25">
      <c r="A111" s="75">
        <v>54</v>
      </c>
      <c r="B111" s="75" t="s">
        <v>99</v>
      </c>
      <c r="C111" s="75" t="s">
        <v>104</v>
      </c>
      <c r="D111" s="78">
        <v>42978</v>
      </c>
      <c r="E111" s="100">
        <v>0.95</v>
      </c>
      <c r="F111" s="100">
        <v>0.05</v>
      </c>
      <c r="G111" s="76"/>
      <c r="H111" s="76">
        <v>6430</v>
      </c>
      <c r="I111" s="76">
        <v>0</v>
      </c>
      <c r="J111" s="76">
        <v>6430</v>
      </c>
      <c r="K111" s="76">
        <f t="shared" si="2"/>
        <v>6108.5</v>
      </c>
      <c r="L111" s="76">
        <f t="shared" si="3"/>
        <v>321.5</v>
      </c>
      <c r="M111" s="76"/>
      <c r="N111" s="77"/>
      <c r="O111" s="77"/>
      <c r="P111" s="77"/>
      <c r="Q111" s="77"/>
      <c r="R111" s="75"/>
    </row>
    <row r="112" spans="1:18" ht="15" customHeight="1" x14ac:dyDescent="0.25">
      <c r="A112" s="75">
        <v>55</v>
      </c>
      <c r="B112" s="75" t="s">
        <v>96</v>
      </c>
      <c r="C112" s="75" t="s">
        <v>104</v>
      </c>
      <c r="D112" s="78">
        <v>42978</v>
      </c>
      <c r="E112" s="100">
        <v>0.75</v>
      </c>
      <c r="F112" s="100">
        <v>0.25</v>
      </c>
      <c r="G112" s="76"/>
      <c r="H112" s="76">
        <v>6840</v>
      </c>
      <c r="I112" s="76">
        <v>0</v>
      </c>
      <c r="J112" s="76">
        <v>6840</v>
      </c>
      <c r="K112" s="76">
        <f t="shared" si="2"/>
        <v>5130</v>
      </c>
      <c r="L112" s="76">
        <f t="shared" si="3"/>
        <v>1710</v>
      </c>
      <c r="M112" s="76"/>
      <c r="N112" s="77"/>
      <c r="O112" s="77"/>
      <c r="P112" s="77"/>
      <c r="Q112" s="77"/>
      <c r="R112" s="75"/>
    </row>
    <row r="113" spans="1:18" ht="15" customHeight="1" x14ac:dyDescent="0.25">
      <c r="A113" s="75">
        <v>56</v>
      </c>
      <c r="B113" s="75" t="s">
        <v>97</v>
      </c>
      <c r="C113" s="75" t="s">
        <v>104</v>
      </c>
      <c r="D113" s="78">
        <v>42978</v>
      </c>
      <c r="E113" s="100">
        <v>0.95</v>
      </c>
      <c r="F113" s="100">
        <v>0.05</v>
      </c>
      <c r="G113" s="76"/>
      <c r="H113" s="76">
        <v>4740</v>
      </c>
      <c r="I113" s="76">
        <v>0</v>
      </c>
      <c r="J113" s="76">
        <v>4740</v>
      </c>
      <c r="K113" s="76">
        <f t="shared" si="2"/>
        <v>4503</v>
      </c>
      <c r="L113" s="76">
        <f t="shared" si="3"/>
        <v>237</v>
      </c>
      <c r="M113" s="76"/>
      <c r="N113" s="77"/>
      <c r="O113" s="77"/>
      <c r="P113" s="77"/>
      <c r="Q113" s="77"/>
      <c r="R113" s="75"/>
    </row>
    <row r="114" spans="1:18" ht="15" customHeight="1" x14ac:dyDescent="0.25">
      <c r="A114" s="75">
        <v>57</v>
      </c>
      <c r="B114" s="75" t="s">
        <v>101</v>
      </c>
      <c r="C114" s="75" t="s">
        <v>104</v>
      </c>
      <c r="D114" s="78">
        <v>42978</v>
      </c>
      <c r="E114" s="100">
        <v>0.95</v>
      </c>
      <c r="F114" s="100">
        <v>0.05</v>
      </c>
      <c r="G114" s="76"/>
      <c r="H114" s="76">
        <v>9310</v>
      </c>
      <c r="I114" s="76">
        <v>0</v>
      </c>
      <c r="J114" s="76">
        <v>9310</v>
      </c>
      <c r="K114" s="76">
        <f t="shared" si="2"/>
        <v>8844.5</v>
      </c>
      <c r="L114" s="76">
        <f t="shared" si="3"/>
        <v>465.5</v>
      </c>
      <c r="M114" s="76"/>
      <c r="N114" s="77"/>
      <c r="O114" s="77"/>
      <c r="P114" s="77"/>
      <c r="Q114" s="77"/>
      <c r="R114" s="75"/>
    </row>
    <row r="115" spans="1:18" ht="15" customHeight="1" x14ac:dyDescent="0.25">
      <c r="A115" s="75">
        <v>58</v>
      </c>
      <c r="B115" s="75" t="s">
        <v>95</v>
      </c>
      <c r="C115" s="75" t="s">
        <v>104</v>
      </c>
      <c r="D115" s="78">
        <v>42978</v>
      </c>
      <c r="E115" s="100">
        <v>0.95</v>
      </c>
      <c r="F115" s="100">
        <v>0.05</v>
      </c>
      <c r="G115" s="76"/>
      <c r="H115" s="76">
        <v>6100</v>
      </c>
      <c r="I115" s="76">
        <v>0</v>
      </c>
      <c r="J115" s="76">
        <v>6100</v>
      </c>
      <c r="K115" s="76">
        <f t="shared" si="2"/>
        <v>5795</v>
      </c>
      <c r="L115" s="76">
        <f t="shared" si="3"/>
        <v>305</v>
      </c>
      <c r="M115" s="76"/>
      <c r="N115" s="77"/>
      <c r="O115" s="77"/>
      <c r="P115" s="77"/>
      <c r="Q115" s="77"/>
      <c r="R115" s="75"/>
    </row>
    <row r="116" spans="1:18" ht="15" customHeight="1" x14ac:dyDescent="0.25">
      <c r="A116" s="75">
        <v>59</v>
      </c>
      <c r="B116" s="75" t="s">
        <v>100</v>
      </c>
      <c r="C116" s="75" t="s">
        <v>104</v>
      </c>
      <c r="D116" s="78">
        <v>42978</v>
      </c>
      <c r="E116" s="100">
        <v>0.75</v>
      </c>
      <c r="F116" s="100">
        <v>0.25</v>
      </c>
      <c r="G116" s="76"/>
      <c r="H116" s="76">
        <v>3220</v>
      </c>
      <c r="I116" s="76">
        <v>0</v>
      </c>
      <c r="J116" s="76">
        <v>3220</v>
      </c>
      <c r="K116" s="76">
        <f t="shared" si="2"/>
        <v>2415</v>
      </c>
      <c r="L116" s="76">
        <f t="shared" si="3"/>
        <v>805</v>
      </c>
      <c r="M116" s="76"/>
      <c r="N116" s="77"/>
      <c r="O116" s="77"/>
      <c r="P116" s="77"/>
      <c r="Q116" s="77"/>
      <c r="R116" s="75"/>
    </row>
    <row r="117" spans="1:18" ht="15" customHeight="1" x14ac:dyDescent="0.25">
      <c r="A117" s="75">
        <v>60</v>
      </c>
      <c r="B117" s="75" t="s">
        <v>94</v>
      </c>
      <c r="C117" s="75" t="s">
        <v>104</v>
      </c>
      <c r="D117" s="78">
        <v>42978</v>
      </c>
      <c r="E117" s="100">
        <v>0.95</v>
      </c>
      <c r="F117" s="100">
        <v>0.05</v>
      </c>
      <c r="G117" s="76"/>
      <c r="H117" s="76">
        <v>5370</v>
      </c>
      <c r="I117" s="76">
        <v>0</v>
      </c>
      <c r="J117" s="76">
        <v>5370</v>
      </c>
      <c r="K117" s="76">
        <f t="shared" si="2"/>
        <v>5101.5</v>
      </c>
      <c r="L117" s="76">
        <f t="shared" si="3"/>
        <v>268.5</v>
      </c>
      <c r="M117" s="76"/>
      <c r="N117" s="77"/>
      <c r="O117" s="77"/>
      <c r="P117" s="77"/>
      <c r="Q117" s="77"/>
      <c r="R117" s="75"/>
    </row>
    <row r="118" spans="1:18" ht="15" customHeight="1" x14ac:dyDescent="0.25">
      <c r="A118" s="75">
        <v>61</v>
      </c>
      <c r="B118" s="75" t="s">
        <v>99</v>
      </c>
      <c r="C118" s="75" t="s">
        <v>104</v>
      </c>
      <c r="D118" s="78">
        <v>42978</v>
      </c>
      <c r="E118" s="100">
        <v>0.95</v>
      </c>
      <c r="F118" s="100">
        <v>0.05</v>
      </c>
      <c r="G118" s="76"/>
      <c r="H118" s="76">
        <v>5110</v>
      </c>
      <c r="I118" s="76">
        <v>0</v>
      </c>
      <c r="J118" s="76">
        <v>5110</v>
      </c>
      <c r="K118" s="76">
        <f t="shared" si="2"/>
        <v>4854.5</v>
      </c>
      <c r="L118" s="76">
        <f t="shared" si="3"/>
        <v>255.5</v>
      </c>
      <c r="M118" s="76"/>
      <c r="N118" s="77"/>
      <c r="O118" s="77"/>
      <c r="P118" s="77"/>
      <c r="Q118" s="77"/>
      <c r="R118" s="75"/>
    </row>
    <row r="119" spans="1:18" ht="15" customHeight="1" x14ac:dyDescent="0.25">
      <c r="A119" s="75">
        <v>62</v>
      </c>
      <c r="B119" s="75" t="s">
        <v>96</v>
      </c>
      <c r="C119" s="75" t="s">
        <v>104</v>
      </c>
      <c r="D119" s="78">
        <v>42978</v>
      </c>
      <c r="E119" s="100">
        <v>0.95</v>
      </c>
      <c r="F119" s="100">
        <v>0.05</v>
      </c>
      <c r="G119" s="76"/>
      <c r="H119" s="76">
        <v>5600</v>
      </c>
      <c r="I119" s="76">
        <v>0</v>
      </c>
      <c r="J119" s="76">
        <v>5600</v>
      </c>
      <c r="K119" s="76">
        <f t="shared" si="2"/>
        <v>5320</v>
      </c>
      <c r="L119" s="76">
        <f t="shared" si="3"/>
        <v>280</v>
      </c>
      <c r="M119" s="76"/>
      <c r="N119" s="77"/>
      <c r="O119" s="77"/>
      <c r="P119" s="77"/>
      <c r="Q119" s="77"/>
      <c r="R119" s="75"/>
    </row>
    <row r="120" spans="1:18" ht="15" customHeight="1" x14ac:dyDescent="0.25">
      <c r="A120" s="75">
        <v>63</v>
      </c>
      <c r="B120" s="75" t="s">
        <v>97</v>
      </c>
      <c r="C120" s="75" t="s">
        <v>104</v>
      </c>
      <c r="D120" s="78">
        <v>42978</v>
      </c>
      <c r="E120" s="100">
        <v>0.95</v>
      </c>
      <c r="F120" s="100">
        <v>0.05</v>
      </c>
      <c r="G120" s="76"/>
      <c r="H120" s="76">
        <v>5270</v>
      </c>
      <c r="I120" s="76">
        <v>0</v>
      </c>
      <c r="J120" s="76">
        <v>5270</v>
      </c>
      <c r="K120" s="76">
        <f t="shared" si="2"/>
        <v>5006.5</v>
      </c>
      <c r="L120" s="76">
        <f t="shared" si="3"/>
        <v>263.5</v>
      </c>
      <c r="M120" s="76"/>
      <c r="N120" s="77"/>
      <c r="O120" s="77"/>
      <c r="P120" s="77"/>
      <c r="Q120" s="77"/>
      <c r="R120" s="75"/>
    </row>
    <row r="121" spans="1:18" ht="15" customHeight="1" x14ac:dyDescent="0.25">
      <c r="A121" s="75">
        <v>64</v>
      </c>
      <c r="B121" s="75" t="s">
        <v>100</v>
      </c>
      <c r="C121" s="75" t="s">
        <v>105</v>
      </c>
      <c r="D121" s="78">
        <v>42979</v>
      </c>
      <c r="E121" s="100">
        <v>0.6</v>
      </c>
      <c r="F121" s="100">
        <v>0.4</v>
      </c>
      <c r="G121" s="76"/>
      <c r="H121" s="76">
        <v>2350</v>
      </c>
      <c r="I121" s="76">
        <v>0</v>
      </c>
      <c r="J121" s="76">
        <v>2350</v>
      </c>
      <c r="K121" s="76">
        <f t="shared" si="2"/>
        <v>1410</v>
      </c>
      <c r="L121" s="76">
        <f t="shared" si="3"/>
        <v>940</v>
      </c>
      <c r="M121" s="76"/>
      <c r="N121" s="77"/>
      <c r="O121" s="77"/>
      <c r="P121" s="77"/>
      <c r="Q121" s="77"/>
      <c r="R121" s="75"/>
    </row>
    <row r="122" spans="1:18" ht="15" customHeight="1" x14ac:dyDescent="0.25">
      <c r="A122" s="75">
        <v>65</v>
      </c>
      <c r="B122" s="75" t="s">
        <v>94</v>
      </c>
      <c r="C122" s="75" t="s">
        <v>105</v>
      </c>
      <c r="D122" s="78">
        <v>42979</v>
      </c>
      <c r="E122" s="100">
        <v>0.95</v>
      </c>
      <c r="F122" s="100">
        <v>0.05</v>
      </c>
      <c r="G122" s="76"/>
      <c r="H122" s="76">
        <v>11430</v>
      </c>
      <c r="I122" s="76">
        <v>0</v>
      </c>
      <c r="J122" s="76">
        <v>11430</v>
      </c>
      <c r="K122" s="76">
        <f t="shared" si="2"/>
        <v>10858.5</v>
      </c>
      <c r="L122" s="76">
        <f t="shared" si="3"/>
        <v>571.5</v>
      </c>
      <c r="M122" s="76"/>
      <c r="N122" s="77"/>
      <c r="O122" s="77"/>
      <c r="P122" s="77"/>
      <c r="Q122" s="77"/>
      <c r="R122" s="75"/>
    </row>
    <row r="123" spans="1:18" ht="15" customHeight="1" x14ac:dyDescent="0.25">
      <c r="A123" s="75">
        <v>66</v>
      </c>
      <c r="B123" s="75" t="s">
        <v>95</v>
      </c>
      <c r="C123" s="75" t="s">
        <v>105</v>
      </c>
      <c r="D123" s="78">
        <v>42979</v>
      </c>
      <c r="E123" s="100">
        <v>0.6</v>
      </c>
      <c r="F123" s="100">
        <v>0.4</v>
      </c>
      <c r="G123" s="76"/>
      <c r="H123" s="76">
        <v>5900</v>
      </c>
      <c r="I123" s="76">
        <v>0</v>
      </c>
      <c r="J123" s="76">
        <v>5900</v>
      </c>
      <c r="K123" s="76">
        <f t="shared" ref="K123:K186" si="4">J123*E123</f>
        <v>3540</v>
      </c>
      <c r="L123" s="76">
        <f t="shared" ref="L123:L186" si="5">J123*F123</f>
        <v>2360</v>
      </c>
      <c r="M123" s="76"/>
      <c r="N123" s="77"/>
      <c r="O123" s="77"/>
      <c r="P123" s="77"/>
      <c r="Q123" s="77"/>
      <c r="R123" s="75"/>
    </row>
    <row r="124" spans="1:18" ht="15" customHeight="1" x14ac:dyDescent="0.25">
      <c r="A124" s="75">
        <v>67</v>
      </c>
      <c r="B124" s="75" t="s">
        <v>99</v>
      </c>
      <c r="C124" s="75" t="s">
        <v>105</v>
      </c>
      <c r="D124" s="78">
        <v>42979</v>
      </c>
      <c r="E124" s="100">
        <v>0.95</v>
      </c>
      <c r="F124" s="100">
        <v>0.05</v>
      </c>
      <c r="G124" s="76"/>
      <c r="H124" s="76">
        <v>13450</v>
      </c>
      <c r="I124" s="76">
        <v>0</v>
      </c>
      <c r="J124" s="76">
        <v>13450</v>
      </c>
      <c r="K124" s="76">
        <f t="shared" si="4"/>
        <v>12777.5</v>
      </c>
      <c r="L124" s="76">
        <f t="shared" si="5"/>
        <v>672.5</v>
      </c>
      <c r="M124" s="76"/>
      <c r="N124" s="77"/>
      <c r="O124" s="77"/>
      <c r="P124" s="77"/>
      <c r="Q124" s="77"/>
      <c r="R124" s="75"/>
    </row>
    <row r="125" spans="1:18" ht="15" customHeight="1" x14ac:dyDescent="0.25">
      <c r="A125" s="75">
        <v>68</v>
      </c>
      <c r="B125" s="75" t="s">
        <v>101</v>
      </c>
      <c r="C125" s="75" t="s">
        <v>105</v>
      </c>
      <c r="D125" s="78">
        <v>42979</v>
      </c>
      <c r="E125" s="100">
        <v>0.6</v>
      </c>
      <c r="F125" s="100">
        <v>0.4</v>
      </c>
      <c r="G125" s="76"/>
      <c r="H125" s="76">
        <v>6470</v>
      </c>
      <c r="I125" s="76">
        <v>0</v>
      </c>
      <c r="J125" s="76">
        <v>6470</v>
      </c>
      <c r="K125" s="76">
        <f t="shared" si="4"/>
        <v>3882</v>
      </c>
      <c r="L125" s="76">
        <f t="shared" si="5"/>
        <v>2588</v>
      </c>
      <c r="M125" s="76"/>
      <c r="N125" s="77"/>
      <c r="O125" s="77"/>
      <c r="P125" s="77"/>
      <c r="Q125" s="77"/>
      <c r="R125" s="75"/>
    </row>
    <row r="126" spans="1:18" ht="15" customHeight="1" x14ac:dyDescent="0.25">
      <c r="A126" s="75">
        <v>69</v>
      </c>
      <c r="B126" s="75" t="s">
        <v>98</v>
      </c>
      <c r="C126" s="75" t="s">
        <v>105</v>
      </c>
      <c r="D126" s="78">
        <v>42979</v>
      </c>
      <c r="E126" s="100">
        <v>0.6</v>
      </c>
      <c r="F126" s="100">
        <v>0.4</v>
      </c>
      <c r="G126" s="76"/>
      <c r="H126" s="76">
        <v>6370</v>
      </c>
      <c r="I126" s="76">
        <v>0</v>
      </c>
      <c r="J126" s="76">
        <v>6370</v>
      </c>
      <c r="K126" s="76">
        <f t="shared" si="4"/>
        <v>3822</v>
      </c>
      <c r="L126" s="76">
        <f t="shared" si="5"/>
        <v>2548</v>
      </c>
      <c r="M126" s="76"/>
      <c r="N126" s="77"/>
      <c r="O126" s="77"/>
      <c r="P126" s="77"/>
      <c r="Q126" s="77"/>
      <c r="R126" s="75"/>
    </row>
    <row r="127" spans="1:18" ht="15" customHeight="1" x14ac:dyDescent="0.25">
      <c r="A127" s="75">
        <v>70</v>
      </c>
      <c r="B127" s="75" t="s">
        <v>96</v>
      </c>
      <c r="C127" s="75" t="s">
        <v>105</v>
      </c>
      <c r="D127" s="78">
        <v>42979</v>
      </c>
      <c r="E127" s="100">
        <v>0.6</v>
      </c>
      <c r="F127" s="100">
        <v>0.4</v>
      </c>
      <c r="G127" s="76"/>
      <c r="H127" s="76">
        <v>6440</v>
      </c>
      <c r="I127" s="76">
        <v>0</v>
      </c>
      <c r="J127" s="76">
        <v>6440</v>
      </c>
      <c r="K127" s="76">
        <f t="shared" si="4"/>
        <v>3864</v>
      </c>
      <c r="L127" s="76">
        <f t="shared" si="5"/>
        <v>2576</v>
      </c>
      <c r="M127" s="76"/>
      <c r="N127" s="77"/>
      <c r="O127" s="77"/>
      <c r="P127" s="77"/>
      <c r="Q127" s="77"/>
      <c r="R127" s="75"/>
    </row>
    <row r="128" spans="1:18" ht="15" customHeight="1" x14ac:dyDescent="0.25">
      <c r="A128" s="75">
        <v>71</v>
      </c>
      <c r="B128" s="75" t="s">
        <v>100</v>
      </c>
      <c r="C128" s="75" t="s">
        <v>105</v>
      </c>
      <c r="D128" s="78">
        <v>42979</v>
      </c>
      <c r="E128" s="100">
        <v>0.95</v>
      </c>
      <c r="F128" s="100">
        <v>0.05</v>
      </c>
      <c r="G128" s="76"/>
      <c r="H128" s="76">
        <v>3250</v>
      </c>
      <c r="I128" s="76">
        <v>0</v>
      </c>
      <c r="J128" s="76">
        <v>3250</v>
      </c>
      <c r="K128" s="76">
        <f t="shared" si="4"/>
        <v>3087.5</v>
      </c>
      <c r="L128" s="76">
        <f t="shared" si="5"/>
        <v>162.5</v>
      </c>
      <c r="M128" s="76"/>
      <c r="N128" s="77"/>
      <c r="O128" s="77"/>
      <c r="P128" s="77"/>
      <c r="Q128" s="77"/>
      <c r="R128" s="75"/>
    </row>
    <row r="129" spans="1:18" ht="15" customHeight="1" x14ac:dyDescent="0.25">
      <c r="A129" s="75">
        <v>72</v>
      </c>
      <c r="B129" s="75" t="s">
        <v>94</v>
      </c>
      <c r="C129" s="75" t="s">
        <v>105</v>
      </c>
      <c r="D129" s="78">
        <v>42979</v>
      </c>
      <c r="E129" s="100">
        <v>0.95</v>
      </c>
      <c r="F129" s="100">
        <v>0.05</v>
      </c>
      <c r="G129" s="76"/>
      <c r="H129" s="76">
        <v>10310</v>
      </c>
      <c r="I129" s="76">
        <v>0</v>
      </c>
      <c r="J129" s="76">
        <v>10310</v>
      </c>
      <c r="K129" s="76">
        <f t="shared" si="4"/>
        <v>9794.5</v>
      </c>
      <c r="L129" s="76">
        <f t="shared" si="5"/>
        <v>515.5</v>
      </c>
      <c r="M129" s="76"/>
      <c r="N129" s="77"/>
      <c r="O129" s="77"/>
      <c r="P129" s="77"/>
      <c r="Q129" s="77"/>
      <c r="R129" s="75"/>
    </row>
    <row r="130" spans="1:18" ht="15" customHeight="1" x14ac:dyDescent="0.25">
      <c r="A130" s="75">
        <v>73</v>
      </c>
      <c r="B130" s="75" t="s">
        <v>95</v>
      </c>
      <c r="C130" s="75" t="s">
        <v>105</v>
      </c>
      <c r="D130" s="78">
        <v>42979</v>
      </c>
      <c r="E130" s="100">
        <v>0.6</v>
      </c>
      <c r="F130" s="100">
        <v>0.4</v>
      </c>
      <c r="G130" s="76"/>
      <c r="H130" s="76">
        <v>4000</v>
      </c>
      <c r="I130" s="76">
        <v>0</v>
      </c>
      <c r="J130" s="76">
        <v>4000</v>
      </c>
      <c r="K130" s="76">
        <f t="shared" si="4"/>
        <v>2400</v>
      </c>
      <c r="L130" s="76">
        <f t="shared" si="5"/>
        <v>1600</v>
      </c>
      <c r="M130" s="76"/>
      <c r="N130" s="77"/>
      <c r="O130" s="77"/>
      <c r="P130" s="77"/>
      <c r="Q130" s="77"/>
      <c r="R130" s="75"/>
    </row>
    <row r="131" spans="1:18" ht="15" customHeight="1" x14ac:dyDescent="0.25">
      <c r="A131" s="75">
        <v>74</v>
      </c>
      <c r="B131" s="75" t="s">
        <v>99</v>
      </c>
      <c r="C131" s="75" t="s">
        <v>105</v>
      </c>
      <c r="D131" s="78">
        <v>42979</v>
      </c>
      <c r="E131" s="100">
        <v>0.95</v>
      </c>
      <c r="F131" s="100">
        <v>0.05</v>
      </c>
      <c r="G131" s="76"/>
      <c r="H131" s="76">
        <v>11260</v>
      </c>
      <c r="I131" s="76">
        <v>0</v>
      </c>
      <c r="J131" s="76">
        <v>11260</v>
      </c>
      <c r="K131" s="76">
        <f t="shared" si="4"/>
        <v>10697</v>
      </c>
      <c r="L131" s="76">
        <f t="shared" si="5"/>
        <v>563</v>
      </c>
      <c r="M131" s="76"/>
      <c r="N131" s="77"/>
      <c r="O131" s="77"/>
      <c r="P131" s="77"/>
      <c r="Q131" s="77"/>
      <c r="R131" s="75"/>
    </row>
    <row r="132" spans="1:18" ht="15" customHeight="1" x14ac:dyDescent="0.25">
      <c r="A132" s="75">
        <v>75</v>
      </c>
      <c r="B132" s="75" t="s">
        <v>101</v>
      </c>
      <c r="C132" s="75" t="s">
        <v>105</v>
      </c>
      <c r="D132" s="78">
        <v>42979</v>
      </c>
      <c r="E132" s="100">
        <v>0.6</v>
      </c>
      <c r="F132" s="100">
        <v>0.4</v>
      </c>
      <c r="G132" s="76"/>
      <c r="H132" s="76">
        <v>5510</v>
      </c>
      <c r="I132" s="76">
        <v>0</v>
      </c>
      <c r="J132" s="76">
        <v>5510</v>
      </c>
      <c r="K132" s="76">
        <f t="shared" si="4"/>
        <v>3306</v>
      </c>
      <c r="L132" s="76">
        <f t="shared" si="5"/>
        <v>2204</v>
      </c>
      <c r="M132" s="76"/>
      <c r="N132" s="77"/>
      <c r="O132" s="77"/>
      <c r="P132" s="77"/>
      <c r="Q132" s="77"/>
      <c r="R132" s="75"/>
    </row>
    <row r="133" spans="1:18" ht="15" customHeight="1" x14ac:dyDescent="0.25">
      <c r="A133" s="75">
        <v>76</v>
      </c>
      <c r="B133" s="75" t="s">
        <v>97</v>
      </c>
      <c r="C133" s="75" t="s">
        <v>105</v>
      </c>
      <c r="D133" s="78">
        <v>42979</v>
      </c>
      <c r="E133" s="100">
        <v>0.6</v>
      </c>
      <c r="F133" s="100">
        <v>0.4</v>
      </c>
      <c r="G133" s="76"/>
      <c r="H133" s="76">
        <v>3830</v>
      </c>
      <c r="I133" s="76">
        <v>0</v>
      </c>
      <c r="J133" s="76">
        <v>3830</v>
      </c>
      <c r="K133" s="76">
        <f t="shared" si="4"/>
        <v>2298</v>
      </c>
      <c r="L133" s="76">
        <f t="shared" si="5"/>
        <v>1532</v>
      </c>
      <c r="M133" s="76"/>
      <c r="N133" s="77"/>
      <c r="O133" s="77"/>
      <c r="P133" s="77"/>
      <c r="Q133" s="77"/>
      <c r="R133" s="75"/>
    </row>
    <row r="134" spans="1:18" ht="15" customHeight="1" x14ac:dyDescent="0.25">
      <c r="A134" s="75">
        <v>77</v>
      </c>
      <c r="B134" s="75" t="s">
        <v>98</v>
      </c>
      <c r="C134" s="75" t="s">
        <v>105</v>
      </c>
      <c r="D134" s="78">
        <v>42979</v>
      </c>
      <c r="E134" s="100">
        <v>0.95</v>
      </c>
      <c r="F134" s="100">
        <v>0.05</v>
      </c>
      <c r="G134" s="76"/>
      <c r="H134" s="76">
        <v>5520</v>
      </c>
      <c r="I134" s="76">
        <v>0</v>
      </c>
      <c r="J134" s="76">
        <v>5520</v>
      </c>
      <c r="K134" s="76">
        <f t="shared" si="4"/>
        <v>5244</v>
      </c>
      <c r="L134" s="76">
        <f t="shared" si="5"/>
        <v>276</v>
      </c>
      <c r="M134" s="76"/>
      <c r="N134" s="77"/>
      <c r="O134" s="77"/>
      <c r="P134" s="77"/>
      <c r="Q134" s="77"/>
      <c r="R134" s="75"/>
    </row>
    <row r="135" spans="1:18" ht="15" customHeight="1" x14ac:dyDescent="0.25">
      <c r="A135" s="75">
        <v>78</v>
      </c>
      <c r="B135" s="75" t="s">
        <v>98</v>
      </c>
      <c r="C135" s="75" t="s">
        <v>105</v>
      </c>
      <c r="D135" s="78">
        <v>42979</v>
      </c>
      <c r="E135" s="100">
        <v>1</v>
      </c>
      <c r="F135" s="100"/>
      <c r="G135" s="76"/>
      <c r="H135" s="76">
        <v>5480</v>
      </c>
      <c r="I135" s="76">
        <v>0</v>
      </c>
      <c r="J135" s="76">
        <v>5480</v>
      </c>
      <c r="K135" s="76">
        <f t="shared" si="4"/>
        <v>5480</v>
      </c>
      <c r="L135" s="76">
        <f t="shared" si="5"/>
        <v>0</v>
      </c>
      <c r="M135" s="76"/>
      <c r="N135" s="77"/>
      <c r="O135" s="77"/>
      <c r="P135" s="77"/>
      <c r="Q135" s="77"/>
      <c r="R135" s="75"/>
    </row>
    <row r="136" spans="1:18" ht="15" customHeight="1" x14ac:dyDescent="0.25">
      <c r="A136" s="75">
        <v>79</v>
      </c>
      <c r="B136" s="75" t="s">
        <v>96</v>
      </c>
      <c r="C136" s="75" t="s">
        <v>105</v>
      </c>
      <c r="D136" s="78">
        <v>42979</v>
      </c>
      <c r="E136" s="100">
        <v>0.6</v>
      </c>
      <c r="F136" s="100">
        <v>0.4</v>
      </c>
      <c r="G136" s="76"/>
      <c r="H136" s="76">
        <v>6040</v>
      </c>
      <c r="I136" s="76">
        <v>0</v>
      </c>
      <c r="J136" s="76">
        <v>6040</v>
      </c>
      <c r="K136" s="76">
        <f t="shared" si="4"/>
        <v>3624</v>
      </c>
      <c r="L136" s="76">
        <f t="shared" si="5"/>
        <v>2416</v>
      </c>
      <c r="M136" s="76"/>
      <c r="N136" s="77"/>
      <c r="O136" s="77"/>
      <c r="P136" s="77"/>
      <c r="Q136" s="77"/>
      <c r="R136" s="75"/>
    </row>
    <row r="137" spans="1:18" ht="15" customHeight="1" x14ac:dyDescent="0.25">
      <c r="A137" s="75">
        <v>80</v>
      </c>
      <c r="B137" s="75" t="s">
        <v>100</v>
      </c>
      <c r="C137" s="75" t="s">
        <v>105</v>
      </c>
      <c r="D137" s="78">
        <v>42979</v>
      </c>
      <c r="E137" s="100">
        <v>0.95</v>
      </c>
      <c r="F137" s="100">
        <v>0.05</v>
      </c>
      <c r="G137" s="76"/>
      <c r="H137" s="76">
        <v>2210</v>
      </c>
      <c r="I137" s="76">
        <v>0</v>
      </c>
      <c r="J137" s="76">
        <v>2210</v>
      </c>
      <c r="K137" s="76">
        <f t="shared" si="4"/>
        <v>2099.5</v>
      </c>
      <c r="L137" s="76">
        <f t="shared" si="5"/>
        <v>110.5</v>
      </c>
      <c r="M137" s="76"/>
      <c r="N137" s="77"/>
      <c r="O137" s="77"/>
      <c r="P137" s="77"/>
      <c r="Q137" s="77"/>
      <c r="R137" s="75"/>
    </row>
    <row r="138" spans="1:18" ht="15" customHeight="1" x14ac:dyDescent="0.25">
      <c r="A138" s="75">
        <v>81</v>
      </c>
      <c r="B138" s="75" t="s">
        <v>94</v>
      </c>
      <c r="C138" s="75" t="s">
        <v>105</v>
      </c>
      <c r="D138" s="78">
        <v>42979</v>
      </c>
      <c r="E138" s="100">
        <v>1</v>
      </c>
      <c r="F138" s="100"/>
      <c r="G138" s="76"/>
      <c r="H138" s="76">
        <v>8240</v>
      </c>
      <c r="I138" s="76">
        <v>0</v>
      </c>
      <c r="J138" s="76">
        <v>8240</v>
      </c>
      <c r="K138" s="76">
        <f t="shared" si="4"/>
        <v>8240</v>
      </c>
      <c r="L138" s="76">
        <f t="shared" si="5"/>
        <v>0</v>
      </c>
      <c r="M138" s="76"/>
      <c r="N138" s="77"/>
      <c r="O138" s="77"/>
      <c r="P138" s="77"/>
      <c r="Q138" s="77"/>
      <c r="R138" s="75"/>
    </row>
    <row r="139" spans="1:18" ht="15" customHeight="1" x14ac:dyDescent="0.25">
      <c r="A139" s="75">
        <v>82</v>
      </c>
      <c r="B139" s="75" t="s">
        <v>95</v>
      </c>
      <c r="C139" s="75" t="s">
        <v>105</v>
      </c>
      <c r="D139" s="78">
        <v>42979</v>
      </c>
      <c r="E139" s="100">
        <v>0.95</v>
      </c>
      <c r="F139" s="100">
        <v>0.05</v>
      </c>
      <c r="G139" s="76"/>
      <c r="H139" s="76">
        <v>3460</v>
      </c>
      <c r="I139" s="76">
        <v>0</v>
      </c>
      <c r="J139" s="76">
        <v>3460</v>
      </c>
      <c r="K139" s="76">
        <f t="shared" si="4"/>
        <v>3287</v>
      </c>
      <c r="L139" s="76">
        <f t="shared" si="5"/>
        <v>173</v>
      </c>
      <c r="M139" s="76"/>
      <c r="N139" s="77"/>
      <c r="O139" s="77"/>
      <c r="P139" s="77"/>
      <c r="Q139" s="77"/>
      <c r="R139" s="75"/>
    </row>
    <row r="140" spans="1:18" ht="15" customHeight="1" x14ac:dyDescent="0.25">
      <c r="A140" s="75">
        <v>83</v>
      </c>
      <c r="B140" s="75" t="s">
        <v>99</v>
      </c>
      <c r="C140" s="75" t="s">
        <v>105</v>
      </c>
      <c r="D140" s="78">
        <v>42979</v>
      </c>
      <c r="E140" s="100">
        <v>0.6</v>
      </c>
      <c r="F140" s="100">
        <v>0.4</v>
      </c>
      <c r="G140" s="76"/>
      <c r="H140" s="76">
        <v>5180</v>
      </c>
      <c r="I140" s="76">
        <v>0</v>
      </c>
      <c r="J140" s="76">
        <v>5180</v>
      </c>
      <c r="K140" s="76">
        <f t="shared" si="4"/>
        <v>3108</v>
      </c>
      <c r="L140" s="76">
        <f t="shared" si="5"/>
        <v>2072</v>
      </c>
      <c r="M140" s="76"/>
      <c r="N140" s="77"/>
      <c r="O140" s="77"/>
      <c r="P140" s="77"/>
      <c r="Q140" s="77"/>
      <c r="R140" s="75"/>
    </row>
    <row r="141" spans="1:18" ht="15" customHeight="1" x14ac:dyDescent="0.25">
      <c r="A141" s="75">
        <v>84</v>
      </c>
      <c r="B141" s="75" t="s">
        <v>101</v>
      </c>
      <c r="C141" s="75" t="s">
        <v>105</v>
      </c>
      <c r="D141" s="78">
        <v>42979</v>
      </c>
      <c r="E141" s="100">
        <v>0.6</v>
      </c>
      <c r="F141" s="100">
        <v>0.4</v>
      </c>
      <c r="G141" s="76"/>
      <c r="H141" s="76">
        <v>6550</v>
      </c>
      <c r="I141" s="76">
        <v>0</v>
      </c>
      <c r="J141" s="76">
        <v>6550</v>
      </c>
      <c r="K141" s="76">
        <f t="shared" si="4"/>
        <v>3930</v>
      </c>
      <c r="L141" s="76">
        <f t="shared" si="5"/>
        <v>2620</v>
      </c>
      <c r="M141" s="76"/>
      <c r="N141" s="77"/>
      <c r="O141" s="77"/>
      <c r="P141" s="77"/>
      <c r="Q141" s="77"/>
      <c r="R141" s="75"/>
    </row>
    <row r="142" spans="1:18" ht="15" customHeight="1" x14ac:dyDescent="0.25">
      <c r="A142" s="75">
        <v>85</v>
      </c>
      <c r="B142" s="75" t="s">
        <v>98</v>
      </c>
      <c r="C142" s="75" t="s">
        <v>105</v>
      </c>
      <c r="D142" s="78">
        <v>42979</v>
      </c>
      <c r="E142" s="100">
        <v>0.6</v>
      </c>
      <c r="F142" s="100">
        <v>0.4</v>
      </c>
      <c r="G142" s="76"/>
      <c r="H142" s="76">
        <v>4920</v>
      </c>
      <c r="I142" s="76">
        <v>0</v>
      </c>
      <c r="J142" s="76">
        <v>4920</v>
      </c>
      <c r="K142" s="76">
        <f t="shared" si="4"/>
        <v>2952</v>
      </c>
      <c r="L142" s="76">
        <f t="shared" si="5"/>
        <v>1968</v>
      </c>
      <c r="M142" s="76"/>
      <c r="N142" s="77"/>
      <c r="O142" s="77"/>
      <c r="P142" s="77"/>
      <c r="Q142" s="77"/>
      <c r="R142" s="75"/>
    </row>
    <row r="143" spans="1:18" ht="15" customHeight="1" x14ac:dyDescent="0.25">
      <c r="A143" s="75">
        <v>86</v>
      </c>
      <c r="B143" s="75" t="s">
        <v>97</v>
      </c>
      <c r="C143" s="75" t="s">
        <v>105</v>
      </c>
      <c r="D143" s="78">
        <v>42979</v>
      </c>
      <c r="E143" s="100">
        <v>0.95</v>
      </c>
      <c r="F143" s="100">
        <v>0.05</v>
      </c>
      <c r="G143" s="76"/>
      <c r="H143" s="76">
        <v>5970</v>
      </c>
      <c r="I143" s="76">
        <v>0</v>
      </c>
      <c r="J143" s="76">
        <v>5970</v>
      </c>
      <c r="K143" s="76">
        <f t="shared" si="4"/>
        <v>5671.5</v>
      </c>
      <c r="L143" s="76">
        <f t="shared" si="5"/>
        <v>298.5</v>
      </c>
      <c r="M143" s="76"/>
      <c r="N143" s="77"/>
      <c r="O143" s="77"/>
      <c r="P143" s="77"/>
      <c r="Q143" s="77"/>
      <c r="R143" s="75"/>
    </row>
    <row r="144" spans="1:18" ht="15" customHeight="1" x14ac:dyDescent="0.25">
      <c r="A144" s="75">
        <v>87</v>
      </c>
      <c r="B144" s="75" t="s">
        <v>100</v>
      </c>
      <c r="C144" s="75" t="s">
        <v>105</v>
      </c>
      <c r="D144" s="78">
        <v>42979</v>
      </c>
      <c r="E144" s="100">
        <v>0.95</v>
      </c>
      <c r="F144" s="100">
        <v>0.05</v>
      </c>
      <c r="G144" s="76"/>
      <c r="H144" s="76">
        <v>2810</v>
      </c>
      <c r="I144" s="76">
        <v>0</v>
      </c>
      <c r="J144" s="76">
        <v>2810</v>
      </c>
      <c r="K144" s="76">
        <f t="shared" si="4"/>
        <v>2669.5</v>
      </c>
      <c r="L144" s="76">
        <f t="shared" si="5"/>
        <v>140.5</v>
      </c>
      <c r="M144" s="76"/>
      <c r="N144" s="77"/>
      <c r="O144" s="77"/>
      <c r="P144" s="77"/>
      <c r="Q144" s="77"/>
      <c r="R144" s="75"/>
    </row>
    <row r="145" spans="1:18" ht="15" customHeight="1" x14ac:dyDescent="0.25">
      <c r="A145" s="75">
        <v>88</v>
      </c>
      <c r="B145" s="75" t="s">
        <v>96</v>
      </c>
      <c r="C145" s="75" t="s">
        <v>105</v>
      </c>
      <c r="D145" s="78">
        <v>42979</v>
      </c>
      <c r="E145" s="100">
        <v>0.6</v>
      </c>
      <c r="F145" s="100">
        <v>0.4</v>
      </c>
      <c r="G145" s="76"/>
      <c r="H145" s="76">
        <v>6180</v>
      </c>
      <c r="I145" s="76">
        <v>0</v>
      </c>
      <c r="J145" s="76">
        <v>6180</v>
      </c>
      <c r="K145" s="76">
        <f t="shared" si="4"/>
        <v>3708</v>
      </c>
      <c r="L145" s="76">
        <f t="shared" si="5"/>
        <v>2472</v>
      </c>
      <c r="M145" s="76"/>
      <c r="N145" s="77"/>
      <c r="O145" s="77"/>
      <c r="P145" s="77"/>
      <c r="Q145" s="77"/>
      <c r="R145" s="75"/>
    </row>
    <row r="146" spans="1:18" ht="15" customHeight="1" x14ac:dyDescent="0.25">
      <c r="A146" s="75">
        <v>89</v>
      </c>
      <c r="B146" s="75" t="s">
        <v>101</v>
      </c>
      <c r="C146" s="75" t="s">
        <v>106</v>
      </c>
      <c r="D146" s="78">
        <v>42983</v>
      </c>
      <c r="E146" s="100">
        <v>0.5</v>
      </c>
      <c r="F146" s="100">
        <v>0.5</v>
      </c>
      <c r="G146" s="76"/>
      <c r="H146" s="76">
        <v>7370</v>
      </c>
      <c r="I146" s="76">
        <v>0</v>
      </c>
      <c r="J146" s="76">
        <v>7370</v>
      </c>
      <c r="K146" s="76">
        <f t="shared" si="4"/>
        <v>3685</v>
      </c>
      <c r="L146" s="76">
        <f t="shared" si="5"/>
        <v>3685</v>
      </c>
      <c r="M146" s="76"/>
      <c r="N146" s="77"/>
      <c r="O146" s="77"/>
      <c r="P146" s="77"/>
      <c r="Q146" s="77"/>
      <c r="R146" s="75"/>
    </row>
    <row r="147" spans="1:18" ht="15" customHeight="1" x14ac:dyDescent="0.25">
      <c r="A147" s="75">
        <v>90</v>
      </c>
      <c r="B147" s="75" t="s">
        <v>97</v>
      </c>
      <c r="C147" s="75" t="s">
        <v>106</v>
      </c>
      <c r="D147" s="78">
        <v>42983</v>
      </c>
      <c r="E147" s="100">
        <v>0.5</v>
      </c>
      <c r="F147" s="100">
        <v>0.5</v>
      </c>
      <c r="G147" s="76"/>
      <c r="H147" s="76">
        <v>4120</v>
      </c>
      <c r="I147" s="76">
        <v>0</v>
      </c>
      <c r="J147" s="76">
        <v>4120</v>
      </c>
      <c r="K147" s="76">
        <f t="shared" si="4"/>
        <v>2060</v>
      </c>
      <c r="L147" s="76">
        <f t="shared" si="5"/>
        <v>2060</v>
      </c>
      <c r="M147" s="76"/>
      <c r="N147" s="77"/>
      <c r="O147" s="77"/>
      <c r="P147" s="77"/>
      <c r="Q147" s="77"/>
      <c r="R147" s="75"/>
    </row>
    <row r="148" spans="1:18" ht="15" customHeight="1" x14ac:dyDescent="0.25">
      <c r="A148" s="75">
        <v>91</v>
      </c>
      <c r="B148" s="75" t="s">
        <v>98</v>
      </c>
      <c r="C148" s="75" t="s">
        <v>106</v>
      </c>
      <c r="D148" s="78">
        <v>42983</v>
      </c>
      <c r="E148" s="100">
        <v>0.5</v>
      </c>
      <c r="F148" s="100">
        <v>0.5</v>
      </c>
      <c r="G148" s="76"/>
      <c r="H148" s="76">
        <v>9800</v>
      </c>
      <c r="I148" s="76">
        <v>0</v>
      </c>
      <c r="J148" s="76">
        <v>9800</v>
      </c>
      <c r="K148" s="76">
        <f t="shared" si="4"/>
        <v>4900</v>
      </c>
      <c r="L148" s="76">
        <f t="shared" si="5"/>
        <v>4900</v>
      </c>
      <c r="M148" s="76"/>
      <c r="N148" s="77"/>
      <c r="O148" s="77"/>
      <c r="P148" s="77"/>
      <c r="Q148" s="77"/>
      <c r="R148" s="75"/>
    </row>
    <row r="149" spans="1:18" ht="15" customHeight="1" x14ac:dyDescent="0.25">
      <c r="A149" s="75">
        <v>92</v>
      </c>
      <c r="B149" s="75" t="s">
        <v>99</v>
      </c>
      <c r="C149" s="75" t="s">
        <v>106</v>
      </c>
      <c r="D149" s="78">
        <v>42983</v>
      </c>
      <c r="E149" s="100">
        <v>0.5</v>
      </c>
      <c r="F149" s="100">
        <v>0.5</v>
      </c>
      <c r="G149" s="76"/>
      <c r="H149" s="76">
        <v>5140</v>
      </c>
      <c r="I149" s="76">
        <v>0</v>
      </c>
      <c r="J149" s="76">
        <v>5140</v>
      </c>
      <c r="K149" s="76">
        <f t="shared" si="4"/>
        <v>2570</v>
      </c>
      <c r="L149" s="76">
        <f t="shared" si="5"/>
        <v>2570</v>
      </c>
      <c r="M149" s="76"/>
      <c r="N149" s="77"/>
      <c r="O149" s="77"/>
      <c r="P149" s="77"/>
      <c r="Q149" s="77"/>
      <c r="R149" s="75"/>
    </row>
    <row r="150" spans="1:18" ht="15" customHeight="1" x14ac:dyDescent="0.25">
      <c r="A150" s="75">
        <v>93</v>
      </c>
      <c r="B150" s="75" t="s">
        <v>100</v>
      </c>
      <c r="C150" s="75" t="s">
        <v>106</v>
      </c>
      <c r="D150" s="78">
        <v>42983</v>
      </c>
      <c r="E150" s="100">
        <v>0.5</v>
      </c>
      <c r="F150" s="100">
        <v>0.5</v>
      </c>
      <c r="G150" s="76"/>
      <c r="H150" s="76">
        <v>2250</v>
      </c>
      <c r="I150" s="76">
        <v>0</v>
      </c>
      <c r="J150" s="76">
        <v>2250</v>
      </c>
      <c r="K150" s="76">
        <f t="shared" si="4"/>
        <v>1125</v>
      </c>
      <c r="L150" s="76">
        <f t="shared" si="5"/>
        <v>1125</v>
      </c>
      <c r="M150" s="76"/>
      <c r="N150" s="77"/>
      <c r="O150" s="77"/>
      <c r="P150" s="77"/>
      <c r="Q150" s="77"/>
      <c r="R150" s="75"/>
    </row>
    <row r="151" spans="1:18" ht="15" customHeight="1" x14ac:dyDescent="0.25">
      <c r="A151" s="75">
        <v>94</v>
      </c>
      <c r="B151" s="75" t="s">
        <v>95</v>
      </c>
      <c r="C151" s="75" t="s">
        <v>106</v>
      </c>
      <c r="D151" s="78">
        <v>42983</v>
      </c>
      <c r="E151" s="100">
        <v>0.5</v>
      </c>
      <c r="F151" s="100">
        <v>0.5</v>
      </c>
      <c r="G151" s="76"/>
      <c r="H151" s="76">
        <v>5250</v>
      </c>
      <c r="I151" s="76">
        <v>0</v>
      </c>
      <c r="J151" s="76">
        <v>5250</v>
      </c>
      <c r="K151" s="76">
        <f t="shared" si="4"/>
        <v>2625</v>
      </c>
      <c r="L151" s="76">
        <f t="shared" si="5"/>
        <v>2625</v>
      </c>
      <c r="M151" s="76"/>
      <c r="N151" s="77"/>
      <c r="O151" s="77"/>
      <c r="P151" s="77"/>
      <c r="Q151" s="77"/>
      <c r="R151" s="75"/>
    </row>
    <row r="152" spans="1:18" ht="15" customHeight="1" x14ac:dyDescent="0.25">
      <c r="A152" s="75">
        <v>95</v>
      </c>
      <c r="B152" s="75" t="s">
        <v>96</v>
      </c>
      <c r="C152" s="75" t="s">
        <v>106</v>
      </c>
      <c r="D152" s="78">
        <v>42983</v>
      </c>
      <c r="E152" s="100">
        <v>0.5</v>
      </c>
      <c r="F152" s="100">
        <v>0.5</v>
      </c>
      <c r="G152" s="76"/>
      <c r="H152" s="76">
        <v>5970</v>
      </c>
      <c r="I152" s="76">
        <v>0</v>
      </c>
      <c r="J152" s="76">
        <v>5970</v>
      </c>
      <c r="K152" s="76">
        <f t="shared" si="4"/>
        <v>2985</v>
      </c>
      <c r="L152" s="76">
        <f t="shared" si="5"/>
        <v>2985</v>
      </c>
      <c r="M152" s="76"/>
      <c r="N152" s="77"/>
      <c r="O152" s="77"/>
      <c r="P152" s="77"/>
      <c r="Q152" s="77"/>
      <c r="R152" s="75"/>
    </row>
    <row r="153" spans="1:18" ht="15" customHeight="1" x14ac:dyDescent="0.25">
      <c r="A153" s="75">
        <v>96</v>
      </c>
      <c r="B153" s="75" t="s">
        <v>97</v>
      </c>
      <c r="C153" s="75" t="s">
        <v>106</v>
      </c>
      <c r="D153" s="78">
        <v>42983</v>
      </c>
      <c r="E153" s="100">
        <v>0.5</v>
      </c>
      <c r="F153" s="100">
        <v>0.5</v>
      </c>
      <c r="G153" s="76"/>
      <c r="H153" s="76">
        <v>5290</v>
      </c>
      <c r="I153" s="76">
        <v>0</v>
      </c>
      <c r="J153" s="76">
        <v>5290</v>
      </c>
      <c r="K153" s="76">
        <f t="shared" si="4"/>
        <v>2645</v>
      </c>
      <c r="L153" s="76">
        <f t="shared" si="5"/>
        <v>2645</v>
      </c>
      <c r="M153" s="76"/>
      <c r="N153" s="77"/>
      <c r="O153" s="77"/>
      <c r="P153" s="77"/>
      <c r="Q153" s="77"/>
      <c r="R153" s="75"/>
    </row>
    <row r="154" spans="1:18" ht="15" customHeight="1" x14ac:dyDescent="0.25">
      <c r="A154" s="75">
        <v>97</v>
      </c>
      <c r="B154" s="75" t="s">
        <v>96</v>
      </c>
      <c r="C154" s="75" t="s">
        <v>106</v>
      </c>
      <c r="D154" s="78">
        <v>42983</v>
      </c>
      <c r="E154" s="100">
        <v>0.5</v>
      </c>
      <c r="F154" s="100">
        <v>0.5</v>
      </c>
      <c r="G154" s="76"/>
      <c r="H154" s="76">
        <v>5880</v>
      </c>
      <c r="I154" s="76">
        <v>0</v>
      </c>
      <c r="J154" s="76">
        <v>5880</v>
      </c>
      <c r="K154" s="76">
        <f t="shared" si="4"/>
        <v>2940</v>
      </c>
      <c r="L154" s="76">
        <f t="shared" si="5"/>
        <v>2940</v>
      </c>
      <c r="M154" s="76"/>
      <c r="N154" s="77"/>
      <c r="O154" s="77"/>
      <c r="P154" s="77"/>
      <c r="Q154" s="77"/>
      <c r="R154" s="75"/>
    </row>
    <row r="155" spans="1:18" ht="15" customHeight="1" x14ac:dyDescent="0.25">
      <c r="A155" s="75">
        <v>98</v>
      </c>
      <c r="B155" s="75" t="s">
        <v>99</v>
      </c>
      <c r="C155" s="75" t="s">
        <v>106</v>
      </c>
      <c r="D155" s="78">
        <v>42983</v>
      </c>
      <c r="E155" s="100">
        <v>0.5</v>
      </c>
      <c r="F155" s="100">
        <v>0.5</v>
      </c>
      <c r="G155" s="76"/>
      <c r="H155" s="76">
        <v>4930</v>
      </c>
      <c r="I155" s="76">
        <v>0</v>
      </c>
      <c r="J155" s="76">
        <v>4930</v>
      </c>
      <c r="K155" s="76">
        <f t="shared" si="4"/>
        <v>2465</v>
      </c>
      <c r="L155" s="76">
        <f t="shared" si="5"/>
        <v>2465</v>
      </c>
      <c r="M155" s="76"/>
      <c r="N155" s="77"/>
      <c r="O155" s="77"/>
      <c r="P155" s="77"/>
      <c r="Q155" s="77"/>
      <c r="R155" s="75"/>
    </row>
    <row r="156" spans="1:18" ht="15" customHeight="1" x14ac:dyDescent="0.25">
      <c r="A156" s="75">
        <v>99</v>
      </c>
      <c r="B156" s="75" t="s">
        <v>98</v>
      </c>
      <c r="C156" s="75" t="s">
        <v>106</v>
      </c>
      <c r="D156" s="78">
        <v>42983</v>
      </c>
      <c r="E156" s="100">
        <v>0.5</v>
      </c>
      <c r="F156" s="100">
        <v>0.5</v>
      </c>
      <c r="G156" s="76"/>
      <c r="H156" s="76">
        <v>5580</v>
      </c>
      <c r="I156" s="76">
        <v>0</v>
      </c>
      <c r="J156" s="76">
        <v>5580</v>
      </c>
      <c r="K156" s="76">
        <f t="shared" si="4"/>
        <v>2790</v>
      </c>
      <c r="L156" s="76">
        <f t="shared" si="5"/>
        <v>2790</v>
      </c>
      <c r="M156" s="76"/>
      <c r="N156" s="77"/>
      <c r="O156" s="77"/>
      <c r="P156" s="77"/>
      <c r="Q156" s="77"/>
      <c r="R156" s="75"/>
    </row>
    <row r="157" spans="1:18" ht="15" customHeight="1" x14ac:dyDescent="0.25">
      <c r="A157" s="75">
        <v>100</v>
      </c>
      <c r="B157" s="75" t="s">
        <v>97</v>
      </c>
      <c r="C157" s="75" t="s">
        <v>106</v>
      </c>
      <c r="D157" s="78">
        <v>42983</v>
      </c>
      <c r="E157" s="100">
        <v>0.5</v>
      </c>
      <c r="F157" s="100">
        <v>0.5</v>
      </c>
      <c r="G157" s="76"/>
      <c r="H157" s="76">
        <v>3400</v>
      </c>
      <c r="I157" s="76">
        <v>0</v>
      </c>
      <c r="J157" s="76">
        <v>3400</v>
      </c>
      <c r="K157" s="76">
        <f t="shared" si="4"/>
        <v>1700</v>
      </c>
      <c r="L157" s="76">
        <f t="shared" si="5"/>
        <v>1700</v>
      </c>
      <c r="M157" s="76"/>
      <c r="N157" s="77"/>
      <c r="O157" s="77"/>
      <c r="P157" s="77"/>
      <c r="Q157" s="77"/>
      <c r="R157" s="75"/>
    </row>
    <row r="158" spans="1:18" ht="15" customHeight="1" x14ac:dyDescent="0.25">
      <c r="A158" s="75">
        <v>101</v>
      </c>
      <c r="B158" s="75" t="s">
        <v>101</v>
      </c>
      <c r="C158" s="75" t="s">
        <v>106</v>
      </c>
      <c r="D158" s="78">
        <v>42983</v>
      </c>
      <c r="E158" s="100">
        <v>0.5</v>
      </c>
      <c r="F158" s="100">
        <v>0.5</v>
      </c>
      <c r="G158" s="76"/>
      <c r="H158" s="76">
        <v>6000</v>
      </c>
      <c r="I158" s="76">
        <v>0</v>
      </c>
      <c r="J158" s="76">
        <v>6000</v>
      </c>
      <c r="K158" s="76">
        <f t="shared" si="4"/>
        <v>3000</v>
      </c>
      <c r="L158" s="76">
        <f t="shared" si="5"/>
        <v>3000</v>
      </c>
      <c r="M158" s="76"/>
      <c r="N158" s="77"/>
      <c r="O158" s="77"/>
      <c r="P158" s="77"/>
      <c r="Q158" s="77"/>
      <c r="R158" s="75"/>
    </row>
    <row r="159" spans="1:18" ht="15" customHeight="1" x14ac:dyDescent="0.25">
      <c r="A159" s="75">
        <v>102</v>
      </c>
      <c r="B159" s="75" t="s">
        <v>99</v>
      </c>
      <c r="C159" s="75" t="s">
        <v>106</v>
      </c>
      <c r="D159" s="78">
        <v>42983</v>
      </c>
      <c r="E159" s="100">
        <v>0.5</v>
      </c>
      <c r="F159" s="100">
        <v>0.5</v>
      </c>
      <c r="G159" s="76"/>
      <c r="H159" s="76">
        <v>4640</v>
      </c>
      <c r="I159" s="76">
        <v>0</v>
      </c>
      <c r="J159" s="76">
        <v>4640</v>
      </c>
      <c r="K159" s="76">
        <f t="shared" si="4"/>
        <v>2320</v>
      </c>
      <c r="L159" s="76">
        <f t="shared" si="5"/>
        <v>2320</v>
      </c>
      <c r="M159" s="76"/>
      <c r="N159" s="77"/>
      <c r="O159" s="77"/>
      <c r="P159" s="77"/>
      <c r="Q159" s="77"/>
      <c r="R159" s="75"/>
    </row>
    <row r="160" spans="1:18" ht="15" customHeight="1" x14ac:dyDescent="0.25">
      <c r="A160" s="75">
        <v>103</v>
      </c>
      <c r="B160" s="75" t="s">
        <v>94</v>
      </c>
      <c r="C160" s="75" t="s">
        <v>106</v>
      </c>
      <c r="D160" s="78">
        <v>42983</v>
      </c>
      <c r="E160" s="100">
        <v>0.5</v>
      </c>
      <c r="F160" s="100">
        <v>0.5</v>
      </c>
      <c r="G160" s="76"/>
      <c r="H160" s="76">
        <v>7500</v>
      </c>
      <c r="I160" s="76">
        <v>0</v>
      </c>
      <c r="J160" s="76">
        <v>7500</v>
      </c>
      <c r="K160" s="76">
        <f t="shared" si="4"/>
        <v>3750</v>
      </c>
      <c r="L160" s="76">
        <f t="shared" si="5"/>
        <v>3750</v>
      </c>
      <c r="M160" s="76"/>
      <c r="N160" s="77"/>
      <c r="O160" s="77"/>
      <c r="P160" s="77"/>
      <c r="Q160" s="77"/>
      <c r="R160" s="75"/>
    </row>
    <row r="161" spans="1:18" ht="15" customHeight="1" x14ac:dyDescent="0.25">
      <c r="A161" s="75">
        <v>104</v>
      </c>
      <c r="B161" s="75" t="s">
        <v>97</v>
      </c>
      <c r="C161" s="75" t="s">
        <v>106</v>
      </c>
      <c r="D161" s="78">
        <v>42983</v>
      </c>
      <c r="E161" s="100">
        <v>0.5</v>
      </c>
      <c r="F161" s="100">
        <v>0.5</v>
      </c>
      <c r="G161" s="76"/>
      <c r="H161" s="76">
        <v>6660</v>
      </c>
      <c r="I161" s="76">
        <v>0</v>
      </c>
      <c r="J161" s="76">
        <v>6660</v>
      </c>
      <c r="K161" s="76">
        <f t="shared" si="4"/>
        <v>3330</v>
      </c>
      <c r="L161" s="76">
        <f t="shared" si="5"/>
        <v>3330</v>
      </c>
      <c r="M161" s="76"/>
      <c r="N161" s="77"/>
      <c r="O161" s="77"/>
      <c r="P161" s="77"/>
      <c r="Q161" s="77"/>
      <c r="R161" s="75"/>
    </row>
    <row r="162" spans="1:18" ht="15" customHeight="1" x14ac:dyDescent="0.25">
      <c r="A162" s="75">
        <v>105</v>
      </c>
      <c r="B162" s="75" t="s">
        <v>98</v>
      </c>
      <c r="C162" s="75" t="s">
        <v>106</v>
      </c>
      <c r="D162" s="78">
        <v>42983</v>
      </c>
      <c r="E162" s="100">
        <v>0.5</v>
      </c>
      <c r="F162" s="100">
        <v>0.5</v>
      </c>
      <c r="G162" s="76"/>
      <c r="H162" s="76">
        <v>4580</v>
      </c>
      <c r="I162" s="76">
        <v>0</v>
      </c>
      <c r="J162" s="76">
        <v>4580</v>
      </c>
      <c r="K162" s="76">
        <f t="shared" si="4"/>
        <v>2290</v>
      </c>
      <c r="L162" s="76">
        <f t="shared" si="5"/>
        <v>2290</v>
      </c>
      <c r="M162" s="76"/>
      <c r="N162" s="77"/>
      <c r="O162" s="77"/>
      <c r="P162" s="77"/>
      <c r="Q162" s="77"/>
      <c r="R162" s="75"/>
    </row>
    <row r="163" spans="1:18" ht="15" customHeight="1" x14ac:dyDescent="0.25">
      <c r="A163" s="75">
        <v>106</v>
      </c>
      <c r="B163" s="75" t="s">
        <v>95</v>
      </c>
      <c r="C163" s="75" t="s">
        <v>106</v>
      </c>
      <c r="D163" s="78">
        <v>42983</v>
      </c>
      <c r="E163" s="100">
        <v>0.5</v>
      </c>
      <c r="F163" s="100">
        <v>0.5</v>
      </c>
      <c r="G163" s="76"/>
      <c r="H163" s="76">
        <v>4880</v>
      </c>
      <c r="I163" s="76">
        <v>0</v>
      </c>
      <c r="J163" s="76">
        <v>4880</v>
      </c>
      <c r="K163" s="76">
        <f t="shared" si="4"/>
        <v>2440</v>
      </c>
      <c r="L163" s="76">
        <f t="shared" si="5"/>
        <v>2440</v>
      </c>
      <c r="M163" s="76"/>
      <c r="N163" s="77"/>
      <c r="O163" s="77"/>
      <c r="P163" s="77"/>
      <c r="Q163" s="77"/>
      <c r="R163" s="75"/>
    </row>
    <row r="164" spans="1:18" ht="15" customHeight="1" x14ac:dyDescent="0.25">
      <c r="A164" s="75">
        <v>107</v>
      </c>
      <c r="B164" s="75" t="s">
        <v>100</v>
      </c>
      <c r="C164" s="75" t="s">
        <v>106</v>
      </c>
      <c r="D164" s="78">
        <v>42983</v>
      </c>
      <c r="E164" s="100">
        <v>0.5</v>
      </c>
      <c r="F164" s="100">
        <v>0.5</v>
      </c>
      <c r="G164" s="76"/>
      <c r="H164" s="76">
        <v>2400</v>
      </c>
      <c r="I164" s="76">
        <v>0</v>
      </c>
      <c r="J164" s="76">
        <v>2400</v>
      </c>
      <c r="K164" s="76">
        <f t="shared" si="4"/>
        <v>1200</v>
      </c>
      <c r="L164" s="76">
        <f t="shared" si="5"/>
        <v>1200</v>
      </c>
      <c r="M164" s="76"/>
      <c r="N164" s="77"/>
      <c r="O164" s="77"/>
      <c r="P164" s="77"/>
      <c r="Q164" s="77"/>
      <c r="R164" s="75"/>
    </row>
    <row r="165" spans="1:18" ht="15" customHeight="1" x14ac:dyDescent="0.25">
      <c r="A165" s="75">
        <v>108</v>
      </c>
      <c r="B165" s="75" t="s">
        <v>96</v>
      </c>
      <c r="C165" s="75" t="s">
        <v>106</v>
      </c>
      <c r="D165" s="78">
        <v>42983</v>
      </c>
      <c r="E165" s="100">
        <v>0.5</v>
      </c>
      <c r="F165" s="100">
        <v>0.5</v>
      </c>
      <c r="G165" s="76"/>
      <c r="H165" s="76">
        <v>6140</v>
      </c>
      <c r="I165" s="76">
        <v>0</v>
      </c>
      <c r="J165" s="76">
        <v>6140</v>
      </c>
      <c r="K165" s="76">
        <f t="shared" si="4"/>
        <v>3070</v>
      </c>
      <c r="L165" s="76">
        <f t="shared" si="5"/>
        <v>3070</v>
      </c>
      <c r="M165" s="76"/>
      <c r="N165" s="77"/>
      <c r="O165" s="77"/>
      <c r="P165" s="77"/>
      <c r="Q165" s="77"/>
      <c r="R165" s="75"/>
    </row>
    <row r="166" spans="1:18" ht="15" customHeight="1" x14ac:dyDescent="0.25">
      <c r="A166" s="75">
        <v>109</v>
      </c>
      <c r="B166" s="75" t="s">
        <v>99</v>
      </c>
      <c r="C166" s="75" t="s">
        <v>106</v>
      </c>
      <c r="D166" s="78">
        <v>42983</v>
      </c>
      <c r="E166" s="100">
        <v>0.5</v>
      </c>
      <c r="F166" s="100">
        <v>0.5</v>
      </c>
      <c r="G166" s="76"/>
      <c r="H166" s="76">
        <v>7760</v>
      </c>
      <c r="I166" s="76">
        <v>0</v>
      </c>
      <c r="J166" s="76">
        <v>7760</v>
      </c>
      <c r="K166" s="76">
        <f t="shared" si="4"/>
        <v>3880</v>
      </c>
      <c r="L166" s="76">
        <f t="shared" si="5"/>
        <v>3880</v>
      </c>
      <c r="M166" s="76"/>
      <c r="N166" s="77"/>
      <c r="O166" s="77"/>
      <c r="P166" s="77"/>
      <c r="Q166" s="77"/>
      <c r="R166" s="75"/>
    </row>
    <row r="167" spans="1:18" ht="15" customHeight="1" x14ac:dyDescent="0.25">
      <c r="A167" s="75">
        <v>110</v>
      </c>
      <c r="B167" s="75" t="s">
        <v>94</v>
      </c>
      <c r="C167" s="75" t="s">
        <v>106</v>
      </c>
      <c r="D167" s="78">
        <v>42983</v>
      </c>
      <c r="E167" s="100">
        <v>0.5</v>
      </c>
      <c r="F167" s="100">
        <v>0.5</v>
      </c>
      <c r="G167" s="76"/>
      <c r="H167" s="76">
        <v>5430</v>
      </c>
      <c r="I167" s="76">
        <v>0</v>
      </c>
      <c r="J167" s="76">
        <v>5430</v>
      </c>
      <c r="K167" s="76">
        <f t="shared" si="4"/>
        <v>2715</v>
      </c>
      <c r="L167" s="76">
        <f t="shared" si="5"/>
        <v>2715</v>
      </c>
      <c r="M167" s="76"/>
      <c r="N167" s="77"/>
      <c r="O167" s="77"/>
      <c r="P167" s="77"/>
      <c r="Q167" s="77"/>
      <c r="R167" s="75"/>
    </row>
    <row r="168" spans="1:18" ht="15" customHeight="1" x14ac:dyDescent="0.25">
      <c r="A168" s="75">
        <v>111</v>
      </c>
      <c r="B168" s="75" t="s">
        <v>97</v>
      </c>
      <c r="C168" s="75" t="s">
        <v>106</v>
      </c>
      <c r="D168" s="78">
        <v>42983</v>
      </c>
      <c r="E168" s="100">
        <v>0.5</v>
      </c>
      <c r="F168" s="100">
        <v>0.5</v>
      </c>
      <c r="G168" s="76"/>
      <c r="H168" s="76">
        <v>4810</v>
      </c>
      <c r="I168" s="76">
        <v>0</v>
      </c>
      <c r="J168" s="76">
        <v>4810</v>
      </c>
      <c r="K168" s="76">
        <f t="shared" si="4"/>
        <v>2405</v>
      </c>
      <c r="L168" s="76">
        <f t="shared" si="5"/>
        <v>2405</v>
      </c>
      <c r="M168" s="76"/>
      <c r="N168" s="77"/>
      <c r="O168" s="77"/>
      <c r="P168" s="77"/>
      <c r="Q168" s="77"/>
      <c r="R168" s="75"/>
    </row>
    <row r="169" spans="1:18" ht="15" customHeight="1" x14ac:dyDescent="0.25">
      <c r="A169" s="75">
        <v>112</v>
      </c>
      <c r="B169" s="75" t="s">
        <v>98</v>
      </c>
      <c r="C169" s="75" t="s">
        <v>106</v>
      </c>
      <c r="D169" s="78">
        <v>42983</v>
      </c>
      <c r="E169" s="100">
        <v>0.5</v>
      </c>
      <c r="F169" s="100">
        <v>0.5</v>
      </c>
      <c r="G169" s="76"/>
      <c r="H169" s="76">
        <v>6660</v>
      </c>
      <c r="I169" s="76">
        <v>0</v>
      </c>
      <c r="J169" s="76">
        <v>6660</v>
      </c>
      <c r="K169" s="76">
        <f t="shared" si="4"/>
        <v>3330</v>
      </c>
      <c r="L169" s="76">
        <f t="shared" si="5"/>
        <v>3330</v>
      </c>
      <c r="M169" s="76"/>
      <c r="N169" s="77"/>
      <c r="O169" s="77"/>
      <c r="P169" s="77"/>
      <c r="Q169" s="77"/>
      <c r="R169" s="75"/>
    </row>
    <row r="170" spans="1:18" ht="15" customHeight="1" x14ac:dyDescent="0.25">
      <c r="A170" s="75">
        <v>113</v>
      </c>
      <c r="B170" s="75" t="s">
        <v>94</v>
      </c>
      <c r="C170" s="75" t="s">
        <v>106</v>
      </c>
      <c r="D170" s="78">
        <v>42983</v>
      </c>
      <c r="E170" s="100">
        <v>0.5</v>
      </c>
      <c r="F170" s="100">
        <v>0.5</v>
      </c>
      <c r="G170" s="76"/>
      <c r="H170" s="76">
        <v>5920</v>
      </c>
      <c r="I170" s="76">
        <v>0</v>
      </c>
      <c r="J170" s="76">
        <v>5920</v>
      </c>
      <c r="K170" s="76">
        <f t="shared" si="4"/>
        <v>2960</v>
      </c>
      <c r="L170" s="76">
        <f t="shared" si="5"/>
        <v>2960</v>
      </c>
      <c r="M170" s="76"/>
      <c r="N170" s="77"/>
      <c r="O170" s="77"/>
      <c r="P170" s="77"/>
      <c r="Q170" s="77"/>
      <c r="R170" s="75"/>
    </row>
    <row r="171" spans="1:18" ht="15" customHeight="1" x14ac:dyDescent="0.25">
      <c r="A171" s="75">
        <v>114</v>
      </c>
      <c r="B171" s="75" t="s">
        <v>101</v>
      </c>
      <c r="C171" s="75" t="s">
        <v>106</v>
      </c>
      <c r="D171" s="78">
        <v>42983</v>
      </c>
      <c r="E171" s="100">
        <v>0.5</v>
      </c>
      <c r="F171" s="100">
        <v>0.5</v>
      </c>
      <c r="G171" s="76"/>
      <c r="H171" s="76">
        <v>7000</v>
      </c>
      <c r="I171" s="76">
        <v>0</v>
      </c>
      <c r="J171" s="76">
        <v>7000</v>
      </c>
      <c r="K171" s="76">
        <f t="shared" si="4"/>
        <v>3500</v>
      </c>
      <c r="L171" s="76">
        <f t="shared" si="5"/>
        <v>3500</v>
      </c>
      <c r="M171" s="76"/>
      <c r="N171" s="77"/>
      <c r="O171" s="77"/>
      <c r="P171" s="77"/>
      <c r="Q171" s="77"/>
      <c r="R171" s="75"/>
    </row>
    <row r="172" spans="1:18" ht="15" customHeight="1" x14ac:dyDescent="0.25">
      <c r="A172" s="75">
        <v>115</v>
      </c>
      <c r="B172" s="75" t="s">
        <v>97</v>
      </c>
      <c r="C172" s="75" t="s">
        <v>106</v>
      </c>
      <c r="D172" s="78">
        <v>42983</v>
      </c>
      <c r="E172" s="100">
        <v>0.5</v>
      </c>
      <c r="F172" s="100">
        <v>0.5</v>
      </c>
      <c r="G172" s="76"/>
      <c r="H172" s="76">
        <v>2910</v>
      </c>
      <c r="I172" s="76">
        <v>0</v>
      </c>
      <c r="J172" s="76">
        <v>2910</v>
      </c>
      <c r="K172" s="76">
        <f t="shared" si="4"/>
        <v>1455</v>
      </c>
      <c r="L172" s="76">
        <f t="shared" si="5"/>
        <v>1455</v>
      </c>
      <c r="M172" s="76"/>
      <c r="N172" s="77"/>
      <c r="O172" s="77"/>
      <c r="P172" s="77"/>
      <c r="Q172" s="77"/>
      <c r="R172" s="75"/>
    </row>
    <row r="173" spans="1:18" ht="15" customHeight="1" x14ac:dyDescent="0.25">
      <c r="A173" s="75">
        <v>116</v>
      </c>
      <c r="B173" s="75" t="s">
        <v>98</v>
      </c>
      <c r="C173" s="75" t="s">
        <v>106</v>
      </c>
      <c r="D173" s="78">
        <v>42983</v>
      </c>
      <c r="E173" s="100">
        <v>0.5</v>
      </c>
      <c r="F173" s="100">
        <v>0.5</v>
      </c>
      <c r="G173" s="76"/>
      <c r="H173" s="76">
        <v>5080</v>
      </c>
      <c r="I173" s="76">
        <v>0</v>
      </c>
      <c r="J173" s="76">
        <v>5080</v>
      </c>
      <c r="K173" s="76">
        <f t="shared" si="4"/>
        <v>2540</v>
      </c>
      <c r="L173" s="76">
        <f t="shared" si="5"/>
        <v>2540</v>
      </c>
      <c r="M173" s="76"/>
      <c r="N173" s="77"/>
      <c r="O173" s="77"/>
      <c r="P173" s="77"/>
      <c r="Q173" s="77"/>
      <c r="R173" s="75"/>
    </row>
    <row r="174" spans="1:18" ht="15" customHeight="1" x14ac:dyDescent="0.25">
      <c r="A174" s="75">
        <v>117</v>
      </c>
      <c r="B174" s="75" t="s">
        <v>95</v>
      </c>
      <c r="C174" s="75" t="s">
        <v>106</v>
      </c>
      <c r="D174" s="78">
        <v>42983</v>
      </c>
      <c r="E174" s="100">
        <v>0.5</v>
      </c>
      <c r="F174" s="100">
        <v>0.5</v>
      </c>
      <c r="G174" s="76"/>
      <c r="H174" s="76">
        <v>4570</v>
      </c>
      <c r="I174" s="76">
        <v>0</v>
      </c>
      <c r="J174" s="76">
        <v>4570</v>
      </c>
      <c r="K174" s="76">
        <f t="shared" si="4"/>
        <v>2285</v>
      </c>
      <c r="L174" s="76">
        <f t="shared" si="5"/>
        <v>2285</v>
      </c>
      <c r="M174" s="76"/>
      <c r="N174" s="77"/>
      <c r="O174" s="77"/>
      <c r="P174" s="77"/>
      <c r="Q174" s="77"/>
      <c r="R174" s="75"/>
    </row>
    <row r="175" spans="1:18" ht="15" customHeight="1" x14ac:dyDescent="0.25">
      <c r="A175" s="75">
        <v>118</v>
      </c>
      <c r="B175" s="75" t="s">
        <v>99</v>
      </c>
      <c r="C175" s="75" t="s">
        <v>106</v>
      </c>
      <c r="D175" s="78">
        <v>42983</v>
      </c>
      <c r="E175" s="100">
        <v>0.5</v>
      </c>
      <c r="F175" s="100">
        <v>0.5</v>
      </c>
      <c r="G175" s="76"/>
      <c r="H175" s="76">
        <v>5560</v>
      </c>
      <c r="I175" s="76">
        <v>0</v>
      </c>
      <c r="J175" s="76">
        <v>5560</v>
      </c>
      <c r="K175" s="76">
        <f t="shared" si="4"/>
        <v>2780</v>
      </c>
      <c r="L175" s="76">
        <f t="shared" si="5"/>
        <v>2780</v>
      </c>
      <c r="M175" s="76"/>
      <c r="N175" s="77"/>
      <c r="O175" s="77"/>
      <c r="P175" s="77"/>
      <c r="Q175" s="77"/>
      <c r="R175" s="75"/>
    </row>
    <row r="176" spans="1:18" ht="15" customHeight="1" x14ac:dyDescent="0.25">
      <c r="A176" s="75">
        <v>119</v>
      </c>
      <c r="B176" s="75" t="s">
        <v>94</v>
      </c>
      <c r="C176" s="75" t="s">
        <v>106</v>
      </c>
      <c r="D176" s="78">
        <v>42983</v>
      </c>
      <c r="E176" s="100">
        <v>0.5</v>
      </c>
      <c r="F176" s="100">
        <v>0.5</v>
      </c>
      <c r="G176" s="76"/>
      <c r="H176" s="76">
        <v>7340</v>
      </c>
      <c r="I176" s="76">
        <v>0</v>
      </c>
      <c r="J176" s="76">
        <v>7340</v>
      </c>
      <c r="K176" s="76">
        <f t="shared" si="4"/>
        <v>3670</v>
      </c>
      <c r="L176" s="76">
        <f t="shared" si="5"/>
        <v>3670</v>
      </c>
      <c r="M176" s="76"/>
      <c r="N176" s="77"/>
      <c r="O176" s="77"/>
      <c r="P176" s="77"/>
      <c r="Q176" s="77"/>
      <c r="R176" s="75"/>
    </row>
    <row r="177" spans="1:18" ht="15" customHeight="1" x14ac:dyDescent="0.25">
      <c r="A177" s="75">
        <v>120</v>
      </c>
      <c r="B177" s="75" t="s">
        <v>100</v>
      </c>
      <c r="C177" s="75" t="s">
        <v>106</v>
      </c>
      <c r="D177" s="78">
        <v>42983</v>
      </c>
      <c r="E177" s="100">
        <v>0.5</v>
      </c>
      <c r="F177" s="100">
        <v>0.5</v>
      </c>
      <c r="G177" s="76"/>
      <c r="H177" s="76">
        <v>3860</v>
      </c>
      <c r="I177" s="76">
        <v>0</v>
      </c>
      <c r="J177" s="76">
        <v>3860</v>
      </c>
      <c r="K177" s="76">
        <f t="shared" si="4"/>
        <v>1930</v>
      </c>
      <c r="L177" s="76">
        <f t="shared" si="5"/>
        <v>1930</v>
      </c>
      <c r="M177" s="76"/>
      <c r="N177" s="77"/>
      <c r="O177" s="77"/>
      <c r="P177" s="77"/>
      <c r="Q177" s="77"/>
      <c r="R177" s="75"/>
    </row>
    <row r="178" spans="1:18" ht="15" customHeight="1" x14ac:dyDescent="0.25">
      <c r="A178" s="75">
        <v>121</v>
      </c>
      <c r="B178" s="75" t="s">
        <v>97</v>
      </c>
      <c r="C178" s="75" t="s">
        <v>106</v>
      </c>
      <c r="D178" s="78">
        <v>42983</v>
      </c>
      <c r="E178" s="100">
        <v>0.5</v>
      </c>
      <c r="F178" s="100">
        <v>0.5</v>
      </c>
      <c r="G178" s="76"/>
      <c r="H178" s="76">
        <v>5520</v>
      </c>
      <c r="I178" s="76">
        <v>0</v>
      </c>
      <c r="J178" s="76">
        <v>5520</v>
      </c>
      <c r="K178" s="76">
        <f t="shared" si="4"/>
        <v>2760</v>
      </c>
      <c r="L178" s="76">
        <f t="shared" si="5"/>
        <v>2760</v>
      </c>
      <c r="M178" s="76"/>
      <c r="N178" s="77"/>
      <c r="O178" s="77"/>
      <c r="P178" s="77"/>
      <c r="Q178" s="77"/>
      <c r="R178" s="75"/>
    </row>
    <row r="179" spans="1:18" ht="15" customHeight="1" x14ac:dyDescent="0.25">
      <c r="A179" s="75">
        <v>122</v>
      </c>
      <c r="B179" s="75" t="s">
        <v>101</v>
      </c>
      <c r="C179" s="75" t="s">
        <v>106</v>
      </c>
      <c r="D179" s="78">
        <v>42983</v>
      </c>
      <c r="E179" s="100">
        <v>0.5</v>
      </c>
      <c r="F179" s="100">
        <v>0.5</v>
      </c>
      <c r="G179" s="76"/>
      <c r="H179" s="76">
        <v>7490</v>
      </c>
      <c r="I179" s="76">
        <v>0</v>
      </c>
      <c r="J179" s="76">
        <v>7490</v>
      </c>
      <c r="K179" s="76">
        <f t="shared" si="4"/>
        <v>3745</v>
      </c>
      <c r="L179" s="76">
        <f t="shared" si="5"/>
        <v>3745</v>
      </c>
      <c r="M179" s="76"/>
      <c r="N179" s="77"/>
      <c r="O179" s="77"/>
      <c r="P179" s="77"/>
      <c r="Q179" s="77"/>
      <c r="R179" s="75"/>
    </row>
    <row r="180" spans="1:18" ht="15" customHeight="1" x14ac:dyDescent="0.25">
      <c r="A180" s="75">
        <v>123</v>
      </c>
      <c r="B180" s="75" t="s">
        <v>98</v>
      </c>
      <c r="C180" s="75" t="s">
        <v>106</v>
      </c>
      <c r="D180" s="78">
        <v>42983</v>
      </c>
      <c r="E180" s="100">
        <v>0.5</v>
      </c>
      <c r="F180" s="100">
        <v>0.5</v>
      </c>
      <c r="G180" s="76"/>
      <c r="H180" s="76">
        <v>8690</v>
      </c>
      <c r="I180" s="76">
        <v>0</v>
      </c>
      <c r="J180" s="76">
        <v>8690</v>
      </c>
      <c r="K180" s="76">
        <f t="shared" si="4"/>
        <v>4345</v>
      </c>
      <c r="L180" s="76">
        <f t="shared" si="5"/>
        <v>4345</v>
      </c>
      <c r="M180" s="76"/>
      <c r="N180" s="77"/>
      <c r="O180" s="77"/>
      <c r="P180" s="77"/>
      <c r="Q180" s="77"/>
      <c r="R180" s="75"/>
    </row>
    <row r="181" spans="1:18" ht="15" customHeight="1" x14ac:dyDescent="0.25">
      <c r="A181" s="75">
        <v>124</v>
      </c>
      <c r="B181" s="75" t="s">
        <v>94</v>
      </c>
      <c r="C181" s="75" t="s">
        <v>106</v>
      </c>
      <c r="D181" s="78">
        <v>42983</v>
      </c>
      <c r="E181" s="100">
        <v>0.5</v>
      </c>
      <c r="F181" s="100">
        <v>0.5</v>
      </c>
      <c r="G181" s="76"/>
      <c r="H181" s="76">
        <v>4290</v>
      </c>
      <c r="I181" s="76">
        <v>0</v>
      </c>
      <c r="J181" s="76">
        <v>4290</v>
      </c>
      <c r="K181" s="76">
        <f t="shared" si="4"/>
        <v>2145</v>
      </c>
      <c r="L181" s="76">
        <f t="shared" si="5"/>
        <v>2145</v>
      </c>
      <c r="M181" s="76"/>
      <c r="N181" s="77"/>
      <c r="O181" s="77"/>
      <c r="P181" s="77"/>
      <c r="Q181" s="77"/>
      <c r="R181" s="75"/>
    </row>
    <row r="182" spans="1:18" ht="15" customHeight="1" x14ac:dyDescent="0.25">
      <c r="A182" s="75">
        <v>125</v>
      </c>
      <c r="B182" s="75" t="s">
        <v>95</v>
      </c>
      <c r="C182" s="75" t="s">
        <v>106</v>
      </c>
      <c r="D182" s="78">
        <v>42983</v>
      </c>
      <c r="E182" s="100">
        <v>0.5</v>
      </c>
      <c r="F182" s="100">
        <v>0.5</v>
      </c>
      <c r="G182" s="76"/>
      <c r="H182" s="76">
        <v>4510</v>
      </c>
      <c r="I182" s="76">
        <v>0</v>
      </c>
      <c r="J182" s="76">
        <v>4510</v>
      </c>
      <c r="K182" s="76">
        <f t="shared" si="4"/>
        <v>2255</v>
      </c>
      <c r="L182" s="76">
        <f t="shared" si="5"/>
        <v>2255</v>
      </c>
      <c r="M182" s="76"/>
      <c r="N182" s="77"/>
      <c r="O182" s="77"/>
      <c r="P182" s="77"/>
      <c r="Q182" s="77"/>
      <c r="R182" s="75"/>
    </row>
    <row r="183" spans="1:18" ht="15" customHeight="1" x14ac:dyDescent="0.25">
      <c r="A183" s="75">
        <v>126</v>
      </c>
      <c r="B183" s="75" t="s">
        <v>99</v>
      </c>
      <c r="C183" s="75" t="s">
        <v>107</v>
      </c>
      <c r="D183" s="78">
        <v>42984</v>
      </c>
      <c r="E183" s="100">
        <v>0.5</v>
      </c>
      <c r="F183" s="100">
        <v>0.5</v>
      </c>
      <c r="G183" s="76"/>
      <c r="H183" s="76">
        <v>4930</v>
      </c>
      <c r="I183" s="76">
        <v>0</v>
      </c>
      <c r="J183" s="76">
        <v>4930</v>
      </c>
      <c r="K183" s="76">
        <f t="shared" si="4"/>
        <v>2465</v>
      </c>
      <c r="L183" s="76">
        <f t="shared" si="5"/>
        <v>2465</v>
      </c>
      <c r="M183" s="76"/>
      <c r="N183" s="77"/>
      <c r="O183" s="77"/>
      <c r="P183" s="77"/>
      <c r="Q183" s="77"/>
      <c r="R183" s="75"/>
    </row>
    <row r="184" spans="1:18" ht="15" customHeight="1" x14ac:dyDescent="0.25">
      <c r="A184" s="75">
        <v>127</v>
      </c>
      <c r="B184" s="75" t="s">
        <v>99</v>
      </c>
      <c r="C184" s="75" t="s">
        <v>107</v>
      </c>
      <c r="D184" s="78">
        <v>42984</v>
      </c>
      <c r="E184" s="100">
        <v>0.9</v>
      </c>
      <c r="F184" s="100">
        <v>0.1</v>
      </c>
      <c r="G184" s="76"/>
      <c r="H184" s="76">
        <v>5840</v>
      </c>
      <c r="I184" s="76">
        <v>0</v>
      </c>
      <c r="J184" s="76">
        <v>5840</v>
      </c>
      <c r="K184" s="76">
        <f t="shared" si="4"/>
        <v>5256</v>
      </c>
      <c r="L184" s="76">
        <f t="shared" si="5"/>
        <v>584</v>
      </c>
      <c r="M184" s="76"/>
      <c r="N184" s="77"/>
      <c r="O184" s="77"/>
      <c r="P184" s="77"/>
      <c r="Q184" s="77"/>
      <c r="R184" s="75"/>
    </row>
    <row r="185" spans="1:18" ht="15" customHeight="1" x14ac:dyDescent="0.25">
      <c r="A185" s="75">
        <v>128</v>
      </c>
      <c r="B185" s="75" t="s">
        <v>94</v>
      </c>
      <c r="C185" s="75" t="s">
        <v>107</v>
      </c>
      <c r="D185" s="78">
        <v>42984</v>
      </c>
      <c r="E185" s="100">
        <v>0.9</v>
      </c>
      <c r="F185" s="100">
        <v>0.1</v>
      </c>
      <c r="G185" s="76"/>
      <c r="H185" s="76">
        <v>5710</v>
      </c>
      <c r="I185" s="76">
        <v>0</v>
      </c>
      <c r="J185" s="76">
        <v>5710</v>
      </c>
      <c r="K185" s="76">
        <f t="shared" si="4"/>
        <v>5139</v>
      </c>
      <c r="L185" s="76">
        <f t="shared" si="5"/>
        <v>571</v>
      </c>
      <c r="M185" s="76"/>
      <c r="N185" s="77"/>
      <c r="O185" s="77"/>
      <c r="P185" s="77"/>
      <c r="Q185" s="77"/>
      <c r="R185" s="75"/>
    </row>
    <row r="186" spans="1:18" ht="15" customHeight="1" x14ac:dyDescent="0.25">
      <c r="A186" s="75">
        <v>129</v>
      </c>
      <c r="B186" s="75" t="s">
        <v>97</v>
      </c>
      <c r="C186" s="75" t="s">
        <v>107</v>
      </c>
      <c r="D186" s="78">
        <v>42984</v>
      </c>
      <c r="E186" s="100">
        <v>0.9</v>
      </c>
      <c r="F186" s="100">
        <v>0.1</v>
      </c>
      <c r="G186" s="76"/>
      <c r="H186" s="76">
        <v>5730</v>
      </c>
      <c r="I186" s="76">
        <v>0</v>
      </c>
      <c r="J186" s="76">
        <v>5730</v>
      </c>
      <c r="K186" s="76">
        <f t="shared" si="4"/>
        <v>5157</v>
      </c>
      <c r="L186" s="76">
        <f t="shared" si="5"/>
        <v>573</v>
      </c>
      <c r="M186" s="76"/>
      <c r="N186" s="77"/>
      <c r="O186" s="77"/>
      <c r="P186" s="77"/>
      <c r="Q186" s="77"/>
      <c r="R186" s="75"/>
    </row>
    <row r="187" spans="1:18" ht="15" customHeight="1" x14ac:dyDescent="0.25">
      <c r="A187" s="75">
        <v>130</v>
      </c>
      <c r="B187" s="75" t="s">
        <v>101</v>
      </c>
      <c r="C187" s="75" t="s">
        <v>107</v>
      </c>
      <c r="D187" s="78">
        <v>42984</v>
      </c>
      <c r="E187" s="100">
        <v>0.9</v>
      </c>
      <c r="F187" s="100">
        <v>0.1</v>
      </c>
      <c r="G187" s="76"/>
      <c r="H187" s="76">
        <v>7960</v>
      </c>
      <c r="I187" s="76">
        <v>0</v>
      </c>
      <c r="J187" s="76">
        <v>7960</v>
      </c>
      <c r="K187" s="76">
        <f t="shared" ref="K187:K199" si="6">J187*E187</f>
        <v>7164</v>
      </c>
      <c r="L187" s="76">
        <f t="shared" ref="L187:L199" si="7">J187*F187</f>
        <v>796</v>
      </c>
      <c r="M187" s="76"/>
      <c r="N187" s="77"/>
      <c r="O187" s="77"/>
      <c r="P187" s="77"/>
      <c r="Q187" s="77"/>
      <c r="R187" s="75"/>
    </row>
    <row r="188" spans="1:18" ht="15" customHeight="1" x14ac:dyDescent="0.25">
      <c r="A188" s="75">
        <v>131</v>
      </c>
      <c r="B188" s="75" t="s">
        <v>98</v>
      </c>
      <c r="C188" s="75" t="s">
        <v>107</v>
      </c>
      <c r="D188" s="78">
        <v>42984</v>
      </c>
      <c r="E188" s="100">
        <v>0.9</v>
      </c>
      <c r="F188" s="100">
        <v>0.1</v>
      </c>
      <c r="G188" s="76"/>
      <c r="H188" s="76">
        <v>7840</v>
      </c>
      <c r="I188" s="76">
        <v>0</v>
      </c>
      <c r="J188" s="76">
        <v>7840</v>
      </c>
      <c r="K188" s="76">
        <f t="shared" si="6"/>
        <v>7056</v>
      </c>
      <c r="L188" s="76">
        <f t="shared" si="7"/>
        <v>784</v>
      </c>
      <c r="M188" s="76"/>
      <c r="N188" s="77"/>
      <c r="O188" s="77"/>
      <c r="P188" s="77"/>
      <c r="Q188" s="77"/>
      <c r="R188" s="75"/>
    </row>
    <row r="189" spans="1:18" ht="15" customHeight="1" x14ac:dyDescent="0.25">
      <c r="A189" s="75">
        <v>132</v>
      </c>
      <c r="B189" s="75" t="s">
        <v>97</v>
      </c>
      <c r="C189" s="75" t="s">
        <v>107</v>
      </c>
      <c r="D189" s="78">
        <v>42984</v>
      </c>
      <c r="E189" s="100">
        <v>0.9</v>
      </c>
      <c r="F189" s="100">
        <v>0.1</v>
      </c>
      <c r="G189" s="76"/>
      <c r="H189" s="76">
        <v>5210</v>
      </c>
      <c r="I189" s="76">
        <v>0</v>
      </c>
      <c r="J189" s="76">
        <v>5210</v>
      </c>
      <c r="K189" s="76">
        <f t="shared" si="6"/>
        <v>4689</v>
      </c>
      <c r="L189" s="76">
        <f t="shared" si="7"/>
        <v>521</v>
      </c>
      <c r="M189" s="76"/>
      <c r="N189" s="77"/>
      <c r="O189" s="77"/>
      <c r="P189" s="77"/>
      <c r="Q189" s="77"/>
      <c r="R189" s="75"/>
    </row>
    <row r="190" spans="1:18" ht="15" customHeight="1" x14ac:dyDescent="0.25">
      <c r="A190" s="75">
        <v>133</v>
      </c>
      <c r="B190" s="75" t="s">
        <v>99</v>
      </c>
      <c r="C190" s="75" t="s">
        <v>107</v>
      </c>
      <c r="D190" s="78">
        <v>42984</v>
      </c>
      <c r="E190" s="100">
        <v>0.9</v>
      </c>
      <c r="F190" s="100">
        <v>0.1</v>
      </c>
      <c r="G190" s="76"/>
      <c r="H190" s="76">
        <v>9560</v>
      </c>
      <c r="I190" s="76">
        <v>0</v>
      </c>
      <c r="J190" s="76">
        <v>9560</v>
      </c>
      <c r="K190" s="76">
        <f t="shared" si="6"/>
        <v>8604</v>
      </c>
      <c r="L190" s="76">
        <f t="shared" si="7"/>
        <v>956</v>
      </c>
      <c r="M190" s="76"/>
      <c r="N190" s="77"/>
      <c r="O190" s="77"/>
      <c r="P190" s="77"/>
      <c r="Q190" s="77"/>
      <c r="R190" s="75"/>
    </row>
    <row r="191" spans="1:18" ht="15" customHeight="1" x14ac:dyDescent="0.25">
      <c r="A191" s="75">
        <v>134</v>
      </c>
      <c r="B191" s="75" t="s">
        <v>94</v>
      </c>
      <c r="C191" s="75" t="s">
        <v>107</v>
      </c>
      <c r="D191" s="78">
        <v>42984</v>
      </c>
      <c r="E191" s="100">
        <v>0.9</v>
      </c>
      <c r="F191" s="100">
        <v>0.1</v>
      </c>
      <c r="G191" s="76"/>
      <c r="H191" s="76">
        <v>6370</v>
      </c>
      <c r="I191" s="76">
        <v>0</v>
      </c>
      <c r="J191" s="76">
        <v>6370</v>
      </c>
      <c r="K191" s="76">
        <f t="shared" si="6"/>
        <v>5733</v>
      </c>
      <c r="L191" s="76">
        <f t="shared" si="7"/>
        <v>637</v>
      </c>
      <c r="M191" s="76"/>
      <c r="N191" s="77"/>
      <c r="O191" s="77"/>
      <c r="P191" s="77"/>
      <c r="Q191" s="77"/>
      <c r="R191" s="75"/>
    </row>
    <row r="192" spans="1:18" ht="15" customHeight="1" x14ac:dyDescent="0.25">
      <c r="A192" s="75">
        <v>135</v>
      </c>
      <c r="B192" s="75" t="s">
        <v>96</v>
      </c>
      <c r="C192" s="75" t="s">
        <v>107</v>
      </c>
      <c r="D192" s="78">
        <v>42984</v>
      </c>
      <c r="E192" s="100">
        <v>0.5</v>
      </c>
      <c r="F192" s="100">
        <v>0.5</v>
      </c>
      <c r="G192" s="76"/>
      <c r="H192" s="76">
        <v>7100</v>
      </c>
      <c r="I192" s="76">
        <v>0</v>
      </c>
      <c r="J192" s="76">
        <v>7100</v>
      </c>
      <c r="K192" s="76">
        <f t="shared" si="6"/>
        <v>3550</v>
      </c>
      <c r="L192" s="76">
        <f t="shared" si="7"/>
        <v>3550</v>
      </c>
      <c r="M192" s="76"/>
      <c r="N192" s="77"/>
      <c r="O192" s="77"/>
      <c r="P192" s="77"/>
      <c r="Q192" s="77"/>
      <c r="R192" s="75"/>
    </row>
    <row r="193" spans="1:18" ht="15" customHeight="1" x14ac:dyDescent="0.25">
      <c r="A193" s="75">
        <v>136</v>
      </c>
      <c r="B193" s="75" t="s">
        <v>96</v>
      </c>
      <c r="C193" s="75" t="s">
        <v>107</v>
      </c>
      <c r="D193" s="78">
        <v>42984</v>
      </c>
      <c r="E193" s="100">
        <v>0.9</v>
      </c>
      <c r="F193" s="100">
        <v>0.1</v>
      </c>
      <c r="G193" s="76"/>
      <c r="H193" s="76">
        <v>9370</v>
      </c>
      <c r="I193" s="76">
        <v>0</v>
      </c>
      <c r="J193" s="76">
        <v>9370</v>
      </c>
      <c r="K193" s="76">
        <f t="shared" si="6"/>
        <v>8433</v>
      </c>
      <c r="L193" s="76">
        <f t="shared" si="7"/>
        <v>937</v>
      </c>
      <c r="M193" s="76"/>
      <c r="N193" s="77"/>
      <c r="O193" s="77"/>
      <c r="P193" s="77"/>
      <c r="Q193" s="77"/>
      <c r="R193" s="75"/>
    </row>
    <row r="194" spans="1:18" ht="15" customHeight="1" x14ac:dyDescent="0.25">
      <c r="A194" s="75">
        <v>137</v>
      </c>
      <c r="B194" s="75" t="s">
        <v>98</v>
      </c>
      <c r="C194" s="75" t="s">
        <v>107</v>
      </c>
      <c r="D194" s="78">
        <v>42984</v>
      </c>
      <c r="E194" s="100">
        <v>0.9</v>
      </c>
      <c r="F194" s="100">
        <v>0.1</v>
      </c>
      <c r="G194" s="76"/>
      <c r="H194" s="76">
        <v>5870</v>
      </c>
      <c r="I194" s="76">
        <v>0</v>
      </c>
      <c r="J194" s="76">
        <v>5870</v>
      </c>
      <c r="K194" s="76">
        <f t="shared" si="6"/>
        <v>5283</v>
      </c>
      <c r="L194" s="76">
        <f t="shared" si="7"/>
        <v>587</v>
      </c>
      <c r="M194" s="76"/>
      <c r="N194" s="77"/>
      <c r="O194" s="77"/>
      <c r="P194" s="77"/>
      <c r="Q194" s="77"/>
      <c r="R194" s="75"/>
    </row>
    <row r="195" spans="1:18" ht="15" customHeight="1" x14ac:dyDescent="0.25">
      <c r="A195" s="75">
        <v>138</v>
      </c>
      <c r="B195" s="75" t="s">
        <v>101</v>
      </c>
      <c r="C195" s="75" t="s">
        <v>107</v>
      </c>
      <c r="D195" s="78">
        <v>42984</v>
      </c>
      <c r="E195" s="100">
        <v>0.9</v>
      </c>
      <c r="F195" s="100">
        <v>0.1</v>
      </c>
      <c r="G195" s="76"/>
      <c r="H195" s="76">
        <v>7770</v>
      </c>
      <c r="I195" s="76">
        <v>0</v>
      </c>
      <c r="J195" s="76">
        <v>7770</v>
      </c>
      <c r="K195" s="76">
        <f t="shared" si="6"/>
        <v>6993</v>
      </c>
      <c r="L195" s="76">
        <f t="shared" si="7"/>
        <v>777</v>
      </c>
      <c r="M195" s="76"/>
      <c r="N195" s="77"/>
      <c r="O195" s="77"/>
      <c r="P195" s="77"/>
      <c r="Q195" s="77"/>
      <c r="R195" s="75"/>
    </row>
    <row r="196" spans="1:18" ht="15" customHeight="1" x14ac:dyDescent="0.25">
      <c r="A196" s="75">
        <v>139</v>
      </c>
      <c r="B196" s="75" t="s">
        <v>97</v>
      </c>
      <c r="C196" s="75" t="s">
        <v>107</v>
      </c>
      <c r="D196" s="78">
        <v>42984</v>
      </c>
      <c r="E196" s="100">
        <v>0.9</v>
      </c>
      <c r="F196" s="100">
        <v>0.1</v>
      </c>
      <c r="G196" s="76"/>
      <c r="H196" s="76">
        <v>6120</v>
      </c>
      <c r="I196" s="76">
        <v>0</v>
      </c>
      <c r="J196" s="76">
        <v>6120</v>
      </c>
      <c r="K196" s="76">
        <f t="shared" si="6"/>
        <v>5508</v>
      </c>
      <c r="L196" s="76">
        <f t="shared" si="7"/>
        <v>612</v>
      </c>
      <c r="M196" s="76"/>
      <c r="N196" s="77"/>
      <c r="O196" s="77"/>
      <c r="P196" s="77"/>
      <c r="Q196" s="77"/>
      <c r="R196" s="75"/>
    </row>
    <row r="197" spans="1:18" ht="15" customHeight="1" x14ac:dyDescent="0.25">
      <c r="A197" s="75">
        <v>140</v>
      </c>
      <c r="B197" s="75" t="s">
        <v>99</v>
      </c>
      <c r="C197" s="75" t="s">
        <v>107</v>
      </c>
      <c r="D197" s="78">
        <v>42984</v>
      </c>
      <c r="E197" s="100">
        <v>0.9</v>
      </c>
      <c r="F197" s="100">
        <v>0.1</v>
      </c>
      <c r="G197" s="76"/>
      <c r="H197" s="76">
        <v>7920</v>
      </c>
      <c r="I197" s="76">
        <v>0</v>
      </c>
      <c r="J197" s="76">
        <v>7920</v>
      </c>
      <c r="K197" s="76">
        <f t="shared" si="6"/>
        <v>7128</v>
      </c>
      <c r="L197" s="76">
        <f t="shared" si="7"/>
        <v>792</v>
      </c>
      <c r="M197" s="76"/>
      <c r="N197" s="77"/>
      <c r="O197" s="77"/>
      <c r="P197" s="77"/>
      <c r="Q197" s="77"/>
      <c r="R197" s="75"/>
    </row>
    <row r="198" spans="1:18" ht="15" customHeight="1" x14ac:dyDescent="0.25">
      <c r="A198" s="75">
        <v>141</v>
      </c>
      <c r="B198" s="75" t="s">
        <v>94</v>
      </c>
      <c r="C198" s="75" t="s">
        <v>107</v>
      </c>
      <c r="D198" s="78">
        <v>42984</v>
      </c>
      <c r="E198" s="100">
        <v>0.9</v>
      </c>
      <c r="F198" s="100">
        <v>0.1</v>
      </c>
      <c r="G198" s="76"/>
      <c r="H198" s="76">
        <v>8700</v>
      </c>
      <c r="I198" s="76">
        <v>0</v>
      </c>
      <c r="J198" s="76">
        <v>8700</v>
      </c>
      <c r="K198" s="76">
        <f t="shared" si="6"/>
        <v>7830</v>
      </c>
      <c r="L198" s="76">
        <f t="shared" si="7"/>
        <v>870</v>
      </c>
      <c r="M198" s="76"/>
      <c r="N198" s="77"/>
      <c r="O198" s="77"/>
      <c r="P198" s="77"/>
      <c r="Q198" s="77"/>
      <c r="R198" s="75"/>
    </row>
    <row r="199" spans="1:18" ht="15" customHeight="1" x14ac:dyDescent="0.25">
      <c r="A199" s="75">
        <v>142</v>
      </c>
      <c r="B199" s="75" t="s">
        <v>95</v>
      </c>
      <c r="C199" s="75" t="s">
        <v>107</v>
      </c>
      <c r="D199" s="78">
        <v>42984</v>
      </c>
      <c r="E199" s="100">
        <v>0.9</v>
      </c>
      <c r="F199" s="100">
        <v>0.1</v>
      </c>
      <c r="G199" s="76"/>
      <c r="H199" s="76">
        <v>8420</v>
      </c>
      <c r="I199" s="76">
        <v>0</v>
      </c>
      <c r="J199" s="76">
        <v>8420</v>
      </c>
      <c r="K199" s="76">
        <f t="shared" si="6"/>
        <v>7578</v>
      </c>
      <c r="L199" s="76">
        <f t="shared" si="7"/>
        <v>842</v>
      </c>
      <c r="M199" s="76"/>
      <c r="N199" s="77"/>
      <c r="O199" s="77"/>
      <c r="P199" s="77"/>
      <c r="Q199" s="77"/>
      <c r="R199" s="75"/>
    </row>
    <row r="200" spans="1:18" s="16" customFormat="1" ht="15" customHeight="1" x14ac:dyDescent="0.25">
      <c r="A200" s="148" t="s">
        <v>18</v>
      </c>
      <c r="B200" s="148"/>
      <c r="C200" s="148"/>
      <c r="D200" s="148"/>
      <c r="E200" s="84"/>
      <c r="F200" s="84"/>
      <c r="G200" s="80"/>
      <c r="H200" s="80">
        <f t="shared" ref="H200:R200" si="8">SUM(H58:H199)</f>
        <v>843250</v>
      </c>
      <c r="I200" s="80">
        <f t="shared" si="8"/>
        <v>0</v>
      </c>
      <c r="J200" s="80">
        <f t="shared" si="8"/>
        <v>843250</v>
      </c>
      <c r="K200" s="80">
        <f t="shared" si="8"/>
        <v>618622</v>
      </c>
      <c r="L200" s="80">
        <f t="shared" si="8"/>
        <v>224628</v>
      </c>
      <c r="M200" s="80">
        <f t="shared" si="8"/>
        <v>0</v>
      </c>
      <c r="N200" s="80">
        <f t="shared" si="8"/>
        <v>0</v>
      </c>
      <c r="O200" s="80">
        <f t="shared" si="8"/>
        <v>0</v>
      </c>
      <c r="P200" s="80">
        <f t="shared" si="8"/>
        <v>0</v>
      </c>
      <c r="Q200" s="80">
        <f t="shared" si="8"/>
        <v>0</v>
      </c>
      <c r="R200" s="80">
        <f t="shared" si="8"/>
        <v>0</v>
      </c>
    </row>
    <row r="201" spans="1:18" s="16" customFormat="1" ht="15" customHeight="1" x14ac:dyDescent="0.25">
      <c r="A201" s="111"/>
      <c r="B201" s="111"/>
      <c r="C201" s="111"/>
      <c r="D201" s="111"/>
      <c r="E201" s="82"/>
      <c r="F201" s="82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</row>
    <row r="202" spans="1:18" s="16" customFormat="1" ht="15" customHeight="1" x14ac:dyDescent="0.25">
      <c r="A202" s="111"/>
      <c r="B202" s="111"/>
      <c r="C202" s="111"/>
      <c r="D202" s="111"/>
      <c r="E202" s="82"/>
      <c r="F202" s="82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</row>
    <row r="203" spans="1:18" s="16" customFormat="1" ht="15" customHeight="1" x14ac:dyDescent="0.25">
      <c r="A203" s="111"/>
      <c r="B203" s="111"/>
      <c r="C203" s="111"/>
      <c r="D203" s="111"/>
      <c r="E203" s="82"/>
      <c r="F203" s="82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</row>
    <row r="204" spans="1:18" s="16" customFormat="1" ht="15" customHeight="1" x14ac:dyDescent="0.25">
      <c r="A204" s="111"/>
      <c r="B204" s="111"/>
      <c r="C204" s="111"/>
      <c r="D204" s="111"/>
      <c r="E204" s="82"/>
      <c r="F204" s="82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</row>
    <row r="205" spans="1:18" s="16" customFormat="1" ht="15" customHeight="1" x14ac:dyDescent="0.25">
      <c r="A205" s="111"/>
      <c r="B205" s="111"/>
      <c r="C205" s="111"/>
      <c r="D205" s="111"/>
      <c r="E205" s="82"/>
      <c r="F205" s="82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</row>
    <row r="206" spans="1:18" s="16" customFormat="1" ht="15" customHeight="1" x14ac:dyDescent="0.25">
      <c r="A206" s="111"/>
      <c r="B206" s="111"/>
      <c r="C206" s="111"/>
      <c r="D206" s="111"/>
      <c r="E206" s="82"/>
      <c r="F206" s="82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</row>
    <row r="228" spans="1:18" ht="18" customHeight="1" x14ac:dyDescent="0.25">
      <c r="A228" s="10"/>
      <c r="B228" s="7"/>
      <c r="C228" s="7"/>
      <c r="D228" s="7"/>
      <c r="E228" s="36"/>
      <c r="F228" s="36"/>
      <c r="G228" s="32"/>
      <c r="H228" s="32"/>
      <c r="I228" s="36"/>
      <c r="J228" s="38"/>
      <c r="K228" s="32"/>
      <c r="L228" s="32"/>
      <c r="M228" s="32"/>
      <c r="N228" s="143" t="s">
        <v>112</v>
      </c>
      <c r="O228" s="143"/>
      <c r="P228" s="143"/>
      <c r="Q228" s="143"/>
      <c r="R228" s="143"/>
    </row>
    <row r="229" spans="1:18" s="25" customFormat="1" ht="15" customHeight="1" x14ac:dyDescent="0.25">
      <c r="A229" s="22"/>
      <c r="B229" s="23"/>
      <c r="C229" s="24" t="s">
        <v>12</v>
      </c>
      <c r="F229" s="112"/>
      <c r="G229" s="53"/>
      <c r="H229" s="51"/>
      <c r="I229" s="112" t="s">
        <v>13</v>
      </c>
      <c r="J229" s="38"/>
      <c r="K229" s="53"/>
      <c r="L229" s="53"/>
      <c r="M229" s="53" t="s">
        <v>14</v>
      </c>
      <c r="N229" s="52"/>
      <c r="Q229" s="53"/>
      <c r="R229" s="26"/>
    </row>
  </sheetData>
  <mergeCells count="38">
    <mergeCell ref="A200:D200"/>
    <mergeCell ref="N228:R228"/>
    <mergeCell ref="G56:G57"/>
    <mergeCell ref="H56:H57"/>
    <mergeCell ref="I56:I57"/>
    <mergeCell ref="J56:J57"/>
    <mergeCell ref="K56:K57"/>
    <mergeCell ref="L56:L57"/>
    <mergeCell ref="M56:M57"/>
    <mergeCell ref="N56:O56"/>
    <mergeCell ref="P56:Q56"/>
    <mergeCell ref="R56:R57"/>
    <mergeCell ref="E56:E57"/>
    <mergeCell ref="F56:F57"/>
    <mergeCell ref="H11:H12"/>
    <mergeCell ref="I11:I12"/>
    <mergeCell ref="J11:J12"/>
    <mergeCell ref="A54:D54"/>
    <mergeCell ref="A56:A57"/>
    <mergeCell ref="B56:B57"/>
    <mergeCell ref="C56:C57"/>
    <mergeCell ref="D56:D57"/>
    <mergeCell ref="A7:R7"/>
    <mergeCell ref="A8:R8"/>
    <mergeCell ref="A9:R9"/>
    <mergeCell ref="A11:A12"/>
    <mergeCell ref="B11:B12"/>
    <mergeCell ref="C11:C12"/>
    <mergeCell ref="D11:D12"/>
    <mergeCell ref="E11:E12"/>
    <mergeCell ref="F11:F12"/>
    <mergeCell ref="G11:G12"/>
    <mergeCell ref="N11:O11"/>
    <mergeCell ref="P11:Q11"/>
    <mergeCell ref="R11:R12"/>
    <mergeCell ref="K11:K12"/>
    <mergeCell ref="L11:L12"/>
    <mergeCell ref="M11:M12"/>
  </mergeCells>
  <pageMargins left="0.39370078740157483" right="0.39370078740157483" top="0" bottom="0.47244094488188981" header="0.31496062992125984" footer="0.31496062992125984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0"/>
  <sheetViews>
    <sheetView tabSelected="1" view="pageLayout" zoomScaleNormal="100" zoomScaleSheetLayoutView="100" workbookViewId="0">
      <selection activeCell="A7" sqref="A7:S7"/>
    </sheetView>
  </sheetViews>
  <sheetFormatPr defaultColWidth="9.140625" defaultRowHeight="15" customHeight="1" x14ac:dyDescent="0.25"/>
  <cols>
    <col min="1" max="1" width="4.28515625" style="2" customWidth="1"/>
    <col min="2" max="2" width="9" style="2" bestFit="1" customWidth="1"/>
    <col min="3" max="3" width="12.7109375" style="2" customWidth="1"/>
    <col min="4" max="4" width="8.140625" style="2" customWidth="1"/>
    <col min="5" max="6" width="5.42578125" style="83" customWidth="1"/>
    <col min="7" max="7" width="5.42578125" style="29" customWidth="1"/>
    <col min="8" max="8" width="10.28515625" style="29" customWidth="1"/>
    <col min="9" max="9" width="8.85546875" style="29" customWidth="1"/>
    <col min="10" max="10" width="8.140625" style="29" customWidth="1"/>
    <col min="11" max="11" width="10.5703125" style="29" customWidth="1"/>
    <col min="12" max="12" width="11.5703125" style="29" customWidth="1"/>
    <col min="13" max="13" width="12" style="29" customWidth="1"/>
    <col min="14" max="14" width="8.28515625" style="29" customWidth="1"/>
    <col min="15" max="15" width="5.140625" style="48" customWidth="1"/>
    <col min="16" max="16" width="6.42578125" style="48" customWidth="1"/>
    <col min="17" max="17" width="5.28515625" style="48" customWidth="1"/>
    <col min="18" max="18" width="6.42578125" style="48" customWidth="1"/>
    <col min="19" max="19" width="7.85546875" style="2" customWidth="1"/>
    <col min="20" max="20" width="12.42578125" style="2" bestFit="1" customWidth="1"/>
    <col min="21" max="16384" width="9.140625" style="2"/>
  </cols>
  <sheetData>
    <row r="1" spans="1:24" ht="6" customHeight="1" x14ac:dyDescent="0.25">
      <c r="A1" s="1"/>
      <c r="B1" s="1"/>
      <c r="C1" s="1"/>
      <c r="D1" s="1"/>
      <c r="E1" s="82"/>
      <c r="F1" s="82"/>
      <c r="G1" s="28"/>
      <c r="I1" s="28"/>
      <c r="J1" s="28"/>
      <c r="K1" s="28"/>
      <c r="L1" s="28"/>
      <c r="M1" s="28"/>
      <c r="N1" s="28"/>
      <c r="O1" s="46"/>
      <c r="P1" s="46"/>
      <c r="Q1" s="46"/>
      <c r="R1" s="46"/>
      <c r="S1" s="1"/>
    </row>
    <row r="2" spans="1:24" ht="15" customHeight="1" x14ac:dyDescent="0.25">
      <c r="A2" s="3"/>
      <c r="D2" s="150" t="s">
        <v>129</v>
      </c>
      <c r="E2" s="151"/>
      <c r="F2" s="151"/>
      <c r="G2" s="151"/>
      <c r="H2" s="151"/>
      <c r="I2" s="151"/>
      <c r="J2" s="151"/>
      <c r="K2" s="151"/>
      <c r="L2" s="151"/>
      <c r="M2" s="151"/>
      <c r="N2" s="165" t="s">
        <v>126</v>
      </c>
      <c r="O2" s="165"/>
      <c r="P2" s="165"/>
      <c r="Q2" s="165"/>
      <c r="R2" s="165"/>
      <c r="S2" s="165"/>
    </row>
    <row r="3" spans="1:24" ht="15" customHeight="1" x14ac:dyDescent="0.25">
      <c r="A3" s="3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38"/>
      <c r="O3" s="47"/>
      <c r="P3" s="47"/>
      <c r="Q3" s="47"/>
      <c r="R3" s="47"/>
      <c r="S3" s="3"/>
    </row>
    <row r="4" spans="1:24" ht="14.25" customHeight="1" x14ac:dyDescent="0.25">
      <c r="D4" s="151"/>
      <c r="E4" s="151"/>
      <c r="F4" s="151"/>
      <c r="G4" s="151"/>
      <c r="H4" s="151"/>
      <c r="I4" s="151"/>
      <c r="J4" s="151"/>
      <c r="K4" s="151"/>
      <c r="L4" s="151"/>
      <c r="M4" s="151"/>
    </row>
    <row r="5" spans="1:24" ht="46.5" customHeight="1" x14ac:dyDescent="0.25">
      <c r="D5" s="151"/>
      <c r="E5" s="151"/>
      <c r="F5" s="151"/>
      <c r="G5" s="151"/>
      <c r="H5" s="151"/>
      <c r="I5" s="151"/>
      <c r="J5" s="151"/>
      <c r="K5" s="151"/>
      <c r="L5" s="151"/>
      <c r="M5" s="151"/>
    </row>
    <row r="6" spans="1:24" ht="6" customHeight="1" x14ac:dyDescent="0.25">
      <c r="D6" s="12"/>
    </row>
    <row r="7" spans="1:24" ht="21" customHeight="1" x14ac:dyDescent="0.25">
      <c r="A7" s="142" t="s">
        <v>2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24" ht="18" customHeight="1" x14ac:dyDescent="0.25">
      <c r="A8" s="144" t="s">
        <v>124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24" ht="15" customHeight="1" x14ac:dyDescent="0.25">
      <c r="A9" s="143" t="s">
        <v>125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24" ht="7.5" customHeight="1" x14ac:dyDescent="0.25">
      <c r="A10" s="11"/>
      <c r="B10" s="11"/>
      <c r="C10" s="11"/>
      <c r="D10" s="11"/>
      <c r="E10" s="34"/>
      <c r="F10" s="34"/>
      <c r="G10" s="30"/>
      <c r="H10" s="34"/>
      <c r="I10" s="34"/>
      <c r="J10" s="34"/>
      <c r="K10" s="34"/>
      <c r="L10" s="34"/>
      <c r="M10" s="34"/>
      <c r="N10" s="34"/>
      <c r="O10" s="47"/>
      <c r="P10" s="47"/>
      <c r="Q10" s="47"/>
      <c r="R10" s="47"/>
      <c r="S10" s="11"/>
    </row>
    <row r="11" spans="1:24" s="11" customFormat="1" ht="15" customHeight="1" x14ac:dyDescent="0.25">
      <c r="A11" s="138" t="s">
        <v>3</v>
      </c>
      <c r="B11" s="138" t="s">
        <v>4</v>
      </c>
      <c r="C11" s="138" t="s">
        <v>15</v>
      </c>
      <c r="D11" s="138" t="s">
        <v>1</v>
      </c>
      <c r="E11" s="137" t="s">
        <v>43</v>
      </c>
      <c r="F11" s="137" t="s">
        <v>44</v>
      </c>
      <c r="G11" s="137" t="s">
        <v>45</v>
      </c>
      <c r="H11" s="137" t="s">
        <v>5</v>
      </c>
      <c r="I11" s="137" t="s">
        <v>113</v>
      </c>
      <c r="J11" s="152" t="s">
        <v>127</v>
      </c>
      <c r="K11" s="137" t="s">
        <v>7</v>
      </c>
      <c r="L11" s="137" t="s">
        <v>40</v>
      </c>
      <c r="M11" s="137" t="s">
        <v>41</v>
      </c>
      <c r="N11" s="137" t="s">
        <v>42</v>
      </c>
      <c r="O11" s="137" t="s">
        <v>8</v>
      </c>
      <c r="P11" s="137"/>
      <c r="Q11" s="137" t="s">
        <v>9</v>
      </c>
      <c r="R11" s="137"/>
      <c r="S11" s="138" t="s">
        <v>16</v>
      </c>
    </row>
    <row r="12" spans="1:24" s="11" customFormat="1" ht="30.75" customHeight="1" x14ac:dyDescent="0.25">
      <c r="A12" s="138"/>
      <c r="B12" s="138"/>
      <c r="C12" s="138"/>
      <c r="D12" s="138"/>
      <c r="E12" s="137"/>
      <c r="F12" s="137"/>
      <c r="G12" s="137"/>
      <c r="H12" s="137"/>
      <c r="I12" s="137"/>
      <c r="J12" s="153"/>
      <c r="K12" s="137"/>
      <c r="L12" s="137"/>
      <c r="M12" s="137"/>
      <c r="N12" s="137"/>
      <c r="O12" s="114" t="s">
        <v>10</v>
      </c>
      <c r="P12" s="114" t="s">
        <v>11</v>
      </c>
      <c r="Q12" s="114" t="s">
        <v>10</v>
      </c>
      <c r="R12" s="114" t="s">
        <v>11</v>
      </c>
      <c r="S12" s="138"/>
      <c r="X12" s="11" t="s">
        <v>79</v>
      </c>
    </row>
    <row r="13" spans="1:24" s="129" customFormat="1" ht="16.5" customHeight="1" x14ac:dyDescent="0.25">
      <c r="A13" s="126">
        <v>1</v>
      </c>
      <c r="B13" s="126"/>
      <c r="C13" s="126"/>
      <c r="D13" s="126"/>
      <c r="E13" s="127"/>
      <c r="F13" s="127"/>
      <c r="G13" s="127"/>
      <c r="H13" s="127"/>
      <c r="I13" s="127"/>
      <c r="J13" s="130"/>
      <c r="K13" s="127"/>
      <c r="L13" s="127"/>
      <c r="M13" s="127"/>
      <c r="N13" s="127"/>
      <c r="O13" s="127"/>
      <c r="P13" s="127"/>
      <c r="Q13" s="127"/>
      <c r="R13" s="127"/>
      <c r="S13" s="126"/>
    </row>
    <row r="14" spans="1:24" s="129" customFormat="1" ht="17.25" customHeight="1" x14ac:dyDescent="0.25">
      <c r="A14" s="126">
        <v>2</v>
      </c>
      <c r="B14" s="126"/>
      <c r="C14" s="126"/>
      <c r="D14" s="126"/>
      <c r="E14" s="127"/>
      <c r="F14" s="127"/>
      <c r="G14" s="127"/>
      <c r="H14" s="127"/>
      <c r="I14" s="127"/>
      <c r="J14" s="130"/>
      <c r="K14" s="127"/>
      <c r="L14" s="127"/>
      <c r="M14" s="127"/>
      <c r="N14" s="127"/>
      <c r="O14" s="127"/>
      <c r="P14" s="127"/>
      <c r="Q14" s="127"/>
      <c r="R14" s="127"/>
      <c r="S14" s="126"/>
    </row>
    <row r="15" spans="1:24" s="129" customFormat="1" ht="16.5" customHeight="1" x14ac:dyDescent="0.25">
      <c r="A15" s="126">
        <v>3</v>
      </c>
      <c r="B15" s="126"/>
      <c r="C15" s="126"/>
      <c r="D15" s="126"/>
      <c r="E15" s="127"/>
      <c r="F15" s="127"/>
      <c r="G15" s="127"/>
      <c r="H15" s="127"/>
      <c r="I15" s="127"/>
      <c r="J15" s="130"/>
      <c r="K15" s="127"/>
      <c r="L15" s="127"/>
      <c r="M15" s="127"/>
      <c r="N15" s="127"/>
      <c r="O15" s="127"/>
      <c r="P15" s="127"/>
      <c r="Q15" s="127"/>
      <c r="R15" s="127"/>
      <c r="S15" s="126"/>
    </row>
    <row r="16" spans="1:24" s="129" customFormat="1" ht="16.5" customHeight="1" x14ac:dyDescent="0.25">
      <c r="A16" s="126">
        <v>4</v>
      </c>
      <c r="B16" s="126"/>
      <c r="C16" s="126"/>
      <c r="D16" s="126"/>
      <c r="E16" s="127"/>
      <c r="F16" s="127"/>
      <c r="G16" s="127"/>
      <c r="H16" s="127"/>
      <c r="I16" s="127"/>
      <c r="J16" s="130"/>
      <c r="K16" s="127"/>
      <c r="L16" s="127"/>
      <c r="M16" s="127"/>
      <c r="N16" s="127"/>
      <c r="O16" s="127"/>
      <c r="P16" s="127"/>
      <c r="Q16" s="127"/>
      <c r="R16" s="127"/>
      <c r="S16" s="126"/>
    </row>
    <row r="17" spans="1:20" ht="15" customHeight="1" x14ac:dyDescent="0.25">
      <c r="A17" s="75"/>
      <c r="B17" s="148" t="s">
        <v>116</v>
      </c>
      <c r="C17" s="148"/>
      <c r="D17" s="148"/>
      <c r="E17" s="148"/>
      <c r="F17" s="148"/>
      <c r="G17" s="148"/>
      <c r="H17" s="76"/>
      <c r="I17" s="76"/>
      <c r="J17" s="76"/>
      <c r="K17" s="76"/>
      <c r="L17" s="76"/>
      <c r="M17" s="76"/>
      <c r="N17" s="76"/>
      <c r="O17" s="77"/>
      <c r="P17" s="77"/>
      <c r="Q17" s="77"/>
      <c r="R17" s="77"/>
      <c r="S17" s="75"/>
    </row>
    <row r="18" spans="1:20" ht="15" customHeight="1" x14ac:dyDescent="0.25">
      <c r="A18" s="75"/>
      <c r="B18" s="145" t="s">
        <v>115</v>
      </c>
      <c r="C18" s="146"/>
      <c r="D18" s="146"/>
      <c r="E18" s="146"/>
      <c r="F18" s="146"/>
      <c r="G18" s="146"/>
      <c r="H18" s="123"/>
      <c r="I18" s="123"/>
      <c r="J18" s="123"/>
      <c r="K18" s="124"/>
      <c r="L18" s="135"/>
      <c r="M18" s="135"/>
      <c r="N18" s="76"/>
      <c r="O18" s="77"/>
      <c r="P18" s="77"/>
      <c r="Q18" s="77"/>
      <c r="R18" s="77"/>
      <c r="S18" s="75"/>
    </row>
    <row r="19" spans="1:20" ht="15" customHeight="1" x14ac:dyDescent="0.25">
      <c r="A19" s="128">
        <v>1</v>
      </c>
      <c r="B19" s="128"/>
      <c r="C19" s="128"/>
      <c r="D19" s="128"/>
      <c r="E19" s="128"/>
      <c r="F19" s="128"/>
      <c r="G19" s="128"/>
      <c r="H19" s="76"/>
      <c r="I19" s="76"/>
      <c r="J19" s="76"/>
      <c r="K19" s="76"/>
      <c r="L19" s="76"/>
      <c r="M19" s="76"/>
      <c r="N19" s="76"/>
      <c r="O19" s="77"/>
      <c r="P19" s="77"/>
      <c r="Q19" s="77"/>
      <c r="R19" s="77"/>
      <c r="S19" s="75"/>
    </row>
    <row r="20" spans="1:20" ht="15" customHeight="1" x14ac:dyDescent="0.25">
      <c r="A20" s="128">
        <v>2</v>
      </c>
      <c r="B20" s="128"/>
      <c r="C20" s="128"/>
      <c r="D20" s="128"/>
      <c r="E20" s="128"/>
      <c r="F20" s="128"/>
      <c r="G20" s="128"/>
      <c r="H20" s="76"/>
      <c r="I20" s="76"/>
      <c r="J20" s="76"/>
      <c r="K20" s="76"/>
      <c r="L20" s="76"/>
      <c r="M20" s="76"/>
      <c r="N20" s="76"/>
      <c r="O20" s="77"/>
      <c r="P20" s="77"/>
      <c r="Q20" s="77"/>
      <c r="R20" s="77"/>
      <c r="S20" s="75"/>
    </row>
    <row r="21" spans="1:20" ht="15" customHeight="1" x14ac:dyDescent="0.25">
      <c r="A21" s="134">
        <v>3</v>
      </c>
      <c r="B21" s="134"/>
      <c r="C21" s="134"/>
      <c r="D21" s="134"/>
      <c r="E21" s="134"/>
      <c r="F21" s="134"/>
      <c r="G21" s="134"/>
      <c r="H21" s="76"/>
      <c r="I21" s="76"/>
      <c r="J21" s="76"/>
      <c r="K21" s="76"/>
      <c r="L21" s="76"/>
      <c r="M21" s="76"/>
      <c r="N21" s="76"/>
      <c r="O21" s="77"/>
      <c r="P21" s="77"/>
      <c r="Q21" s="77"/>
      <c r="R21" s="77"/>
      <c r="S21" s="75"/>
    </row>
    <row r="22" spans="1:20" ht="15" customHeight="1" x14ac:dyDescent="0.25">
      <c r="A22" s="131">
        <v>4</v>
      </c>
      <c r="B22" s="75"/>
      <c r="C22" s="75"/>
      <c r="D22" s="75"/>
      <c r="E22" s="87"/>
      <c r="F22" s="87"/>
      <c r="G22" s="76"/>
      <c r="H22" s="76"/>
      <c r="I22" s="76"/>
      <c r="J22" s="76"/>
      <c r="K22" s="76"/>
      <c r="L22" s="76"/>
      <c r="M22" s="76"/>
      <c r="N22" s="76"/>
      <c r="O22" s="77"/>
      <c r="P22" s="77"/>
      <c r="Q22" s="77"/>
      <c r="R22" s="77"/>
      <c r="S22" s="75"/>
    </row>
    <row r="23" spans="1:20" s="16" customFormat="1" ht="20.25" customHeight="1" x14ac:dyDescent="0.25">
      <c r="A23" s="145" t="s">
        <v>18</v>
      </c>
      <c r="B23" s="146"/>
      <c r="C23" s="146"/>
      <c r="D23" s="146"/>
      <c r="E23" s="146"/>
      <c r="F23" s="146"/>
      <c r="G23" s="147"/>
      <c r="H23" s="80"/>
      <c r="I23" s="80"/>
      <c r="J23" s="80"/>
      <c r="K23" s="121"/>
      <c r="L23" s="122"/>
      <c r="M23" s="122"/>
      <c r="N23" s="80"/>
      <c r="O23" s="80"/>
      <c r="P23" s="80"/>
      <c r="Q23" s="80"/>
      <c r="R23" s="80"/>
      <c r="S23" s="80"/>
      <c r="T23" s="118"/>
    </row>
    <row r="24" spans="1:20" s="16" customFormat="1" ht="20.25" customHeight="1" x14ac:dyDescent="0.25">
      <c r="A24" s="111"/>
      <c r="B24" s="111"/>
      <c r="C24" s="111"/>
      <c r="D24" s="111"/>
      <c r="E24" s="111"/>
      <c r="F24" s="111"/>
      <c r="G24" s="111"/>
      <c r="H24" s="28"/>
      <c r="I24" s="28"/>
      <c r="J24" s="28"/>
      <c r="K24" s="132"/>
      <c r="L24" s="133"/>
      <c r="M24" s="133"/>
      <c r="N24" s="28"/>
      <c r="O24" s="28"/>
      <c r="P24" s="28"/>
      <c r="Q24" s="28"/>
      <c r="R24" s="28"/>
      <c r="S24" s="28"/>
      <c r="T24" s="118"/>
    </row>
    <row r="26" spans="1:20" ht="18" customHeight="1" x14ac:dyDescent="0.25">
      <c r="A26" s="10"/>
      <c r="B26" s="7"/>
      <c r="C26" s="7"/>
      <c r="D26" s="7"/>
      <c r="E26" s="36"/>
      <c r="F26" s="36"/>
      <c r="G26" s="32"/>
      <c r="H26" s="32"/>
      <c r="I26" s="2"/>
      <c r="J26" s="2"/>
      <c r="K26" s="113"/>
      <c r="L26" s="113"/>
      <c r="M26" s="113"/>
      <c r="O26" s="113" t="s">
        <v>128</v>
      </c>
      <c r="P26" s="2"/>
      <c r="Q26" s="2"/>
      <c r="R26" s="2"/>
    </row>
    <row r="27" spans="1:20" s="25" customFormat="1" ht="15" customHeight="1" x14ac:dyDescent="0.2">
      <c r="A27" s="22"/>
      <c r="C27" s="14" t="s">
        <v>123</v>
      </c>
      <c r="E27" s="154"/>
      <c r="F27" s="154"/>
      <c r="G27" s="154"/>
      <c r="H27" s="51"/>
      <c r="I27" s="155" t="s">
        <v>13</v>
      </c>
      <c r="J27" s="155"/>
      <c r="N27" s="155" t="s">
        <v>122</v>
      </c>
      <c r="O27" s="155"/>
      <c r="P27" s="155"/>
      <c r="Q27" s="155"/>
      <c r="R27" s="155"/>
      <c r="S27" s="155"/>
    </row>
    <row r="37" spans="1:19" ht="18" customHeight="1" x14ac:dyDescent="0.25">
      <c r="A37" s="10"/>
      <c r="B37" s="7"/>
      <c r="C37" s="7"/>
      <c r="D37" s="7"/>
      <c r="E37" s="36"/>
      <c r="F37" s="36"/>
      <c r="G37" s="32"/>
      <c r="H37" s="32"/>
      <c r="I37" s="36"/>
      <c r="J37" s="36"/>
      <c r="K37" s="38"/>
      <c r="L37" s="32"/>
      <c r="M37" s="32"/>
      <c r="N37" s="32"/>
      <c r="O37" s="143"/>
      <c r="P37" s="143"/>
      <c r="Q37" s="143"/>
      <c r="R37" s="143"/>
      <c r="S37" s="143"/>
    </row>
    <row r="38" spans="1:19" s="25" customFormat="1" ht="15" customHeight="1" x14ac:dyDescent="0.25">
      <c r="A38" s="22"/>
      <c r="B38" s="23"/>
      <c r="C38" s="24"/>
      <c r="F38" s="112"/>
      <c r="G38" s="53"/>
      <c r="H38" s="51"/>
      <c r="I38" s="112"/>
      <c r="J38" s="112"/>
      <c r="K38" s="38"/>
      <c r="L38" s="53"/>
      <c r="M38" s="53"/>
      <c r="N38" s="53"/>
      <c r="O38" s="52"/>
      <c r="R38" s="53"/>
      <c r="S38" s="26"/>
    </row>
    <row r="49" spans="1:19" ht="18" customHeight="1" x14ac:dyDescent="0.25">
      <c r="A49" s="10"/>
      <c r="B49" s="7"/>
      <c r="C49" s="7"/>
      <c r="D49" s="7"/>
      <c r="E49" s="36"/>
      <c r="F49" s="36"/>
      <c r="G49" s="32"/>
      <c r="H49" s="32"/>
      <c r="I49" s="2"/>
      <c r="J49" s="2"/>
      <c r="K49" s="113"/>
      <c r="L49" s="113"/>
      <c r="M49" s="113"/>
      <c r="O49" s="113"/>
      <c r="P49" s="2"/>
      <c r="Q49" s="2"/>
      <c r="R49" s="2"/>
    </row>
    <row r="50" spans="1:19" s="25" customFormat="1" ht="15" customHeight="1" x14ac:dyDescent="0.2">
      <c r="A50" s="22"/>
      <c r="C50" s="24"/>
      <c r="G50" s="53"/>
      <c r="H50" s="51"/>
      <c r="I50" s="112"/>
      <c r="J50" s="112"/>
      <c r="L50" s="53"/>
      <c r="M50" s="53"/>
      <c r="N50" s="53"/>
      <c r="O50" s="52"/>
      <c r="R50" s="53"/>
      <c r="S50" s="26"/>
    </row>
  </sheetData>
  <autoFilter ref="A12:X12"/>
  <mergeCells count="29">
    <mergeCell ref="N2:S2"/>
    <mergeCell ref="D2:M5"/>
    <mergeCell ref="A23:G23"/>
    <mergeCell ref="O37:S37"/>
    <mergeCell ref="B18:G18"/>
    <mergeCell ref="J11:J12"/>
    <mergeCell ref="K11:K12"/>
    <mergeCell ref="L11:L12"/>
    <mergeCell ref="M11:M12"/>
    <mergeCell ref="B17:G17"/>
    <mergeCell ref="E27:G27"/>
    <mergeCell ref="I27:J27"/>
    <mergeCell ref="N27:S27"/>
    <mergeCell ref="A7:S7"/>
    <mergeCell ref="A8:S8"/>
    <mergeCell ref="A9:S9"/>
    <mergeCell ref="A11:A12"/>
    <mergeCell ref="B11:B12"/>
    <mergeCell ref="C11:C12"/>
    <mergeCell ref="D11:D12"/>
    <mergeCell ref="E11:E12"/>
    <mergeCell ref="S11:S12"/>
    <mergeCell ref="H11:H12"/>
    <mergeCell ref="I11:I12"/>
    <mergeCell ref="F11:F12"/>
    <mergeCell ref="G11:G12"/>
    <mergeCell ref="N11:N12"/>
    <mergeCell ref="O11:P11"/>
    <mergeCell ref="Q11:R11"/>
  </mergeCells>
  <pageMargins left="0.73" right="0" top="0.5" bottom="0.47244094488188998" header="0.31496062992126" footer="0.31496062992126"/>
  <pageSetup paperSize="9" scale="86" orientation="landscape" r:id="rId1"/>
  <headerFooter>
    <oddHeader xml:space="preserve">&amp;R
</oddHeader>
    <oddFooter>&amp;LPage &amp;P&amp;C&amp;D</oddFooter>
  </headerFooter>
  <colBreaks count="1" manualBreakCount="1">
    <brk id="19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5"/>
  <sheetViews>
    <sheetView view="pageLayout" topLeftCell="A198" zoomScaleNormal="100" zoomScaleSheetLayoutView="100" workbookViewId="0">
      <selection activeCell="A208" sqref="A208:XFD209"/>
    </sheetView>
  </sheetViews>
  <sheetFormatPr defaultColWidth="9.140625" defaultRowHeight="15" customHeight="1" x14ac:dyDescent="0.25"/>
  <cols>
    <col min="1" max="1" width="4.28515625" style="2" customWidth="1"/>
    <col min="2" max="2" width="9" style="2" bestFit="1" customWidth="1"/>
    <col min="3" max="3" width="12.7109375" style="2" customWidth="1"/>
    <col min="4" max="4" width="8.140625" style="2" customWidth="1"/>
    <col min="5" max="6" width="5.42578125" style="83" customWidth="1"/>
    <col min="7" max="7" width="5.42578125" style="29" customWidth="1"/>
    <col min="8" max="8" width="10.28515625" style="29" customWidth="1"/>
    <col min="9" max="9" width="8.85546875" style="29" customWidth="1"/>
    <col min="10" max="10" width="8.140625" style="29" customWidth="1"/>
    <col min="11" max="11" width="10.5703125" style="29" customWidth="1"/>
    <col min="12" max="12" width="11.5703125" style="29" customWidth="1"/>
    <col min="13" max="13" width="12" style="29" customWidth="1"/>
    <col min="14" max="14" width="8.28515625" style="29" customWidth="1"/>
    <col min="15" max="15" width="5.140625" style="48" customWidth="1"/>
    <col min="16" max="16" width="6.42578125" style="48" customWidth="1"/>
    <col min="17" max="17" width="5.28515625" style="48" customWidth="1"/>
    <col min="18" max="18" width="6.42578125" style="48" customWidth="1"/>
    <col min="19" max="19" width="7.85546875" style="2" customWidth="1"/>
    <col min="20" max="20" width="12.42578125" style="2" bestFit="1" customWidth="1"/>
    <col min="21" max="16384" width="9.140625" style="2"/>
  </cols>
  <sheetData>
    <row r="1" spans="1:24" ht="6" customHeight="1" x14ac:dyDescent="0.25">
      <c r="A1" s="1"/>
      <c r="B1" s="1"/>
      <c r="C1" s="1"/>
      <c r="D1" s="1"/>
      <c r="E1" s="82"/>
      <c r="F1" s="82"/>
      <c r="G1" s="28"/>
      <c r="I1" s="28"/>
      <c r="J1" s="28"/>
      <c r="K1" s="28"/>
      <c r="L1" s="28"/>
      <c r="M1" s="28"/>
      <c r="N1" s="28"/>
      <c r="O1" s="46"/>
      <c r="P1" s="46"/>
      <c r="Q1" s="46"/>
      <c r="R1" s="46"/>
      <c r="S1" s="1"/>
    </row>
    <row r="2" spans="1:24" ht="15" customHeight="1" x14ac:dyDescent="0.25">
      <c r="A2" s="3"/>
      <c r="D2" s="14"/>
      <c r="I2" s="38"/>
      <c r="J2" s="38"/>
      <c r="K2" s="38"/>
      <c r="L2" s="38"/>
      <c r="M2" s="38"/>
      <c r="N2" s="149" t="s">
        <v>120</v>
      </c>
      <c r="O2" s="149"/>
      <c r="P2" s="149"/>
      <c r="Q2" s="149"/>
      <c r="R2" s="149"/>
      <c r="S2" s="149"/>
    </row>
    <row r="3" spans="1:24" ht="15" customHeight="1" x14ac:dyDescent="0.25">
      <c r="A3" s="3"/>
      <c r="D3" s="13"/>
      <c r="I3" s="38"/>
      <c r="J3" s="38"/>
      <c r="K3" s="38"/>
      <c r="L3" s="38"/>
      <c r="M3" s="38"/>
      <c r="N3" s="38"/>
      <c r="O3" s="47"/>
      <c r="P3" s="47"/>
      <c r="Q3" s="47"/>
      <c r="R3" s="47"/>
      <c r="S3" s="3"/>
    </row>
    <row r="4" spans="1:24" ht="14.25" customHeight="1" x14ac:dyDescent="0.25">
      <c r="D4" s="13"/>
    </row>
    <row r="5" spans="1:24" ht="15" customHeight="1" x14ac:dyDescent="0.25">
      <c r="D5" s="12"/>
    </row>
    <row r="6" spans="1:24" ht="6" customHeight="1" x14ac:dyDescent="0.25">
      <c r="D6" s="12"/>
    </row>
    <row r="7" spans="1:24" ht="21" customHeight="1" x14ac:dyDescent="0.25">
      <c r="A7" s="142" t="s">
        <v>2</v>
      </c>
      <c r="B7" s="142"/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</row>
    <row r="8" spans="1:24" ht="18" customHeight="1" x14ac:dyDescent="0.25">
      <c r="A8" s="144" t="s">
        <v>93</v>
      </c>
      <c r="B8" s="144"/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</row>
    <row r="9" spans="1:24" ht="15" customHeight="1" x14ac:dyDescent="0.25">
      <c r="A9" s="143" t="s">
        <v>92</v>
      </c>
      <c r="B9" s="143"/>
      <c r="C9" s="143"/>
      <c r="D9" s="143"/>
      <c r="E9" s="143"/>
      <c r="F9" s="143"/>
      <c r="G9" s="143"/>
      <c r="H9" s="143"/>
      <c r="I9" s="143"/>
      <c r="J9" s="143"/>
      <c r="K9" s="143"/>
      <c r="L9" s="143"/>
      <c r="M9" s="143"/>
      <c r="N9" s="143"/>
      <c r="O9" s="143"/>
      <c r="P9" s="143"/>
      <c r="Q9" s="143"/>
      <c r="R9" s="143"/>
      <c r="S9" s="143"/>
    </row>
    <row r="10" spans="1:24" ht="7.5" customHeight="1" x14ac:dyDescent="0.25">
      <c r="A10" s="119"/>
      <c r="B10" s="119"/>
      <c r="C10" s="119"/>
      <c r="D10" s="119"/>
      <c r="E10" s="34"/>
      <c r="F10" s="34"/>
      <c r="G10" s="30"/>
      <c r="H10" s="34"/>
      <c r="I10" s="34"/>
      <c r="J10" s="34"/>
      <c r="K10" s="34"/>
      <c r="L10" s="34"/>
      <c r="M10" s="34"/>
      <c r="N10" s="34"/>
      <c r="O10" s="47"/>
      <c r="P10" s="47"/>
      <c r="Q10" s="47"/>
      <c r="R10" s="47"/>
      <c r="S10" s="119"/>
    </row>
    <row r="11" spans="1:24" s="119" customFormat="1" ht="15" customHeight="1" x14ac:dyDescent="0.25">
      <c r="A11" s="138" t="s">
        <v>3</v>
      </c>
      <c r="B11" s="138" t="s">
        <v>4</v>
      </c>
      <c r="C11" s="138" t="s">
        <v>15</v>
      </c>
      <c r="D11" s="138" t="s">
        <v>1</v>
      </c>
      <c r="E11" s="137" t="s">
        <v>43</v>
      </c>
      <c r="F11" s="137" t="s">
        <v>44</v>
      </c>
      <c r="G11" s="137" t="s">
        <v>45</v>
      </c>
      <c r="H11" s="137" t="s">
        <v>5</v>
      </c>
      <c r="I11" s="137" t="s">
        <v>113</v>
      </c>
      <c r="J11" s="152" t="s">
        <v>114</v>
      </c>
      <c r="K11" s="137" t="s">
        <v>7</v>
      </c>
      <c r="L11" s="137" t="s">
        <v>40</v>
      </c>
      <c r="M11" s="137" t="s">
        <v>41</v>
      </c>
      <c r="N11" s="137" t="s">
        <v>42</v>
      </c>
      <c r="O11" s="137" t="s">
        <v>8</v>
      </c>
      <c r="P11" s="137"/>
      <c r="Q11" s="137" t="s">
        <v>9</v>
      </c>
      <c r="R11" s="137"/>
      <c r="S11" s="138" t="s">
        <v>16</v>
      </c>
    </row>
    <row r="12" spans="1:24" s="119" customFormat="1" ht="30.75" customHeight="1" x14ac:dyDescent="0.25">
      <c r="A12" s="138"/>
      <c r="B12" s="138"/>
      <c r="C12" s="138"/>
      <c r="D12" s="138"/>
      <c r="E12" s="137"/>
      <c r="F12" s="137"/>
      <c r="G12" s="137"/>
      <c r="H12" s="137"/>
      <c r="I12" s="137"/>
      <c r="J12" s="153"/>
      <c r="K12" s="137"/>
      <c r="L12" s="137"/>
      <c r="M12" s="137"/>
      <c r="N12" s="137"/>
      <c r="O12" s="115" t="s">
        <v>10</v>
      </c>
      <c r="P12" s="115" t="s">
        <v>11</v>
      </c>
      <c r="Q12" s="115" t="s">
        <v>10</v>
      </c>
      <c r="R12" s="115" t="s">
        <v>11</v>
      </c>
      <c r="S12" s="138"/>
      <c r="X12" s="119" t="s">
        <v>79</v>
      </c>
    </row>
    <row r="13" spans="1:24" ht="17.25" customHeight="1" x14ac:dyDescent="0.25">
      <c r="A13" s="85">
        <v>1</v>
      </c>
      <c r="B13" s="75" t="s">
        <v>94</v>
      </c>
      <c r="C13" s="75" t="s">
        <v>102</v>
      </c>
      <c r="D13" s="78">
        <v>42976</v>
      </c>
      <c r="E13" s="99">
        <v>1</v>
      </c>
      <c r="F13" s="99"/>
      <c r="G13" s="76"/>
      <c r="H13" s="76">
        <v>6770</v>
      </c>
      <c r="I13" s="76">
        <v>20.309999999999999</v>
      </c>
      <c r="J13" s="76"/>
      <c r="K13" s="76">
        <f t="shared" ref="K13:K38" si="0">H13-I13</f>
        <v>6749.69</v>
      </c>
      <c r="L13" s="76">
        <f t="shared" ref="L13:L76" si="1">K13*E13</f>
        <v>6749.69</v>
      </c>
      <c r="M13" s="76"/>
      <c r="N13" s="76"/>
      <c r="O13" s="77"/>
      <c r="P13" s="77"/>
      <c r="Q13" s="77"/>
      <c r="R13" s="77"/>
      <c r="S13" s="75" t="s">
        <v>119</v>
      </c>
    </row>
    <row r="14" spans="1:24" ht="17.25" customHeight="1" x14ac:dyDescent="0.25">
      <c r="A14" s="85">
        <v>2</v>
      </c>
      <c r="B14" s="75" t="s">
        <v>95</v>
      </c>
      <c r="C14" s="75" t="s">
        <v>102</v>
      </c>
      <c r="D14" s="78">
        <v>42976</v>
      </c>
      <c r="E14" s="99">
        <v>1</v>
      </c>
      <c r="F14" s="99"/>
      <c r="G14" s="76"/>
      <c r="H14" s="76">
        <v>5270</v>
      </c>
      <c r="I14" s="76">
        <v>15.81</v>
      </c>
      <c r="J14" s="76"/>
      <c r="K14" s="76">
        <f t="shared" si="0"/>
        <v>5254.19</v>
      </c>
      <c r="L14" s="76">
        <f t="shared" si="1"/>
        <v>5254.19</v>
      </c>
      <c r="M14" s="76"/>
      <c r="N14" s="76"/>
      <c r="O14" s="77"/>
      <c r="P14" s="77"/>
      <c r="Q14" s="77"/>
      <c r="R14" s="77"/>
      <c r="S14" s="75" t="s">
        <v>119</v>
      </c>
    </row>
    <row r="15" spans="1:24" ht="17.25" customHeight="1" x14ac:dyDescent="0.25">
      <c r="A15" s="85">
        <v>3</v>
      </c>
      <c r="B15" s="75" t="s">
        <v>96</v>
      </c>
      <c r="C15" s="75" t="s">
        <v>102</v>
      </c>
      <c r="D15" s="78">
        <v>42976</v>
      </c>
      <c r="E15" s="99">
        <v>1</v>
      </c>
      <c r="F15" s="99"/>
      <c r="G15" s="76"/>
      <c r="H15" s="76">
        <v>7800</v>
      </c>
      <c r="I15" s="76">
        <v>23.4</v>
      </c>
      <c r="J15" s="76"/>
      <c r="K15" s="76">
        <f t="shared" si="0"/>
        <v>7776.6</v>
      </c>
      <c r="L15" s="76">
        <f t="shared" si="1"/>
        <v>7776.6</v>
      </c>
      <c r="M15" s="76"/>
      <c r="N15" s="76"/>
      <c r="O15" s="77"/>
      <c r="P15" s="77"/>
      <c r="Q15" s="77"/>
      <c r="R15" s="77"/>
      <c r="S15" s="75" t="s">
        <v>119</v>
      </c>
    </row>
    <row r="16" spans="1:24" ht="17.25" customHeight="1" x14ac:dyDescent="0.25">
      <c r="A16" s="85">
        <v>4</v>
      </c>
      <c r="B16" s="75" t="s">
        <v>97</v>
      </c>
      <c r="C16" s="75" t="s">
        <v>102</v>
      </c>
      <c r="D16" s="78">
        <v>42976</v>
      </c>
      <c r="E16" s="99">
        <v>1</v>
      </c>
      <c r="F16" s="99"/>
      <c r="G16" s="76"/>
      <c r="H16" s="76">
        <v>5740</v>
      </c>
      <c r="I16" s="76">
        <v>17.22</v>
      </c>
      <c r="J16" s="76"/>
      <c r="K16" s="76">
        <f t="shared" si="0"/>
        <v>5722.78</v>
      </c>
      <c r="L16" s="76">
        <f t="shared" si="1"/>
        <v>5722.78</v>
      </c>
      <c r="M16" s="76"/>
      <c r="N16" s="76"/>
      <c r="O16" s="77"/>
      <c r="P16" s="77"/>
      <c r="Q16" s="77"/>
      <c r="R16" s="77"/>
      <c r="S16" s="75" t="s">
        <v>119</v>
      </c>
    </row>
    <row r="17" spans="1:19" ht="17.25" customHeight="1" x14ac:dyDescent="0.25">
      <c r="A17" s="85">
        <v>5</v>
      </c>
      <c r="B17" s="75" t="s">
        <v>98</v>
      </c>
      <c r="C17" s="75" t="s">
        <v>102</v>
      </c>
      <c r="D17" s="78">
        <v>42976</v>
      </c>
      <c r="E17" s="99">
        <v>1</v>
      </c>
      <c r="F17" s="99"/>
      <c r="G17" s="76"/>
      <c r="H17" s="76">
        <v>6770</v>
      </c>
      <c r="I17" s="76">
        <v>20.309999999999999</v>
      </c>
      <c r="J17" s="76"/>
      <c r="K17" s="76">
        <f t="shared" si="0"/>
        <v>6749.69</v>
      </c>
      <c r="L17" s="76">
        <f t="shared" si="1"/>
        <v>6749.69</v>
      </c>
      <c r="M17" s="76"/>
      <c r="N17" s="76"/>
      <c r="O17" s="77"/>
      <c r="P17" s="77"/>
      <c r="Q17" s="77"/>
      <c r="R17" s="77"/>
      <c r="S17" s="75" t="s">
        <v>119</v>
      </c>
    </row>
    <row r="18" spans="1:19" ht="17.25" customHeight="1" x14ac:dyDescent="0.25">
      <c r="A18" s="85">
        <v>6</v>
      </c>
      <c r="B18" s="75" t="s">
        <v>99</v>
      </c>
      <c r="C18" s="75" t="s">
        <v>102</v>
      </c>
      <c r="D18" s="78">
        <v>42976</v>
      </c>
      <c r="E18" s="99">
        <v>1</v>
      </c>
      <c r="F18" s="99"/>
      <c r="G18" s="76"/>
      <c r="H18" s="76">
        <v>5420</v>
      </c>
      <c r="I18" s="76">
        <v>16.260000000000002</v>
      </c>
      <c r="J18" s="76"/>
      <c r="K18" s="76">
        <f t="shared" si="0"/>
        <v>5403.74</v>
      </c>
      <c r="L18" s="76">
        <f t="shared" si="1"/>
        <v>5403.74</v>
      </c>
      <c r="M18" s="76"/>
      <c r="N18" s="76"/>
      <c r="O18" s="77"/>
      <c r="P18" s="77"/>
      <c r="Q18" s="77"/>
      <c r="R18" s="77"/>
      <c r="S18" s="75" t="s">
        <v>119</v>
      </c>
    </row>
    <row r="19" spans="1:19" ht="17.25" customHeight="1" x14ac:dyDescent="0.25">
      <c r="A19" s="85">
        <v>7</v>
      </c>
      <c r="B19" s="75" t="s">
        <v>100</v>
      </c>
      <c r="C19" s="75" t="s">
        <v>102</v>
      </c>
      <c r="D19" s="78">
        <v>42976</v>
      </c>
      <c r="E19" s="99">
        <v>1</v>
      </c>
      <c r="F19" s="99"/>
      <c r="G19" s="76"/>
      <c r="H19" s="76">
        <v>2750</v>
      </c>
      <c r="I19" s="76">
        <v>8.25</v>
      </c>
      <c r="J19" s="76"/>
      <c r="K19" s="76">
        <f t="shared" si="0"/>
        <v>2741.75</v>
      </c>
      <c r="L19" s="76">
        <f t="shared" si="1"/>
        <v>2741.75</v>
      </c>
      <c r="M19" s="76"/>
      <c r="N19" s="76"/>
      <c r="O19" s="77"/>
      <c r="P19" s="77"/>
      <c r="Q19" s="77"/>
      <c r="R19" s="77"/>
      <c r="S19" s="75" t="s">
        <v>119</v>
      </c>
    </row>
    <row r="20" spans="1:19" ht="17.25" customHeight="1" x14ac:dyDescent="0.25">
      <c r="A20" s="85">
        <v>8</v>
      </c>
      <c r="B20" s="75" t="s">
        <v>101</v>
      </c>
      <c r="C20" s="75" t="s">
        <v>102</v>
      </c>
      <c r="D20" s="78">
        <v>42976</v>
      </c>
      <c r="E20" s="99">
        <v>1</v>
      </c>
      <c r="F20" s="99"/>
      <c r="G20" s="76"/>
      <c r="H20" s="76">
        <v>6770</v>
      </c>
      <c r="I20" s="76">
        <v>20.309999999999999</v>
      </c>
      <c r="J20" s="76"/>
      <c r="K20" s="76">
        <f t="shared" si="0"/>
        <v>6749.69</v>
      </c>
      <c r="L20" s="76">
        <f t="shared" si="1"/>
        <v>6749.69</v>
      </c>
      <c r="M20" s="76"/>
      <c r="N20" s="76"/>
      <c r="O20" s="77"/>
      <c r="P20" s="77"/>
      <c r="Q20" s="77"/>
      <c r="R20" s="77"/>
      <c r="S20" s="75" t="s">
        <v>119</v>
      </c>
    </row>
    <row r="21" spans="1:19" ht="17.25" customHeight="1" x14ac:dyDescent="0.25">
      <c r="A21" s="85">
        <v>9</v>
      </c>
      <c r="B21" s="75" t="s">
        <v>95</v>
      </c>
      <c r="C21" s="75" t="s">
        <v>102</v>
      </c>
      <c r="D21" s="78">
        <v>42976</v>
      </c>
      <c r="E21" s="99">
        <v>1</v>
      </c>
      <c r="F21" s="99"/>
      <c r="G21" s="76"/>
      <c r="H21" s="76">
        <v>5070</v>
      </c>
      <c r="I21" s="76">
        <v>15.21</v>
      </c>
      <c r="J21" s="76"/>
      <c r="K21" s="76">
        <f t="shared" si="0"/>
        <v>5054.79</v>
      </c>
      <c r="L21" s="76">
        <f t="shared" si="1"/>
        <v>5054.79</v>
      </c>
      <c r="M21" s="76"/>
      <c r="N21" s="76"/>
      <c r="O21" s="77"/>
      <c r="P21" s="77"/>
      <c r="Q21" s="77"/>
      <c r="R21" s="77"/>
      <c r="S21" s="75" t="s">
        <v>119</v>
      </c>
    </row>
    <row r="22" spans="1:19" ht="17.25" customHeight="1" x14ac:dyDescent="0.25">
      <c r="A22" s="85">
        <v>10</v>
      </c>
      <c r="B22" s="75" t="s">
        <v>96</v>
      </c>
      <c r="C22" s="75" t="s">
        <v>102</v>
      </c>
      <c r="D22" s="78">
        <v>42976</v>
      </c>
      <c r="E22" s="99">
        <v>1</v>
      </c>
      <c r="F22" s="99"/>
      <c r="G22" s="76"/>
      <c r="H22" s="76">
        <v>6820</v>
      </c>
      <c r="I22" s="76">
        <v>20.46</v>
      </c>
      <c r="J22" s="76"/>
      <c r="K22" s="76">
        <f t="shared" si="0"/>
        <v>6799.54</v>
      </c>
      <c r="L22" s="76">
        <f t="shared" si="1"/>
        <v>6799.54</v>
      </c>
      <c r="M22" s="76"/>
      <c r="N22" s="76"/>
      <c r="O22" s="77"/>
      <c r="P22" s="77"/>
      <c r="Q22" s="77"/>
      <c r="R22" s="77"/>
      <c r="S22" s="75" t="s">
        <v>119</v>
      </c>
    </row>
    <row r="23" spans="1:19" ht="17.25" customHeight="1" x14ac:dyDescent="0.25">
      <c r="A23" s="85">
        <v>11</v>
      </c>
      <c r="B23" s="75" t="s">
        <v>97</v>
      </c>
      <c r="C23" s="75" t="s">
        <v>102</v>
      </c>
      <c r="D23" s="78">
        <v>42976</v>
      </c>
      <c r="E23" s="99">
        <v>1</v>
      </c>
      <c r="F23" s="99"/>
      <c r="G23" s="76"/>
      <c r="H23" s="76">
        <v>6010</v>
      </c>
      <c r="I23" s="76">
        <v>18.03</v>
      </c>
      <c r="J23" s="76"/>
      <c r="K23" s="76">
        <f t="shared" si="0"/>
        <v>5991.97</v>
      </c>
      <c r="L23" s="76">
        <f t="shared" si="1"/>
        <v>5991.97</v>
      </c>
      <c r="M23" s="76"/>
      <c r="N23" s="76"/>
      <c r="O23" s="77"/>
      <c r="P23" s="77"/>
      <c r="Q23" s="77"/>
      <c r="R23" s="77"/>
      <c r="S23" s="75" t="s">
        <v>119</v>
      </c>
    </row>
    <row r="24" spans="1:19" ht="17.25" customHeight="1" x14ac:dyDescent="0.25">
      <c r="A24" s="85">
        <v>12</v>
      </c>
      <c r="B24" s="75" t="s">
        <v>94</v>
      </c>
      <c r="C24" s="75" t="s">
        <v>102</v>
      </c>
      <c r="D24" s="78">
        <v>42976</v>
      </c>
      <c r="E24" s="99">
        <v>1</v>
      </c>
      <c r="F24" s="99"/>
      <c r="G24" s="76"/>
      <c r="H24" s="76">
        <v>7720</v>
      </c>
      <c r="I24" s="76">
        <v>23.16</v>
      </c>
      <c r="J24" s="76"/>
      <c r="K24" s="76">
        <f t="shared" si="0"/>
        <v>7696.84</v>
      </c>
      <c r="L24" s="76">
        <f t="shared" si="1"/>
        <v>7696.84</v>
      </c>
      <c r="M24" s="76"/>
      <c r="N24" s="76"/>
      <c r="O24" s="77"/>
      <c r="P24" s="77"/>
      <c r="Q24" s="77"/>
      <c r="R24" s="77"/>
      <c r="S24" s="75" t="s">
        <v>119</v>
      </c>
    </row>
    <row r="25" spans="1:19" ht="17.25" customHeight="1" x14ac:dyDescent="0.25">
      <c r="A25" s="85">
        <v>13</v>
      </c>
      <c r="B25" s="75" t="s">
        <v>98</v>
      </c>
      <c r="C25" s="75" t="s">
        <v>102</v>
      </c>
      <c r="D25" s="78">
        <v>42976</v>
      </c>
      <c r="E25" s="99">
        <v>1</v>
      </c>
      <c r="F25" s="99"/>
      <c r="G25" s="76"/>
      <c r="H25" s="76">
        <v>6380</v>
      </c>
      <c r="I25" s="76">
        <v>19.139999999999997</v>
      </c>
      <c r="J25" s="76"/>
      <c r="K25" s="76">
        <f t="shared" si="0"/>
        <v>6360.86</v>
      </c>
      <c r="L25" s="76">
        <f t="shared" si="1"/>
        <v>6360.86</v>
      </c>
      <c r="M25" s="76"/>
      <c r="N25" s="76"/>
      <c r="O25" s="77"/>
      <c r="P25" s="77"/>
      <c r="Q25" s="77"/>
      <c r="R25" s="77"/>
      <c r="S25" s="75" t="s">
        <v>119</v>
      </c>
    </row>
    <row r="26" spans="1:19" ht="17.25" customHeight="1" x14ac:dyDescent="0.25">
      <c r="A26" s="85">
        <v>14</v>
      </c>
      <c r="B26" s="75" t="s">
        <v>99</v>
      </c>
      <c r="C26" s="75" t="s">
        <v>102</v>
      </c>
      <c r="D26" s="78">
        <v>42976</v>
      </c>
      <c r="E26" s="99">
        <v>1</v>
      </c>
      <c r="F26" s="99"/>
      <c r="G26" s="76"/>
      <c r="H26" s="76">
        <v>8310</v>
      </c>
      <c r="I26" s="76">
        <v>24.929999999999996</v>
      </c>
      <c r="J26" s="76"/>
      <c r="K26" s="76">
        <f t="shared" si="0"/>
        <v>8285.07</v>
      </c>
      <c r="L26" s="76">
        <f t="shared" si="1"/>
        <v>8285.07</v>
      </c>
      <c r="M26" s="76"/>
      <c r="N26" s="76"/>
      <c r="O26" s="77"/>
      <c r="P26" s="77"/>
      <c r="Q26" s="77"/>
      <c r="R26" s="77"/>
      <c r="S26" s="75" t="s">
        <v>119</v>
      </c>
    </row>
    <row r="27" spans="1:19" ht="17.25" customHeight="1" x14ac:dyDescent="0.25">
      <c r="A27" s="85">
        <v>15</v>
      </c>
      <c r="B27" s="75" t="s">
        <v>100</v>
      </c>
      <c r="C27" s="75" t="s">
        <v>102</v>
      </c>
      <c r="D27" s="78">
        <v>42976</v>
      </c>
      <c r="E27" s="99">
        <v>1</v>
      </c>
      <c r="F27" s="99"/>
      <c r="G27" s="76"/>
      <c r="H27" s="76">
        <v>3340</v>
      </c>
      <c r="I27" s="76">
        <v>10.02</v>
      </c>
      <c r="J27" s="76"/>
      <c r="K27" s="76">
        <f t="shared" si="0"/>
        <v>3329.98</v>
      </c>
      <c r="L27" s="76">
        <f t="shared" si="1"/>
        <v>3329.98</v>
      </c>
      <c r="M27" s="76"/>
      <c r="N27" s="76"/>
      <c r="O27" s="77"/>
      <c r="P27" s="77"/>
      <c r="Q27" s="77"/>
      <c r="R27" s="77"/>
      <c r="S27" s="75" t="s">
        <v>119</v>
      </c>
    </row>
    <row r="28" spans="1:19" ht="17.25" customHeight="1" x14ac:dyDescent="0.25">
      <c r="A28" s="85">
        <v>16</v>
      </c>
      <c r="B28" s="75" t="s">
        <v>95</v>
      </c>
      <c r="C28" s="75" t="s">
        <v>102</v>
      </c>
      <c r="D28" s="78">
        <v>42976</v>
      </c>
      <c r="E28" s="99">
        <v>1</v>
      </c>
      <c r="F28" s="99"/>
      <c r="G28" s="76"/>
      <c r="H28" s="76">
        <v>5310</v>
      </c>
      <c r="I28" s="76">
        <v>15.93</v>
      </c>
      <c r="J28" s="76"/>
      <c r="K28" s="76">
        <f t="shared" si="0"/>
        <v>5294.07</v>
      </c>
      <c r="L28" s="76">
        <f t="shared" si="1"/>
        <v>5294.07</v>
      </c>
      <c r="M28" s="76"/>
      <c r="N28" s="76"/>
      <c r="O28" s="77"/>
      <c r="P28" s="77"/>
      <c r="Q28" s="77"/>
      <c r="R28" s="77"/>
      <c r="S28" s="75" t="s">
        <v>119</v>
      </c>
    </row>
    <row r="29" spans="1:19" ht="17.25" customHeight="1" x14ac:dyDescent="0.25">
      <c r="A29" s="85">
        <v>17</v>
      </c>
      <c r="B29" s="75" t="s">
        <v>101</v>
      </c>
      <c r="C29" s="75" t="s">
        <v>102</v>
      </c>
      <c r="D29" s="78">
        <v>42976</v>
      </c>
      <c r="E29" s="99">
        <v>1</v>
      </c>
      <c r="F29" s="99"/>
      <c r="G29" s="76"/>
      <c r="H29" s="76">
        <v>5000</v>
      </c>
      <c r="I29" s="76">
        <v>15</v>
      </c>
      <c r="J29" s="76"/>
      <c r="K29" s="76">
        <f t="shared" si="0"/>
        <v>4985</v>
      </c>
      <c r="L29" s="76">
        <f t="shared" si="1"/>
        <v>4985</v>
      </c>
      <c r="M29" s="76"/>
      <c r="N29" s="76"/>
      <c r="O29" s="77"/>
      <c r="P29" s="77"/>
      <c r="Q29" s="77"/>
      <c r="R29" s="77"/>
      <c r="S29" s="75" t="s">
        <v>119</v>
      </c>
    </row>
    <row r="30" spans="1:19" ht="17.25" customHeight="1" x14ac:dyDescent="0.25">
      <c r="A30" s="85">
        <v>18</v>
      </c>
      <c r="B30" s="75" t="s">
        <v>96</v>
      </c>
      <c r="C30" s="75" t="s">
        <v>102</v>
      </c>
      <c r="D30" s="78">
        <v>42976</v>
      </c>
      <c r="E30" s="99">
        <v>1</v>
      </c>
      <c r="F30" s="99"/>
      <c r="G30" s="76"/>
      <c r="H30" s="76">
        <v>7270</v>
      </c>
      <c r="I30" s="76">
        <v>21.81</v>
      </c>
      <c r="J30" s="76"/>
      <c r="K30" s="76">
        <f t="shared" si="0"/>
        <v>7248.19</v>
      </c>
      <c r="L30" s="76">
        <f t="shared" si="1"/>
        <v>7248.19</v>
      </c>
      <c r="M30" s="76"/>
      <c r="N30" s="76"/>
      <c r="O30" s="77"/>
      <c r="P30" s="77"/>
      <c r="Q30" s="77"/>
      <c r="R30" s="77"/>
      <c r="S30" s="75" t="s">
        <v>119</v>
      </c>
    </row>
    <row r="31" spans="1:19" ht="17.25" customHeight="1" x14ac:dyDescent="0.25">
      <c r="A31" s="85">
        <v>19</v>
      </c>
      <c r="B31" s="75" t="s">
        <v>97</v>
      </c>
      <c r="C31" s="75" t="s">
        <v>102</v>
      </c>
      <c r="D31" s="78">
        <v>42976</v>
      </c>
      <c r="E31" s="99">
        <v>1</v>
      </c>
      <c r="F31" s="99"/>
      <c r="G31" s="76"/>
      <c r="H31" s="76">
        <v>5850</v>
      </c>
      <c r="I31" s="76">
        <v>17.55</v>
      </c>
      <c r="J31" s="76"/>
      <c r="K31" s="76">
        <f t="shared" si="0"/>
        <v>5832.45</v>
      </c>
      <c r="L31" s="76">
        <f t="shared" si="1"/>
        <v>5832.45</v>
      </c>
      <c r="M31" s="76"/>
      <c r="N31" s="76"/>
      <c r="O31" s="77"/>
      <c r="P31" s="77"/>
      <c r="Q31" s="77"/>
      <c r="R31" s="77"/>
      <c r="S31" s="75" t="s">
        <v>119</v>
      </c>
    </row>
    <row r="32" spans="1:19" ht="17.25" customHeight="1" x14ac:dyDescent="0.25">
      <c r="A32" s="85">
        <v>20</v>
      </c>
      <c r="B32" s="75" t="s">
        <v>94</v>
      </c>
      <c r="C32" s="75" t="s">
        <v>102</v>
      </c>
      <c r="D32" s="78">
        <v>42976</v>
      </c>
      <c r="E32" s="99">
        <v>1</v>
      </c>
      <c r="F32" s="99"/>
      <c r="G32" s="76"/>
      <c r="H32" s="76">
        <v>6280</v>
      </c>
      <c r="I32" s="76">
        <v>18.84</v>
      </c>
      <c r="J32" s="76"/>
      <c r="K32" s="76">
        <f t="shared" si="0"/>
        <v>6261.16</v>
      </c>
      <c r="L32" s="76">
        <f t="shared" si="1"/>
        <v>6261.16</v>
      </c>
      <c r="M32" s="76"/>
      <c r="N32" s="76"/>
      <c r="O32" s="77"/>
      <c r="P32" s="77"/>
      <c r="Q32" s="77"/>
      <c r="R32" s="77"/>
      <c r="S32" s="75" t="s">
        <v>119</v>
      </c>
    </row>
    <row r="33" spans="1:19" ht="17.25" customHeight="1" x14ac:dyDescent="0.25">
      <c r="A33" s="85">
        <v>21</v>
      </c>
      <c r="B33" s="75" t="s">
        <v>98</v>
      </c>
      <c r="C33" s="75" t="s">
        <v>102</v>
      </c>
      <c r="D33" s="78">
        <v>42976</v>
      </c>
      <c r="E33" s="99">
        <v>1</v>
      </c>
      <c r="F33" s="99"/>
      <c r="G33" s="76"/>
      <c r="H33" s="76">
        <v>6520</v>
      </c>
      <c r="I33" s="76">
        <v>19.559999999999999</v>
      </c>
      <c r="J33" s="76"/>
      <c r="K33" s="76">
        <f t="shared" si="0"/>
        <v>6500.44</v>
      </c>
      <c r="L33" s="76">
        <f t="shared" si="1"/>
        <v>6500.44</v>
      </c>
      <c r="M33" s="76"/>
      <c r="N33" s="76"/>
      <c r="O33" s="77"/>
      <c r="P33" s="77"/>
      <c r="Q33" s="77"/>
      <c r="R33" s="77"/>
      <c r="S33" s="75" t="s">
        <v>119</v>
      </c>
    </row>
    <row r="34" spans="1:19" ht="17.25" customHeight="1" x14ac:dyDescent="0.25">
      <c r="A34" s="85">
        <v>22</v>
      </c>
      <c r="B34" s="75" t="s">
        <v>99</v>
      </c>
      <c r="C34" s="75" t="s">
        <v>102</v>
      </c>
      <c r="D34" s="78">
        <v>42976</v>
      </c>
      <c r="E34" s="99">
        <v>1</v>
      </c>
      <c r="F34" s="99"/>
      <c r="G34" s="76"/>
      <c r="H34" s="76">
        <v>6770</v>
      </c>
      <c r="I34" s="76">
        <v>20.309999999999999</v>
      </c>
      <c r="J34" s="76"/>
      <c r="K34" s="76">
        <f t="shared" si="0"/>
        <v>6749.69</v>
      </c>
      <c r="L34" s="76">
        <f t="shared" si="1"/>
        <v>6749.69</v>
      </c>
      <c r="M34" s="76"/>
      <c r="N34" s="76"/>
      <c r="O34" s="77"/>
      <c r="P34" s="77"/>
      <c r="Q34" s="77"/>
      <c r="R34" s="77"/>
      <c r="S34" s="75" t="s">
        <v>119</v>
      </c>
    </row>
    <row r="35" spans="1:19" ht="17.25" customHeight="1" x14ac:dyDescent="0.25">
      <c r="A35" s="85">
        <v>23</v>
      </c>
      <c r="B35" s="75" t="s">
        <v>100</v>
      </c>
      <c r="C35" s="75" t="s">
        <v>102</v>
      </c>
      <c r="D35" s="78">
        <v>42976</v>
      </c>
      <c r="E35" s="99">
        <v>1</v>
      </c>
      <c r="F35" s="99"/>
      <c r="G35" s="76"/>
      <c r="H35" s="76">
        <v>2920</v>
      </c>
      <c r="I35" s="76">
        <v>8.76</v>
      </c>
      <c r="J35" s="76"/>
      <c r="K35" s="76">
        <f t="shared" si="0"/>
        <v>2911.24</v>
      </c>
      <c r="L35" s="76">
        <f t="shared" si="1"/>
        <v>2911.24</v>
      </c>
      <c r="M35" s="76"/>
      <c r="N35" s="76"/>
      <c r="O35" s="77"/>
      <c r="P35" s="77"/>
      <c r="Q35" s="77"/>
      <c r="R35" s="77"/>
      <c r="S35" s="75" t="s">
        <v>119</v>
      </c>
    </row>
    <row r="36" spans="1:19" ht="17.25" customHeight="1" x14ac:dyDescent="0.25">
      <c r="A36" s="85">
        <v>24</v>
      </c>
      <c r="B36" s="75" t="s">
        <v>99</v>
      </c>
      <c r="C36" s="75" t="s">
        <v>102</v>
      </c>
      <c r="D36" s="78">
        <v>42976</v>
      </c>
      <c r="E36" s="99">
        <v>1</v>
      </c>
      <c r="F36" s="99"/>
      <c r="G36" s="76"/>
      <c r="H36" s="76">
        <v>5920</v>
      </c>
      <c r="I36" s="76">
        <v>17.760000000000002</v>
      </c>
      <c r="J36" s="76"/>
      <c r="K36" s="76">
        <f t="shared" si="0"/>
        <v>5902.24</v>
      </c>
      <c r="L36" s="76">
        <f t="shared" si="1"/>
        <v>5902.24</v>
      </c>
      <c r="M36" s="76"/>
      <c r="N36" s="76"/>
      <c r="O36" s="77"/>
      <c r="P36" s="77"/>
      <c r="Q36" s="77"/>
      <c r="R36" s="77"/>
      <c r="S36" s="75" t="s">
        <v>119</v>
      </c>
    </row>
    <row r="37" spans="1:19" ht="17.25" customHeight="1" x14ac:dyDescent="0.25">
      <c r="A37" s="85">
        <v>25</v>
      </c>
      <c r="B37" s="75" t="s">
        <v>98</v>
      </c>
      <c r="C37" s="75" t="s">
        <v>102</v>
      </c>
      <c r="D37" s="78">
        <v>42976</v>
      </c>
      <c r="E37" s="99">
        <v>1</v>
      </c>
      <c r="F37" s="99"/>
      <c r="G37" s="76"/>
      <c r="H37" s="76">
        <v>8860</v>
      </c>
      <c r="I37" s="76">
        <v>26.580000000000002</v>
      </c>
      <c r="J37" s="76"/>
      <c r="K37" s="76">
        <f t="shared" si="0"/>
        <v>8833.42</v>
      </c>
      <c r="L37" s="76">
        <f t="shared" si="1"/>
        <v>8833.42</v>
      </c>
      <c r="M37" s="76"/>
      <c r="N37" s="76"/>
      <c r="O37" s="77"/>
      <c r="P37" s="77"/>
      <c r="Q37" s="77"/>
      <c r="R37" s="77"/>
      <c r="S37" s="75" t="s">
        <v>119</v>
      </c>
    </row>
    <row r="38" spans="1:19" ht="17.25" customHeight="1" x14ac:dyDescent="0.25">
      <c r="A38" s="85">
        <v>26</v>
      </c>
      <c r="B38" s="75" t="s">
        <v>101</v>
      </c>
      <c r="C38" s="75" t="s">
        <v>102</v>
      </c>
      <c r="D38" s="78">
        <v>42976</v>
      </c>
      <c r="E38" s="99">
        <v>1</v>
      </c>
      <c r="F38" s="99"/>
      <c r="G38" s="76"/>
      <c r="H38" s="76">
        <v>5630</v>
      </c>
      <c r="I38" s="76">
        <v>16.889999999999997</v>
      </c>
      <c r="J38" s="76"/>
      <c r="K38" s="76">
        <f t="shared" si="0"/>
        <v>5613.11</v>
      </c>
      <c r="L38" s="76">
        <f t="shared" si="1"/>
        <v>5613.11</v>
      </c>
      <c r="M38" s="76"/>
      <c r="N38" s="76"/>
      <c r="O38" s="77"/>
      <c r="P38" s="77"/>
      <c r="Q38" s="77"/>
      <c r="R38" s="77"/>
      <c r="S38" s="75" t="s">
        <v>119</v>
      </c>
    </row>
    <row r="39" spans="1:19" ht="17.25" customHeight="1" x14ac:dyDescent="0.25">
      <c r="A39" s="85">
        <v>27</v>
      </c>
      <c r="B39" s="75" t="s">
        <v>97</v>
      </c>
      <c r="C39" s="75" t="s">
        <v>107</v>
      </c>
      <c r="D39" s="78">
        <v>42984</v>
      </c>
      <c r="E39" s="100">
        <v>1</v>
      </c>
      <c r="F39" s="100"/>
      <c r="G39" s="76"/>
      <c r="H39" s="76">
        <v>5120</v>
      </c>
      <c r="I39" s="76">
        <v>0</v>
      </c>
      <c r="J39" s="76"/>
      <c r="K39" s="76">
        <v>5120</v>
      </c>
      <c r="L39" s="76">
        <f t="shared" si="1"/>
        <v>5120</v>
      </c>
      <c r="M39" s="76"/>
      <c r="N39" s="76"/>
      <c r="O39" s="77"/>
      <c r="P39" s="77"/>
      <c r="Q39" s="77"/>
      <c r="R39" s="77"/>
      <c r="S39" s="75" t="s">
        <v>119</v>
      </c>
    </row>
    <row r="40" spans="1:19" ht="17.25" customHeight="1" x14ac:dyDescent="0.25">
      <c r="A40" s="85">
        <v>28</v>
      </c>
      <c r="B40" s="75" t="s">
        <v>98</v>
      </c>
      <c r="C40" s="75" t="s">
        <v>107</v>
      </c>
      <c r="D40" s="78">
        <v>42984</v>
      </c>
      <c r="E40" s="99">
        <v>1</v>
      </c>
      <c r="F40" s="99"/>
      <c r="G40" s="76"/>
      <c r="H40" s="76">
        <v>5360</v>
      </c>
      <c r="I40" s="76"/>
      <c r="J40" s="76"/>
      <c r="K40" s="76">
        <f t="shared" ref="K40:K53" si="2">H40-I40</f>
        <v>5360</v>
      </c>
      <c r="L40" s="76">
        <f t="shared" si="1"/>
        <v>5360</v>
      </c>
      <c r="M40" s="76"/>
      <c r="N40" s="76"/>
      <c r="O40" s="77"/>
      <c r="P40" s="77"/>
      <c r="Q40" s="77"/>
      <c r="R40" s="77"/>
      <c r="S40" s="75" t="s">
        <v>119</v>
      </c>
    </row>
    <row r="41" spans="1:19" ht="17.25" customHeight="1" x14ac:dyDescent="0.25">
      <c r="A41" s="85">
        <v>29</v>
      </c>
      <c r="B41" s="75" t="s">
        <v>99</v>
      </c>
      <c r="C41" s="75" t="s">
        <v>107</v>
      </c>
      <c r="D41" s="78">
        <v>42984</v>
      </c>
      <c r="E41" s="99">
        <v>1</v>
      </c>
      <c r="F41" s="99"/>
      <c r="G41" s="76"/>
      <c r="H41" s="76">
        <v>5710</v>
      </c>
      <c r="I41" s="76"/>
      <c r="J41" s="76"/>
      <c r="K41" s="76">
        <f t="shared" si="2"/>
        <v>5710</v>
      </c>
      <c r="L41" s="76">
        <f t="shared" si="1"/>
        <v>5710</v>
      </c>
      <c r="M41" s="76"/>
      <c r="N41" s="76"/>
      <c r="O41" s="77"/>
      <c r="P41" s="77"/>
      <c r="Q41" s="77"/>
      <c r="R41" s="77"/>
      <c r="S41" s="75" t="s">
        <v>119</v>
      </c>
    </row>
    <row r="42" spans="1:19" ht="17.25" customHeight="1" x14ac:dyDescent="0.25">
      <c r="A42" s="85">
        <v>30</v>
      </c>
      <c r="B42" s="75" t="s">
        <v>94</v>
      </c>
      <c r="C42" s="75" t="s">
        <v>107</v>
      </c>
      <c r="D42" s="78">
        <v>42984</v>
      </c>
      <c r="E42" s="99">
        <v>1</v>
      </c>
      <c r="F42" s="99"/>
      <c r="G42" s="76"/>
      <c r="H42" s="76">
        <v>5380</v>
      </c>
      <c r="I42" s="76"/>
      <c r="J42" s="76"/>
      <c r="K42" s="76">
        <f t="shared" si="2"/>
        <v>5380</v>
      </c>
      <c r="L42" s="76">
        <f t="shared" si="1"/>
        <v>5380</v>
      </c>
      <c r="M42" s="76"/>
      <c r="N42" s="76"/>
      <c r="O42" s="77"/>
      <c r="P42" s="77"/>
      <c r="Q42" s="77"/>
      <c r="R42" s="77"/>
      <c r="S42" s="75" t="s">
        <v>119</v>
      </c>
    </row>
    <row r="43" spans="1:19" ht="17.25" customHeight="1" x14ac:dyDescent="0.25">
      <c r="A43" s="85">
        <v>31</v>
      </c>
      <c r="B43" s="75" t="s">
        <v>99</v>
      </c>
      <c r="C43" s="75" t="s">
        <v>107</v>
      </c>
      <c r="D43" s="78">
        <v>42984</v>
      </c>
      <c r="E43" s="99">
        <v>1</v>
      </c>
      <c r="F43" s="99"/>
      <c r="G43" s="76"/>
      <c r="H43" s="76">
        <v>6030</v>
      </c>
      <c r="I43" s="76"/>
      <c r="J43" s="76"/>
      <c r="K43" s="76">
        <f t="shared" si="2"/>
        <v>6030</v>
      </c>
      <c r="L43" s="76">
        <f t="shared" si="1"/>
        <v>6030</v>
      </c>
      <c r="M43" s="76"/>
      <c r="N43" s="76"/>
      <c r="O43" s="77"/>
      <c r="P43" s="77"/>
      <c r="Q43" s="77"/>
      <c r="R43" s="77"/>
      <c r="S43" s="75" t="s">
        <v>119</v>
      </c>
    </row>
    <row r="44" spans="1:19" ht="17.25" customHeight="1" x14ac:dyDescent="0.25">
      <c r="A44" s="85">
        <v>32</v>
      </c>
      <c r="B44" s="75" t="s">
        <v>101</v>
      </c>
      <c r="C44" s="75" t="s">
        <v>107</v>
      </c>
      <c r="D44" s="78">
        <v>42984</v>
      </c>
      <c r="E44" s="99">
        <v>1</v>
      </c>
      <c r="F44" s="99"/>
      <c r="G44" s="76"/>
      <c r="H44" s="76">
        <v>5420</v>
      </c>
      <c r="I44" s="76"/>
      <c r="J44" s="76"/>
      <c r="K44" s="76">
        <f t="shared" si="2"/>
        <v>5420</v>
      </c>
      <c r="L44" s="76">
        <f t="shared" si="1"/>
        <v>5420</v>
      </c>
      <c r="M44" s="76"/>
      <c r="N44" s="76"/>
      <c r="O44" s="77"/>
      <c r="P44" s="77"/>
      <c r="Q44" s="77"/>
      <c r="R44" s="77"/>
      <c r="S44" s="75" t="s">
        <v>119</v>
      </c>
    </row>
    <row r="45" spans="1:19" ht="17.25" customHeight="1" x14ac:dyDescent="0.25">
      <c r="A45" s="85">
        <v>33</v>
      </c>
      <c r="B45" s="75" t="s">
        <v>97</v>
      </c>
      <c r="C45" s="75" t="s">
        <v>107</v>
      </c>
      <c r="D45" s="78">
        <v>42984</v>
      </c>
      <c r="E45" s="99">
        <v>1</v>
      </c>
      <c r="F45" s="99"/>
      <c r="G45" s="76"/>
      <c r="H45" s="76">
        <v>3900</v>
      </c>
      <c r="I45" s="76"/>
      <c r="J45" s="76"/>
      <c r="K45" s="76">
        <f t="shared" si="2"/>
        <v>3900</v>
      </c>
      <c r="L45" s="76">
        <f t="shared" si="1"/>
        <v>3900</v>
      </c>
      <c r="M45" s="76"/>
      <c r="N45" s="76"/>
      <c r="O45" s="77"/>
      <c r="P45" s="77"/>
      <c r="Q45" s="77"/>
      <c r="R45" s="77"/>
      <c r="S45" s="75" t="s">
        <v>119</v>
      </c>
    </row>
    <row r="46" spans="1:19" ht="17.25" customHeight="1" x14ac:dyDescent="0.25">
      <c r="A46" s="85">
        <v>34</v>
      </c>
      <c r="B46" s="75" t="s">
        <v>96</v>
      </c>
      <c r="C46" s="75" t="s">
        <v>107</v>
      </c>
      <c r="D46" s="78">
        <v>42984</v>
      </c>
      <c r="E46" s="99">
        <v>1</v>
      </c>
      <c r="F46" s="99"/>
      <c r="G46" s="76"/>
      <c r="H46" s="76">
        <v>6620</v>
      </c>
      <c r="I46" s="76"/>
      <c r="J46" s="76"/>
      <c r="K46" s="76">
        <f t="shared" si="2"/>
        <v>6620</v>
      </c>
      <c r="L46" s="76">
        <f t="shared" si="1"/>
        <v>6620</v>
      </c>
      <c r="M46" s="76"/>
      <c r="N46" s="76"/>
      <c r="O46" s="77"/>
      <c r="P46" s="77"/>
      <c r="Q46" s="77"/>
      <c r="R46" s="77"/>
      <c r="S46" s="75" t="s">
        <v>119</v>
      </c>
    </row>
    <row r="47" spans="1:19" ht="17.25" customHeight="1" x14ac:dyDescent="0.25">
      <c r="A47" s="85">
        <v>35</v>
      </c>
      <c r="B47" s="75" t="s">
        <v>95</v>
      </c>
      <c r="C47" s="75" t="s">
        <v>107</v>
      </c>
      <c r="D47" s="78">
        <v>42984</v>
      </c>
      <c r="E47" s="99">
        <v>1</v>
      </c>
      <c r="F47" s="99"/>
      <c r="G47" s="76"/>
      <c r="H47" s="76">
        <v>4230</v>
      </c>
      <c r="I47" s="76"/>
      <c r="J47" s="76"/>
      <c r="K47" s="76">
        <f t="shared" si="2"/>
        <v>4230</v>
      </c>
      <c r="L47" s="76">
        <f t="shared" si="1"/>
        <v>4230</v>
      </c>
      <c r="M47" s="76"/>
      <c r="N47" s="76"/>
      <c r="O47" s="77"/>
      <c r="P47" s="77"/>
      <c r="Q47" s="77"/>
      <c r="R47" s="77"/>
      <c r="S47" s="75" t="s">
        <v>119</v>
      </c>
    </row>
    <row r="48" spans="1:19" ht="17.25" customHeight="1" x14ac:dyDescent="0.25">
      <c r="A48" s="85">
        <v>36</v>
      </c>
      <c r="B48" s="75" t="s">
        <v>98</v>
      </c>
      <c r="C48" s="75" t="s">
        <v>107</v>
      </c>
      <c r="D48" s="78">
        <v>42984</v>
      </c>
      <c r="E48" s="99">
        <v>1</v>
      </c>
      <c r="F48" s="99"/>
      <c r="G48" s="76"/>
      <c r="H48" s="76">
        <v>5310</v>
      </c>
      <c r="I48" s="76"/>
      <c r="J48" s="76"/>
      <c r="K48" s="76">
        <f t="shared" si="2"/>
        <v>5310</v>
      </c>
      <c r="L48" s="76">
        <f t="shared" si="1"/>
        <v>5310</v>
      </c>
      <c r="M48" s="76"/>
      <c r="N48" s="76"/>
      <c r="O48" s="77"/>
      <c r="P48" s="77"/>
      <c r="Q48" s="77"/>
      <c r="R48" s="77"/>
      <c r="S48" s="75" t="s">
        <v>119</v>
      </c>
    </row>
    <row r="49" spans="1:19" ht="17.25" customHeight="1" x14ac:dyDescent="0.25">
      <c r="A49" s="85">
        <v>37</v>
      </c>
      <c r="B49" s="75" t="s">
        <v>94</v>
      </c>
      <c r="C49" s="75" t="s">
        <v>107</v>
      </c>
      <c r="D49" s="78">
        <v>42984</v>
      </c>
      <c r="E49" s="99">
        <v>1</v>
      </c>
      <c r="F49" s="99"/>
      <c r="G49" s="76"/>
      <c r="H49" s="76">
        <v>4900</v>
      </c>
      <c r="I49" s="76"/>
      <c r="J49" s="76"/>
      <c r="K49" s="76">
        <f t="shared" si="2"/>
        <v>4900</v>
      </c>
      <c r="L49" s="76">
        <f t="shared" si="1"/>
        <v>4900</v>
      </c>
      <c r="M49" s="76"/>
      <c r="N49" s="76"/>
      <c r="O49" s="77"/>
      <c r="P49" s="77"/>
      <c r="Q49" s="77"/>
      <c r="R49" s="77"/>
      <c r="S49" s="75" t="s">
        <v>119</v>
      </c>
    </row>
    <row r="50" spans="1:19" ht="17.25" customHeight="1" x14ac:dyDescent="0.25">
      <c r="A50" s="85">
        <v>38</v>
      </c>
      <c r="B50" s="75" t="s">
        <v>97</v>
      </c>
      <c r="C50" s="75" t="s">
        <v>107</v>
      </c>
      <c r="D50" s="78">
        <v>42984</v>
      </c>
      <c r="E50" s="99">
        <v>1</v>
      </c>
      <c r="F50" s="99"/>
      <c r="G50" s="76"/>
      <c r="H50" s="76">
        <v>4080</v>
      </c>
      <c r="I50" s="76"/>
      <c r="J50" s="76"/>
      <c r="K50" s="76">
        <f t="shared" si="2"/>
        <v>4080</v>
      </c>
      <c r="L50" s="76">
        <f t="shared" si="1"/>
        <v>4080</v>
      </c>
      <c r="M50" s="76"/>
      <c r="N50" s="76"/>
      <c r="O50" s="77"/>
      <c r="P50" s="77"/>
      <c r="Q50" s="77"/>
      <c r="R50" s="77"/>
      <c r="S50" s="75" t="s">
        <v>119</v>
      </c>
    </row>
    <row r="51" spans="1:19" ht="17.25" customHeight="1" x14ac:dyDescent="0.25">
      <c r="A51" s="85">
        <v>39</v>
      </c>
      <c r="B51" s="75" t="s">
        <v>99</v>
      </c>
      <c r="C51" s="75" t="s">
        <v>107</v>
      </c>
      <c r="D51" s="78">
        <v>42984</v>
      </c>
      <c r="E51" s="99">
        <v>1</v>
      </c>
      <c r="F51" s="99"/>
      <c r="G51" s="76"/>
      <c r="H51" s="76">
        <v>4920</v>
      </c>
      <c r="I51" s="76"/>
      <c r="J51" s="76"/>
      <c r="K51" s="76">
        <f t="shared" si="2"/>
        <v>4920</v>
      </c>
      <c r="L51" s="76">
        <f t="shared" si="1"/>
        <v>4920</v>
      </c>
      <c r="M51" s="76"/>
      <c r="N51" s="76"/>
      <c r="O51" s="77"/>
      <c r="P51" s="77"/>
      <c r="Q51" s="77"/>
      <c r="R51" s="77"/>
      <c r="S51" s="75" t="s">
        <v>119</v>
      </c>
    </row>
    <row r="52" spans="1:19" ht="17.25" customHeight="1" x14ac:dyDescent="0.25">
      <c r="A52" s="85">
        <v>40</v>
      </c>
      <c r="B52" s="75" t="s">
        <v>96</v>
      </c>
      <c r="C52" s="75" t="s">
        <v>107</v>
      </c>
      <c r="D52" s="78">
        <v>42984</v>
      </c>
      <c r="E52" s="99">
        <v>1</v>
      </c>
      <c r="F52" s="99"/>
      <c r="G52" s="76"/>
      <c r="H52" s="76">
        <v>6480</v>
      </c>
      <c r="I52" s="76"/>
      <c r="J52" s="76"/>
      <c r="K52" s="76">
        <f t="shared" si="2"/>
        <v>6480</v>
      </c>
      <c r="L52" s="76">
        <f t="shared" si="1"/>
        <v>6480</v>
      </c>
      <c r="M52" s="76"/>
      <c r="N52" s="76"/>
      <c r="O52" s="77"/>
      <c r="P52" s="77"/>
      <c r="Q52" s="77"/>
      <c r="R52" s="77"/>
      <c r="S52" s="75" t="s">
        <v>119</v>
      </c>
    </row>
    <row r="53" spans="1:19" ht="17.25" customHeight="1" x14ac:dyDescent="0.25">
      <c r="A53" s="85">
        <v>41</v>
      </c>
      <c r="B53" s="75" t="s">
        <v>101</v>
      </c>
      <c r="C53" s="75" t="s">
        <v>107</v>
      </c>
      <c r="D53" s="78">
        <v>42984</v>
      </c>
      <c r="E53" s="99">
        <v>1</v>
      </c>
      <c r="F53" s="99"/>
      <c r="G53" s="76"/>
      <c r="H53" s="76">
        <v>5610</v>
      </c>
      <c r="I53" s="76"/>
      <c r="J53" s="76"/>
      <c r="K53" s="76">
        <f t="shared" si="2"/>
        <v>5610</v>
      </c>
      <c r="L53" s="76">
        <f t="shared" si="1"/>
        <v>5610</v>
      </c>
      <c r="M53" s="76"/>
      <c r="N53" s="76"/>
      <c r="O53" s="77"/>
      <c r="P53" s="77"/>
      <c r="Q53" s="77"/>
      <c r="R53" s="77"/>
      <c r="S53" s="75" t="s">
        <v>119</v>
      </c>
    </row>
    <row r="54" spans="1:19" ht="15" customHeight="1" x14ac:dyDescent="0.25">
      <c r="A54" s="85">
        <v>42</v>
      </c>
      <c r="B54" s="75" t="s">
        <v>98</v>
      </c>
      <c r="C54" s="75" t="s">
        <v>103</v>
      </c>
      <c r="D54" s="78">
        <v>42977</v>
      </c>
      <c r="E54" s="100">
        <v>0.95</v>
      </c>
      <c r="F54" s="100">
        <v>0.05</v>
      </c>
      <c r="G54" s="76"/>
      <c r="H54" s="76">
        <v>7640</v>
      </c>
      <c r="I54" s="76">
        <v>0</v>
      </c>
      <c r="J54" s="76"/>
      <c r="K54" s="76">
        <v>7640</v>
      </c>
      <c r="L54" s="76">
        <f t="shared" si="1"/>
        <v>7258</v>
      </c>
      <c r="M54" s="76">
        <f t="shared" ref="M54:M117" si="3">K54*F54</f>
        <v>382</v>
      </c>
      <c r="N54" s="76"/>
      <c r="O54" s="77"/>
      <c r="P54" s="77"/>
      <c r="Q54" s="77"/>
      <c r="R54" s="77"/>
      <c r="S54" s="75"/>
    </row>
    <row r="55" spans="1:19" ht="15" customHeight="1" x14ac:dyDescent="0.25">
      <c r="A55" s="85">
        <v>43</v>
      </c>
      <c r="B55" s="75" t="s">
        <v>96</v>
      </c>
      <c r="C55" s="75" t="s">
        <v>103</v>
      </c>
      <c r="D55" s="78">
        <v>42977</v>
      </c>
      <c r="E55" s="100">
        <v>0.5</v>
      </c>
      <c r="F55" s="100">
        <v>0.5</v>
      </c>
      <c r="G55" s="76"/>
      <c r="H55" s="76">
        <v>5970</v>
      </c>
      <c r="I55" s="76">
        <v>0</v>
      </c>
      <c r="J55" s="76"/>
      <c r="K55" s="76">
        <v>5970</v>
      </c>
      <c r="L55" s="76">
        <f t="shared" si="1"/>
        <v>2985</v>
      </c>
      <c r="M55" s="76">
        <f t="shared" si="3"/>
        <v>2985</v>
      </c>
      <c r="N55" s="76"/>
      <c r="O55" s="77"/>
      <c r="P55" s="77"/>
      <c r="Q55" s="77"/>
      <c r="R55" s="77"/>
      <c r="S55" s="75"/>
    </row>
    <row r="56" spans="1:19" ht="15" customHeight="1" x14ac:dyDescent="0.25">
      <c r="A56" s="85">
        <v>44</v>
      </c>
      <c r="B56" s="75" t="s">
        <v>100</v>
      </c>
      <c r="C56" s="75" t="s">
        <v>103</v>
      </c>
      <c r="D56" s="78">
        <v>42977</v>
      </c>
      <c r="E56" s="100">
        <v>0.95</v>
      </c>
      <c r="F56" s="100">
        <v>0.05</v>
      </c>
      <c r="G56" s="76"/>
      <c r="H56" s="76">
        <v>3230</v>
      </c>
      <c r="I56" s="76">
        <v>0</v>
      </c>
      <c r="J56" s="76"/>
      <c r="K56" s="76">
        <v>3230</v>
      </c>
      <c r="L56" s="76">
        <f t="shared" si="1"/>
        <v>3068.5</v>
      </c>
      <c r="M56" s="76">
        <f t="shared" si="3"/>
        <v>161.5</v>
      </c>
      <c r="N56" s="76"/>
      <c r="O56" s="77"/>
      <c r="P56" s="77"/>
      <c r="Q56" s="77"/>
      <c r="R56" s="77"/>
      <c r="S56" s="75"/>
    </row>
    <row r="57" spans="1:19" ht="15" customHeight="1" x14ac:dyDescent="0.25">
      <c r="A57" s="85">
        <v>45</v>
      </c>
      <c r="B57" s="75" t="s">
        <v>99</v>
      </c>
      <c r="C57" s="75" t="s">
        <v>103</v>
      </c>
      <c r="D57" s="78">
        <v>42977</v>
      </c>
      <c r="E57" s="100">
        <v>0.5</v>
      </c>
      <c r="F57" s="100">
        <v>0.5</v>
      </c>
      <c r="G57" s="76"/>
      <c r="H57" s="76">
        <v>7050</v>
      </c>
      <c r="I57" s="76">
        <v>0</v>
      </c>
      <c r="J57" s="76"/>
      <c r="K57" s="76">
        <v>7050</v>
      </c>
      <c r="L57" s="76">
        <f t="shared" si="1"/>
        <v>3525</v>
      </c>
      <c r="M57" s="76">
        <f t="shared" si="3"/>
        <v>3525</v>
      </c>
      <c r="N57" s="76"/>
      <c r="O57" s="77"/>
      <c r="P57" s="77"/>
      <c r="Q57" s="77"/>
      <c r="R57" s="77"/>
      <c r="S57" s="75"/>
    </row>
    <row r="58" spans="1:19" ht="15" customHeight="1" x14ac:dyDescent="0.25">
      <c r="A58" s="85">
        <v>46</v>
      </c>
      <c r="B58" s="75" t="s">
        <v>97</v>
      </c>
      <c r="C58" s="75" t="s">
        <v>103</v>
      </c>
      <c r="D58" s="78">
        <v>42977</v>
      </c>
      <c r="E58" s="100">
        <v>0.5</v>
      </c>
      <c r="F58" s="100">
        <v>0.5</v>
      </c>
      <c r="G58" s="76"/>
      <c r="H58" s="76">
        <v>8470</v>
      </c>
      <c r="I58" s="76">
        <v>0</v>
      </c>
      <c r="J58" s="76"/>
      <c r="K58" s="76">
        <v>8470</v>
      </c>
      <c r="L58" s="76">
        <f t="shared" si="1"/>
        <v>4235</v>
      </c>
      <c r="M58" s="76">
        <f t="shared" si="3"/>
        <v>4235</v>
      </c>
      <c r="N58" s="76"/>
      <c r="O58" s="77"/>
      <c r="P58" s="77"/>
      <c r="Q58" s="77"/>
      <c r="R58" s="77"/>
      <c r="S58" s="75"/>
    </row>
    <row r="59" spans="1:19" ht="15" customHeight="1" x14ac:dyDescent="0.25">
      <c r="A59" s="85">
        <v>47</v>
      </c>
      <c r="B59" s="75" t="s">
        <v>94</v>
      </c>
      <c r="C59" s="75" t="s">
        <v>103</v>
      </c>
      <c r="D59" s="78">
        <v>42977</v>
      </c>
      <c r="E59" s="100">
        <v>0.5</v>
      </c>
      <c r="F59" s="100">
        <v>0.5</v>
      </c>
      <c r="G59" s="76"/>
      <c r="H59" s="76">
        <v>7180</v>
      </c>
      <c r="I59" s="76">
        <v>0</v>
      </c>
      <c r="J59" s="76"/>
      <c r="K59" s="76">
        <v>7180</v>
      </c>
      <c r="L59" s="76">
        <f t="shared" si="1"/>
        <v>3590</v>
      </c>
      <c r="M59" s="76">
        <f t="shared" si="3"/>
        <v>3590</v>
      </c>
      <c r="N59" s="76"/>
      <c r="O59" s="77"/>
      <c r="P59" s="77"/>
      <c r="Q59" s="77"/>
      <c r="R59" s="77"/>
      <c r="S59" s="75"/>
    </row>
    <row r="60" spans="1:19" ht="15" customHeight="1" x14ac:dyDescent="0.25">
      <c r="A60" s="85">
        <v>48</v>
      </c>
      <c r="B60" s="75" t="s">
        <v>101</v>
      </c>
      <c r="C60" s="75" t="s">
        <v>103</v>
      </c>
      <c r="D60" s="78">
        <v>42977</v>
      </c>
      <c r="E60" s="100">
        <v>0.95</v>
      </c>
      <c r="F60" s="100">
        <v>0.05</v>
      </c>
      <c r="G60" s="76"/>
      <c r="H60" s="76">
        <v>7350</v>
      </c>
      <c r="I60" s="76">
        <v>0</v>
      </c>
      <c r="J60" s="76"/>
      <c r="K60" s="76">
        <v>7350</v>
      </c>
      <c r="L60" s="76">
        <f t="shared" si="1"/>
        <v>6982.5</v>
      </c>
      <c r="M60" s="76">
        <f t="shared" si="3"/>
        <v>367.5</v>
      </c>
      <c r="N60" s="76"/>
      <c r="O60" s="77"/>
      <c r="P60" s="77"/>
      <c r="Q60" s="77"/>
      <c r="R60" s="77"/>
      <c r="S60" s="75"/>
    </row>
    <row r="61" spans="1:19" ht="15" customHeight="1" x14ac:dyDescent="0.25">
      <c r="A61" s="85">
        <v>49</v>
      </c>
      <c r="B61" s="75" t="s">
        <v>95</v>
      </c>
      <c r="C61" s="75" t="s">
        <v>103</v>
      </c>
      <c r="D61" s="78">
        <v>42977</v>
      </c>
      <c r="E61" s="100">
        <v>0.5</v>
      </c>
      <c r="F61" s="100">
        <v>0.5</v>
      </c>
      <c r="G61" s="76"/>
      <c r="H61" s="76">
        <v>6580</v>
      </c>
      <c r="I61" s="76">
        <v>0</v>
      </c>
      <c r="J61" s="76"/>
      <c r="K61" s="76">
        <v>6580</v>
      </c>
      <c r="L61" s="76">
        <f t="shared" si="1"/>
        <v>3290</v>
      </c>
      <c r="M61" s="76">
        <f t="shared" si="3"/>
        <v>3290</v>
      </c>
      <c r="N61" s="76"/>
      <c r="O61" s="77"/>
      <c r="P61" s="77"/>
      <c r="Q61" s="77"/>
      <c r="R61" s="77"/>
      <c r="S61" s="75"/>
    </row>
    <row r="62" spans="1:19" ht="15" customHeight="1" x14ac:dyDescent="0.25">
      <c r="A62" s="85">
        <v>50</v>
      </c>
      <c r="B62" s="75" t="s">
        <v>100</v>
      </c>
      <c r="C62" s="75" t="s">
        <v>103</v>
      </c>
      <c r="D62" s="78">
        <v>42977</v>
      </c>
      <c r="E62" s="100">
        <v>0.95</v>
      </c>
      <c r="F62" s="100">
        <v>0.05</v>
      </c>
      <c r="G62" s="76"/>
      <c r="H62" s="76">
        <v>3380</v>
      </c>
      <c r="I62" s="76">
        <v>0</v>
      </c>
      <c r="J62" s="76"/>
      <c r="K62" s="76">
        <v>3380</v>
      </c>
      <c r="L62" s="76">
        <f t="shared" si="1"/>
        <v>3211</v>
      </c>
      <c r="M62" s="76">
        <f t="shared" si="3"/>
        <v>169</v>
      </c>
      <c r="N62" s="76"/>
      <c r="O62" s="77"/>
      <c r="P62" s="77"/>
      <c r="Q62" s="77"/>
      <c r="R62" s="77"/>
      <c r="S62" s="75"/>
    </row>
    <row r="63" spans="1:19" ht="15" customHeight="1" x14ac:dyDescent="0.25">
      <c r="A63" s="85">
        <v>51</v>
      </c>
      <c r="B63" s="75" t="s">
        <v>96</v>
      </c>
      <c r="C63" s="75" t="s">
        <v>103</v>
      </c>
      <c r="D63" s="78">
        <v>42977</v>
      </c>
      <c r="E63" s="100">
        <v>0.5</v>
      </c>
      <c r="F63" s="100">
        <v>0.5</v>
      </c>
      <c r="G63" s="76"/>
      <c r="H63" s="76">
        <v>5550</v>
      </c>
      <c r="I63" s="76">
        <v>0</v>
      </c>
      <c r="J63" s="76"/>
      <c r="K63" s="76">
        <v>5550</v>
      </c>
      <c r="L63" s="76">
        <f t="shared" si="1"/>
        <v>2775</v>
      </c>
      <c r="M63" s="76">
        <f t="shared" si="3"/>
        <v>2775</v>
      </c>
      <c r="N63" s="76"/>
      <c r="O63" s="77"/>
      <c r="P63" s="77"/>
      <c r="Q63" s="77"/>
      <c r="R63" s="77"/>
      <c r="S63" s="75"/>
    </row>
    <row r="64" spans="1:19" ht="15" customHeight="1" x14ac:dyDescent="0.25">
      <c r="A64" s="85">
        <v>52</v>
      </c>
      <c r="B64" s="75" t="s">
        <v>99</v>
      </c>
      <c r="C64" s="75" t="s">
        <v>103</v>
      </c>
      <c r="D64" s="78">
        <v>42977</v>
      </c>
      <c r="E64" s="100">
        <v>0.95</v>
      </c>
      <c r="F64" s="100">
        <v>0.05</v>
      </c>
      <c r="G64" s="76"/>
      <c r="H64" s="76">
        <v>6820</v>
      </c>
      <c r="I64" s="76">
        <v>0</v>
      </c>
      <c r="J64" s="76"/>
      <c r="K64" s="76">
        <v>6820</v>
      </c>
      <c r="L64" s="76">
        <f t="shared" si="1"/>
        <v>6479</v>
      </c>
      <c r="M64" s="76">
        <f t="shared" si="3"/>
        <v>341</v>
      </c>
      <c r="N64" s="76"/>
      <c r="O64" s="77"/>
      <c r="P64" s="77"/>
      <c r="Q64" s="77"/>
      <c r="R64" s="77"/>
      <c r="S64" s="75"/>
    </row>
    <row r="65" spans="1:19" ht="15" customHeight="1" x14ac:dyDescent="0.25">
      <c r="A65" s="85">
        <v>53</v>
      </c>
      <c r="B65" s="75" t="s">
        <v>97</v>
      </c>
      <c r="C65" s="75" t="s">
        <v>103</v>
      </c>
      <c r="D65" s="78">
        <v>42977</v>
      </c>
      <c r="E65" s="100">
        <v>0.5</v>
      </c>
      <c r="F65" s="100">
        <v>0.5</v>
      </c>
      <c r="G65" s="76"/>
      <c r="H65" s="76">
        <v>3780</v>
      </c>
      <c r="I65" s="76">
        <v>0</v>
      </c>
      <c r="J65" s="76"/>
      <c r="K65" s="76">
        <v>3780</v>
      </c>
      <c r="L65" s="76">
        <f t="shared" si="1"/>
        <v>1890</v>
      </c>
      <c r="M65" s="76">
        <f t="shared" si="3"/>
        <v>1890</v>
      </c>
      <c r="N65" s="76"/>
      <c r="O65" s="77"/>
      <c r="P65" s="77"/>
      <c r="Q65" s="77"/>
      <c r="R65" s="77"/>
      <c r="S65" s="75"/>
    </row>
    <row r="66" spans="1:19" ht="15" customHeight="1" x14ac:dyDescent="0.25">
      <c r="A66" s="85">
        <v>54</v>
      </c>
      <c r="B66" s="75" t="s">
        <v>94</v>
      </c>
      <c r="C66" s="75" t="s">
        <v>103</v>
      </c>
      <c r="D66" s="78">
        <v>42977</v>
      </c>
      <c r="E66" s="100">
        <v>0.95</v>
      </c>
      <c r="F66" s="100">
        <v>0.05</v>
      </c>
      <c r="G66" s="76"/>
      <c r="H66" s="76">
        <v>6030</v>
      </c>
      <c r="I66" s="76">
        <v>0</v>
      </c>
      <c r="J66" s="76"/>
      <c r="K66" s="76">
        <v>6030</v>
      </c>
      <c r="L66" s="76">
        <f t="shared" si="1"/>
        <v>5728.5</v>
      </c>
      <c r="M66" s="76">
        <f t="shared" si="3"/>
        <v>301.5</v>
      </c>
      <c r="N66" s="76"/>
      <c r="O66" s="77"/>
      <c r="P66" s="77"/>
      <c r="Q66" s="77"/>
      <c r="R66" s="77"/>
      <c r="S66" s="75"/>
    </row>
    <row r="67" spans="1:19" ht="15" customHeight="1" x14ac:dyDescent="0.25">
      <c r="A67" s="85">
        <v>55</v>
      </c>
      <c r="B67" s="75" t="s">
        <v>95</v>
      </c>
      <c r="C67" s="75" t="s">
        <v>103</v>
      </c>
      <c r="D67" s="78">
        <v>42977</v>
      </c>
      <c r="E67" s="100">
        <v>0.95</v>
      </c>
      <c r="F67" s="100">
        <v>0.05</v>
      </c>
      <c r="G67" s="76"/>
      <c r="H67" s="76">
        <v>4630</v>
      </c>
      <c r="I67" s="76">
        <v>0</v>
      </c>
      <c r="J67" s="76"/>
      <c r="K67" s="76">
        <v>4630</v>
      </c>
      <c r="L67" s="76">
        <f t="shared" si="1"/>
        <v>4398.5</v>
      </c>
      <c r="M67" s="76">
        <f t="shared" si="3"/>
        <v>231.5</v>
      </c>
      <c r="N67" s="76"/>
      <c r="O67" s="77"/>
      <c r="P67" s="77"/>
      <c r="Q67" s="77"/>
      <c r="R67" s="77"/>
      <c r="S67" s="75"/>
    </row>
    <row r="68" spans="1:19" ht="15" customHeight="1" x14ac:dyDescent="0.25">
      <c r="A68" s="85">
        <v>56</v>
      </c>
      <c r="B68" s="75" t="s">
        <v>99</v>
      </c>
      <c r="C68" s="75" t="s">
        <v>104</v>
      </c>
      <c r="D68" s="78">
        <v>42978</v>
      </c>
      <c r="E68" s="100">
        <v>0.5</v>
      </c>
      <c r="F68" s="100">
        <v>0.5</v>
      </c>
      <c r="G68" s="76"/>
      <c r="H68" s="76">
        <v>4950</v>
      </c>
      <c r="I68" s="76">
        <v>0</v>
      </c>
      <c r="J68" s="76"/>
      <c r="K68" s="76">
        <v>4950</v>
      </c>
      <c r="L68" s="76">
        <f t="shared" si="1"/>
        <v>2475</v>
      </c>
      <c r="M68" s="76">
        <f t="shared" si="3"/>
        <v>2475</v>
      </c>
      <c r="N68" s="76"/>
      <c r="O68" s="77"/>
      <c r="P68" s="77"/>
      <c r="Q68" s="77"/>
      <c r="R68" s="77"/>
      <c r="S68" s="75"/>
    </row>
    <row r="69" spans="1:19" ht="15" customHeight="1" x14ac:dyDescent="0.25">
      <c r="A69" s="85">
        <v>57</v>
      </c>
      <c r="B69" s="75" t="s">
        <v>95</v>
      </c>
      <c r="C69" s="75" t="s">
        <v>104</v>
      </c>
      <c r="D69" s="78">
        <v>42978</v>
      </c>
      <c r="E69" s="100">
        <v>0.95</v>
      </c>
      <c r="F69" s="100">
        <v>0.05</v>
      </c>
      <c r="G69" s="76"/>
      <c r="H69" s="76">
        <v>5740</v>
      </c>
      <c r="I69" s="76">
        <v>0</v>
      </c>
      <c r="J69" s="76"/>
      <c r="K69" s="76">
        <v>5740</v>
      </c>
      <c r="L69" s="76">
        <f t="shared" si="1"/>
        <v>5453</v>
      </c>
      <c r="M69" s="76">
        <f t="shared" si="3"/>
        <v>287</v>
      </c>
      <c r="N69" s="76"/>
      <c r="O69" s="77"/>
      <c r="P69" s="77"/>
      <c r="Q69" s="77"/>
      <c r="R69" s="77"/>
      <c r="S69" s="75"/>
    </row>
    <row r="70" spans="1:19" ht="15" customHeight="1" x14ac:dyDescent="0.25">
      <c r="A70" s="85">
        <v>58</v>
      </c>
      <c r="B70" s="75" t="s">
        <v>94</v>
      </c>
      <c r="C70" s="75" t="s">
        <v>104</v>
      </c>
      <c r="D70" s="78">
        <v>42978</v>
      </c>
      <c r="E70" s="100">
        <v>0.5</v>
      </c>
      <c r="F70" s="100">
        <v>0.5</v>
      </c>
      <c r="G70" s="76"/>
      <c r="H70" s="76">
        <v>4700</v>
      </c>
      <c r="I70" s="76">
        <v>0</v>
      </c>
      <c r="J70" s="76"/>
      <c r="K70" s="76">
        <v>4700</v>
      </c>
      <c r="L70" s="76">
        <f t="shared" si="1"/>
        <v>2350</v>
      </c>
      <c r="M70" s="76">
        <f t="shared" si="3"/>
        <v>2350</v>
      </c>
      <c r="N70" s="76"/>
      <c r="O70" s="77"/>
      <c r="P70" s="77"/>
      <c r="Q70" s="77"/>
      <c r="R70" s="77"/>
      <c r="S70" s="75"/>
    </row>
    <row r="71" spans="1:19" ht="15" customHeight="1" x14ac:dyDescent="0.25">
      <c r="A71" s="85">
        <v>59</v>
      </c>
      <c r="B71" s="75" t="s">
        <v>100</v>
      </c>
      <c r="C71" s="75" t="s">
        <v>104</v>
      </c>
      <c r="D71" s="78">
        <v>42978</v>
      </c>
      <c r="E71" s="100">
        <v>0.95</v>
      </c>
      <c r="F71" s="100">
        <v>0.05</v>
      </c>
      <c r="G71" s="76"/>
      <c r="H71" s="76">
        <v>2670</v>
      </c>
      <c r="I71" s="76">
        <v>0</v>
      </c>
      <c r="J71" s="76"/>
      <c r="K71" s="76">
        <v>2670</v>
      </c>
      <c r="L71" s="76">
        <f t="shared" si="1"/>
        <v>2536.5</v>
      </c>
      <c r="M71" s="76">
        <f t="shared" si="3"/>
        <v>133.5</v>
      </c>
      <c r="N71" s="76"/>
      <c r="O71" s="77"/>
      <c r="P71" s="77"/>
      <c r="Q71" s="77"/>
      <c r="R71" s="77"/>
      <c r="S71" s="75"/>
    </row>
    <row r="72" spans="1:19" ht="15" customHeight="1" x14ac:dyDescent="0.25">
      <c r="A72" s="85">
        <v>60</v>
      </c>
      <c r="B72" s="75" t="s">
        <v>97</v>
      </c>
      <c r="C72" s="75" t="s">
        <v>104</v>
      </c>
      <c r="D72" s="78">
        <v>42978</v>
      </c>
      <c r="E72" s="100">
        <v>0.95</v>
      </c>
      <c r="F72" s="100">
        <v>0.05</v>
      </c>
      <c r="G72" s="76"/>
      <c r="H72" s="76">
        <v>5980</v>
      </c>
      <c r="I72" s="76">
        <v>0</v>
      </c>
      <c r="J72" s="76"/>
      <c r="K72" s="76">
        <v>5980</v>
      </c>
      <c r="L72" s="76">
        <f t="shared" si="1"/>
        <v>5681</v>
      </c>
      <c r="M72" s="76">
        <f t="shared" si="3"/>
        <v>299</v>
      </c>
      <c r="N72" s="76"/>
      <c r="O72" s="77"/>
      <c r="P72" s="77"/>
      <c r="Q72" s="77"/>
      <c r="R72" s="77"/>
      <c r="S72" s="75"/>
    </row>
    <row r="73" spans="1:19" ht="15" customHeight="1" x14ac:dyDescent="0.25">
      <c r="A73" s="85">
        <v>61</v>
      </c>
      <c r="B73" s="75" t="s">
        <v>101</v>
      </c>
      <c r="C73" s="75" t="s">
        <v>104</v>
      </c>
      <c r="D73" s="78">
        <v>42978</v>
      </c>
      <c r="E73" s="100">
        <v>0.5</v>
      </c>
      <c r="F73" s="100">
        <v>0.5</v>
      </c>
      <c r="G73" s="76"/>
      <c r="H73" s="76">
        <v>6410</v>
      </c>
      <c r="I73" s="76">
        <v>0</v>
      </c>
      <c r="J73" s="76"/>
      <c r="K73" s="76">
        <v>6410</v>
      </c>
      <c r="L73" s="76">
        <f t="shared" si="1"/>
        <v>3205</v>
      </c>
      <c r="M73" s="76">
        <f t="shared" si="3"/>
        <v>3205</v>
      </c>
      <c r="N73" s="76"/>
      <c r="O73" s="77"/>
      <c r="P73" s="77"/>
      <c r="Q73" s="77"/>
      <c r="R73" s="77"/>
      <c r="S73" s="75"/>
    </row>
    <row r="74" spans="1:19" ht="15" customHeight="1" x14ac:dyDescent="0.25">
      <c r="A74" s="85">
        <v>62</v>
      </c>
      <c r="B74" s="75" t="s">
        <v>96</v>
      </c>
      <c r="C74" s="75" t="s">
        <v>104</v>
      </c>
      <c r="D74" s="78">
        <v>42978</v>
      </c>
      <c r="E74" s="100">
        <v>0.5</v>
      </c>
      <c r="F74" s="100">
        <v>0.5</v>
      </c>
      <c r="G74" s="76"/>
      <c r="H74" s="76">
        <v>6420</v>
      </c>
      <c r="I74" s="76">
        <v>0</v>
      </c>
      <c r="J74" s="76"/>
      <c r="K74" s="76">
        <v>6420</v>
      </c>
      <c r="L74" s="76">
        <f t="shared" si="1"/>
        <v>3210</v>
      </c>
      <c r="M74" s="76">
        <f t="shared" si="3"/>
        <v>3210</v>
      </c>
      <c r="N74" s="76"/>
      <c r="O74" s="77"/>
      <c r="P74" s="77"/>
      <c r="Q74" s="77"/>
      <c r="R74" s="77"/>
      <c r="S74" s="75"/>
    </row>
    <row r="75" spans="1:19" ht="15" customHeight="1" x14ac:dyDescent="0.25">
      <c r="A75" s="85">
        <v>63</v>
      </c>
      <c r="B75" s="75" t="s">
        <v>99</v>
      </c>
      <c r="C75" s="75" t="s">
        <v>104</v>
      </c>
      <c r="D75" s="78">
        <v>42978</v>
      </c>
      <c r="E75" s="100">
        <v>0.5</v>
      </c>
      <c r="F75" s="100">
        <v>0.5</v>
      </c>
      <c r="G75" s="76"/>
      <c r="H75" s="76">
        <v>5550</v>
      </c>
      <c r="I75" s="76">
        <v>0</v>
      </c>
      <c r="J75" s="76"/>
      <c r="K75" s="76">
        <v>5550</v>
      </c>
      <c r="L75" s="76">
        <f t="shared" si="1"/>
        <v>2775</v>
      </c>
      <c r="M75" s="76">
        <f t="shared" si="3"/>
        <v>2775</v>
      </c>
      <c r="N75" s="76"/>
      <c r="O75" s="77"/>
      <c r="P75" s="77"/>
      <c r="Q75" s="77"/>
      <c r="R75" s="77"/>
      <c r="S75" s="75"/>
    </row>
    <row r="76" spans="1:19" ht="15" customHeight="1" x14ac:dyDescent="0.25">
      <c r="A76" s="85">
        <v>64</v>
      </c>
      <c r="B76" s="75" t="s">
        <v>95</v>
      </c>
      <c r="C76" s="75" t="s">
        <v>104</v>
      </c>
      <c r="D76" s="78">
        <v>42978</v>
      </c>
      <c r="E76" s="100">
        <v>0.95</v>
      </c>
      <c r="F76" s="100">
        <v>0.05</v>
      </c>
      <c r="G76" s="76"/>
      <c r="H76" s="76">
        <v>6280</v>
      </c>
      <c r="I76" s="76">
        <v>0</v>
      </c>
      <c r="J76" s="76"/>
      <c r="K76" s="76">
        <v>6280</v>
      </c>
      <c r="L76" s="76">
        <f t="shared" si="1"/>
        <v>5966</v>
      </c>
      <c r="M76" s="76">
        <f t="shared" si="3"/>
        <v>314</v>
      </c>
      <c r="N76" s="76"/>
      <c r="O76" s="77"/>
      <c r="P76" s="77"/>
      <c r="Q76" s="77"/>
      <c r="R76" s="77"/>
      <c r="S76" s="75"/>
    </row>
    <row r="77" spans="1:19" ht="15" customHeight="1" x14ac:dyDescent="0.25">
      <c r="A77" s="85">
        <v>65</v>
      </c>
      <c r="B77" s="75" t="s">
        <v>100</v>
      </c>
      <c r="C77" s="75" t="s">
        <v>104</v>
      </c>
      <c r="D77" s="78">
        <v>42978</v>
      </c>
      <c r="E77" s="100">
        <v>0.95</v>
      </c>
      <c r="F77" s="100">
        <v>0.05</v>
      </c>
      <c r="G77" s="76"/>
      <c r="H77" s="76">
        <v>2810</v>
      </c>
      <c r="I77" s="76">
        <v>0</v>
      </c>
      <c r="J77" s="76"/>
      <c r="K77" s="76">
        <v>2810</v>
      </c>
      <c r="L77" s="76">
        <f t="shared" ref="L77:L140" si="4">K77*E77</f>
        <v>2669.5</v>
      </c>
      <c r="M77" s="76">
        <f t="shared" si="3"/>
        <v>140.5</v>
      </c>
      <c r="N77" s="76"/>
      <c r="O77" s="77"/>
      <c r="P77" s="77"/>
      <c r="Q77" s="77"/>
      <c r="R77" s="77"/>
      <c r="S77" s="75"/>
    </row>
    <row r="78" spans="1:19" ht="15" customHeight="1" x14ac:dyDescent="0.25">
      <c r="A78" s="85">
        <v>66</v>
      </c>
      <c r="B78" s="75" t="s">
        <v>94</v>
      </c>
      <c r="C78" s="75" t="s">
        <v>104</v>
      </c>
      <c r="D78" s="78">
        <v>42978</v>
      </c>
      <c r="E78" s="100">
        <v>0.5</v>
      </c>
      <c r="F78" s="100">
        <v>0.5</v>
      </c>
      <c r="G78" s="76"/>
      <c r="H78" s="76">
        <v>4980</v>
      </c>
      <c r="I78" s="76">
        <v>0</v>
      </c>
      <c r="J78" s="76"/>
      <c r="K78" s="76">
        <v>4980</v>
      </c>
      <c r="L78" s="76">
        <f t="shared" si="4"/>
        <v>2490</v>
      </c>
      <c r="M78" s="76">
        <f t="shared" si="3"/>
        <v>2490</v>
      </c>
      <c r="N78" s="76"/>
      <c r="O78" s="77"/>
      <c r="P78" s="77"/>
      <c r="Q78" s="77"/>
      <c r="R78" s="77"/>
      <c r="S78" s="75"/>
    </row>
    <row r="79" spans="1:19" ht="15" customHeight="1" x14ac:dyDescent="0.25">
      <c r="A79" s="85">
        <v>67</v>
      </c>
      <c r="B79" s="75" t="s">
        <v>97</v>
      </c>
      <c r="C79" s="75" t="s">
        <v>104</v>
      </c>
      <c r="D79" s="78">
        <v>42978</v>
      </c>
      <c r="E79" s="100">
        <v>0.5</v>
      </c>
      <c r="F79" s="100">
        <v>0.5</v>
      </c>
      <c r="G79" s="76"/>
      <c r="H79" s="76">
        <v>3660</v>
      </c>
      <c r="I79" s="76">
        <v>0</v>
      </c>
      <c r="J79" s="76"/>
      <c r="K79" s="76">
        <v>3660</v>
      </c>
      <c r="L79" s="76">
        <f t="shared" si="4"/>
        <v>1830</v>
      </c>
      <c r="M79" s="76">
        <f t="shared" si="3"/>
        <v>1830</v>
      </c>
      <c r="N79" s="76"/>
      <c r="O79" s="77"/>
      <c r="P79" s="77"/>
      <c r="Q79" s="77"/>
      <c r="R79" s="77"/>
      <c r="S79" s="75"/>
    </row>
    <row r="80" spans="1:19" ht="15" customHeight="1" x14ac:dyDescent="0.25">
      <c r="A80" s="85">
        <v>68</v>
      </c>
      <c r="B80" s="75" t="s">
        <v>101</v>
      </c>
      <c r="C80" s="75" t="s">
        <v>104</v>
      </c>
      <c r="D80" s="78">
        <v>42978</v>
      </c>
      <c r="E80" s="100">
        <v>0.95</v>
      </c>
      <c r="F80" s="100">
        <v>0.05</v>
      </c>
      <c r="G80" s="76"/>
      <c r="H80" s="76">
        <v>6870</v>
      </c>
      <c r="I80" s="76">
        <v>0</v>
      </c>
      <c r="J80" s="76"/>
      <c r="K80" s="76">
        <v>6870</v>
      </c>
      <c r="L80" s="76">
        <f t="shared" si="4"/>
        <v>6526.5</v>
      </c>
      <c r="M80" s="76">
        <f t="shared" si="3"/>
        <v>343.5</v>
      </c>
      <c r="N80" s="76"/>
      <c r="O80" s="77"/>
      <c r="P80" s="77"/>
      <c r="Q80" s="77"/>
      <c r="R80" s="77"/>
      <c r="S80" s="75"/>
    </row>
    <row r="81" spans="1:19" ht="15" customHeight="1" x14ac:dyDescent="0.25">
      <c r="A81" s="85">
        <v>69</v>
      </c>
      <c r="B81" s="75" t="s">
        <v>99</v>
      </c>
      <c r="C81" s="75" t="s">
        <v>104</v>
      </c>
      <c r="D81" s="78">
        <v>42978</v>
      </c>
      <c r="E81" s="100">
        <v>0.5</v>
      </c>
      <c r="F81" s="100">
        <v>0.5</v>
      </c>
      <c r="G81" s="76"/>
      <c r="H81" s="76">
        <v>4710</v>
      </c>
      <c r="I81" s="76">
        <v>0</v>
      </c>
      <c r="J81" s="76"/>
      <c r="K81" s="76">
        <v>4710</v>
      </c>
      <c r="L81" s="76">
        <f t="shared" si="4"/>
        <v>2355</v>
      </c>
      <c r="M81" s="76">
        <f t="shared" si="3"/>
        <v>2355</v>
      </c>
      <c r="N81" s="76"/>
      <c r="O81" s="77"/>
      <c r="P81" s="77"/>
      <c r="Q81" s="77"/>
      <c r="R81" s="77"/>
      <c r="S81" s="75"/>
    </row>
    <row r="82" spans="1:19" ht="15" customHeight="1" x14ac:dyDescent="0.25">
      <c r="A82" s="85">
        <v>70</v>
      </c>
      <c r="B82" s="75" t="s">
        <v>96</v>
      </c>
      <c r="C82" s="75" t="s">
        <v>104</v>
      </c>
      <c r="D82" s="78">
        <v>42978</v>
      </c>
      <c r="E82" s="100">
        <v>0.95</v>
      </c>
      <c r="F82" s="100">
        <v>0.05</v>
      </c>
      <c r="G82" s="76"/>
      <c r="H82" s="76">
        <v>8400</v>
      </c>
      <c r="I82" s="76">
        <v>0</v>
      </c>
      <c r="J82" s="76"/>
      <c r="K82" s="76">
        <v>8400</v>
      </c>
      <c r="L82" s="76">
        <f t="shared" si="4"/>
        <v>7980</v>
      </c>
      <c r="M82" s="76">
        <f t="shared" si="3"/>
        <v>420</v>
      </c>
      <c r="N82" s="76"/>
      <c r="O82" s="77"/>
      <c r="P82" s="77"/>
      <c r="Q82" s="77"/>
      <c r="R82" s="77"/>
      <c r="S82" s="75"/>
    </row>
    <row r="83" spans="1:19" ht="15" customHeight="1" x14ac:dyDescent="0.25">
      <c r="A83" s="85">
        <v>71</v>
      </c>
      <c r="B83" s="75" t="s">
        <v>95</v>
      </c>
      <c r="C83" s="75" t="s">
        <v>104</v>
      </c>
      <c r="D83" s="78">
        <v>42978</v>
      </c>
      <c r="E83" s="100">
        <v>0.5</v>
      </c>
      <c r="F83" s="100">
        <v>0.5</v>
      </c>
      <c r="G83" s="76"/>
      <c r="H83" s="76">
        <v>4510</v>
      </c>
      <c r="I83" s="76">
        <v>0</v>
      </c>
      <c r="J83" s="76"/>
      <c r="K83" s="76">
        <v>4510</v>
      </c>
      <c r="L83" s="76">
        <f t="shared" si="4"/>
        <v>2255</v>
      </c>
      <c r="M83" s="76">
        <f t="shared" si="3"/>
        <v>2255</v>
      </c>
      <c r="N83" s="76"/>
      <c r="O83" s="77"/>
      <c r="P83" s="77"/>
      <c r="Q83" s="77"/>
      <c r="R83" s="77"/>
      <c r="S83" s="75"/>
    </row>
    <row r="84" spans="1:19" ht="15" customHeight="1" x14ac:dyDescent="0.25">
      <c r="A84" s="85">
        <v>72</v>
      </c>
      <c r="B84" s="75" t="s">
        <v>100</v>
      </c>
      <c r="C84" s="75" t="s">
        <v>104</v>
      </c>
      <c r="D84" s="78">
        <v>42978</v>
      </c>
      <c r="E84" s="100">
        <v>0.95</v>
      </c>
      <c r="F84" s="100">
        <v>0.05</v>
      </c>
      <c r="G84" s="76"/>
      <c r="H84" s="76">
        <v>3600</v>
      </c>
      <c r="I84" s="76">
        <v>0</v>
      </c>
      <c r="J84" s="76"/>
      <c r="K84" s="76">
        <v>3600</v>
      </c>
      <c r="L84" s="76">
        <f t="shared" si="4"/>
        <v>3420</v>
      </c>
      <c r="M84" s="76">
        <f t="shared" si="3"/>
        <v>180</v>
      </c>
      <c r="N84" s="76"/>
      <c r="O84" s="77"/>
      <c r="P84" s="77"/>
      <c r="Q84" s="77"/>
      <c r="R84" s="77"/>
      <c r="S84" s="75"/>
    </row>
    <row r="85" spans="1:19" ht="15" customHeight="1" x14ac:dyDescent="0.25">
      <c r="A85" s="85">
        <v>73</v>
      </c>
      <c r="B85" s="75" t="s">
        <v>101</v>
      </c>
      <c r="C85" s="75" t="s">
        <v>104</v>
      </c>
      <c r="D85" s="78">
        <v>42978</v>
      </c>
      <c r="E85" s="100">
        <v>0.5</v>
      </c>
      <c r="F85" s="100">
        <v>0.5</v>
      </c>
      <c r="G85" s="76"/>
      <c r="H85" s="76">
        <v>6120</v>
      </c>
      <c r="I85" s="76">
        <v>0</v>
      </c>
      <c r="J85" s="76"/>
      <c r="K85" s="76">
        <v>6120</v>
      </c>
      <c r="L85" s="76">
        <f t="shared" si="4"/>
        <v>3060</v>
      </c>
      <c r="M85" s="76">
        <f t="shared" si="3"/>
        <v>3060</v>
      </c>
      <c r="N85" s="76"/>
      <c r="O85" s="77"/>
      <c r="P85" s="77"/>
      <c r="Q85" s="77"/>
      <c r="R85" s="77"/>
      <c r="S85" s="75"/>
    </row>
    <row r="86" spans="1:19" ht="15" customHeight="1" x14ac:dyDescent="0.25">
      <c r="A86" s="85">
        <v>74</v>
      </c>
      <c r="B86" s="75" t="s">
        <v>96</v>
      </c>
      <c r="C86" s="75" t="s">
        <v>104</v>
      </c>
      <c r="D86" s="78">
        <v>42978</v>
      </c>
      <c r="E86" s="100">
        <v>0.5</v>
      </c>
      <c r="F86" s="100">
        <v>0.5</v>
      </c>
      <c r="G86" s="76"/>
      <c r="H86" s="76">
        <v>6070</v>
      </c>
      <c r="I86" s="76">
        <v>0</v>
      </c>
      <c r="J86" s="76"/>
      <c r="K86" s="76">
        <v>6070</v>
      </c>
      <c r="L86" s="76">
        <f t="shared" si="4"/>
        <v>3035</v>
      </c>
      <c r="M86" s="76">
        <f t="shared" si="3"/>
        <v>3035</v>
      </c>
      <c r="N86" s="76"/>
      <c r="O86" s="77"/>
      <c r="P86" s="77"/>
      <c r="Q86" s="77"/>
      <c r="R86" s="77"/>
      <c r="S86" s="75"/>
    </row>
    <row r="87" spans="1:19" ht="15" customHeight="1" x14ac:dyDescent="0.25">
      <c r="A87" s="85">
        <v>75</v>
      </c>
      <c r="B87" s="75" t="s">
        <v>97</v>
      </c>
      <c r="C87" s="75" t="s">
        <v>104</v>
      </c>
      <c r="D87" s="78">
        <v>42978</v>
      </c>
      <c r="E87" s="100">
        <v>0.95</v>
      </c>
      <c r="F87" s="100">
        <v>0.05</v>
      </c>
      <c r="G87" s="76"/>
      <c r="H87" s="76">
        <v>8700</v>
      </c>
      <c r="I87" s="76">
        <v>0</v>
      </c>
      <c r="J87" s="76"/>
      <c r="K87" s="76">
        <v>8700</v>
      </c>
      <c r="L87" s="76">
        <f t="shared" si="4"/>
        <v>8265</v>
      </c>
      <c r="M87" s="76">
        <f t="shared" si="3"/>
        <v>435</v>
      </c>
      <c r="N87" s="76"/>
      <c r="O87" s="77"/>
      <c r="P87" s="77"/>
      <c r="Q87" s="77"/>
      <c r="R87" s="77"/>
      <c r="S87" s="75"/>
    </row>
    <row r="88" spans="1:19" ht="15" customHeight="1" x14ac:dyDescent="0.25">
      <c r="A88" s="85">
        <v>76</v>
      </c>
      <c r="B88" s="75" t="s">
        <v>95</v>
      </c>
      <c r="C88" s="75" t="s">
        <v>104</v>
      </c>
      <c r="D88" s="78">
        <v>42978</v>
      </c>
      <c r="E88" s="100">
        <v>0.5</v>
      </c>
      <c r="F88" s="100">
        <v>0.5</v>
      </c>
      <c r="G88" s="76"/>
      <c r="H88" s="76">
        <v>4530</v>
      </c>
      <c r="I88" s="76">
        <v>0</v>
      </c>
      <c r="J88" s="76"/>
      <c r="K88" s="76">
        <v>4530</v>
      </c>
      <c r="L88" s="76">
        <f t="shared" si="4"/>
        <v>2265</v>
      </c>
      <c r="M88" s="76">
        <f t="shared" si="3"/>
        <v>2265</v>
      </c>
      <c r="N88" s="76"/>
      <c r="O88" s="77"/>
      <c r="P88" s="77"/>
      <c r="Q88" s="77"/>
      <c r="R88" s="77"/>
      <c r="S88" s="75"/>
    </row>
    <row r="89" spans="1:19" ht="15" customHeight="1" x14ac:dyDescent="0.25">
      <c r="A89" s="85">
        <v>77</v>
      </c>
      <c r="B89" s="75" t="s">
        <v>99</v>
      </c>
      <c r="C89" s="75" t="s">
        <v>104</v>
      </c>
      <c r="D89" s="78">
        <v>42978</v>
      </c>
      <c r="E89" s="100">
        <v>0.5</v>
      </c>
      <c r="F89" s="100">
        <v>0.5</v>
      </c>
      <c r="G89" s="76"/>
      <c r="H89" s="76">
        <v>6690</v>
      </c>
      <c r="I89" s="76">
        <v>0</v>
      </c>
      <c r="J89" s="76"/>
      <c r="K89" s="76">
        <v>6690</v>
      </c>
      <c r="L89" s="76">
        <f t="shared" si="4"/>
        <v>3345</v>
      </c>
      <c r="M89" s="76">
        <f t="shared" si="3"/>
        <v>3345</v>
      </c>
      <c r="N89" s="76"/>
      <c r="O89" s="77"/>
      <c r="P89" s="77"/>
      <c r="Q89" s="77"/>
      <c r="R89" s="77"/>
      <c r="S89" s="75"/>
    </row>
    <row r="90" spans="1:19" ht="15" customHeight="1" x14ac:dyDescent="0.25">
      <c r="A90" s="85">
        <v>78</v>
      </c>
      <c r="B90" s="75" t="s">
        <v>100</v>
      </c>
      <c r="C90" s="75" t="s">
        <v>104</v>
      </c>
      <c r="D90" s="78">
        <v>42978</v>
      </c>
      <c r="E90" s="100">
        <v>0.95</v>
      </c>
      <c r="F90" s="100">
        <v>0.05</v>
      </c>
      <c r="G90" s="76"/>
      <c r="H90" s="76">
        <v>7100</v>
      </c>
      <c r="I90" s="76">
        <v>0</v>
      </c>
      <c r="J90" s="76"/>
      <c r="K90" s="76">
        <v>7100</v>
      </c>
      <c r="L90" s="76">
        <f t="shared" si="4"/>
        <v>6745</v>
      </c>
      <c r="M90" s="76">
        <f t="shared" si="3"/>
        <v>355</v>
      </c>
      <c r="N90" s="76"/>
      <c r="O90" s="77"/>
      <c r="P90" s="77"/>
      <c r="Q90" s="77"/>
      <c r="R90" s="77"/>
      <c r="S90" s="75"/>
    </row>
    <row r="91" spans="1:19" ht="15" customHeight="1" x14ac:dyDescent="0.25">
      <c r="A91" s="85">
        <v>79</v>
      </c>
      <c r="B91" s="75" t="s">
        <v>94</v>
      </c>
      <c r="C91" s="75" t="s">
        <v>104</v>
      </c>
      <c r="D91" s="78">
        <v>42978</v>
      </c>
      <c r="E91" s="100">
        <v>0.95</v>
      </c>
      <c r="F91" s="100">
        <v>0.05</v>
      </c>
      <c r="G91" s="76"/>
      <c r="H91" s="76">
        <v>9930</v>
      </c>
      <c r="I91" s="76">
        <v>0</v>
      </c>
      <c r="J91" s="76"/>
      <c r="K91" s="76">
        <v>9930</v>
      </c>
      <c r="L91" s="76">
        <f t="shared" si="4"/>
        <v>9433.5</v>
      </c>
      <c r="M91" s="76">
        <f t="shared" si="3"/>
        <v>496.5</v>
      </c>
      <c r="N91" s="76"/>
      <c r="O91" s="77"/>
      <c r="P91" s="77"/>
      <c r="Q91" s="77"/>
      <c r="R91" s="77"/>
      <c r="S91" s="75"/>
    </row>
    <row r="92" spans="1:19" ht="15" customHeight="1" x14ac:dyDescent="0.25">
      <c r="A92" s="85">
        <v>80</v>
      </c>
      <c r="B92" s="75" t="s">
        <v>101</v>
      </c>
      <c r="C92" s="75" t="s">
        <v>104</v>
      </c>
      <c r="D92" s="78">
        <v>42978</v>
      </c>
      <c r="E92" s="100">
        <v>0.95</v>
      </c>
      <c r="F92" s="100">
        <v>0.05</v>
      </c>
      <c r="G92" s="76"/>
      <c r="H92" s="76">
        <v>8870</v>
      </c>
      <c r="I92" s="76">
        <v>0</v>
      </c>
      <c r="J92" s="76"/>
      <c r="K92" s="76">
        <v>8870</v>
      </c>
      <c r="L92" s="76">
        <f t="shared" si="4"/>
        <v>8426.5</v>
      </c>
      <c r="M92" s="76">
        <f t="shared" si="3"/>
        <v>443.5</v>
      </c>
      <c r="N92" s="76"/>
      <c r="O92" s="77"/>
      <c r="P92" s="77"/>
      <c r="Q92" s="77"/>
      <c r="R92" s="77"/>
      <c r="S92" s="75"/>
    </row>
    <row r="93" spans="1:19" ht="15" customHeight="1" x14ac:dyDescent="0.25">
      <c r="A93" s="85">
        <v>81</v>
      </c>
      <c r="B93" s="75" t="s">
        <v>99</v>
      </c>
      <c r="C93" s="75" t="s">
        <v>104</v>
      </c>
      <c r="D93" s="78">
        <v>42978</v>
      </c>
      <c r="E93" s="100">
        <v>0.95</v>
      </c>
      <c r="F93" s="100">
        <v>0.05</v>
      </c>
      <c r="G93" s="76"/>
      <c r="H93" s="76">
        <v>9290</v>
      </c>
      <c r="I93" s="76">
        <v>0</v>
      </c>
      <c r="J93" s="76"/>
      <c r="K93" s="76">
        <v>9290</v>
      </c>
      <c r="L93" s="76">
        <f t="shared" si="4"/>
        <v>8825.5</v>
      </c>
      <c r="M93" s="76">
        <f t="shared" si="3"/>
        <v>464.5</v>
      </c>
      <c r="N93" s="76"/>
      <c r="O93" s="77"/>
      <c r="P93" s="77"/>
      <c r="Q93" s="77"/>
      <c r="R93" s="77"/>
      <c r="S93" s="75"/>
    </row>
    <row r="94" spans="1:19" ht="15" customHeight="1" x14ac:dyDescent="0.25">
      <c r="A94" s="85">
        <v>82</v>
      </c>
      <c r="B94" s="75" t="s">
        <v>100</v>
      </c>
      <c r="C94" s="75" t="s">
        <v>104</v>
      </c>
      <c r="D94" s="78">
        <v>42978</v>
      </c>
      <c r="E94" s="100">
        <v>0.95</v>
      </c>
      <c r="F94" s="100">
        <v>0.05</v>
      </c>
      <c r="G94" s="76"/>
      <c r="H94" s="76">
        <v>3970</v>
      </c>
      <c r="I94" s="76">
        <v>0</v>
      </c>
      <c r="J94" s="76"/>
      <c r="K94" s="76">
        <v>3970</v>
      </c>
      <c r="L94" s="76">
        <f t="shared" si="4"/>
        <v>3771.5</v>
      </c>
      <c r="M94" s="76">
        <f t="shared" si="3"/>
        <v>198.5</v>
      </c>
      <c r="N94" s="76"/>
      <c r="O94" s="77"/>
      <c r="P94" s="77"/>
      <c r="Q94" s="77"/>
      <c r="R94" s="77"/>
      <c r="S94" s="75"/>
    </row>
    <row r="95" spans="1:19" ht="15" customHeight="1" x14ac:dyDescent="0.25">
      <c r="A95" s="85">
        <v>83</v>
      </c>
      <c r="B95" s="75" t="s">
        <v>97</v>
      </c>
      <c r="C95" s="75" t="s">
        <v>104</v>
      </c>
      <c r="D95" s="78">
        <v>42978</v>
      </c>
      <c r="E95" s="100">
        <v>0.75</v>
      </c>
      <c r="F95" s="100">
        <v>0.25</v>
      </c>
      <c r="G95" s="76"/>
      <c r="H95" s="76">
        <v>4730</v>
      </c>
      <c r="I95" s="76">
        <v>0</v>
      </c>
      <c r="J95" s="76"/>
      <c r="K95" s="76">
        <v>4730</v>
      </c>
      <c r="L95" s="76">
        <f t="shared" si="4"/>
        <v>3547.5</v>
      </c>
      <c r="M95" s="76">
        <f t="shared" si="3"/>
        <v>1182.5</v>
      </c>
      <c r="N95" s="76"/>
      <c r="O95" s="77"/>
      <c r="P95" s="77"/>
      <c r="Q95" s="77"/>
      <c r="R95" s="77"/>
      <c r="S95" s="75"/>
    </row>
    <row r="96" spans="1:19" ht="15" customHeight="1" x14ac:dyDescent="0.25">
      <c r="A96" s="85">
        <v>84</v>
      </c>
      <c r="B96" s="75" t="s">
        <v>95</v>
      </c>
      <c r="C96" s="75" t="s">
        <v>104</v>
      </c>
      <c r="D96" s="78">
        <v>42978</v>
      </c>
      <c r="E96" s="100">
        <v>0.75</v>
      </c>
      <c r="F96" s="100">
        <v>0.25</v>
      </c>
      <c r="G96" s="76"/>
      <c r="H96" s="76">
        <v>5340</v>
      </c>
      <c r="I96" s="76">
        <v>0</v>
      </c>
      <c r="J96" s="76"/>
      <c r="K96" s="76">
        <v>5340</v>
      </c>
      <c r="L96" s="76">
        <f t="shared" si="4"/>
        <v>4005</v>
      </c>
      <c r="M96" s="76">
        <f t="shared" si="3"/>
        <v>1335</v>
      </c>
      <c r="N96" s="76"/>
      <c r="O96" s="77"/>
      <c r="P96" s="77"/>
      <c r="Q96" s="77"/>
      <c r="R96" s="77"/>
      <c r="S96" s="75"/>
    </row>
    <row r="97" spans="1:19" ht="15" customHeight="1" x14ac:dyDescent="0.25">
      <c r="A97" s="85">
        <v>85</v>
      </c>
      <c r="B97" s="75" t="s">
        <v>94</v>
      </c>
      <c r="C97" s="75" t="s">
        <v>104</v>
      </c>
      <c r="D97" s="78">
        <v>42978</v>
      </c>
      <c r="E97" s="100">
        <v>0.95</v>
      </c>
      <c r="F97" s="100">
        <v>0.05</v>
      </c>
      <c r="G97" s="76"/>
      <c r="H97" s="76">
        <v>9240</v>
      </c>
      <c r="I97" s="76">
        <v>0</v>
      </c>
      <c r="J97" s="76"/>
      <c r="K97" s="76">
        <v>9240</v>
      </c>
      <c r="L97" s="76">
        <f t="shared" si="4"/>
        <v>8778</v>
      </c>
      <c r="M97" s="76">
        <f t="shared" si="3"/>
        <v>462</v>
      </c>
      <c r="N97" s="76"/>
      <c r="O97" s="77"/>
      <c r="P97" s="77"/>
      <c r="Q97" s="77"/>
      <c r="R97" s="77"/>
      <c r="S97" s="75"/>
    </row>
    <row r="98" spans="1:19" ht="15" customHeight="1" x14ac:dyDescent="0.25">
      <c r="A98" s="85">
        <v>86</v>
      </c>
      <c r="B98" s="75" t="s">
        <v>100</v>
      </c>
      <c r="C98" s="75" t="s">
        <v>104</v>
      </c>
      <c r="D98" s="78">
        <v>42978</v>
      </c>
      <c r="E98" s="100">
        <v>0.95</v>
      </c>
      <c r="F98" s="100">
        <v>0.05</v>
      </c>
      <c r="G98" s="76"/>
      <c r="H98" s="76">
        <v>3040</v>
      </c>
      <c r="I98" s="76">
        <v>0</v>
      </c>
      <c r="J98" s="76"/>
      <c r="K98" s="76">
        <v>3040</v>
      </c>
      <c r="L98" s="76">
        <f t="shared" si="4"/>
        <v>2888</v>
      </c>
      <c r="M98" s="76">
        <f t="shared" si="3"/>
        <v>152</v>
      </c>
      <c r="N98" s="76"/>
      <c r="O98" s="77"/>
      <c r="P98" s="77"/>
      <c r="Q98" s="77"/>
      <c r="R98" s="77"/>
      <c r="S98" s="75"/>
    </row>
    <row r="99" spans="1:19" ht="15" customHeight="1" x14ac:dyDescent="0.25">
      <c r="A99" s="85">
        <v>87</v>
      </c>
      <c r="B99" s="75" t="s">
        <v>99</v>
      </c>
      <c r="C99" s="75" t="s">
        <v>104</v>
      </c>
      <c r="D99" s="78">
        <v>42978</v>
      </c>
      <c r="E99" s="100">
        <v>1</v>
      </c>
      <c r="F99" s="100"/>
      <c r="G99" s="76"/>
      <c r="H99" s="76">
        <v>3470</v>
      </c>
      <c r="I99" s="76">
        <v>0</v>
      </c>
      <c r="J99" s="76"/>
      <c r="K99" s="76">
        <v>3470</v>
      </c>
      <c r="L99" s="76">
        <f t="shared" si="4"/>
        <v>3470</v>
      </c>
      <c r="M99" s="76">
        <f t="shared" si="3"/>
        <v>0</v>
      </c>
      <c r="N99" s="76"/>
      <c r="O99" s="77"/>
      <c r="P99" s="77"/>
      <c r="Q99" s="77"/>
      <c r="R99" s="77"/>
      <c r="S99" s="75"/>
    </row>
    <row r="100" spans="1:19" ht="15" customHeight="1" x14ac:dyDescent="0.25">
      <c r="A100" s="85">
        <v>88</v>
      </c>
      <c r="B100" s="75" t="s">
        <v>96</v>
      </c>
      <c r="C100" s="75" t="s">
        <v>104</v>
      </c>
      <c r="D100" s="78">
        <v>42978</v>
      </c>
      <c r="E100" s="100">
        <v>0.95</v>
      </c>
      <c r="F100" s="100">
        <v>0.05</v>
      </c>
      <c r="G100" s="76"/>
      <c r="H100" s="76">
        <v>7020</v>
      </c>
      <c r="I100" s="76">
        <v>0</v>
      </c>
      <c r="J100" s="76"/>
      <c r="K100" s="76">
        <v>7020</v>
      </c>
      <c r="L100" s="76">
        <f t="shared" si="4"/>
        <v>6669</v>
      </c>
      <c r="M100" s="76">
        <f t="shared" si="3"/>
        <v>351</v>
      </c>
      <c r="N100" s="76"/>
      <c r="O100" s="77"/>
      <c r="P100" s="77"/>
      <c r="Q100" s="77"/>
      <c r="R100" s="77"/>
      <c r="S100" s="75"/>
    </row>
    <row r="101" spans="1:19" ht="15" customHeight="1" x14ac:dyDescent="0.25">
      <c r="A101" s="85">
        <v>89</v>
      </c>
      <c r="B101" s="75" t="s">
        <v>98</v>
      </c>
      <c r="C101" s="75" t="s">
        <v>104</v>
      </c>
      <c r="D101" s="78">
        <v>42978</v>
      </c>
      <c r="E101" s="100">
        <v>0.95</v>
      </c>
      <c r="F101" s="100">
        <v>0.05</v>
      </c>
      <c r="G101" s="76"/>
      <c r="H101" s="76">
        <v>5790</v>
      </c>
      <c r="I101" s="76">
        <v>0</v>
      </c>
      <c r="J101" s="76"/>
      <c r="K101" s="76">
        <v>5790</v>
      </c>
      <c r="L101" s="76">
        <f t="shared" si="4"/>
        <v>5500.5</v>
      </c>
      <c r="M101" s="76">
        <f t="shared" si="3"/>
        <v>289.5</v>
      </c>
      <c r="N101" s="76"/>
      <c r="O101" s="77"/>
      <c r="P101" s="77"/>
      <c r="Q101" s="77"/>
      <c r="R101" s="77"/>
      <c r="S101" s="75"/>
    </row>
    <row r="102" spans="1:19" ht="15" customHeight="1" x14ac:dyDescent="0.25">
      <c r="A102" s="85">
        <v>90</v>
      </c>
      <c r="B102" s="75" t="s">
        <v>101</v>
      </c>
      <c r="C102" s="75" t="s">
        <v>104</v>
      </c>
      <c r="D102" s="78">
        <v>42978</v>
      </c>
      <c r="E102" s="100">
        <v>0.95</v>
      </c>
      <c r="F102" s="100">
        <v>0.05</v>
      </c>
      <c r="G102" s="76"/>
      <c r="H102" s="76">
        <v>8470</v>
      </c>
      <c r="I102" s="76">
        <v>0</v>
      </c>
      <c r="J102" s="76"/>
      <c r="K102" s="76">
        <v>8470</v>
      </c>
      <c r="L102" s="76">
        <f t="shared" si="4"/>
        <v>8046.5</v>
      </c>
      <c r="M102" s="76">
        <f t="shared" si="3"/>
        <v>423.5</v>
      </c>
      <c r="N102" s="76"/>
      <c r="O102" s="77"/>
      <c r="P102" s="77"/>
      <c r="Q102" s="77"/>
      <c r="R102" s="77"/>
      <c r="S102" s="75"/>
    </row>
    <row r="103" spans="1:19" ht="15" customHeight="1" x14ac:dyDescent="0.25">
      <c r="A103" s="85">
        <v>91</v>
      </c>
      <c r="B103" s="75" t="s">
        <v>97</v>
      </c>
      <c r="C103" s="75" t="s">
        <v>104</v>
      </c>
      <c r="D103" s="78">
        <v>42978</v>
      </c>
      <c r="E103" s="100">
        <v>0.95</v>
      </c>
      <c r="F103" s="100">
        <v>0.05</v>
      </c>
      <c r="G103" s="76"/>
      <c r="H103" s="76">
        <v>4720</v>
      </c>
      <c r="I103" s="76">
        <v>0</v>
      </c>
      <c r="J103" s="76"/>
      <c r="K103" s="76">
        <v>4720</v>
      </c>
      <c r="L103" s="76">
        <f t="shared" si="4"/>
        <v>4484</v>
      </c>
      <c r="M103" s="76">
        <f t="shared" si="3"/>
        <v>236</v>
      </c>
      <c r="N103" s="76"/>
      <c r="O103" s="77"/>
      <c r="P103" s="77"/>
      <c r="Q103" s="77"/>
      <c r="R103" s="77"/>
      <c r="S103" s="75"/>
    </row>
    <row r="104" spans="1:19" ht="15" customHeight="1" x14ac:dyDescent="0.25">
      <c r="A104" s="85">
        <v>92</v>
      </c>
      <c r="B104" s="75" t="s">
        <v>95</v>
      </c>
      <c r="C104" s="75" t="s">
        <v>104</v>
      </c>
      <c r="D104" s="78">
        <v>42978</v>
      </c>
      <c r="E104" s="100">
        <v>0.95</v>
      </c>
      <c r="F104" s="100">
        <v>0.05</v>
      </c>
      <c r="G104" s="76"/>
      <c r="H104" s="76">
        <v>4830</v>
      </c>
      <c r="I104" s="76">
        <v>0</v>
      </c>
      <c r="J104" s="76"/>
      <c r="K104" s="76">
        <v>4830</v>
      </c>
      <c r="L104" s="76">
        <f t="shared" si="4"/>
        <v>4588.5</v>
      </c>
      <c r="M104" s="76">
        <f t="shared" si="3"/>
        <v>241.5</v>
      </c>
      <c r="N104" s="76"/>
      <c r="O104" s="77"/>
      <c r="P104" s="77"/>
      <c r="Q104" s="77"/>
      <c r="R104" s="77"/>
      <c r="S104" s="75"/>
    </row>
    <row r="105" spans="1:19" ht="15" customHeight="1" x14ac:dyDescent="0.25">
      <c r="A105" s="85">
        <v>93</v>
      </c>
      <c r="B105" s="75" t="s">
        <v>100</v>
      </c>
      <c r="C105" s="75" t="s">
        <v>104</v>
      </c>
      <c r="D105" s="78">
        <v>42978</v>
      </c>
      <c r="E105" s="100">
        <v>0.75</v>
      </c>
      <c r="F105" s="100">
        <v>0.25</v>
      </c>
      <c r="G105" s="76"/>
      <c r="H105" s="76">
        <v>2400</v>
      </c>
      <c r="I105" s="76">
        <v>0</v>
      </c>
      <c r="J105" s="76"/>
      <c r="K105" s="76">
        <v>2400</v>
      </c>
      <c r="L105" s="76">
        <f t="shared" si="4"/>
        <v>1800</v>
      </c>
      <c r="M105" s="76">
        <f t="shared" si="3"/>
        <v>600</v>
      </c>
      <c r="N105" s="76"/>
      <c r="O105" s="77"/>
      <c r="P105" s="77"/>
      <c r="Q105" s="77"/>
      <c r="R105" s="77"/>
      <c r="S105" s="75"/>
    </row>
    <row r="106" spans="1:19" ht="15" customHeight="1" x14ac:dyDescent="0.25">
      <c r="A106" s="85">
        <v>94</v>
      </c>
      <c r="B106" s="75" t="s">
        <v>94</v>
      </c>
      <c r="C106" s="75" t="s">
        <v>104</v>
      </c>
      <c r="D106" s="78">
        <v>42978</v>
      </c>
      <c r="E106" s="100">
        <v>0.95</v>
      </c>
      <c r="F106" s="100">
        <v>0.05</v>
      </c>
      <c r="G106" s="76"/>
      <c r="H106" s="76">
        <v>4310</v>
      </c>
      <c r="I106" s="76">
        <v>0</v>
      </c>
      <c r="J106" s="76"/>
      <c r="K106" s="76">
        <v>4310</v>
      </c>
      <c r="L106" s="76">
        <f t="shared" si="4"/>
        <v>4094.5</v>
      </c>
      <c r="M106" s="76">
        <f t="shared" si="3"/>
        <v>215.5</v>
      </c>
      <c r="N106" s="76"/>
      <c r="O106" s="77"/>
      <c r="P106" s="77"/>
      <c r="Q106" s="77"/>
      <c r="R106" s="77"/>
      <c r="S106" s="75"/>
    </row>
    <row r="107" spans="1:19" ht="15" customHeight="1" x14ac:dyDescent="0.25">
      <c r="A107" s="85">
        <v>95</v>
      </c>
      <c r="B107" s="75" t="s">
        <v>99</v>
      </c>
      <c r="C107" s="75" t="s">
        <v>104</v>
      </c>
      <c r="D107" s="78">
        <v>42978</v>
      </c>
      <c r="E107" s="100">
        <v>0.95</v>
      </c>
      <c r="F107" s="100">
        <v>0.05</v>
      </c>
      <c r="G107" s="76"/>
      <c r="H107" s="76">
        <v>6430</v>
      </c>
      <c r="I107" s="76">
        <v>0</v>
      </c>
      <c r="J107" s="76"/>
      <c r="K107" s="76">
        <v>6430</v>
      </c>
      <c r="L107" s="76">
        <f t="shared" si="4"/>
        <v>6108.5</v>
      </c>
      <c r="M107" s="76">
        <f t="shared" si="3"/>
        <v>321.5</v>
      </c>
      <c r="N107" s="76"/>
      <c r="O107" s="77"/>
      <c r="P107" s="77"/>
      <c r="Q107" s="77"/>
      <c r="R107" s="77"/>
      <c r="S107" s="75"/>
    </row>
    <row r="108" spans="1:19" ht="15" customHeight="1" x14ac:dyDescent="0.25">
      <c r="A108" s="85">
        <v>96</v>
      </c>
      <c r="B108" s="75" t="s">
        <v>96</v>
      </c>
      <c r="C108" s="75" t="s">
        <v>104</v>
      </c>
      <c r="D108" s="78">
        <v>42978</v>
      </c>
      <c r="E108" s="100">
        <v>0.75</v>
      </c>
      <c r="F108" s="100">
        <v>0.25</v>
      </c>
      <c r="G108" s="76"/>
      <c r="H108" s="76">
        <v>6840</v>
      </c>
      <c r="I108" s="76">
        <v>0</v>
      </c>
      <c r="J108" s="76"/>
      <c r="K108" s="76">
        <v>6840</v>
      </c>
      <c r="L108" s="76">
        <f t="shared" si="4"/>
        <v>5130</v>
      </c>
      <c r="M108" s="76">
        <f t="shared" si="3"/>
        <v>1710</v>
      </c>
      <c r="N108" s="76"/>
      <c r="O108" s="77"/>
      <c r="P108" s="77"/>
      <c r="Q108" s="77"/>
      <c r="R108" s="77"/>
      <c r="S108" s="75"/>
    </row>
    <row r="109" spans="1:19" ht="15" customHeight="1" x14ac:dyDescent="0.25">
      <c r="A109" s="85">
        <v>97</v>
      </c>
      <c r="B109" s="75" t="s">
        <v>97</v>
      </c>
      <c r="C109" s="75" t="s">
        <v>104</v>
      </c>
      <c r="D109" s="78">
        <v>42978</v>
      </c>
      <c r="E109" s="100">
        <v>0.95</v>
      </c>
      <c r="F109" s="100">
        <v>0.05</v>
      </c>
      <c r="G109" s="76"/>
      <c r="H109" s="76">
        <v>4740</v>
      </c>
      <c r="I109" s="76">
        <v>0</v>
      </c>
      <c r="J109" s="76"/>
      <c r="K109" s="76">
        <v>4740</v>
      </c>
      <c r="L109" s="76">
        <f t="shared" si="4"/>
        <v>4503</v>
      </c>
      <c r="M109" s="76">
        <f t="shared" si="3"/>
        <v>237</v>
      </c>
      <c r="N109" s="76"/>
      <c r="O109" s="77"/>
      <c r="P109" s="77"/>
      <c r="Q109" s="77"/>
      <c r="R109" s="77"/>
      <c r="S109" s="75"/>
    </row>
    <row r="110" spans="1:19" ht="15" customHeight="1" x14ac:dyDescent="0.25">
      <c r="A110" s="85">
        <v>98</v>
      </c>
      <c r="B110" s="75" t="s">
        <v>101</v>
      </c>
      <c r="C110" s="75" t="s">
        <v>104</v>
      </c>
      <c r="D110" s="78">
        <v>42978</v>
      </c>
      <c r="E110" s="100">
        <v>0.95</v>
      </c>
      <c r="F110" s="100">
        <v>0.05</v>
      </c>
      <c r="G110" s="76"/>
      <c r="H110" s="76">
        <v>9310</v>
      </c>
      <c r="I110" s="76">
        <v>0</v>
      </c>
      <c r="J110" s="76"/>
      <c r="K110" s="76">
        <v>9310</v>
      </c>
      <c r="L110" s="76">
        <f t="shared" si="4"/>
        <v>8844.5</v>
      </c>
      <c r="M110" s="76">
        <f t="shared" si="3"/>
        <v>465.5</v>
      </c>
      <c r="N110" s="76"/>
      <c r="O110" s="77"/>
      <c r="P110" s="77"/>
      <c r="Q110" s="77"/>
      <c r="R110" s="77"/>
      <c r="S110" s="75"/>
    </row>
    <row r="111" spans="1:19" ht="15" customHeight="1" x14ac:dyDescent="0.25">
      <c r="A111" s="85">
        <v>99</v>
      </c>
      <c r="B111" s="75" t="s">
        <v>95</v>
      </c>
      <c r="C111" s="75" t="s">
        <v>104</v>
      </c>
      <c r="D111" s="78">
        <v>42978</v>
      </c>
      <c r="E111" s="100">
        <v>0.95</v>
      </c>
      <c r="F111" s="100">
        <v>0.05</v>
      </c>
      <c r="G111" s="76"/>
      <c r="H111" s="76">
        <v>6100</v>
      </c>
      <c r="I111" s="76">
        <v>0</v>
      </c>
      <c r="J111" s="76"/>
      <c r="K111" s="76">
        <v>6100</v>
      </c>
      <c r="L111" s="76">
        <f t="shared" si="4"/>
        <v>5795</v>
      </c>
      <c r="M111" s="76">
        <f t="shared" si="3"/>
        <v>305</v>
      </c>
      <c r="N111" s="76"/>
      <c r="O111" s="77"/>
      <c r="P111" s="77"/>
      <c r="Q111" s="77"/>
      <c r="R111" s="77"/>
      <c r="S111" s="75"/>
    </row>
    <row r="112" spans="1:19" ht="15" customHeight="1" x14ac:dyDescent="0.25">
      <c r="A112" s="85">
        <v>100</v>
      </c>
      <c r="B112" s="75" t="s">
        <v>100</v>
      </c>
      <c r="C112" s="75" t="s">
        <v>104</v>
      </c>
      <c r="D112" s="78">
        <v>42978</v>
      </c>
      <c r="E112" s="100">
        <v>0.75</v>
      </c>
      <c r="F112" s="100">
        <v>0.25</v>
      </c>
      <c r="G112" s="76"/>
      <c r="H112" s="76">
        <v>3220</v>
      </c>
      <c r="I112" s="76">
        <v>0</v>
      </c>
      <c r="J112" s="76"/>
      <c r="K112" s="76">
        <v>3220</v>
      </c>
      <c r="L112" s="76">
        <f t="shared" si="4"/>
        <v>2415</v>
      </c>
      <c r="M112" s="76">
        <f t="shared" si="3"/>
        <v>805</v>
      </c>
      <c r="N112" s="76"/>
      <c r="O112" s="77"/>
      <c r="P112" s="77"/>
      <c r="Q112" s="77"/>
      <c r="R112" s="77"/>
      <c r="S112" s="75"/>
    </row>
    <row r="113" spans="1:19" ht="15" customHeight="1" x14ac:dyDescent="0.25">
      <c r="A113" s="85">
        <v>101</v>
      </c>
      <c r="B113" s="75" t="s">
        <v>94</v>
      </c>
      <c r="C113" s="75" t="s">
        <v>104</v>
      </c>
      <c r="D113" s="78">
        <v>42978</v>
      </c>
      <c r="E113" s="100">
        <v>0.95</v>
      </c>
      <c r="F113" s="100">
        <v>0.05</v>
      </c>
      <c r="G113" s="76"/>
      <c r="H113" s="76">
        <v>5370</v>
      </c>
      <c r="I113" s="76">
        <v>0</v>
      </c>
      <c r="J113" s="76"/>
      <c r="K113" s="76">
        <v>5370</v>
      </c>
      <c r="L113" s="76">
        <f t="shared" si="4"/>
        <v>5101.5</v>
      </c>
      <c r="M113" s="76">
        <f t="shared" si="3"/>
        <v>268.5</v>
      </c>
      <c r="N113" s="76"/>
      <c r="O113" s="77"/>
      <c r="P113" s="77"/>
      <c r="Q113" s="77"/>
      <c r="R113" s="77"/>
      <c r="S113" s="75"/>
    </row>
    <row r="114" spans="1:19" ht="15" customHeight="1" x14ac:dyDescent="0.25">
      <c r="A114" s="85">
        <v>102</v>
      </c>
      <c r="B114" s="75" t="s">
        <v>99</v>
      </c>
      <c r="C114" s="75" t="s">
        <v>104</v>
      </c>
      <c r="D114" s="78">
        <v>42978</v>
      </c>
      <c r="E114" s="100">
        <v>0.95</v>
      </c>
      <c r="F114" s="100">
        <v>0.05</v>
      </c>
      <c r="G114" s="76"/>
      <c r="H114" s="76">
        <v>5110</v>
      </c>
      <c r="I114" s="76">
        <v>0</v>
      </c>
      <c r="J114" s="76"/>
      <c r="K114" s="76">
        <v>5110</v>
      </c>
      <c r="L114" s="76">
        <f t="shared" si="4"/>
        <v>4854.5</v>
      </c>
      <c r="M114" s="76">
        <f t="shared" si="3"/>
        <v>255.5</v>
      </c>
      <c r="N114" s="76"/>
      <c r="O114" s="77"/>
      <c r="P114" s="77"/>
      <c r="Q114" s="77"/>
      <c r="R114" s="77"/>
      <c r="S114" s="75"/>
    </row>
    <row r="115" spans="1:19" ht="15" customHeight="1" x14ac:dyDescent="0.25">
      <c r="A115" s="85">
        <v>103</v>
      </c>
      <c r="B115" s="75" t="s">
        <v>96</v>
      </c>
      <c r="C115" s="75" t="s">
        <v>104</v>
      </c>
      <c r="D115" s="78">
        <v>42978</v>
      </c>
      <c r="E115" s="100">
        <v>0.95</v>
      </c>
      <c r="F115" s="100">
        <v>0.05</v>
      </c>
      <c r="G115" s="76"/>
      <c r="H115" s="76">
        <v>5600</v>
      </c>
      <c r="I115" s="76">
        <v>0</v>
      </c>
      <c r="J115" s="76"/>
      <c r="K115" s="76">
        <v>5600</v>
      </c>
      <c r="L115" s="76">
        <f t="shared" si="4"/>
        <v>5320</v>
      </c>
      <c r="M115" s="76">
        <f t="shared" si="3"/>
        <v>280</v>
      </c>
      <c r="N115" s="76"/>
      <c r="O115" s="77"/>
      <c r="P115" s="77"/>
      <c r="Q115" s="77"/>
      <c r="R115" s="77"/>
      <c r="S115" s="75"/>
    </row>
    <row r="116" spans="1:19" ht="15" customHeight="1" x14ac:dyDescent="0.25">
      <c r="A116" s="85">
        <v>104</v>
      </c>
      <c r="B116" s="75" t="s">
        <v>97</v>
      </c>
      <c r="C116" s="75" t="s">
        <v>104</v>
      </c>
      <c r="D116" s="78">
        <v>42978</v>
      </c>
      <c r="E116" s="100">
        <v>0.95</v>
      </c>
      <c r="F116" s="100">
        <v>0.05</v>
      </c>
      <c r="G116" s="76"/>
      <c r="H116" s="76">
        <v>5270</v>
      </c>
      <c r="I116" s="76">
        <v>0</v>
      </c>
      <c r="J116" s="76"/>
      <c r="K116" s="76">
        <v>5270</v>
      </c>
      <c r="L116" s="76">
        <f t="shared" si="4"/>
        <v>5006.5</v>
      </c>
      <c r="M116" s="76">
        <f t="shared" si="3"/>
        <v>263.5</v>
      </c>
      <c r="N116" s="76"/>
      <c r="O116" s="77"/>
      <c r="P116" s="77"/>
      <c r="Q116" s="77"/>
      <c r="R116" s="77"/>
      <c r="S116" s="75"/>
    </row>
    <row r="117" spans="1:19" ht="15" customHeight="1" x14ac:dyDescent="0.25">
      <c r="A117" s="85">
        <v>105</v>
      </c>
      <c r="B117" s="75" t="s">
        <v>100</v>
      </c>
      <c r="C117" s="75" t="s">
        <v>105</v>
      </c>
      <c r="D117" s="78">
        <v>42979</v>
      </c>
      <c r="E117" s="100">
        <v>0.6</v>
      </c>
      <c r="F117" s="100">
        <v>0.4</v>
      </c>
      <c r="G117" s="76"/>
      <c r="H117" s="76">
        <v>2350</v>
      </c>
      <c r="I117" s="76">
        <v>0</v>
      </c>
      <c r="J117" s="76"/>
      <c r="K117" s="76">
        <v>2350</v>
      </c>
      <c r="L117" s="76">
        <f t="shared" si="4"/>
        <v>1410</v>
      </c>
      <c r="M117" s="76">
        <f t="shared" si="3"/>
        <v>940</v>
      </c>
      <c r="N117" s="76"/>
      <c r="O117" s="77"/>
      <c r="P117" s="77"/>
      <c r="Q117" s="77"/>
      <c r="R117" s="77"/>
      <c r="S117" s="75"/>
    </row>
    <row r="118" spans="1:19" ht="15" customHeight="1" x14ac:dyDescent="0.25">
      <c r="A118" s="85">
        <v>106</v>
      </c>
      <c r="B118" s="75" t="s">
        <v>94</v>
      </c>
      <c r="C118" s="75" t="s">
        <v>105</v>
      </c>
      <c r="D118" s="78">
        <v>42979</v>
      </c>
      <c r="E118" s="100">
        <v>0.95</v>
      </c>
      <c r="F118" s="100">
        <v>0.05</v>
      </c>
      <c r="G118" s="76"/>
      <c r="H118" s="76">
        <v>11430</v>
      </c>
      <c r="I118" s="76">
        <v>0</v>
      </c>
      <c r="J118" s="76"/>
      <c r="K118" s="76">
        <v>11430</v>
      </c>
      <c r="L118" s="76">
        <f t="shared" si="4"/>
        <v>10858.5</v>
      </c>
      <c r="M118" s="76">
        <f t="shared" ref="M118:M184" si="5">K118*F118</f>
        <v>571.5</v>
      </c>
      <c r="N118" s="76"/>
      <c r="O118" s="77"/>
      <c r="P118" s="77"/>
      <c r="Q118" s="77"/>
      <c r="R118" s="77"/>
      <c r="S118" s="75"/>
    </row>
    <row r="119" spans="1:19" ht="15" customHeight="1" x14ac:dyDescent="0.25">
      <c r="A119" s="85">
        <v>107</v>
      </c>
      <c r="B119" s="75" t="s">
        <v>95</v>
      </c>
      <c r="C119" s="75" t="s">
        <v>105</v>
      </c>
      <c r="D119" s="78">
        <v>42979</v>
      </c>
      <c r="E119" s="100">
        <v>0.6</v>
      </c>
      <c r="F119" s="100">
        <v>0.4</v>
      </c>
      <c r="G119" s="76"/>
      <c r="H119" s="76">
        <v>5900</v>
      </c>
      <c r="I119" s="76">
        <v>0</v>
      </c>
      <c r="J119" s="76"/>
      <c r="K119" s="76">
        <v>5900</v>
      </c>
      <c r="L119" s="76">
        <f t="shared" si="4"/>
        <v>3540</v>
      </c>
      <c r="M119" s="76">
        <f t="shared" si="5"/>
        <v>2360</v>
      </c>
      <c r="N119" s="76"/>
      <c r="O119" s="77"/>
      <c r="P119" s="77"/>
      <c r="Q119" s="77"/>
      <c r="R119" s="77"/>
      <c r="S119" s="75"/>
    </row>
    <row r="120" spans="1:19" ht="15" customHeight="1" x14ac:dyDescent="0.25">
      <c r="A120" s="85">
        <v>108</v>
      </c>
      <c r="B120" s="75" t="s">
        <v>99</v>
      </c>
      <c r="C120" s="75" t="s">
        <v>105</v>
      </c>
      <c r="D120" s="78">
        <v>42979</v>
      </c>
      <c r="E120" s="100">
        <v>0.95</v>
      </c>
      <c r="F120" s="100">
        <v>0.05</v>
      </c>
      <c r="G120" s="76"/>
      <c r="H120" s="76">
        <v>13450</v>
      </c>
      <c r="I120" s="76">
        <v>0</v>
      </c>
      <c r="J120" s="76"/>
      <c r="K120" s="76">
        <v>13450</v>
      </c>
      <c r="L120" s="76">
        <f t="shared" si="4"/>
        <v>12777.5</v>
      </c>
      <c r="M120" s="76">
        <f t="shared" si="5"/>
        <v>672.5</v>
      </c>
      <c r="N120" s="76"/>
      <c r="O120" s="77"/>
      <c r="P120" s="77"/>
      <c r="Q120" s="77"/>
      <c r="R120" s="77"/>
      <c r="S120" s="75"/>
    </row>
    <row r="121" spans="1:19" ht="15" customHeight="1" x14ac:dyDescent="0.25">
      <c r="A121" s="85">
        <v>109</v>
      </c>
      <c r="B121" s="75" t="s">
        <v>101</v>
      </c>
      <c r="C121" s="75" t="s">
        <v>105</v>
      </c>
      <c r="D121" s="78">
        <v>42979</v>
      </c>
      <c r="E121" s="100">
        <v>0.6</v>
      </c>
      <c r="F121" s="100">
        <v>0.4</v>
      </c>
      <c r="G121" s="76"/>
      <c r="H121" s="76">
        <v>6470</v>
      </c>
      <c r="I121" s="76">
        <v>0</v>
      </c>
      <c r="J121" s="76"/>
      <c r="K121" s="76">
        <v>6470</v>
      </c>
      <c r="L121" s="76">
        <f t="shared" si="4"/>
        <v>3882</v>
      </c>
      <c r="M121" s="76">
        <f t="shared" si="5"/>
        <v>2588</v>
      </c>
      <c r="N121" s="76"/>
      <c r="O121" s="77"/>
      <c r="P121" s="77"/>
      <c r="Q121" s="77"/>
      <c r="R121" s="77"/>
      <c r="S121" s="75"/>
    </row>
    <row r="122" spans="1:19" ht="15" customHeight="1" x14ac:dyDescent="0.25">
      <c r="A122" s="85">
        <v>110</v>
      </c>
      <c r="B122" s="75" t="s">
        <v>98</v>
      </c>
      <c r="C122" s="75" t="s">
        <v>105</v>
      </c>
      <c r="D122" s="78">
        <v>42979</v>
      </c>
      <c r="E122" s="100">
        <v>0.6</v>
      </c>
      <c r="F122" s="100">
        <v>0.4</v>
      </c>
      <c r="G122" s="76"/>
      <c r="H122" s="76">
        <v>6370</v>
      </c>
      <c r="I122" s="76">
        <v>0</v>
      </c>
      <c r="J122" s="76"/>
      <c r="K122" s="76">
        <v>6370</v>
      </c>
      <c r="L122" s="76">
        <f t="shared" si="4"/>
        <v>3822</v>
      </c>
      <c r="M122" s="76">
        <f t="shared" si="5"/>
        <v>2548</v>
      </c>
      <c r="N122" s="76"/>
      <c r="O122" s="77"/>
      <c r="P122" s="77"/>
      <c r="Q122" s="77"/>
      <c r="R122" s="77"/>
      <c r="S122" s="75"/>
    </row>
    <row r="123" spans="1:19" ht="15" customHeight="1" x14ac:dyDescent="0.25">
      <c r="A123" s="85">
        <v>111</v>
      </c>
      <c r="B123" s="75" t="s">
        <v>96</v>
      </c>
      <c r="C123" s="75" t="s">
        <v>105</v>
      </c>
      <c r="D123" s="78">
        <v>42979</v>
      </c>
      <c r="E123" s="100">
        <v>0.6</v>
      </c>
      <c r="F123" s="100">
        <v>0.4</v>
      </c>
      <c r="G123" s="76"/>
      <c r="H123" s="76">
        <v>6440</v>
      </c>
      <c r="I123" s="76">
        <v>0</v>
      </c>
      <c r="J123" s="76"/>
      <c r="K123" s="76">
        <v>6440</v>
      </c>
      <c r="L123" s="76">
        <f t="shared" si="4"/>
        <v>3864</v>
      </c>
      <c r="M123" s="76">
        <f t="shared" si="5"/>
        <v>2576</v>
      </c>
      <c r="N123" s="76"/>
      <c r="O123" s="77"/>
      <c r="P123" s="77"/>
      <c r="Q123" s="77"/>
      <c r="R123" s="77"/>
      <c r="S123" s="75"/>
    </row>
    <row r="124" spans="1:19" ht="15" customHeight="1" x14ac:dyDescent="0.25">
      <c r="A124" s="85">
        <v>112</v>
      </c>
      <c r="B124" s="75" t="s">
        <v>100</v>
      </c>
      <c r="C124" s="75" t="s">
        <v>105</v>
      </c>
      <c r="D124" s="78">
        <v>42979</v>
      </c>
      <c r="E124" s="100">
        <v>0.95</v>
      </c>
      <c r="F124" s="100">
        <v>0.05</v>
      </c>
      <c r="G124" s="76"/>
      <c r="H124" s="76">
        <v>3250</v>
      </c>
      <c r="I124" s="76">
        <v>0</v>
      </c>
      <c r="J124" s="76"/>
      <c r="K124" s="76">
        <v>3250</v>
      </c>
      <c r="L124" s="76">
        <f t="shared" si="4"/>
        <v>3087.5</v>
      </c>
      <c r="M124" s="76">
        <f t="shared" si="5"/>
        <v>162.5</v>
      </c>
      <c r="N124" s="76"/>
      <c r="O124" s="77"/>
      <c r="P124" s="77"/>
      <c r="Q124" s="77"/>
      <c r="R124" s="77"/>
      <c r="S124" s="75"/>
    </row>
    <row r="125" spans="1:19" ht="15" customHeight="1" x14ac:dyDescent="0.25">
      <c r="A125" s="85">
        <v>113</v>
      </c>
      <c r="B125" s="75" t="s">
        <v>94</v>
      </c>
      <c r="C125" s="75" t="s">
        <v>105</v>
      </c>
      <c r="D125" s="78">
        <v>42979</v>
      </c>
      <c r="E125" s="100">
        <v>0.95</v>
      </c>
      <c r="F125" s="100">
        <v>0.05</v>
      </c>
      <c r="G125" s="76"/>
      <c r="H125" s="76">
        <v>10310</v>
      </c>
      <c r="I125" s="76">
        <v>0</v>
      </c>
      <c r="J125" s="76"/>
      <c r="K125" s="76">
        <v>10310</v>
      </c>
      <c r="L125" s="76">
        <f t="shared" si="4"/>
        <v>9794.5</v>
      </c>
      <c r="M125" s="76">
        <f t="shared" si="5"/>
        <v>515.5</v>
      </c>
      <c r="N125" s="76"/>
      <c r="O125" s="77"/>
      <c r="P125" s="77"/>
      <c r="Q125" s="77"/>
      <c r="R125" s="77"/>
      <c r="S125" s="75"/>
    </row>
    <row r="126" spans="1:19" ht="15" customHeight="1" x14ac:dyDescent="0.25">
      <c r="A126" s="85">
        <v>114</v>
      </c>
      <c r="B126" s="75" t="s">
        <v>95</v>
      </c>
      <c r="C126" s="75" t="s">
        <v>105</v>
      </c>
      <c r="D126" s="78">
        <v>42979</v>
      </c>
      <c r="E126" s="100">
        <v>0.6</v>
      </c>
      <c r="F126" s="100">
        <v>0.4</v>
      </c>
      <c r="G126" s="76"/>
      <c r="H126" s="76">
        <v>4000</v>
      </c>
      <c r="I126" s="76">
        <v>0</v>
      </c>
      <c r="J126" s="76"/>
      <c r="K126" s="76">
        <v>4000</v>
      </c>
      <c r="L126" s="76">
        <f t="shared" si="4"/>
        <v>2400</v>
      </c>
      <c r="M126" s="76">
        <f t="shared" si="5"/>
        <v>1600</v>
      </c>
      <c r="N126" s="76"/>
      <c r="O126" s="77"/>
      <c r="P126" s="77"/>
      <c r="Q126" s="77"/>
      <c r="R126" s="77"/>
      <c r="S126" s="75"/>
    </row>
    <row r="127" spans="1:19" ht="15" customHeight="1" x14ac:dyDescent="0.25">
      <c r="A127" s="85">
        <v>115</v>
      </c>
      <c r="B127" s="75" t="s">
        <v>99</v>
      </c>
      <c r="C127" s="75" t="s">
        <v>105</v>
      </c>
      <c r="D127" s="78">
        <v>42979</v>
      </c>
      <c r="E127" s="100">
        <v>0.95</v>
      </c>
      <c r="F127" s="100">
        <v>0.05</v>
      </c>
      <c r="G127" s="76"/>
      <c r="H127" s="76">
        <v>11260</v>
      </c>
      <c r="I127" s="76">
        <v>0</v>
      </c>
      <c r="J127" s="76"/>
      <c r="K127" s="76">
        <v>11260</v>
      </c>
      <c r="L127" s="76">
        <f t="shared" si="4"/>
        <v>10697</v>
      </c>
      <c r="M127" s="76">
        <f t="shared" si="5"/>
        <v>563</v>
      </c>
      <c r="N127" s="76"/>
      <c r="O127" s="77"/>
      <c r="P127" s="77"/>
      <c r="Q127" s="77"/>
      <c r="R127" s="77"/>
      <c r="S127" s="75"/>
    </row>
    <row r="128" spans="1:19" ht="15" customHeight="1" x14ac:dyDescent="0.25">
      <c r="A128" s="85">
        <v>116</v>
      </c>
      <c r="B128" s="75" t="s">
        <v>101</v>
      </c>
      <c r="C128" s="75" t="s">
        <v>105</v>
      </c>
      <c r="D128" s="78">
        <v>42979</v>
      </c>
      <c r="E128" s="100">
        <v>0.6</v>
      </c>
      <c r="F128" s="100">
        <v>0.4</v>
      </c>
      <c r="G128" s="76"/>
      <c r="H128" s="76">
        <v>5510</v>
      </c>
      <c r="I128" s="76">
        <v>0</v>
      </c>
      <c r="J128" s="76"/>
      <c r="K128" s="76">
        <v>5510</v>
      </c>
      <c r="L128" s="76">
        <f t="shared" si="4"/>
        <v>3306</v>
      </c>
      <c r="M128" s="76">
        <f t="shared" si="5"/>
        <v>2204</v>
      </c>
      <c r="N128" s="76"/>
      <c r="O128" s="77"/>
      <c r="P128" s="77"/>
      <c r="Q128" s="77"/>
      <c r="R128" s="77"/>
      <c r="S128" s="75"/>
    </row>
    <row r="129" spans="1:19" ht="15" customHeight="1" x14ac:dyDescent="0.25">
      <c r="A129" s="85">
        <v>117</v>
      </c>
      <c r="B129" s="75" t="s">
        <v>97</v>
      </c>
      <c r="C129" s="75" t="s">
        <v>105</v>
      </c>
      <c r="D129" s="78">
        <v>42979</v>
      </c>
      <c r="E129" s="100">
        <v>0.6</v>
      </c>
      <c r="F129" s="100">
        <v>0.4</v>
      </c>
      <c r="G129" s="76"/>
      <c r="H129" s="76">
        <v>3830</v>
      </c>
      <c r="I129" s="76">
        <v>0</v>
      </c>
      <c r="J129" s="76"/>
      <c r="K129" s="76">
        <v>3830</v>
      </c>
      <c r="L129" s="76">
        <f t="shared" si="4"/>
        <v>2298</v>
      </c>
      <c r="M129" s="76">
        <f t="shared" si="5"/>
        <v>1532</v>
      </c>
      <c r="N129" s="76"/>
      <c r="O129" s="77"/>
      <c r="P129" s="77"/>
      <c r="Q129" s="77"/>
      <c r="R129" s="77"/>
      <c r="S129" s="75"/>
    </row>
    <row r="130" spans="1:19" ht="15" customHeight="1" x14ac:dyDescent="0.25">
      <c r="A130" s="85">
        <v>118</v>
      </c>
      <c r="B130" s="75" t="s">
        <v>98</v>
      </c>
      <c r="C130" s="75" t="s">
        <v>105</v>
      </c>
      <c r="D130" s="78">
        <v>42979</v>
      </c>
      <c r="E130" s="100">
        <v>0.95</v>
      </c>
      <c r="F130" s="100">
        <v>0.05</v>
      </c>
      <c r="G130" s="76"/>
      <c r="H130" s="76">
        <v>5520</v>
      </c>
      <c r="I130" s="76">
        <v>0</v>
      </c>
      <c r="J130" s="76"/>
      <c r="K130" s="76">
        <v>5520</v>
      </c>
      <c r="L130" s="76">
        <f t="shared" si="4"/>
        <v>5244</v>
      </c>
      <c r="M130" s="76">
        <f t="shared" si="5"/>
        <v>276</v>
      </c>
      <c r="N130" s="76"/>
      <c r="O130" s="77"/>
      <c r="P130" s="77"/>
      <c r="Q130" s="77"/>
      <c r="R130" s="77"/>
      <c r="S130" s="75"/>
    </row>
    <row r="131" spans="1:19" ht="15" customHeight="1" x14ac:dyDescent="0.25">
      <c r="A131" s="85">
        <v>119</v>
      </c>
      <c r="B131" s="75" t="s">
        <v>98</v>
      </c>
      <c r="C131" s="75" t="s">
        <v>105</v>
      </c>
      <c r="D131" s="78">
        <v>42979</v>
      </c>
      <c r="E131" s="100">
        <v>1</v>
      </c>
      <c r="F131" s="100"/>
      <c r="G131" s="76"/>
      <c r="H131" s="76">
        <v>5480</v>
      </c>
      <c r="I131" s="76">
        <v>0</v>
      </c>
      <c r="J131" s="76"/>
      <c r="K131" s="76">
        <v>5480</v>
      </c>
      <c r="L131" s="76">
        <f t="shared" si="4"/>
        <v>5480</v>
      </c>
      <c r="M131" s="76">
        <f t="shared" si="5"/>
        <v>0</v>
      </c>
      <c r="N131" s="76"/>
      <c r="O131" s="77"/>
      <c r="P131" s="77"/>
      <c r="Q131" s="77"/>
      <c r="R131" s="77"/>
      <c r="S131" s="75"/>
    </row>
    <row r="132" spans="1:19" ht="15" customHeight="1" x14ac:dyDescent="0.25">
      <c r="A132" s="85">
        <v>120</v>
      </c>
      <c r="B132" s="75" t="s">
        <v>96</v>
      </c>
      <c r="C132" s="75" t="s">
        <v>105</v>
      </c>
      <c r="D132" s="78">
        <v>42979</v>
      </c>
      <c r="E132" s="100">
        <v>0.6</v>
      </c>
      <c r="F132" s="100">
        <v>0.4</v>
      </c>
      <c r="G132" s="76"/>
      <c r="H132" s="76">
        <v>6040</v>
      </c>
      <c r="I132" s="76">
        <v>0</v>
      </c>
      <c r="J132" s="76"/>
      <c r="K132" s="76">
        <v>6040</v>
      </c>
      <c r="L132" s="76">
        <f t="shared" si="4"/>
        <v>3624</v>
      </c>
      <c r="M132" s="76">
        <f t="shared" si="5"/>
        <v>2416</v>
      </c>
      <c r="N132" s="76"/>
      <c r="O132" s="77"/>
      <c r="P132" s="77"/>
      <c r="Q132" s="77"/>
      <c r="R132" s="77"/>
      <c r="S132" s="75"/>
    </row>
    <row r="133" spans="1:19" ht="15" customHeight="1" x14ac:dyDescent="0.25">
      <c r="A133" s="85">
        <v>121</v>
      </c>
      <c r="B133" s="75" t="s">
        <v>100</v>
      </c>
      <c r="C133" s="75" t="s">
        <v>105</v>
      </c>
      <c r="D133" s="78">
        <v>42979</v>
      </c>
      <c r="E133" s="100">
        <v>0.95</v>
      </c>
      <c r="F133" s="100">
        <v>0.05</v>
      </c>
      <c r="G133" s="76"/>
      <c r="H133" s="76">
        <v>2210</v>
      </c>
      <c r="I133" s="76">
        <v>0</v>
      </c>
      <c r="J133" s="76"/>
      <c r="K133" s="76">
        <v>2210</v>
      </c>
      <c r="L133" s="76">
        <f t="shared" si="4"/>
        <v>2099.5</v>
      </c>
      <c r="M133" s="76">
        <f t="shared" si="5"/>
        <v>110.5</v>
      </c>
      <c r="N133" s="76"/>
      <c r="O133" s="77"/>
      <c r="P133" s="77"/>
      <c r="Q133" s="77"/>
      <c r="R133" s="77"/>
      <c r="S133" s="75"/>
    </row>
    <row r="134" spans="1:19" ht="15" customHeight="1" x14ac:dyDescent="0.25">
      <c r="A134" s="85">
        <v>122</v>
      </c>
      <c r="B134" s="75" t="s">
        <v>94</v>
      </c>
      <c r="C134" s="75" t="s">
        <v>105</v>
      </c>
      <c r="D134" s="78">
        <v>42979</v>
      </c>
      <c r="E134" s="100">
        <v>1</v>
      </c>
      <c r="F134" s="100"/>
      <c r="G134" s="76"/>
      <c r="H134" s="76">
        <v>8240</v>
      </c>
      <c r="I134" s="76">
        <v>0</v>
      </c>
      <c r="J134" s="76"/>
      <c r="K134" s="76">
        <v>8240</v>
      </c>
      <c r="L134" s="76">
        <f t="shared" si="4"/>
        <v>8240</v>
      </c>
      <c r="M134" s="76">
        <f t="shared" si="5"/>
        <v>0</v>
      </c>
      <c r="N134" s="76"/>
      <c r="O134" s="77"/>
      <c r="P134" s="77"/>
      <c r="Q134" s="77"/>
      <c r="R134" s="77"/>
      <c r="S134" s="75"/>
    </row>
    <row r="135" spans="1:19" ht="15" customHeight="1" x14ac:dyDescent="0.25">
      <c r="A135" s="85">
        <v>123</v>
      </c>
      <c r="B135" s="75" t="s">
        <v>95</v>
      </c>
      <c r="C135" s="75" t="s">
        <v>105</v>
      </c>
      <c r="D135" s="78">
        <v>42979</v>
      </c>
      <c r="E135" s="100">
        <v>0.95</v>
      </c>
      <c r="F135" s="100">
        <v>0.05</v>
      </c>
      <c r="G135" s="76"/>
      <c r="H135" s="76">
        <v>3460</v>
      </c>
      <c r="I135" s="76">
        <v>0</v>
      </c>
      <c r="J135" s="76"/>
      <c r="K135" s="76">
        <v>3460</v>
      </c>
      <c r="L135" s="76">
        <f t="shared" si="4"/>
        <v>3287</v>
      </c>
      <c r="M135" s="76">
        <f t="shared" si="5"/>
        <v>173</v>
      </c>
      <c r="N135" s="76"/>
      <c r="O135" s="77"/>
      <c r="P135" s="77"/>
      <c r="Q135" s="77"/>
      <c r="R135" s="77"/>
      <c r="S135" s="75"/>
    </row>
    <row r="136" spans="1:19" ht="15" customHeight="1" x14ac:dyDescent="0.25">
      <c r="A136" s="85">
        <v>124</v>
      </c>
      <c r="B136" s="75" t="s">
        <v>99</v>
      </c>
      <c r="C136" s="75" t="s">
        <v>105</v>
      </c>
      <c r="D136" s="78">
        <v>42979</v>
      </c>
      <c r="E136" s="100">
        <v>0.6</v>
      </c>
      <c r="F136" s="100">
        <v>0.4</v>
      </c>
      <c r="G136" s="76"/>
      <c r="H136" s="76">
        <v>5180</v>
      </c>
      <c r="I136" s="76">
        <v>0</v>
      </c>
      <c r="J136" s="76"/>
      <c r="K136" s="76">
        <v>5180</v>
      </c>
      <c r="L136" s="76">
        <f t="shared" si="4"/>
        <v>3108</v>
      </c>
      <c r="M136" s="76">
        <f t="shared" si="5"/>
        <v>2072</v>
      </c>
      <c r="N136" s="76"/>
      <c r="O136" s="77"/>
      <c r="P136" s="77"/>
      <c r="Q136" s="77"/>
      <c r="R136" s="77"/>
      <c r="S136" s="75"/>
    </row>
    <row r="137" spans="1:19" ht="15" customHeight="1" x14ac:dyDescent="0.25">
      <c r="A137" s="85">
        <v>125</v>
      </c>
      <c r="B137" s="75" t="s">
        <v>101</v>
      </c>
      <c r="C137" s="75" t="s">
        <v>105</v>
      </c>
      <c r="D137" s="78">
        <v>42979</v>
      </c>
      <c r="E137" s="100">
        <v>0.6</v>
      </c>
      <c r="F137" s="100">
        <v>0.4</v>
      </c>
      <c r="G137" s="76"/>
      <c r="H137" s="76">
        <v>6550</v>
      </c>
      <c r="I137" s="76">
        <v>0</v>
      </c>
      <c r="J137" s="76"/>
      <c r="K137" s="76">
        <v>6550</v>
      </c>
      <c r="L137" s="76">
        <f t="shared" si="4"/>
        <v>3930</v>
      </c>
      <c r="M137" s="76">
        <f t="shared" si="5"/>
        <v>2620</v>
      </c>
      <c r="N137" s="76"/>
      <c r="O137" s="77"/>
      <c r="P137" s="77"/>
      <c r="Q137" s="77"/>
      <c r="R137" s="77"/>
      <c r="S137" s="75"/>
    </row>
    <row r="138" spans="1:19" ht="15" customHeight="1" x14ac:dyDescent="0.25">
      <c r="A138" s="85">
        <v>126</v>
      </c>
      <c r="B138" s="75" t="s">
        <v>98</v>
      </c>
      <c r="C138" s="75" t="s">
        <v>105</v>
      </c>
      <c r="D138" s="78">
        <v>42979</v>
      </c>
      <c r="E138" s="100">
        <v>0.6</v>
      </c>
      <c r="F138" s="100">
        <v>0.4</v>
      </c>
      <c r="G138" s="76"/>
      <c r="H138" s="76">
        <v>4920</v>
      </c>
      <c r="I138" s="76">
        <v>0</v>
      </c>
      <c r="J138" s="76"/>
      <c r="K138" s="76">
        <v>4920</v>
      </c>
      <c r="L138" s="76">
        <f t="shared" si="4"/>
        <v>2952</v>
      </c>
      <c r="M138" s="76">
        <f t="shared" si="5"/>
        <v>1968</v>
      </c>
      <c r="N138" s="76"/>
      <c r="O138" s="77"/>
      <c r="P138" s="77"/>
      <c r="Q138" s="77"/>
      <c r="R138" s="77"/>
      <c r="S138" s="75"/>
    </row>
    <row r="139" spans="1:19" ht="15" customHeight="1" x14ac:dyDescent="0.25">
      <c r="A139" s="85">
        <v>127</v>
      </c>
      <c r="B139" s="75" t="s">
        <v>97</v>
      </c>
      <c r="C139" s="75" t="s">
        <v>105</v>
      </c>
      <c r="D139" s="78">
        <v>42979</v>
      </c>
      <c r="E139" s="100">
        <v>0.95</v>
      </c>
      <c r="F139" s="100">
        <v>0.05</v>
      </c>
      <c r="G139" s="76"/>
      <c r="H139" s="76">
        <v>5970</v>
      </c>
      <c r="I139" s="76">
        <v>0</v>
      </c>
      <c r="J139" s="76"/>
      <c r="K139" s="76">
        <v>5970</v>
      </c>
      <c r="L139" s="76">
        <f t="shared" si="4"/>
        <v>5671.5</v>
      </c>
      <c r="M139" s="76">
        <f t="shared" si="5"/>
        <v>298.5</v>
      </c>
      <c r="N139" s="76"/>
      <c r="O139" s="77"/>
      <c r="P139" s="77"/>
      <c r="Q139" s="77"/>
      <c r="R139" s="77"/>
      <c r="S139" s="75"/>
    </row>
    <row r="140" spans="1:19" ht="15" customHeight="1" x14ac:dyDescent="0.25">
      <c r="A140" s="85">
        <v>128</v>
      </c>
      <c r="B140" s="75" t="s">
        <v>100</v>
      </c>
      <c r="C140" s="75" t="s">
        <v>105</v>
      </c>
      <c r="D140" s="78">
        <v>42979</v>
      </c>
      <c r="E140" s="100">
        <v>0.95</v>
      </c>
      <c r="F140" s="100">
        <v>0.05</v>
      </c>
      <c r="G140" s="76"/>
      <c r="H140" s="76">
        <v>2810</v>
      </c>
      <c r="I140" s="76">
        <v>0</v>
      </c>
      <c r="J140" s="76"/>
      <c r="K140" s="76">
        <v>2810</v>
      </c>
      <c r="L140" s="76">
        <f t="shared" si="4"/>
        <v>2669.5</v>
      </c>
      <c r="M140" s="76">
        <f t="shared" si="5"/>
        <v>140.5</v>
      </c>
      <c r="N140" s="76"/>
      <c r="O140" s="77"/>
      <c r="P140" s="77"/>
      <c r="Q140" s="77"/>
      <c r="R140" s="77"/>
      <c r="S140" s="75"/>
    </row>
    <row r="141" spans="1:19" ht="15" customHeight="1" x14ac:dyDescent="0.25">
      <c r="A141" s="85">
        <v>129</v>
      </c>
      <c r="B141" s="75" t="s">
        <v>96</v>
      </c>
      <c r="C141" s="75" t="s">
        <v>105</v>
      </c>
      <c r="D141" s="78">
        <v>42979</v>
      </c>
      <c r="E141" s="100">
        <v>0.6</v>
      </c>
      <c r="F141" s="100">
        <v>0.4</v>
      </c>
      <c r="G141" s="76"/>
      <c r="H141" s="76">
        <v>6180</v>
      </c>
      <c r="I141" s="76">
        <v>0</v>
      </c>
      <c r="J141" s="76"/>
      <c r="K141" s="76">
        <v>6180</v>
      </c>
      <c r="L141" s="76">
        <f t="shared" ref="L141:L198" si="6">K141*E141</f>
        <v>3708</v>
      </c>
      <c r="M141" s="76">
        <f t="shared" si="5"/>
        <v>2472</v>
      </c>
      <c r="N141" s="76"/>
      <c r="O141" s="77"/>
      <c r="P141" s="77"/>
      <c r="Q141" s="77"/>
      <c r="R141" s="77"/>
      <c r="S141" s="75"/>
    </row>
    <row r="142" spans="1:19" ht="15" customHeight="1" x14ac:dyDescent="0.25">
      <c r="A142" s="85">
        <v>130</v>
      </c>
      <c r="B142" s="75" t="s">
        <v>101</v>
      </c>
      <c r="C142" s="75" t="s">
        <v>106</v>
      </c>
      <c r="D142" s="78">
        <v>42983</v>
      </c>
      <c r="E142" s="100">
        <v>0.5</v>
      </c>
      <c r="F142" s="100">
        <v>0.5</v>
      </c>
      <c r="G142" s="76"/>
      <c r="H142" s="76">
        <v>7370</v>
      </c>
      <c r="I142" s="76">
        <v>0</v>
      </c>
      <c r="J142" s="76"/>
      <c r="K142" s="76">
        <v>7370</v>
      </c>
      <c r="L142" s="76">
        <f t="shared" si="6"/>
        <v>3685</v>
      </c>
      <c r="M142" s="76">
        <f t="shared" si="5"/>
        <v>3685</v>
      </c>
      <c r="N142" s="76"/>
      <c r="O142" s="77"/>
      <c r="P142" s="77"/>
      <c r="Q142" s="77"/>
      <c r="R142" s="77"/>
      <c r="S142" s="75"/>
    </row>
    <row r="143" spans="1:19" ht="15" customHeight="1" x14ac:dyDescent="0.25">
      <c r="A143" s="85">
        <v>131</v>
      </c>
      <c r="B143" s="75" t="s">
        <v>97</v>
      </c>
      <c r="C143" s="75" t="s">
        <v>106</v>
      </c>
      <c r="D143" s="78">
        <v>42983</v>
      </c>
      <c r="E143" s="100">
        <v>0.5</v>
      </c>
      <c r="F143" s="100">
        <v>0.5</v>
      </c>
      <c r="G143" s="76"/>
      <c r="H143" s="76">
        <v>4120</v>
      </c>
      <c r="I143" s="76">
        <v>0</v>
      </c>
      <c r="J143" s="76"/>
      <c r="K143" s="76">
        <v>4120</v>
      </c>
      <c r="L143" s="76">
        <f t="shared" si="6"/>
        <v>2060</v>
      </c>
      <c r="M143" s="76">
        <f t="shared" si="5"/>
        <v>2060</v>
      </c>
      <c r="N143" s="76"/>
      <c r="O143" s="77"/>
      <c r="P143" s="77"/>
      <c r="Q143" s="77"/>
      <c r="R143" s="77"/>
      <c r="S143" s="75"/>
    </row>
    <row r="144" spans="1:19" ht="15" customHeight="1" x14ac:dyDescent="0.25">
      <c r="A144" s="85">
        <v>132</v>
      </c>
      <c r="B144" s="75" t="s">
        <v>98</v>
      </c>
      <c r="C144" s="75" t="s">
        <v>106</v>
      </c>
      <c r="D144" s="78">
        <v>42983</v>
      </c>
      <c r="E144" s="100">
        <v>0.5</v>
      </c>
      <c r="F144" s="100">
        <v>0.5</v>
      </c>
      <c r="G144" s="76"/>
      <c r="H144" s="76">
        <v>9800</v>
      </c>
      <c r="I144" s="76">
        <v>0</v>
      </c>
      <c r="J144" s="76"/>
      <c r="K144" s="76">
        <v>9800</v>
      </c>
      <c r="L144" s="76">
        <f t="shared" si="6"/>
        <v>4900</v>
      </c>
      <c r="M144" s="76">
        <f t="shared" si="5"/>
        <v>4900</v>
      </c>
      <c r="N144" s="76"/>
      <c r="O144" s="77"/>
      <c r="P144" s="77"/>
      <c r="Q144" s="77"/>
      <c r="R144" s="77"/>
      <c r="S144" s="75"/>
    </row>
    <row r="145" spans="1:19" ht="15" customHeight="1" x14ac:dyDescent="0.25">
      <c r="A145" s="85">
        <v>133</v>
      </c>
      <c r="B145" s="75" t="s">
        <v>99</v>
      </c>
      <c r="C145" s="75" t="s">
        <v>106</v>
      </c>
      <c r="D145" s="78">
        <v>42983</v>
      </c>
      <c r="E145" s="100">
        <v>0.5</v>
      </c>
      <c r="F145" s="100">
        <v>0.5</v>
      </c>
      <c r="G145" s="76"/>
      <c r="H145" s="76">
        <v>5140</v>
      </c>
      <c r="I145" s="76">
        <v>0</v>
      </c>
      <c r="J145" s="76"/>
      <c r="K145" s="76">
        <v>5140</v>
      </c>
      <c r="L145" s="76">
        <f t="shared" si="6"/>
        <v>2570</v>
      </c>
      <c r="M145" s="76">
        <f t="shared" si="5"/>
        <v>2570</v>
      </c>
      <c r="N145" s="76"/>
      <c r="O145" s="77"/>
      <c r="P145" s="77"/>
      <c r="Q145" s="77"/>
      <c r="R145" s="77"/>
      <c r="S145" s="75"/>
    </row>
    <row r="146" spans="1:19" ht="15" customHeight="1" x14ac:dyDescent="0.25">
      <c r="A146" s="85">
        <v>134</v>
      </c>
      <c r="B146" s="75" t="s">
        <v>100</v>
      </c>
      <c r="C146" s="75" t="s">
        <v>106</v>
      </c>
      <c r="D146" s="78">
        <v>42983</v>
      </c>
      <c r="E146" s="100">
        <v>0.5</v>
      </c>
      <c r="F146" s="100">
        <v>0.5</v>
      </c>
      <c r="G146" s="76"/>
      <c r="H146" s="76">
        <v>2250</v>
      </c>
      <c r="I146" s="76">
        <v>0</v>
      </c>
      <c r="J146" s="76"/>
      <c r="K146" s="76">
        <v>2250</v>
      </c>
      <c r="L146" s="76">
        <f t="shared" si="6"/>
        <v>1125</v>
      </c>
      <c r="M146" s="76">
        <f t="shared" si="5"/>
        <v>1125</v>
      </c>
      <c r="N146" s="76"/>
      <c r="O146" s="77"/>
      <c r="P146" s="77"/>
      <c r="Q146" s="77"/>
      <c r="R146" s="77"/>
      <c r="S146" s="75"/>
    </row>
    <row r="147" spans="1:19" ht="15" customHeight="1" x14ac:dyDescent="0.25">
      <c r="A147" s="85">
        <v>135</v>
      </c>
      <c r="B147" s="75" t="s">
        <v>95</v>
      </c>
      <c r="C147" s="75" t="s">
        <v>106</v>
      </c>
      <c r="D147" s="78">
        <v>42983</v>
      </c>
      <c r="E147" s="100">
        <v>0.5</v>
      </c>
      <c r="F147" s="100">
        <v>0.5</v>
      </c>
      <c r="G147" s="76"/>
      <c r="H147" s="76">
        <v>5250</v>
      </c>
      <c r="I147" s="76">
        <v>0</v>
      </c>
      <c r="J147" s="76"/>
      <c r="K147" s="76">
        <v>5250</v>
      </c>
      <c r="L147" s="76">
        <f t="shared" si="6"/>
        <v>2625</v>
      </c>
      <c r="M147" s="76">
        <f t="shared" si="5"/>
        <v>2625</v>
      </c>
      <c r="N147" s="76"/>
      <c r="O147" s="77"/>
      <c r="P147" s="77"/>
      <c r="Q147" s="77"/>
      <c r="R147" s="77"/>
      <c r="S147" s="75"/>
    </row>
    <row r="148" spans="1:19" ht="15" customHeight="1" x14ac:dyDescent="0.25">
      <c r="A148" s="85">
        <v>136</v>
      </c>
      <c r="B148" s="75" t="s">
        <v>96</v>
      </c>
      <c r="C148" s="75" t="s">
        <v>106</v>
      </c>
      <c r="D148" s="78">
        <v>42983</v>
      </c>
      <c r="E148" s="100">
        <v>0.5</v>
      </c>
      <c r="F148" s="100">
        <v>0.5</v>
      </c>
      <c r="G148" s="76"/>
      <c r="H148" s="76">
        <v>5970</v>
      </c>
      <c r="I148" s="76">
        <v>0</v>
      </c>
      <c r="J148" s="76"/>
      <c r="K148" s="76">
        <v>5970</v>
      </c>
      <c r="L148" s="76">
        <f t="shared" si="6"/>
        <v>2985</v>
      </c>
      <c r="M148" s="76">
        <f t="shared" si="5"/>
        <v>2985</v>
      </c>
      <c r="N148" s="76"/>
      <c r="O148" s="77"/>
      <c r="P148" s="77"/>
      <c r="Q148" s="77"/>
      <c r="R148" s="77"/>
      <c r="S148" s="75"/>
    </row>
    <row r="149" spans="1:19" ht="15" customHeight="1" x14ac:dyDescent="0.25">
      <c r="A149" s="85">
        <v>137</v>
      </c>
      <c r="B149" s="75" t="s">
        <v>97</v>
      </c>
      <c r="C149" s="75" t="s">
        <v>106</v>
      </c>
      <c r="D149" s="78">
        <v>42983</v>
      </c>
      <c r="E149" s="100">
        <v>0.5</v>
      </c>
      <c r="F149" s="100">
        <v>0.5</v>
      </c>
      <c r="G149" s="76"/>
      <c r="H149" s="76">
        <v>5290</v>
      </c>
      <c r="I149" s="76">
        <v>0</v>
      </c>
      <c r="J149" s="76"/>
      <c r="K149" s="76">
        <v>5290</v>
      </c>
      <c r="L149" s="76">
        <f t="shared" si="6"/>
        <v>2645</v>
      </c>
      <c r="M149" s="76">
        <f t="shared" si="5"/>
        <v>2645</v>
      </c>
      <c r="N149" s="76"/>
      <c r="O149" s="77"/>
      <c r="P149" s="77"/>
      <c r="Q149" s="77"/>
      <c r="R149" s="77"/>
      <c r="S149" s="75"/>
    </row>
    <row r="150" spans="1:19" ht="15" customHeight="1" x14ac:dyDescent="0.25">
      <c r="A150" s="85">
        <v>138</v>
      </c>
      <c r="B150" s="75" t="s">
        <v>96</v>
      </c>
      <c r="C150" s="75" t="s">
        <v>106</v>
      </c>
      <c r="D150" s="78">
        <v>42983</v>
      </c>
      <c r="E150" s="100">
        <v>0.5</v>
      </c>
      <c r="F150" s="100">
        <v>0.5</v>
      </c>
      <c r="G150" s="76"/>
      <c r="H150" s="76">
        <v>5880</v>
      </c>
      <c r="I150" s="76">
        <v>0</v>
      </c>
      <c r="J150" s="76"/>
      <c r="K150" s="76">
        <v>5880</v>
      </c>
      <c r="L150" s="76">
        <f t="shared" si="6"/>
        <v>2940</v>
      </c>
      <c r="M150" s="76">
        <f t="shared" si="5"/>
        <v>2940</v>
      </c>
      <c r="N150" s="76"/>
      <c r="O150" s="77"/>
      <c r="P150" s="77"/>
      <c r="Q150" s="77"/>
      <c r="R150" s="77"/>
      <c r="S150" s="75"/>
    </row>
    <row r="151" spans="1:19" ht="15" customHeight="1" x14ac:dyDescent="0.25">
      <c r="A151" s="85">
        <v>139</v>
      </c>
      <c r="B151" s="75" t="s">
        <v>99</v>
      </c>
      <c r="C151" s="75" t="s">
        <v>106</v>
      </c>
      <c r="D151" s="78">
        <v>42983</v>
      </c>
      <c r="E151" s="100">
        <v>0.5</v>
      </c>
      <c r="F151" s="100">
        <v>0.5</v>
      </c>
      <c r="G151" s="76"/>
      <c r="H151" s="76">
        <v>4930</v>
      </c>
      <c r="I151" s="76">
        <v>0</v>
      </c>
      <c r="J151" s="76"/>
      <c r="K151" s="76">
        <v>4930</v>
      </c>
      <c r="L151" s="76">
        <f t="shared" si="6"/>
        <v>2465</v>
      </c>
      <c r="M151" s="76">
        <f t="shared" si="5"/>
        <v>2465</v>
      </c>
      <c r="N151" s="76"/>
      <c r="O151" s="77"/>
      <c r="P151" s="77"/>
      <c r="Q151" s="77"/>
      <c r="R151" s="77"/>
      <c r="S151" s="75"/>
    </row>
    <row r="152" spans="1:19" ht="15" customHeight="1" x14ac:dyDescent="0.25">
      <c r="A152" s="85">
        <v>140</v>
      </c>
      <c r="B152" s="75" t="s">
        <v>98</v>
      </c>
      <c r="C152" s="75" t="s">
        <v>106</v>
      </c>
      <c r="D152" s="78">
        <v>42983</v>
      </c>
      <c r="E152" s="100">
        <v>0.5</v>
      </c>
      <c r="F152" s="100">
        <v>0.5</v>
      </c>
      <c r="G152" s="76"/>
      <c r="H152" s="76">
        <v>5580</v>
      </c>
      <c r="I152" s="76">
        <v>0</v>
      </c>
      <c r="J152" s="76"/>
      <c r="K152" s="76">
        <v>5580</v>
      </c>
      <c r="L152" s="76">
        <f t="shared" si="6"/>
        <v>2790</v>
      </c>
      <c r="M152" s="76">
        <f t="shared" si="5"/>
        <v>2790</v>
      </c>
      <c r="N152" s="76"/>
      <c r="O152" s="77"/>
      <c r="P152" s="77"/>
      <c r="Q152" s="77"/>
      <c r="R152" s="77"/>
      <c r="S152" s="75"/>
    </row>
    <row r="153" spans="1:19" ht="15" customHeight="1" x14ac:dyDescent="0.25">
      <c r="A153" s="85">
        <v>141</v>
      </c>
      <c r="B153" s="75" t="s">
        <v>97</v>
      </c>
      <c r="C153" s="75" t="s">
        <v>106</v>
      </c>
      <c r="D153" s="78">
        <v>42983</v>
      </c>
      <c r="E153" s="100">
        <v>0.5</v>
      </c>
      <c r="F153" s="100">
        <v>0.5</v>
      </c>
      <c r="G153" s="76"/>
      <c r="H153" s="76">
        <v>3400</v>
      </c>
      <c r="I153" s="76">
        <v>0</v>
      </c>
      <c r="J153" s="76"/>
      <c r="K153" s="76">
        <v>3400</v>
      </c>
      <c r="L153" s="76">
        <f t="shared" si="6"/>
        <v>1700</v>
      </c>
      <c r="M153" s="76">
        <f t="shared" si="5"/>
        <v>1700</v>
      </c>
      <c r="N153" s="76"/>
      <c r="O153" s="77"/>
      <c r="P153" s="77"/>
      <c r="Q153" s="77"/>
      <c r="R153" s="77"/>
      <c r="S153" s="75"/>
    </row>
    <row r="154" spans="1:19" ht="15" customHeight="1" x14ac:dyDescent="0.25">
      <c r="A154" s="85">
        <v>142</v>
      </c>
      <c r="B154" s="75" t="s">
        <v>101</v>
      </c>
      <c r="C154" s="75" t="s">
        <v>106</v>
      </c>
      <c r="D154" s="78">
        <v>42983</v>
      </c>
      <c r="E154" s="100">
        <v>0.5</v>
      </c>
      <c r="F154" s="100">
        <v>0.5</v>
      </c>
      <c r="G154" s="76"/>
      <c r="H154" s="76">
        <v>6000</v>
      </c>
      <c r="I154" s="76">
        <v>0</v>
      </c>
      <c r="J154" s="76"/>
      <c r="K154" s="76">
        <v>6000</v>
      </c>
      <c r="L154" s="76">
        <f t="shared" si="6"/>
        <v>3000</v>
      </c>
      <c r="M154" s="76">
        <f t="shared" si="5"/>
        <v>3000</v>
      </c>
      <c r="N154" s="76"/>
      <c r="O154" s="77"/>
      <c r="P154" s="77"/>
      <c r="Q154" s="77"/>
      <c r="R154" s="77"/>
      <c r="S154" s="75"/>
    </row>
    <row r="155" spans="1:19" ht="15" customHeight="1" x14ac:dyDescent="0.25">
      <c r="A155" s="85">
        <v>143</v>
      </c>
      <c r="B155" s="75" t="s">
        <v>99</v>
      </c>
      <c r="C155" s="75" t="s">
        <v>106</v>
      </c>
      <c r="D155" s="78">
        <v>42983</v>
      </c>
      <c r="E155" s="100">
        <v>0.5</v>
      </c>
      <c r="F155" s="100">
        <v>0.5</v>
      </c>
      <c r="G155" s="76"/>
      <c r="H155" s="76">
        <v>4640</v>
      </c>
      <c r="I155" s="76">
        <v>0</v>
      </c>
      <c r="J155" s="76"/>
      <c r="K155" s="76">
        <v>4640</v>
      </c>
      <c r="L155" s="76">
        <f t="shared" si="6"/>
        <v>2320</v>
      </c>
      <c r="M155" s="76">
        <f t="shared" si="5"/>
        <v>2320</v>
      </c>
      <c r="N155" s="76"/>
      <c r="O155" s="77"/>
      <c r="P155" s="77"/>
      <c r="Q155" s="77"/>
      <c r="R155" s="77"/>
      <c r="S155" s="75"/>
    </row>
    <row r="156" spans="1:19" ht="15" customHeight="1" x14ac:dyDescent="0.25">
      <c r="A156" s="85">
        <v>144</v>
      </c>
      <c r="B156" s="75" t="s">
        <v>94</v>
      </c>
      <c r="C156" s="75" t="s">
        <v>106</v>
      </c>
      <c r="D156" s="78">
        <v>42983</v>
      </c>
      <c r="E156" s="100">
        <v>0.5</v>
      </c>
      <c r="F156" s="100">
        <v>0.5</v>
      </c>
      <c r="G156" s="76"/>
      <c r="H156" s="76">
        <v>7500</v>
      </c>
      <c r="I156" s="76">
        <v>0</v>
      </c>
      <c r="J156" s="76"/>
      <c r="K156" s="76">
        <v>7500</v>
      </c>
      <c r="L156" s="76">
        <f t="shared" si="6"/>
        <v>3750</v>
      </c>
      <c r="M156" s="76">
        <f t="shared" si="5"/>
        <v>3750</v>
      </c>
      <c r="N156" s="76"/>
      <c r="O156" s="77"/>
      <c r="P156" s="77"/>
      <c r="Q156" s="77"/>
      <c r="R156" s="77"/>
      <c r="S156" s="75"/>
    </row>
    <row r="157" spans="1:19" ht="15" customHeight="1" x14ac:dyDescent="0.25">
      <c r="A157" s="85">
        <v>145</v>
      </c>
      <c r="B157" s="75" t="s">
        <v>97</v>
      </c>
      <c r="C157" s="75" t="s">
        <v>106</v>
      </c>
      <c r="D157" s="78">
        <v>42983</v>
      </c>
      <c r="E157" s="100">
        <v>0.5</v>
      </c>
      <c r="F157" s="100">
        <v>0.5</v>
      </c>
      <c r="G157" s="76"/>
      <c r="H157" s="76">
        <v>6660</v>
      </c>
      <c r="I157" s="76">
        <v>0</v>
      </c>
      <c r="J157" s="76"/>
      <c r="K157" s="76">
        <v>6660</v>
      </c>
      <c r="L157" s="76">
        <f t="shared" si="6"/>
        <v>3330</v>
      </c>
      <c r="M157" s="76">
        <f t="shared" si="5"/>
        <v>3330</v>
      </c>
      <c r="N157" s="76"/>
      <c r="O157" s="77"/>
      <c r="P157" s="77"/>
      <c r="Q157" s="77"/>
      <c r="R157" s="77"/>
      <c r="S157" s="75"/>
    </row>
    <row r="158" spans="1:19" ht="15" customHeight="1" x14ac:dyDescent="0.25">
      <c r="A158" s="85">
        <v>146</v>
      </c>
      <c r="B158" s="75" t="s">
        <v>98</v>
      </c>
      <c r="C158" s="75" t="s">
        <v>106</v>
      </c>
      <c r="D158" s="78">
        <v>42983</v>
      </c>
      <c r="E158" s="100">
        <v>0.5</v>
      </c>
      <c r="F158" s="100">
        <v>0.5</v>
      </c>
      <c r="G158" s="76"/>
      <c r="H158" s="76">
        <v>4580</v>
      </c>
      <c r="I158" s="76">
        <v>0</v>
      </c>
      <c r="J158" s="76"/>
      <c r="K158" s="76">
        <v>4580</v>
      </c>
      <c r="L158" s="76">
        <f t="shared" si="6"/>
        <v>2290</v>
      </c>
      <c r="M158" s="76">
        <f t="shared" si="5"/>
        <v>2290</v>
      </c>
      <c r="N158" s="76"/>
      <c r="O158" s="77"/>
      <c r="P158" s="77"/>
      <c r="Q158" s="77"/>
      <c r="R158" s="77"/>
      <c r="S158" s="75"/>
    </row>
    <row r="159" spans="1:19" ht="15" customHeight="1" x14ac:dyDescent="0.25">
      <c r="A159" s="85">
        <v>147</v>
      </c>
      <c r="B159" s="75" t="s">
        <v>95</v>
      </c>
      <c r="C159" s="75" t="s">
        <v>106</v>
      </c>
      <c r="D159" s="78">
        <v>42983</v>
      </c>
      <c r="E159" s="100">
        <v>0.5</v>
      </c>
      <c r="F159" s="100">
        <v>0.5</v>
      </c>
      <c r="G159" s="76"/>
      <c r="H159" s="76">
        <v>4880</v>
      </c>
      <c r="I159" s="76">
        <v>0</v>
      </c>
      <c r="J159" s="76"/>
      <c r="K159" s="76">
        <v>4880</v>
      </c>
      <c r="L159" s="76">
        <f t="shared" si="6"/>
        <v>2440</v>
      </c>
      <c r="M159" s="76">
        <f t="shared" si="5"/>
        <v>2440</v>
      </c>
      <c r="N159" s="76"/>
      <c r="O159" s="77"/>
      <c r="P159" s="77"/>
      <c r="Q159" s="77"/>
      <c r="R159" s="77"/>
      <c r="S159" s="75"/>
    </row>
    <row r="160" spans="1:19" ht="15" customHeight="1" x14ac:dyDescent="0.25">
      <c r="A160" s="85">
        <v>148</v>
      </c>
      <c r="B160" s="75" t="s">
        <v>100</v>
      </c>
      <c r="C160" s="75" t="s">
        <v>106</v>
      </c>
      <c r="D160" s="78">
        <v>42983</v>
      </c>
      <c r="E160" s="100">
        <v>0.5</v>
      </c>
      <c r="F160" s="100">
        <v>0.5</v>
      </c>
      <c r="G160" s="76"/>
      <c r="H160" s="76">
        <v>2400</v>
      </c>
      <c r="I160" s="76">
        <v>0</v>
      </c>
      <c r="J160" s="76"/>
      <c r="K160" s="76">
        <v>2400</v>
      </c>
      <c r="L160" s="76">
        <f t="shared" si="6"/>
        <v>1200</v>
      </c>
      <c r="M160" s="76">
        <f t="shared" si="5"/>
        <v>1200</v>
      </c>
      <c r="N160" s="76"/>
      <c r="O160" s="77"/>
      <c r="P160" s="77"/>
      <c r="Q160" s="77"/>
      <c r="R160" s="77"/>
      <c r="S160" s="75"/>
    </row>
    <row r="161" spans="1:19" ht="15" customHeight="1" x14ac:dyDescent="0.25">
      <c r="A161" s="85">
        <v>149</v>
      </c>
      <c r="B161" s="75" t="s">
        <v>96</v>
      </c>
      <c r="C161" s="75" t="s">
        <v>106</v>
      </c>
      <c r="D161" s="78">
        <v>42983</v>
      </c>
      <c r="E161" s="100">
        <v>0.5</v>
      </c>
      <c r="F161" s="100">
        <v>0.5</v>
      </c>
      <c r="G161" s="76"/>
      <c r="H161" s="76">
        <v>6140</v>
      </c>
      <c r="I161" s="76">
        <v>0</v>
      </c>
      <c r="J161" s="76"/>
      <c r="K161" s="76">
        <v>6140</v>
      </c>
      <c r="L161" s="76">
        <f t="shared" si="6"/>
        <v>3070</v>
      </c>
      <c r="M161" s="76">
        <f t="shared" si="5"/>
        <v>3070</v>
      </c>
      <c r="N161" s="76"/>
      <c r="O161" s="77"/>
      <c r="P161" s="77"/>
      <c r="Q161" s="77"/>
      <c r="R161" s="77"/>
      <c r="S161" s="75"/>
    </row>
    <row r="162" spans="1:19" ht="15" customHeight="1" x14ac:dyDescent="0.25">
      <c r="A162" s="85">
        <v>150</v>
      </c>
      <c r="B162" s="75" t="s">
        <v>99</v>
      </c>
      <c r="C162" s="75" t="s">
        <v>106</v>
      </c>
      <c r="D162" s="78">
        <v>42983</v>
      </c>
      <c r="E162" s="100">
        <v>0.5</v>
      </c>
      <c r="F162" s="100">
        <v>0.5</v>
      </c>
      <c r="G162" s="76"/>
      <c r="H162" s="76">
        <v>7760</v>
      </c>
      <c r="I162" s="76">
        <v>0</v>
      </c>
      <c r="J162" s="76"/>
      <c r="K162" s="76">
        <v>7760</v>
      </c>
      <c r="L162" s="76">
        <f t="shared" si="6"/>
        <v>3880</v>
      </c>
      <c r="M162" s="76">
        <f t="shared" si="5"/>
        <v>3880</v>
      </c>
      <c r="N162" s="76"/>
      <c r="O162" s="77"/>
      <c r="P162" s="77"/>
      <c r="Q162" s="77"/>
      <c r="R162" s="77"/>
      <c r="S162" s="75"/>
    </row>
    <row r="163" spans="1:19" ht="15" customHeight="1" x14ac:dyDescent="0.25">
      <c r="A163" s="85">
        <v>151</v>
      </c>
      <c r="B163" s="75" t="s">
        <v>94</v>
      </c>
      <c r="C163" s="75" t="s">
        <v>106</v>
      </c>
      <c r="D163" s="78">
        <v>42983</v>
      </c>
      <c r="E163" s="100">
        <v>0.5</v>
      </c>
      <c r="F163" s="100">
        <v>0.5</v>
      </c>
      <c r="G163" s="76"/>
      <c r="H163" s="76">
        <v>5430</v>
      </c>
      <c r="I163" s="76">
        <v>0</v>
      </c>
      <c r="J163" s="76"/>
      <c r="K163" s="76">
        <v>5430</v>
      </c>
      <c r="L163" s="76">
        <f t="shared" si="6"/>
        <v>2715</v>
      </c>
      <c r="M163" s="76">
        <f t="shared" si="5"/>
        <v>2715</v>
      </c>
      <c r="N163" s="76"/>
      <c r="O163" s="77"/>
      <c r="P163" s="77"/>
      <c r="Q163" s="77"/>
      <c r="R163" s="77"/>
      <c r="S163" s="75"/>
    </row>
    <row r="164" spans="1:19" ht="15" customHeight="1" x14ac:dyDescent="0.25">
      <c r="A164" s="85">
        <v>152</v>
      </c>
      <c r="B164" s="75" t="s">
        <v>97</v>
      </c>
      <c r="C164" s="75" t="s">
        <v>106</v>
      </c>
      <c r="D164" s="78">
        <v>42983</v>
      </c>
      <c r="E164" s="100">
        <v>0.5</v>
      </c>
      <c r="F164" s="100">
        <v>0.5</v>
      </c>
      <c r="G164" s="76"/>
      <c r="H164" s="76">
        <v>4810</v>
      </c>
      <c r="I164" s="76">
        <v>0</v>
      </c>
      <c r="J164" s="76"/>
      <c r="K164" s="76">
        <v>4810</v>
      </c>
      <c r="L164" s="76">
        <f t="shared" si="6"/>
        <v>2405</v>
      </c>
      <c r="M164" s="76">
        <f t="shared" si="5"/>
        <v>2405</v>
      </c>
      <c r="N164" s="76"/>
      <c r="O164" s="77"/>
      <c r="P164" s="77"/>
      <c r="Q164" s="77"/>
      <c r="R164" s="77"/>
      <c r="S164" s="75"/>
    </row>
    <row r="165" spans="1:19" ht="15" customHeight="1" x14ac:dyDescent="0.25">
      <c r="A165" s="85">
        <v>153</v>
      </c>
      <c r="B165" s="75" t="s">
        <v>98</v>
      </c>
      <c r="C165" s="75" t="s">
        <v>106</v>
      </c>
      <c r="D165" s="78">
        <v>42983</v>
      </c>
      <c r="E165" s="100">
        <v>0.5</v>
      </c>
      <c r="F165" s="100">
        <v>0.5</v>
      </c>
      <c r="G165" s="76"/>
      <c r="H165" s="76">
        <v>6660</v>
      </c>
      <c r="I165" s="76">
        <v>0</v>
      </c>
      <c r="J165" s="76"/>
      <c r="K165" s="76">
        <v>6660</v>
      </c>
      <c r="L165" s="76">
        <f t="shared" si="6"/>
        <v>3330</v>
      </c>
      <c r="M165" s="76">
        <f t="shared" si="5"/>
        <v>3330</v>
      </c>
      <c r="N165" s="76"/>
      <c r="O165" s="77"/>
      <c r="P165" s="77"/>
      <c r="Q165" s="77"/>
      <c r="R165" s="77"/>
      <c r="S165" s="75"/>
    </row>
    <row r="166" spans="1:19" ht="15" customHeight="1" x14ac:dyDescent="0.25">
      <c r="A166" s="85">
        <v>154</v>
      </c>
      <c r="B166" s="75" t="s">
        <v>94</v>
      </c>
      <c r="C166" s="75" t="s">
        <v>106</v>
      </c>
      <c r="D166" s="78">
        <v>42983</v>
      </c>
      <c r="E166" s="100">
        <v>0.5</v>
      </c>
      <c r="F166" s="100">
        <v>0.5</v>
      </c>
      <c r="G166" s="76"/>
      <c r="H166" s="76">
        <v>5920</v>
      </c>
      <c r="I166" s="76">
        <v>0</v>
      </c>
      <c r="J166" s="76"/>
      <c r="K166" s="76">
        <v>5920</v>
      </c>
      <c r="L166" s="76">
        <f t="shared" si="6"/>
        <v>2960</v>
      </c>
      <c r="M166" s="76">
        <f t="shared" si="5"/>
        <v>2960</v>
      </c>
      <c r="N166" s="76"/>
      <c r="O166" s="77"/>
      <c r="P166" s="77"/>
      <c r="Q166" s="77"/>
      <c r="R166" s="77"/>
      <c r="S166" s="75"/>
    </row>
    <row r="167" spans="1:19" ht="15" customHeight="1" x14ac:dyDescent="0.25">
      <c r="A167" s="85">
        <v>155</v>
      </c>
      <c r="B167" s="75" t="s">
        <v>101</v>
      </c>
      <c r="C167" s="75" t="s">
        <v>106</v>
      </c>
      <c r="D167" s="78">
        <v>42983</v>
      </c>
      <c r="E167" s="100">
        <v>0.5</v>
      </c>
      <c r="F167" s="100">
        <v>0.5</v>
      </c>
      <c r="G167" s="76"/>
      <c r="H167" s="76">
        <v>7000</v>
      </c>
      <c r="I167" s="76">
        <v>0</v>
      </c>
      <c r="J167" s="76"/>
      <c r="K167" s="76">
        <v>7000</v>
      </c>
      <c r="L167" s="76">
        <f t="shared" si="6"/>
        <v>3500</v>
      </c>
      <c r="M167" s="76">
        <f t="shared" si="5"/>
        <v>3500</v>
      </c>
      <c r="N167" s="76"/>
      <c r="O167" s="77"/>
      <c r="P167" s="77"/>
      <c r="Q167" s="77"/>
      <c r="R167" s="77"/>
      <c r="S167" s="75"/>
    </row>
    <row r="168" spans="1:19" ht="15" customHeight="1" x14ac:dyDescent="0.25">
      <c r="A168" s="85">
        <v>156</v>
      </c>
      <c r="B168" s="75" t="s">
        <v>97</v>
      </c>
      <c r="C168" s="75" t="s">
        <v>106</v>
      </c>
      <c r="D168" s="78">
        <v>42983</v>
      </c>
      <c r="E168" s="100">
        <v>0.5</v>
      </c>
      <c r="F168" s="100">
        <v>0.5</v>
      </c>
      <c r="G168" s="76"/>
      <c r="H168" s="76">
        <v>2910</v>
      </c>
      <c r="I168" s="76">
        <v>0</v>
      </c>
      <c r="J168" s="76"/>
      <c r="K168" s="76">
        <v>2910</v>
      </c>
      <c r="L168" s="76">
        <f t="shared" si="6"/>
        <v>1455</v>
      </c>
      <c r="M168" s="76">
        <f t="shared" si="5"/>
        <v>1455</v>
      </c>
      <c r="N168" s="76"/>
      <c r="O168" s="77"/>
      <c r="P168" s="77"/>
      <c r="Q168" s="77"/>
      <c r="R168" s="77"/>
      <c r="S168" s="75"/>
    </row>
    <row r="169" spans="1:19" ht="15" customHeight="1" x14ac:dyDescent="0.25">
      <c r="A169" s="85">
        <v>157</v>
      </c>
      <c r="B169" s="75" t="s">
        <v>98</v>
      </c>
      <c r="C169" s="75" t="s">
        <v>106</v>
      </c>
      <c r="D169" s="78">
        <v>42983</v>
      </c>
      <c r="E169" s="100">
        <v>0.5</v>
      </c>
      <c r="F169" s="100">
        <v>0.5</v>
      </c>
      <c r="G169" s="76"/>
      <c r="H169" s="76">
        <v>5080</v>
      </c>
      <c r="I169" s="76">
        <v>0</v>
      </c>
      <c r="J169" s="76"/>
      <c r="K169" s="76">
        <v>5080</v>
      </c>
      <c r="L169" s="76">
        <f t="shared" si="6"/>
        <v>2540</v>
      </c>
      <c r="M169" s="76">
        <f t="shared" si="5"/>
        <v>2540</v>
      </c>
      <c r="N169" s="76"/>
      <c r="O169" s="77"/>
      <c r="P169" s="77"/>
      <c r="Q169" s="77"/>
      <c r="R169" s="77"/>
      <c r="S169" s="75"/>
    </row>
    <row r="170" spans="1:19" ht="15" customHeight="1" x14ac:dyDescent="0.25">
      <c r="A170" s="85">
        <v>158</v>
      </c>
      <c r="B170" s="75" t="s">
        <v>95</v>
      </c>
      <c r="C170" s="75" t="s">
        <v>106</v>
      </c>
      <c r="D170" s="78">
        <v>42983</v>
      </c>
      <c r="E170" s="100">
        <v>0.5</v>
      </c>
      <c r="F170" s="100">
        <v>0.5</v>
      </c>
      <c r="G170" s="76"/>
      <c r="H170" s="76">
        <v>4570</v>
      </c>
      <c r="I170" s="76">
        <v>0</v>
      </c>
      <c r="J170" s="76"/>
      <c r="K170" s="76">
        <v>4570</v>
      </c>
      <c r="L170" s="76">
        <f t="shared" si="6"/>
        <v>2285</v>
      </c>
      <c r="M170" s="76">
        <f t="shared" si="5"/>
        <v>2285</v>
      </c>
      <c r="N170" s="76"/>
      <c r="O170" s="77"/>
      <c r="P170" s="77"/>
      <c r="Q170" s="77"/>
      <c r="R170" s="77"/>
      <c r="S170" s="75"/>
    </row>
    <row r="171" spans="1:19" ht="15" customHeight="1" x14ac:dyDescent="0.25">
      <c r="A171" s="85">
        <v>159</v>
      </c>
      <c r="B171" s="75" t="s">
        <v>99</v>
      </c>
      <c r="C171" s="75" t="s">
        <v>106</v>
      </c>
      <c r="D171" s="78">
        <v>42983</v>
      </c>
      <c r="E171" s="100">
        <v>0.5</v>
      </c>
      <c r="F171" s="100">
        <v>0.5</v>
      </c>
      <c r="G171" s="76"/>
      <c r="H171" s="76">
        <v>5560</v>
      </c>
      <c r="I171" s="76">
        <v>0</v>
      </c>
      <c r="J171" s="76"/>
      <c r="K171" s="76">
        <v>5560</v>
      </c>
      <c r="L171" s="76">
        <f t="shared" si="6"/>
        <v>2780</v>
      </c>
      <c r="M171" s="76">
        <f t="shared" si="5"/>
        <v>2780</v>
      </c>
      <c r="N171" s="76"/>
      <c r="O171" s="77"/>
      <c r="P171" s="77"/>
      <c r="Q171" s="77"/>
      <c r="R171" s="77"/>
      <c r="S171" s="75"/>
    </row>
    <row r="172" spans="1:19" ht="15" customHeight="1" x14ac:dyDescent="0.25">
      <c r="A172" s="85">
        <v>160</v>
      </c>
      <c r="B172" s="75" t="s">
        <v>94</v>
      </c>
      <c r="C172" s="75" t="s">
        <v>106</v>
      </c>
      <c r="D172" s="78">
        <v>42983</v>
      </c>
      <c r="E172" s="100">
        <v>0.5</v>
      </c>
      <c r="F172" s="100">
        <v>0.5</v>
      </c>
      <c r="G172" s="76"/>
      <c r="H172" s="76">
        <v>7340</v>
      </c>
      <c r="I172" s="76">
        <v>0</v>
      </c>
      <c r="J172" s="76"/>
      <c r="K172" s="76">
        <v>7340</v>
      </c>
      <c r="L172" s="76">
        <f t="shared" si="6"/>
        <v>3670</v>
      </c>
      <c r="M172" s="76">
        <f t="shared" si="5"/>
        <v>3670</v>
      </c>
      <c r="N172" s="76"/>
      <c r="O172" s="77"/>
      <c r="P172" s="77"/>
      <c r="Q172" s="77"/>
      <c r="R172" s="77"/>
      <c r="S172" s="75"/>
    </row>
    <row r="173" spans="1:19" ht="15" customHeight="1" x14ac:dyDescent="0.25">
      <c r="A173" s="85">
        <v>161</v>
      </c>
      <c r="B173" s="75" t="s">
        <v>100</v>
      </c>
      <c r="C173" s="75" t="s">
        <v>106</v>
      </c>
      <c r="D173" s="78">
        <v>42983</v>
      </c>
      <c r="E173" s="100">
        <v>0.5</v>
      </c>
      <c r="F173" s="100">
        <v>0.5</v>
      </c>
      <c r="G173" s="76"/>
      <c r="H173" s="76">
        <v>3860</v>
      </c>
      <c r="I173" s="76">
        <v>0</v>
      </c>
      <c r="J173" s="76"/>
      <c r="K173" s="76">
        <v>3860</v>
      </c>
      <c r="L173" s="76">
        <f t="shared" si="6"/>
        <v>1930</v>
      </c>
      <c r="M173" s="76">
        <f t="shared" si="5"/>
        <v>1930</v>
      </c>
      <c r="N173" s="76"/>
      <c r="O173" s="77"/>
      <c r="P173" s="77"/>
      <c r="Q173" s="77"/>
      <c r="R173" s="77"/>
      <c r="S173" s="75"/>
    </row>
    <row r="174" spans="1:19" ht="15" customHeight="1" x14ac:dyDescent="0.25">
      <c r="A174" s="85">
        <v>162</v>
      </c>
      <c r="B174" s="75" t="s">
        <v>97</v>
      </c>
      <c r="C174" s="75" t="s">
        <v>106</v>
      </c>
      <c r="D174" s="78">
        <v>42983</v>
      </c>
      <c r="E174" s="100">
        <v>0.5</v>
      </c>
      <c r="F174" s="100">
        <v>0.5</v>
      </c>
      <c r="G174" s="76"/>
      <c r="H174" s="76">
        <v>5520</v>
      </c>
      <c r="I174" s="76">
        <v>0</v>
      </c>
      <c r="J174" s="76"/>
      <c r="K174" s="76">
        <v>5520</v>
      </c>
      <c r="L174" s="76">
        <f t="shared" si="6"/>
        <v>2760</v>
      </c>
      <c r="M174" s="76">
        <f t="shared" si="5"/>
        <v>2760</v>
      </c>
      <c r="N174" s="76"/>
      <c r="O174" s="77"/>
      <c r="P174" s="77"/>
      <c r="Q174" s="77"/>
      <c r="R174" s="77"/>
      <c r="S174" s="75"/>
    </row>
    <row r="175" spans="1:19" ht="15" customHeight="1" x14ac:dyDescent="0.25">
      <c r="A175" s="85">
        <v>163</v>
      </c>
      <c r="B175" s="75" t="s">
        <v>101</v>
      </c>
      <c r="C175" s="75" t="s">
        <v>106</v>
      </c>
      <c r="D175" s="78">
        <v>42983</v>
      </c>
      <c r="E175" s="100">
        <v>0.5</v>
      </c>
      <c r="F175" s="100">
        <v>0.5</v>
      </c>
      <c r="G175" s="76"/>
      <c r="H175" s="76">
        <v>7490</v>
      </c>
      <c r="I175" s="76">
        <v>0</v>
      </c>
      <c r="J175" s="76"/>
      <c r="K175" s="76">
        <v>7490</v>
      </c>
      <c r="L175" s="76">
        <f t="shared" si="6"/>
        <v>3745</v>
      </c>
      <c r="M175" s="76">
        <f t="shared" si="5"/>
        <v>3745</v>
      </c>
      <c r="N175" s="76"/>
      <c r="O175" s="77"/>
      <c r="P175" s="77"/>
      <c r="Q175" s="77"/>
      <c r="R175" s="77"/>
      <c r="S175" s="75"/>
    </row>
    <row r="176" spans="1:19" ht="15" customHeight="1" x14ac:dyDescent="0.25">
      <c r="A176" s="85">
        <v>164</v>
      </c>
      <c r="B176" s="75" t="s">
        <v>98</v>
      </c>
      <c r="C176" s="75" t="s">
        <v>106</v>
      </c>
      <c r="D176" s="78">
        <v>42983</v>
      </c>
      <c r="E176" s="100">
        <v>0.5</v>
      </c>
      <c r="F176" s="100">
        <v>0.5</v>
      </c>
      <c r="G176" s="76"/>
      <c r="H176" s="76">
        <v>8690</v>
      </c>
      <c r="I176" s="76">
        <v>0</v>
      </c>
      <c r="J176" s="76"/>
      <c r="K176" s="76">
        <v>8690</v>
      </c>
      <c r="L176" s="76">
        <f t="shared" si="6"/>
        <v>4345</v>
      </c>
      <c r="M176" s="76">
        <f t="shared" si="5"/>
        <v>4345</v>
      </c>
      <c r="N176" s="76"/>
      <c r="O176" s="77"/>
      <c r="P176" s="77"/>
      <c r="Q176" s="77"/>
      <c r="R176" s="77"/>
      <c r="S176" s="75"/>
    </row>
    <row r="177" spans="1:19" ht="15" customHeight="1" x14ac:dyDescent="0.25">
      <c r="A177" s="85">
        <v>165</v>
      </c>
      <c r="B177" s="75" t="s">
        <v>94</v>
      </c>
      <c r="C177" s="75" t="s">
        <v>106</v>
      </c>
      <c r="D177" s="78">
        <v>42983</v>
      </c>
      <c r="E177" s="100">
        <v>0.5</v>
      </c>
      <c r="F177" s="100">
        <v>0.5</v>
      </c>
      <c r="G177" s="76"/>
      <c r="H177" s="76">
        <v>4290</v>
      </c>
      <c r="I177" s="76">
        <v>0</v>
      </c>
      <c r="J177" s="76"/>
      <c r="K177" s="76">
        <v>4290</v>
      </c>
      <c r="L177" s="76">
        <f t="shared" si="6"/>
        <v>2145</v>
      </c>
      <c r="M177" s="76">
        <f t="shared" si="5"/>
        <v>2145</v>
      </c>
      <c r="N177" s="76"/>
      <c r="O177" s="77"/>
      <c r="P177" s="77"/>
      <c r="Q177" s="77"/>
      <c r="R177" s="77"/>
      <c r="S177" s="75"/>
    </row>
    <row r="178" spans="1:19" ht="15" customHeight="1" x14ac:dyDescent="0.25">
      <c r="A178" s="75">
        <v>143</v>
      </c>
      <c r="B178" s="75" t="s">
        <v>94</v>
      </c>
      <c r="C178" s="75"/>
      <c r="D178" s="120">
        <v>42864</v>
      </c>
      <c r="E178" s="87"/>
      <c r="F178" s="87"/>
      <c r="G178" s="76"/>
      <c r="H178" s="76"/>
      <c r="I178" s="76"/>
      <c r="J178" s="76">
        <v>6890</v>
      </c>
      <c r="K178" s="76"/>
      <c r="L178" s="76"/>
      <c r="M178" s="76"/>
      <c r="N178" s="76"/>
      <c r="O178" s="77"/>
      <c r="P178" s="77"/>
      <c r="Q178" s="77"/>
      <c r="R178" s="77"/>
      <c r="S178" s="75" t="s">
        <v>117</v>
      </c>
    </row>
    <row r="179" spans="1:19" s="16" customFormat="1" ht="15" customHeight="1" x14ac:dyDescent="0.25">
      <c r="A179" s="75">
        <v>144</v>
      </c>
      <c r="B179" s="85" t="s">
        <v>96</v>
      </c>
      <c r="C179" s="116"/>
      <c r="D179" s="120">
        <v>42864</v>
      </c>
      <c r="E179" s="84"/>
      <c r="F179" s="84"/>
      <c r="G179" s="80"/>
      <c r="H179" s="80"/>
      <c r="I179" s="80"/>
      <c r="J179" s="76">
        <v>23150</v>
      </c>
      <c r="K179" s="80"/>
      <c r="L179" s="80"/>
      <c r="M179" s="80"/>
      <c r="N179" s="80"/>
      <c r="O179" s="80"/>
      <c r="P179" s="80"/>
      <c r="Q179" s="80"/>
      <c r="R179" s="80"/>
      <c r="S179" s="76" t="s">
        <v>118</v>
      </c>
    </row>
    <row r="180" spans="1:19" s="16" customFormat="1" ht="15" customHeight="1" x14ac:dyDescent="0.25">
      <c r="A180" s="75">
        <v>145</v>
      </c>
      <c r="B180" s="85" t="s">
        <v>101</v>
      </c>
      <c r="C180" s="116"/>
      <c r="D180" s="120">
        <v>42864</v>
      </c>
      <c r="E180" s="84"/>
      <c r="F180" s="84"/>
      <c r="G180" s="80"/>
      <c r="H180" s="80"/>
      <c r="I180" s="80"/>
      <c r="J180" s="76">
        <v>8550</v>
      </c>
      <c r="K180" s="80"/>
      <c r="L180" s="80"/>
      <c r="M180" s="80"/>
      <c r="N180" s="80"/>
      <c r="O180" s="80"/>
      <c r="P180" s="80"/>
      <c r="Q180" s="80"/>
      <c r="R180" s="80"/>
      <c r="S180" s="76" t="s">
        <v>118</v>
      </c>
    </row>
    <row r="181" spans="1:19" ht="15" customHeight="1" x14ac:dyDescent="0.25">
      <c r="A181" s="85">
        <v>166</v>
      </c>
      <c r="B181" s="75" t="s">
        <v>95</v>
      </c>
      <c r="C181" s="75" t="s">
        <v>106</v>
      </c>
      <c r="D181" s="78">
        <v>42983</v>
      </c>
      <c r="E181" s="100">
        <v>0.5</v>
      </c>
      <c r="F181" s="100">
        <v>0.5</v>
      </c>
      <c r="G181" s="76"/>
      <c r="H181" s="76">
        <v>4510</v>
      </c>
      <c r="I181" s="76">
        <v>0</v>
      </c>
      <c r="J181" s="76"/>
      <c r="K181" s="76">
        <v>4510</v>
      </c>
      <c r="L181" s="76">
        <f t="shared" si="6"/>
        <v>2255</v>
      </c>
      <c r="M181" s="76">
        <f t="shared" si="5"/>
        <v>2255</v>
      </c>
      <c r="N181" s="76"/>
      <c r="O181" s="77"/>
      <c r="P181" s="77"/>
      <c r="Q181" s="77"/>
      <c r="R181" s="77"/>
      <c r="S181" s="75"/>
    </row>
    <row r="182" spans="1:19" ht="15" customHeight="1" x14ac:dyDescent="0.25">
      <c r="A182" s="85">
        <v>167</v>
      </c>
      <c r="B182" s="75" t="s">
        <v>99</v>
      </c>
      <c r="C182" s="75" t="s">
        <v>107</v>
      </c>
      <c r="D182" s="78">
        <v>42984</v>
      </c>
      <c r="E182" s="100">
        <v>0.5</v>
      </c>
      <c r="F182" s="100">
        <v>0.5</v>
      </c>
      <c r="G182" s="76"/>
      <c r="H182" s="76">
        <v>4930</v>
      </c>
      <c r="I182" s="76">
        <v>0</v>
      </c>
      <c r="J182" s="76"/>
      <c r="K182" s="76">
        <v>4930</v>
      </c>
      <c r="L182" s="76">
        <f t="shared" si="6"/>
        <v>2465</v>
      </c>
      <c r="M182" s="76">
        <f t="shared" si="5"/>
        <v>2465</v>
      </c>
      <c r="N182" s="76"/>
      <c r="O182" s="77"/>
      <c r="P182" s="77"/>
      <c r="Q182" s="77"/>
      <c r="R182" s="77"/>
      <c r="S182" s="75"/>
    </row>
    <row r="183" spans="1:19" ht="15" customHeight="1" x14ac:dyDescent="0.25">
      <c r="A183" s="85">
        <v>168</v>
      </c>
      <c r="B183" s="75" t="s">
        <v>99</v>
      </c>
      <c r="C183" s="75" t="s">
        <v>107</v>
      </c>
      <c r="D183" s="78">
        <v>42984</v>
      </c>
      <c r="E183" s="100">
        <v>0.9</v>
      </c>
      <c r="F183" s="100">
        <v>0.1</v>
      </c>
      <c r="G183" s="76"/>
      <c r="H183" s="76">
        <v>5840</v>
      </c>
      <c r="I183" s="76">
        <v>0</v>
      </c>
      <c r="J183" s="76"/>
      <c r="K183" s="76">
        <v>5840</v>
      </c>
      <c r="L183" s="76">
        <f t="shared" si="6"/>
        <v>5256</v>
      </c>
      <c r="M183" s="76">
        <f t="shared" si="5"/>
        <v>584</v>
      </c>
      <c r="N183" s="76"/>
      <c r="O183" s="77"/>
      <c r="P183" s="77"/>
      <c r="Q183" s="77"/>
      <c r="R183" s="77"/>
      <c r="S183" s="75"/>
    </row>
    <row r="184" spans="1:19" ht="15" customHeight="1" x14ac:dyDescent="0.25">
      <c r="A184" s="85">
        <v>169</v>
      </c>
      <c r="B184" s="75" t="s">
        <v>94</v>
      </c>
      <c r="C184" s="75" t="s">
        <v>107</v>
      </c>
      <c r="D184" s="78">
        <v>42984</v>
      </c>
      <c r="E184" s="100">
        <v>0.9</v>
      </c>
      <c r="F184" s="100">
        <v>0.1</v>
      </c>
      <c r="G184" s="76"/>
      <c r="H184" s="76">
        <v>5710</v>
      </c>
      <c r="I184" s="76">
        <v>0</v>
      </c>
      <c r="J184" s="76"/>
      <c r="K184" s="76">
        <v>5710</v>
      </c>
      <c r="L184" s="76">
        <f t="shared" si="6"/>
        <v>5139</v>
      </c>
      <c r="M184" s="76">
        <f t="shared" si="5"/>
        <v>571</v>
      </c>
      <c r="N184" s="76"/>
      <c r="O184" s="77"/>
      <c r="P184" s="77"/>
      <c r="Q184" s="77"/>
      <c r="R184" s="77"/>
      <c r="S184" s="75"/>
    </row>
    <row r="185" spans="1:19" ht="15" customHeight="1" x14ac:dyDescent="0.25">
      <c r="A185" s="85">
        <v>170</v>
      </c>
      <c r="B185" s="75" t="s">
        <v>97</v>
      </c>
      <c r="C185" s="75" t="s">
        <v>107</v>
      </c>
      <c r="D185" s="78">
        <v>42984</v>
      </c>
      <c r="E185" s="100">
        <v>0.9</v>
      </c>
      <c r="F185" s="100">
        <v>0.1</v>
      </c>
      <c r="G185" s="76"/>
      <c r="H185" s="76">
        <v>5730</v>
      </c>
      <c r="I185" s="76">
        <v>0</v>
      </c>
      <c r="J185" s="76"/>
      <c r="K185" s="76">
        <v>5730</v>
      </c>
      <c r="L185" s="76">
        <f t="shared" si="6"/>
        <v>5157</v>
      </c>
      <c r="M185" s="76">
        <f t="shared" ref="M185:M198" si="7">K185*F185</f>
        <v>573</v>
      </c>
      <c r="N185" s="76"/>
      <c r="O185" s="77"/>
      <c r="P185" s="77"/>
      <c r="Q185" s="77"/>
      <c r="R185" s="77"/>
      <c r="S185" s="75"/>
    </row>
    <row r="186" spans="1:19" ht="15" customHeight="1" x14ac:dyDescent="0.25">
      <c r="A186" s="85">
        <v>171</v>
      </c>
      <c r="B186" s="75" t="s">
        <v>101</v>
      </c>
      <c r="C186" s="75" t="s">
        <v>107</v>
      </c>
      <c r="D186" s="78">
        <v>42984</v>
      </c>
      <c r="E186" s="100">
        <v>0.9</v>
      </c>
      <c r="F186" s="100">
        <v>0.1</v>
      </c>
      <c r="G186" s="76"/>
      <c r="H186" s="76">
        <v>7960</v>
      </c>
      <c r="I186" s="76">
        <v>0</v>
      </c>
      <c r="J186" s="76"/>
      <c r="K186" s="76">
        <v>7960</v>
      </c>
      <c r="L186" s="76">
        <f t="shared" si="6"/>
        <v>7164</v>
      </c>
      <c r="M186" s="76">
        <f t="shared" si="7"/>
        <v>796</v>
      </c>
      <c r="N186" s="76"/>
      <c r="O186" s="77"/>
      <c r="P186" s="77"/>
      <c r="Q186" s="77"/>
      <c r="R186" s="77"/>
      <c r="S186" s="75"/>
    </row>
    <row r="187" spans="1:19" ht="15" customHeight="1" x14ac:dyDescent="0.25">
      <c r="A187" s="85">
        <v>172</v>
      </c>
      <c r="B187" s="75" t="s">
        <v>98</v>
      </c>
      <c r="C187" s="75" t="s">
        <v>107</v>
      </c>
      <c r="D187" s="78">
        <v>42984</v>
      </c>
      <c r="E187" s="100">
        <v>0.9</v>
      </c>
      <c r="F187" s="100">
        <v>0.1</v>
      </c>
      <c r="G187" s="76"/>
      <c r="H187" s="76">
        <v>7840</v>
      </c>
      <c r="I187" s="76">
        <v>0</v>
      </c>
      <c r="J187" s="76"/>
      <c r="K187" s="76">
        <v>7840</v>
      </c>
      <c r="L187" s="76">
        <f t="shared" si="6"/>
        <v>7056</v>
      </c>
      <c r="M187" s="76">
        <f t="shared" si="7"/>
        <v>784</v>
      </c>
      <c r="N187" s="76"/>
      <c r="O187" s="77"/>
      <c r="P187" s="77"/>
      <c r="Q187" s="77"/>
      <c r="R187" s="77"/>
      <c r="S187" s="75"/>
    </row>
    <row r="188" spans="1:19" ht="15" customHeight="1" x14ac:dyDescent="0.25">
      <c r="A188" s="85">
        <v>173</v>
      </c>
      <c r="B188" s="75" t="s">
        <v>97</v>
      </c>
      <c r="C188" s="75" t="s">
        <v>107</v>
      </c>
      <c r="D188" s="78">
        <v>42984</v>
      </c>
      <c r="E188" s="100">
        <v>0.9</v>
      </c>
      <c r="F188" s="100">
        <v>0.1</v>
      </c>
      <c r="G188" s="76"/>
      <c r="H188" s="76">
        <v>5210</v>
      </c>
      <c r="I188" s="76">
        <v>0</v>
      </c>
      <c r="J188" s="76"/>
      <c r="K188" s="76">
        <v>5210</v>
      </c>
      <c r="L188" s="76">
        <f t="shared" si="6"/>
        <v>4689</v>
      </c>
      <c r="M188" s="76">
        <f t="shared" si="7"/>
        <v>521</v>
      </c>
      <c r="N188" s="76"/>
      <c r="O188" s="77"/>
      <c r="P188" s="77"/>
      <c r="Q188" s="77"/>
      <c r="R188" s="77"/>
      <c r="S188" s="75"/>
    </row>
    <row r="189" spans="1:19" ht="15" customHeight="1" x14ac:dyDescent="0.25">
      <c r="A189" s="85">
        <v>174</v>
      </c>
      <c r="B189" s="75" t="s">
        <v>99</v>
      </c>
      <c r="C189" s="75" t="s">
        <v>107</v>
      </c>
      <c r="D189" s="78">
        <v>42984</v>
      </c>
      <c r="E189" s="100">
        <v>0.9</v>
      </c>
      <c r="F189" s="100">
        <v>0.1</v>
      </c>
      <c r="G189" s="76"/>
      <c r="H189" s="76">
        <v>9560</v>
      </c>
      <c r="I189" s="76">
        <v>0</v>
      </c>
      <c r="J189" s="76"/>
      <c r="K189" s="76">
        <v>9560</v>
      </c>
      <c r="L189" s="76">
        <f t="shared" si="6"/>
        <v>8604</v>
      </c>
      <c r="M189" s="76">
        <f t="shared" si="7"/>
        <v>956</v>
      </c>
      <c r="N189" s="76"/>
      <c r="O189" s="77"/>
      <c r="P189" s="77"/>
      <c r="Q189" s="77"/>
      <c r="R189" s="77"/>
      <c r="S189" s="75"/>
    </row>
    <row r="190" spans="1:19" ht="15" customHeight="1" x14ac:dyDescent="0.25">
      <c r="A190" s="85">
        <v>175</v>
      </c>
      <c r="B190" s="75" t="s">
        <v>94</v>
      </c>
      <c r="C190" s="75" t="s">
        <v>107</v>
      </c>
      <c r="D190" s="78">
        <v>42984</v>
      </c>
      <c r="E190" s="100">
        <v>0.9</v>
      </c>
      <c r="F190" s="100">
        <v>0.1</v>
      </c>
      <c r="G190" s="76"/>
      <c r="H190" s="76">
        <v>6370</v>
      </c>
      <c r="I190" s="76">
        <v>0</v>
      </c>
      <c r="J190" s="76"/>
      <c r="K190" s="76">
        <v>6370</v>
      </c>
      <c r="L190" s="76">
        <f t="shared" si="6"/>
        <v>5733</v>
      </c>
      <c r="M190" s="76">
        <f t="shared" si="7"/>
        <v>637</v>
      </c>
      <c r="N190" s="76"/>
      <c r="O190" s="77"/>
      <c r="P190" s="77"/>
      <c r="Q190" s="77"/>
      <c r="R190" s="77"/>
      <c r="S190" s="75"/>
    </row>
    <row r="191" spans="1:19" ht="15" customHeight="1" x14ac:dyDescent="0.25">
      <c r="A191" s="85">
        <v>176</v>
      </c>
      <c r="B191" s="75" t="s">
        <v>96</v>
      </c>
      <c r="C191" s="75" t="s">
        <v>107</v>
      </c>
      <c r="D191" s="78">
        <v>42984</v>
      </c>
      <c r="E191" s="100">
        <v>0.5</v>
      </c>
      <c r="F191" s="100">
        <v>0.5</v>
      </c>
      <c r="G191" s="76"/>
      <c r="H191" s="76">
        <v>7100</v>
      </c>
      <c r="I191" s="76">
        <v>0</v>
      </c>
      <c r="J191" s="76"/>
      <c r="K191" s="76">
        <v>7100</v>
      </c>
      <c r="L191" s="76">
        <f t="shared" si="6"/>
        <v>3550</v>
      </c>
      <c r="M191" s="76">
        <f t="shared" si="7"/>
        <v>3550</v>
      </c>
      <c r="N191" s="76"/>
      <c r="O191" s="77"/>
      <c r="P191" s="77"/>
      <c r="Q191" s="77"/>
      <c r="R191" s="77"/>
      <c r="S191" s="75"/>
    </row>
    <row r="192" spans="1:19" ht="15" customHeight="1" x14ac:dyDescent="0.25">
      <c r="A192" s="85">
        <v>177</v>
      </c>
      <c r="B192" s="75" t="s">
        <v>96</v>
      </c>
      <c r="C192" s="75" t="s">
        <v>107</v>
      </c>
      <c r="D192" s="78">
        <v>42984</v>
      </c>
      <c r="E192" s="100">
        <v>0.9</v>
      </c>
      <c r="F192" s="100">
        <v>0.1</v>
      </c>
      <c r="G192" s="76"/>
      <c r="H192" s="76">
        <v>9370</v>
      </c>
      <c r="I192" s="76">
        <v>0</v>
      </c>
      <c r="J192" s="76"/>
      <c r="K192" s="76">
        <v>9370</v>
      </c>
      <c r="L192" s="76">
        <f t="shared" si="6"/>
        <v>8433</v>
      </c>
      <c r="M192" s="76">
        <f t="shared" si="7"/>
        <v>937</v>
      </c>
      <c r="N192" s="76"/>
      <c r="O192" s="77"/>
      <c r="P192" s="77"/>
      <c r="Q192" s="77"/>
      <c r="R192" s="77"/>
      <c r="S192" s="75"/>
    </row>
    <row r="193" spans="1:21" ht="15" customHeight="1" x14ac:dyDescent="0.25">
      <c r="A193" s="85">
        <v>178</v>
      </c>
      <c r="B193" s="75" t="s">
        <v>98</v>
      </c>
      <c r="C193" s="75" t="s">
        <v>107</v>
      </c>
      <c r="D193" s="78">
        <v>42984</v>
      </c>
      <c r="E193" s="100">
        <v>0.9</v>
      </c>
      <c r="F193" s="100">
        <v>0.1</v>
      </c>
      <c r="G193" s="76"/>
      <c r="H193" s="76">
        <v>5870</v>
      </c>
      <c r="I193" s="76">
        <v>0</v>
      </c>
      <c r="J193" s="76"/>
      <c r="K193" s="76">
        <v>5870</v>
      </c>
      <c r="L193" s="76">
        <f t="shared" si="6"/>
        <v>5283</v>
      </c>
      <c r="M193" s="76">
        <f t="shared" si="7"/>
        <v>587</v>
      </c>
      <c r="N193" s="76"/>
      <c r="O193" s="77"/>
      <c r="P193" s="77"/>
      <c r="Q193" s="77"/>
      <c r="R193" s="77"/>
      <c r="S193" s="75"/>
    </row>
    <row r="194" spans="1:21" ht="15" customHeight="1" x14ac:dyDescent="0.25">
      <c r="A194" s="85">
        <v>179</v>
      </c>
      <c r="B194" s="75" t="s">
        <v>101</v>
      </c>
      <c r="C194" s="75" t="s">
        <v>107</v>
      </c>
      <c r="D194" s="78">
        <v>42984</v>
      </c>
      <c r="E194" s="100">
        <v>0.9</v>
      </c>
      <c r="F194" s="100">
        <v>0.1</v>
      </c>
      <c r="G194" s="76"/>
      <c r="H194" s="76">
        <v>7770</v>
      </c>
      <c r="I194" s="76">
        <v>0</v>
      </c>
      <c r="J194" s="76"/>
      <c r="K194" s="76">
        <v>7770</v>
      </c>
      <c r="L194" s="76">
        <f t="shared" si="6"/>
        <v>6993</v>
      </c>
      <c r="M194" s="76">
        <f t="shared" si="7"/>
        <v>777</v>
      </c>
      <c r="N194" s="76"/>
      <c r="O194" s="77"/>
      <c r="P194" s="77"/>
      <c r="Q194" s="77"/>
      <c r="R194" s="77"/>
      <c r="S194" s="75"/>
    </row>
    <row r="195" spans="1:21" ht="15" customHeight="1" x14ac:dyDescent="0.25">
      <c r="A195" s="85">
        <v>180</v>
      </c>
      <c r="B195" s="75" t="s">
        <v>97</v>
      </c>
      <c r="C195" s="75" t="s">
        <v>107</v>
      </c>
      <c r="D195" s="78">
        <v>42984</v>
      </c>
      <c r="E195" s="100">
        <v>0.9</v>
      </c>
      <c r="F195" s="100">
        <v>0.1</v>
      </c>
      <c r="G195" s="76"/>
      <c r="H195" s="76">
        <v>6120</v>
      </c>
      <c r="I195" s="76">
        <v>0</v>
      </c>
      <c r="J195" s="76"/>
      <c r="K195" s="76">
        <v>6120</v>
      </c>
      <c r="L195" s="76">
        <f t="shared" si="6"/>
        <v>5508</v>
      </c>
      <c r="M195" s="76">
        <f t="shared" si="7"/>
        <v>612</v>
      </c>
      <c r="N195" s="76"/>
      <c r="O195" s="77"/>
      <c r="P195" s="77"/>
      <c r="Q195" s="77"/>
      <c r="R195" s="77"/>
      <c r="S195" s="75"/>
    </row>
    <row r="196" spans="1:21" ht="15" customHeight="1" x14ac:dyDescent="0.25">
      <c r="A196" s="85">
        <v>181</v>
      </c>
      <c r="B196" s="75" t="s">
        <v>99</v>
      </c>
      <c r="C196" s="75" t="s">
        <v>107</v>
      </c>
      <c r="D196" s="78">
        <v>42984</v>
      </c>
      <c r="E196" s="100">
        <v>0.9</v>
      </c>
      <c r="F196" s="100">
        <v>0.1</v>
      </c>
      <c r="G196" s="76"/>
      <c r="H196" s="76">
        <v>7920</v>
      </c>
      <c r="I196" s="76">
        <v>0</v>
      </c>
      <c r="J196" s="76"/>
      <c r="K196" s="76">
        <v>7920</v>
      </c>
      <c r="L196" s="76">
        <f t="shared" si="6"/>
        <v>7128</v>
      </c>
      <c r="M196" s="76">
        <f t="shared" si="7"/>
        <v>792</v>
      </c>
      <c r="N196" s="76"/>
      <c r="O196" s="77"/>
      <c r="P196" s="77"/>
      <c r="Q196" s="77"/>
      <c r="R196" s="77"/>
      <c r="S196" s="75"/>
    </row>
    <row r="197" spans="1:21" ht="15" customHeight="1" x14ac:dyDescent="0.25">
      <c r="A197" s="85">
        <v>182</v>
      </c>
      <c r="B197" s="75" t="s">
        <v>94</v>
      </c>
      <c r="C197" s="75" t="s">
        <v>107</v>
      </c>
      <c r="D197" s="78">
        <v>42984</v>
      </c>
      <c r="E197" s="100">
        <v>0.9</v>
      </c>
      <c r="F197" s="100">
        <v>0.1</v>
      </c>
      <c r="G197" s="76"/>
      <c r="H197" s="76">
        <v>8700</v>
      </c>
      <c r="I197" s="76">
        <v>0</v>
      </c>
      <c r="J197" s="76"/>
      <c r="K197" s="76">
        <v>8700</v>
      </c>
      <c r="L197" s="76">
        <f t="shared" si="6"/>
        <v>7830</v>
      </c>
      <c r="M197" s="76">
        <f t="shared" si="7"/>
        <v>870</v>
      </c>
      <c r="N197" s="76"/>
      <c r="O197" s="77"/>
      <c r="P197" s="77"/>
      <c r="Q197" s="77"/>
      <c r="R197" s="77"/>
      <c r="S197" s="75"/>
    </row>
    <row r="198" spans="1:21" ht="15" customHeight="1" x14ac:dyDescent="0.25">
      <c r="A198" s="85">
        <v>183</v>
      </c>
      <c r="B198" s="75" t="s">
        <v>95</v>
      </c>
      <c r="C198" s="75" t="s">
        <v>107</v>
      </c>
      <c r="D198" s="78">
        <v>42984</v>
      </c>
      <c r="E198" s="100">
        <v>0.9</v>
      </c>
      <c r="F198" s="100">
        <v>0.1</v>
      </c>
      <c r="G198" s="76"/>
      <c r="H198" s="76">
        <v>8420</v>
      </c>
      <c r="I198" s="76">
        <v>0</v>
      </c>
      <c r="J198" s="76"/>
      <c r="K198" s="76">
        <v>8420</v>
      </c>
      <c r="L198" s="76">
        <f t="shared" si="6"/>
        <v>7578</v>
      </c>
      <c r="M198" s="76">
        <f t="shared" si="7"/>
        <v>842</v>
      </c>
      <c r="N198" s="76"/>
      <c r="O198" s="77"/>
      <c r="P198" s="77"/>
      <c r="Q198" s="77"/>
      <c r="R198" s="77"/>
      <c r="S198" s="75"/>
    </row>
    <row r="199" spans="1:21" s="16" customFormat="1" ht="15" customHeight="1" x14ac:dyDescent="0.25">
      <c r="A199" s="75">
        <v>146</v>
      </c>
      <c r="B199" s="85" t="s">
        <v>99</v>
      </c>
      <c r="C199" s="116"/>
      <c r="D199" s="120">
        <v>42895</v>
      </c>
      <c r="E199" s="84"/>
      <c r="F199" s="84"/>
      <c r="G199" s="80"/>
      <c r="H199" s="80"/>
      <c r="I199" s="80"/>
      <c r="J199" s="76">
        <v>2920</v>
      </c>
      <c r="K199" s="80"/>
      <c r="L199" s="80"/>
      <c r="M199" s="80"/>
      <c r="N199" s="80"/>
      <c r="O199" s="80"/>
      <c r="P199" s="80"/>
      <c r="Q199" s="80"/>
      <c r="R199" s="80"/>
      <c r="S199" s="76" t="s">
        <v>117</v>
      </c>
    </row>
    <row r="200" spans="1:21" s="16" customFormat="1" ht="15" customHeight="1" x14ac:dyDescent="0.25">
      <c r="A200" s="75">
        <v>147</v>
      </c>
      <c r="B200" s="85" t="s">
        <v>95</v>
      </c>
      <c r="C200" s="116"/>
      <c r="D200" s="120">
        <v>42956</v>
      </c>
      <c r="E200" s="84"/>
      <c r="F200" s="84"/>
      <c r="G200" s="80"/>
      <c r="H200" s="80"/>
      <c r="I200" s="80"/>
      <c r="J200" s="76">
        <v>7820</v>
      </c>
      <c r="K200" s="80"/>
      <c r="L200" s="80"/>
      <c r="M200" s="80"/>
      <c r="N200" s="80"/>
      <c r="O200" s="80"/>
      <c r="P200" s="80"/>
      <c r="Q200" s="80"/>
      <c r="R200" s="80"/>
      <c r="S200" s="76" t="s">
        <v>117</v>
      </c>
    </row>
    <row r="201" spans="1:21" s="16" customFormat="1" ht="15" customHeight="1" x14ac:dyDescent="0.25">
      <c r="A201" s="75">
        <v>148</v>
      </c>
      <c r="B201" s="85" t="s">
        <v>101</v>
      </c>
      <c r="C201" s="116"/>
      <c r="D201" s="120">
        <v>42956</v>
      </c>
      <c r="E201" s="84"/>
      <c r="F201" s="84"/>
      <c r="G201" s="80"/>
      <c r="H201" s="80"/>
      <c r="I201" s="80"/>
      <c r="J201" s="76">
        <v>10610</v>
      </c>
      <c r="K201" s="80"/>
      <c r="L201" s="80"/>
      <c r="M201" s="80"/>
      <c r="N201" s="80"/>
      <c r="O201" s="80"/>
      <c r="P201" s="80"/>
      <c r="Q201" s="80"/>
      <c r="R201" s="80"/>
      <c r="S201" s="76" t="s">
        <v>118</v>
      </c>
    </row>
    <row r="202" spans="1:21" ht="15" customHeight="1" x14ac:dyDescent="0.25">
      <c r="A202" s="75"/>
      <c r="B202" s="148" t="s">
        <v>116</v>
      </c>
      <c r="C202" s="148"/>
      <c r="D202" s="148"/>
      <c r="E202" s="148"/>
      <c r="F202" s="148"/>
      <c r="G202" s="148"/>
      <c r="H202" s="76">
        <f>SUM(H13:H198)</f>
        <v>1079590</v>
      </c>
      <c r="I202" s="76">
        <v>472</v>
      </c>
      <c r="J202" s="76"/>
      <c r="K202" s="76">
        <f>H202-I202</f>
        <v>1079118</v>
      </c>
      <c r="L202" s="76">
        <f>SUM(L13:L198)</f>
        <v>854490.19</v>
      </c>
      <c r="M202" s="76">
        <f>SUM(M13:M198)</f>
        <v>224628</v>
      </c>
      <c r="N202" s="76"/>
      <c r="O202" s="77"/>
      <c r="P202" s="77"/>
      <c r="Q202" s="77"/>
      <c r="R202" s="77"/>
      <c r="S202" s="75"/>
      <c r="U202" s="2">
        <f>L202/K202</f>
        <v>0.7918412907578225</v>
      </c>
    </row>
    <row r="203" spans="1:21" ht="15" customHeight="1" x14ac:dyDescent="0.25">
      <c r="A203" s="75"/>
      <c r="B203" s="145" t="s">
        <v>115</v>
      </c>
      <c r="C203" s="146"/>
      <c r="D203" s="146"/>
      <c r="E203" s="146"/>
      <c r="F203" s="146"/>
      <c r="G203" s="146"/>
      <c r="H203" s="79"/>
      <c r="I203" s="79"/>
      <c r="J203" s="79"/>
      <c r="K203" s="79"/>
      <c r="L203" s="125">
        <f>L202/K202</f>
        <v>0.7918412907578225</v>
      </c>
      <c r="M203" s="125">
        <f>1-L203</f>
        <v>0.2081587092421775</v>
      </c>
      <c r="N203" s="76"/>
      <c r="O203" s="77"/>
      <c r="P203" s="77"/>
      <c r="Q203" s="77"/>
      <c r="R203" s="77"/>
      <c r="S203" s="75"/>
    </row>
    <row r="204" spans="1:21" s="16" customFormat="1" ht="20.25" customHeight="1" x14ac:dyDescent="0.25">
      <c r="A204" s="145" t="s">
        <v>18</v>
      </c>
      <c r="B204" s="146"/>
      <c r="C204" s="146"/>
      <c r="D204" s="146"/>
      <c r="E204" s="146"/>
      <c r="F204" s="146"/>
      <c r="G204" s="147"/>
      <c r="H204" s="80">
        <v>1079590</v>
      </c>
      <c r="I204" s="80">
        <v>472</v>
      </c>
      <c r="J204" s="80">
        <f>SUM(J178:J201)</f>
        <v>59940</v>
      </c>
      <c r="K204" s="121">
        <f>H204-I204-J204</f>
        <v>1019178</v>
      </c>
      <c r="L204" s="122">
        <f>K204*L203</f>
        <v>807027.22303197603</v>
      </c>
      <c r="M204" s="122">
        <f>K204-L204</f>
        <v>212150.77696802397</v>
      </c>
      <c r="N204" s="80">
        <f t="shared" ref="N204:S204" si="8">SUM(N54:N198)</f>
        <v>0</v>
      </c>
      <c r="O204" s="80">
        <f t="shared" si="8"/>
        <v>0</v>
      </c>
      <c r="P204" s="80">
        <f t="shared" si="8"/>
        <v>0</v>
      </c>
      <c r="Q204" s="80">
        <f t="shared" si="8"/>
        <v>0</v>
      </c>
      <c r="R204" s="80">
        <f t="shared" si="8"/>
        <v>0</v>
      </c>
      <c r="S204" s="80">
        <f t="shared" si="8"/>
        <v>0</v>
      </c>
      <c r="T204" s="118"/>
    </row>
    <row r="208" spans="1:21" ht="18" customHeight="1" x14ac:dyDescent="0.25">
      <c r="A208" s="10"/>
      <c r="B208" s="7"/>
      <c r="C208" s="7"/>
      <c r="D208" s="7"/>
      <c r="E208" s="36"/>
      <c r="F208" s="36"/>
      <c r="G208" s="32"/>
      <c r="H208" s="32"/>
      <c r="I208" s="2"/>
      <c r="J208" s="2"/>
      <c r="K208" s="113"/>
      <c r="L208" s="113"/>
      <c r="M208" s="113"/>
      <c r="O208" s="113" t="s">
        <v>112</v>
      </c>
      <c r="P208" s="2"/>
      <c r="Q208" s="2"/>
      <c r="R208" s="2"/>
    </row>
    <row r="209" spans="1:20" s="25" customFormat="1" ht="15" customHeight="1" x14ac:dyDescent="0.2">
      <c r="A209" s="22"/>
      <c r="C209" s="14" t="s">
        <v>123</v>
      </c>
      <c r="E209" s="154" t="s">
        <v>12</v>
      </c>
      <c r="F209" s="154"/>
      <c r="G209" s="154"/>
      <c r="H209" s="51"/>
      <c r="I209" s="53" t="s">
        <v>121</v>
      </c>
      <c r="J209" s="112"/>
      <c r="L209" s="155" t="s">
        <v>13</v>
      </c>
      <c r="M209" s="155"/>
      <c r="N209" s="155" t="s">
        <v>122</v>
      </c>
      <c r="O209" s="155"/>
      <c r="P209" s="155"/>
      <c r="Q209" s="155"/>
      <c r="R209" s="155"/>
      <c r="S209" s="155"/>
    </row>
    <row r="211" spans="1:20" ht="15" customHeight="1" x14ac:dyDescent="0.25">
      <c r="B211" s="156"/>
      <c r="C211" s="156"/>
      <c r="D211" s="156"/>
      <c r="T211" s="117"/>
    </row>
    <row r="224" spans="1:20" ht="18" customHeight="1" x14ac:dyDescent="0.25">
      <c r="A224" s="10"/>
      <c r="B224" s="7"/>
      <c r="C224" s="7"/>
      <c r="D224" s="7"/>
      <c r="E224" s="36"/>
      <c r="F224" s="36"/>
      <c r="G224" s="32"/>
      <c r="H224" s="32"/>
      <c r="I224" s="36"/>
      <c r="J224" s="36"/>
      <c r="K224" s="38"/>
      <c r="L224" s="32"/>
      <c r="M224" s="32"/>
      <c r="N224" s="32"/>
      <c r="O224" s="143"/>
      <c r="P224" s="143"/>
      <c r="Q224" s="143"/>
      <c r="R224" s="143"/>
      <c r="S224" s="143"/>
    </row>
    <row r="225" spans="1:19" s="25" customFormat="1" ht="15" customHeight="1" x14ac:dyDescent="0.25">
      <c r="A225" s="22"/>
      <c r="B225" s="23"/>
      <c r="C225" s="24"/>
      <c r="F225" s="112"/>
      <c r="G225" s="53"/>
      <c r="H225" s="51"/>
      <c r="I225" s="112"/>
      <c r="J225" s="112"/>
      <c r="K225" s="38"/>
      <c r="L225" s="53"/>
      <c r="M225" s="53"/>
      <c r="N225" s="53"/>
      <c r="O225" s="52"/>
      <c r="R225" s="53"/>
      <c r="S225" s="26"/>
    </row>
  </sheetData>
  <autoFilter ref="A12:X12"/>
  <mergeCells count="29">
    <mergeCell ref="A9:S9"/>
    <mergeCell ref="A11:A12"/>
    <mergeCell ref="B11:B12"/>
    <mergeCell ref="C11:C12"/>
    <mergeCell ref="D11:D12"/>
    <mergeCell ref="E11:E12"/>
    <mergeCell ref="F11:F12"/>
    <mergeCell ref="G11:G12"/>
    <mergeCell ref="O224:S224"/>
    <mergeCell ref="B203:G203"/>
    <mergeCell ref="N2:S2"/>
    <mergeCell ref="N11:N12"/>
    <mergeCell ref="O11:P11"/>
    <mergeCell ref="Q11:R11"/>
    <mergeCell ref="S11:S12"/>
    <mergeCell ref="B202:G202"/>
    <mergeCell ref="H11:H12"/>
    <mergeCell ref="I11:I12"/>
    <mergeCell ref="J11:J12"/>
    <mergeCell ref="K11:K12"/>
    <mergeCell ref="L11:L12"/>
    <mergeCell ref="M11:M12"/>
    <mergeCell ref="A7:S7"/>
    <mergeCell ref="A8:S8"/>
    <mergeCell ref="N209:S209"/>
    <mergeCell ref="E209:G209"/>
    <mergeCell ref="L209:M209"/>
    <mergeCell ref="A204:G204"/>
    <mergeCell ref="B211:D211"/>
  </mergeCells>
  <pageMargins left="0.39370078740157499" right="0" top="0.5" bottom="0.47244094488188998" header="0.31496062992126" footer="0.31496062992126"/>
  <pageSetup paperSize="9" scale="86" orientation="landscape" r:id="rId1"/>
  <headerFooter>
    <oddFooter>&amp;LPage &amp;P&amp;C&amp;D</oddFooter>
  </headerFooter>
  <rowBreaks count="3" manualBreakCount="3">
    <brk id="34" max="16383" man="1"/>
    <brk id="69" max="16383" man="1"/>
    <brk id="195" max="23" man="1"/>
  </rowBreaks>
  <colBreaks count="1" manualBreakCount="1">
    <brk id="19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13"/>
  <sheetViews>
    <sheetView workbookViewId="0">
      <selection activeCell="L7" sqref="L7"/>
    </sheetView>
  </sheetViews>
  <sheetFormatPr defaultRowHeight="15.75" x14ac:dyDescent="0.25"/>
  <cols>
    <col min="1" max="7" width="9.140625" style="105"/>
    <col min="8" max="8" width="11.7109375" style="105" bestFit="1" customWidth="1"/>
    <col min="9" max="9" width="9.42578125" style="105" bestFit="1" customWidth="1"/>
    <col min="10" max="11" width="11.7109375" style="105" bestFit="1" customWidth="1"/>
    <col min="12" max="12" width="11.5703125" style="105" bestFit="1" customWidth="1"/>
    <col min="13" max="13" width="12.42578125" style="105" customWidth="1"/>
    <col min="14" max="16" width="9.140625" style="105"/>
    <col min="17" max="18" width="9.28515625" style="105" bestFit="1" customWidth="1"/>
    <col min="19" max="16384" width="9.140625" style="105"/>
  </cols>
  <sheetData>
    <row r="2" spans="1:18" ht="24.75" customHeight="1" x14ac:dyDescent="0.25">
      <c r="J2" s="105" t="s">
        <v>108</v>
      </c>
    </row>
    <row r="3" spans="1:18" x14ac:dyDescent="0.25">
      <c r="A3" s="161" t="s">
        <v>3</v>
      </c>
      <c r="B3" s="161" t="s">
        <v>4</v>
      </c>
      <c r="C3" s="161" t="s">
        <v>15</v>
      </c>
      <c r="D3" s="161" t="s">
        <v>1</v>
      </c>
      <c r="E3" s="157" t="s">
        <v>43</v>
      </c>
      <c r="F3" s="157" t="s">
        <v>44</v>
      </c>
      <c r="G3" s="160" t="s">
        <v>45</v>
      </c>
      <c r="H3" s="157" t="s">
        <v>5</v>
      </c>
      <c r="I3" s="157" t="s">
        <v>6</v>
      </c>
      <c r="J3" s="157" t="s">
        <v>7</v>
      </c>
      <c r="K3" s="157" t="s">
        <v>40</v>
      </c>
      <c r="L3" s="157" t="s">
        <v>41</v>
      </c>
      <c r="M3" s="158" t="s">
        <v>16</v>
      </c>
    </row>
    <row r="4" spans="1:18" ht="52.5" customHeight="1" x14ac:dyDescent="0.25">
      <c r="A4" s="161"/>
      <c r="B4" s="161"/>
      <c r="C4" s="161"/>
      <c r="D4" s="161"/>
      <c r="E4" s="157"/>
      <c r="F4" s="157"/>
      <c r="G4" s="160"/>
      <c r="H4" s="157"/>
      <c r="I4" s="157"/>
      <c r="J4" s="157"/>
      <c r="K4" s="157"/>
      <c r="L4" s="157"/>
      <c r="M4" s="158"/>
    </row>
    <row r="5" spans="1:18" ht="21" customHeight="1" x14ac:dyDescent="0.25">
      <c r="A5" s="106" t="s">
        <v>18</v>
      </c>
      <c r="B5" s="106"/>
      <c r="C5" s="106"/>
      <c r="D5" s="106"/>
      <c r="E5" s="106"/>
      <c r="F5" s="106"/>
      <c r="G5" s="106"/>
      <c r="H5" s="102">
        <v>236340</v>
      </c>
      <c r="I5" s="102">
        <v>471.80999999999995</v>
      </c>
      <c r="J5" s="102">
        <v>235868.18999999997</v>
      </c>
      <c r="K5" s="102">
        <v>235868.18999999997</v>
      </c>
      <c r="L5" s="103"/>
      <c r="M5" s="104" t="s">
        <v>110</v>
      </c>
    </row>
    <row r="6" spans="1:18" ht="21" customHeight="1" x14ac:dyDescent="0.25">
      <c r="A6" s="106"/>
      <c r="B6" s="106"/>
      <c r="C6" s="106"/>
      <c r="D6" s="106"/>
      <c r="E6" s="106"/>
      <c r="F6" s="106"/>
      <c r="G6" s="106"/>
      <c r="H6" s="102"/>
      <c r="I6" s="102"/>
      <c r="J6" s="102"/>
      <c r="K6" s="102"/>
      <c r="L6" s="103"/>
      <c r="M6" s="104"/>
    </row>
    <row r="7" spans="1:18" ht="21" customHeight="1" x14ac:dyDescent="0.25">
      <c r="A7" s="106"/>
      <c r="B7" s="106"/>
      <c r="C7" s="106"/>
      <c r="D7" s="106"/>
      <c r="E7" s="106"/>
      <c r="F7" s="106"/>
      <c r="G7" s="106"/>
      <c r="H7" s="107"/>
      <c r="I7" s="107"/>
      <c r="J7" s="107"/>
      <c r="K7" s="107"/>
      <c r="L7" s="8"/>
    </row>
    <row r="8" spans="1:18" ht="21" customHeight="1" x14ac:dyDescent="0.25">
      <c r="A8" s="106"/>
      <c r="B8" s="106" t="s">
        <v>109</v>
      </c>
      <c r="C8" s="106"/>
      <c r="D8" s="106"/>
      <c r="E8" s="106"/>
      <c r="F8" s="106"/>
      <c r="G8" s="106"/>
      <c r="H8" s="107"/>
      <c r="I8" s="107"/>
      <c r="J8" s="107"/>
      <c r="K8" s="107"/>
      <c r="L8" s="8"/>
    </row>
    <row r="9" spans="1:18" ht="13.5" customHeight="1" x14ac:dyDescent="0.25">
      <c r="H9" s="8"/>
      <c r="I9" s="8"/>
      <c r="J9" s="8"/>
      <c r="K9" s="8"/>
      <c r="L9" s="8"/>
    </row>
    <row r="10" spans="1:18" x14ac:dyDescent="0.25">
      <c r="A10" s="161" t="s">
        <v>3</v>
      </c>
      <c r="B10" s="161" t="s">
        <v>4</v>
      </c>
      <c r="C10" s="161" t="s">
        <v>15</v>
      </c>
      <c r="D10" s="161" t="s">
        <v>1</v>
      </c>
      <c r="E10" s="157" t="s">
        <v>43</v>
      </c>
      <c r="F10" s="157" t="s">
        <v>44</v>
      </c>
      <c r="G10" s="160" t="s">
        <v>45</v>
      </c>
      <c r="H10" s="157" t="s">
        <v>5</v>
      </c>
      <c r="I10" s="157" t="s">
        <v>6</v>
      </c>
      <c r="J10" s="157" t="s">
        <v>7</v>
      </c>
      <c r="K10" s="157" t="s">
        <v>40</v>
      </c>
      <c r="L10" s="157" t="s">
        <v>41</v>
      </c>
      <c r="M10" s="159" t="s">
        <v>16</v>
      </c>
    </row>
    <row r="11" spans="1:18" ht="54.75" customHeight="1" x14ac:dyDescent="0.25">
      <c r="A11" s="161"/>
      <c r="B11" s="161"/>
      <c r="C11" s="161"/>
      <c r="D11" s="161"/>
      <c r="E11" s="157"/>
      <c r="F11" s="157"/>
      <c r="G11" s="160"/>
      <c r="H11" s="157"/>
      <c r="I11" s="157"/>
      <c r="J11" s="157"/>
      <c r="K11" s="157"/>
      <c r="L11" s="157"/>
      <c r="M11" s="159"/>
    </row>
    <row r="12" spans="1:18" s="106" customFormat="1" ht="60.75" customHeight="1" x14ac:dyDescent="0.25">
      <c r="A12" s="106" t="s">
        <v>18</v>
      </c>
      <c r="H12" s="108">
        <v>843250</v>
      </c>
      <c r="I12" s="108">
        <v>0</v>
      </c>
      <c r="J12" s="108">
        <v>843250</v>
      </c>
      <c r="K12" s="108">
        <v>618622</v>
      </c>
      <c r="L12" s="108">
        <v>224628</v>
      </c>
      <c r="M12" s="110" t="s">
        <v>111</v>
      </c>
      <c r="Q12" s="106">
        <v>0</v>
      </c>
      <c r="R12" s="106">
        <v>0</v>
      </c>
    </row>
    <row r="13" spans="1:18" ht="22.5" customHeight="1" x14ac:dyDescent="0.25">
      <c r="H13" s="109"/>
      <c r="I13" s="109"/>
      <c r="J13" s="109"/>
      <c r="K13" s="109"/>
      <c r="L13" s="109"/>
      <c r="M13" s="109"/>
    </row>
  </sheetData>
  <mergeCells count="26">
    <mergeCell ref="A3:A4"/>
    <mergeCell ref="B3:B4"/>
    <mergeCell ref="C3:C4"/>
    <mergeCell ref="D3:D4"/>
    <mergeCell ref="E3:E4"/>
    <mergeCell ref="A10:A11"/>
    <mergeCell ref="B10:B11"/>
    <mergeCell ref="C10:C11"/>
    <mergeCell ref="D10:D11"/>
    <mergeCell ref="E10:E11"/>
    <mergeCell ref="L10:L11"/>
    <mergeCell ref="M3:M4"/>
    <mergeCell ref="M10:M11"/>
    <mergeCell ref="F10:F11"/>
    <mergeCell ref="G10:G11"/>
    <mergeCell ref="H10:H11"/>
    <mergeCell ref="I10:I11"/>
    <mergeCell ref="J10:J11"/>
    <mergeCell ref="K10:K11"/>
    <mergeCell ref="G3:G4"/>
    <mergeCell ref="H3:H4"/>
    <mergeCell ref="I3:I4"/>
    <mergeCell ref="J3:J4"/>
    <mergeCell ref="K3:K4"/>
    <mergeCell ref="L3:L4"/>
    <mergeCell ref="F3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2" sqref="F22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0"/>
  <sheetViews>
    <sheetView workbookViewId="0">
      <selection activeCell="Q7" sqref="Q7"/>
    </sheetView>
  </sheetViews>
  <sheetFormatPr defaultRowHeight="15" x14ac:dyDescent="0.25"/>
  <cols>
    <col min="1" max="2" width="9.85546875" style="88" customWidth="1"/>
    <col min="3" max="3" width="6.7109375" style="88" customWidth="1"/>
    <col min="4" max="4" width="9.42578125" style="88" customWidth="1"/>
    <col min="5" max="5" width="8.28515625" style="88" customWidth="1"/>
    <col min="6" max="6" width="7.28515625" style="88" customWidth="1"/>
    <col min="7" max="7" width="17" style="88" customWidth="1"/>
    <col min="8" max="8" width="2.7109375" style="88" customWidth="1"/>
    <col min="9" max="9" width="9.140625" style="88" customWidth="1"/>
    <col min="10" max="10" width="10" style="88" customWidth="1"/>
    <col min="11" max="11" width="6.5703125" style="88" customWidth="1"/>
    <col min="12" max="12" width="9.42578125" style="88" customWidth="1"/>
    <col min="13" max="13" width="9.28515625" style="88" customWidth="1"/>
    <col min="14" max="14" width="7.42578125" style="88" customWidth="1"/>
    <col min="15" max="15" width="17.5703125" style="88" customWidth="1"/>
    <col min="16" max="16384" width="9.140625" style="88"/>
  </cols>
  <sheetData>
    <row r="2" spans="1:17" s="95" customFormat="1" ht="30.75" customHeight="1" x14ac:dyDescent="0.25">
      <c r="A2" s="162" t="s">
        <v>87</v>
      </c>
      <c r="B2" s="163"/>
      <c r="C2" s="163"/>
      <c r="D2" s="163"/>
      <c r="E2" s="163"/>
      <c r="F2" s="163"/>
      <c r="G2" s="164"/>
      <c r="I2" s="162" t="s">
        <v>86</v>
      </c>
      <c r="J2" s="163"/>
      <c r="K2" s="163"/>
      <c r="L2" s="163"/>
      <c r="M2" s="163"/>
      <c r="N2" s="163"/>
      <c r="O2" s="164"/>
    </row>
    <row r="3" spans="1:17" s="91" customFormat="1" ht="53.25" customHeight="1" x14ac:dyDescent="0.25">
      <c r="A3" s="90" t="s">
        <v>88</v>
      </c>
      <c r="B3" s="58" t="s">
        <v>82</v>
      </c>
      <c r="C3" s="58" t="s">
        <v>6</v>
      </c>
      <c r="D3" s="58" t="s">
        <v>83</v>
      </c>
      <c r="E3" s="58" t="s">
        <v>60</v>
      </c>
      <c r="F3" s="58" t="s">
        <v>84</v>
      </c>
      <c r="G3" s="58" t="s">
        <v>16</v>
      </c>
      <c r="I3" s="90" t="s">
        <v>88</v>
      </c>
      <c r="J3" s="58" t="s">
        <v>82</v>
      </c>
      <c r="K3" s="58" t="s">
        <v>6</v>
      </c>
      <c r="L3" s="58" t="s">
        <v>83</v>
      </c>
      <c r="M3" s="58" t="s">
        <v>60</v>
      </c>
      <c r="N3" s="58" t="s">
        <v>84</v>
      </c>
      <c r="O3" s="58" t="s">
        <v>16</v>
      </c>
    </row>
    <row r="4" spans="1:17" s="91" customFormat="1" ht="42" customHeight="1" x14ac:dyDescent="0.25">
      <c r="A4" s="85"/>
      <c r="B4" s="87">
        <v>823310</v>
      </c>
      <c r="C4" s="87">
        <v>3260</v>
      </c>
      <c r="D4" s="87">
        <v>820050</v>
      </c>
      <c r="E4" s="87">
        <v>810474.09999999986</v>
      </c>
      <c r="F4" s="87">
        <v>9575.8999999999978</v>
      </c>
      <c r="G4" s="58" t="s">
        <v>80</v>
      </c>
      <c r="I4" s="85"/>
      <c r="J4" s="87">
        <v>823310</v>
      </c>
      <c r="K4" s="87">
        <v>1010</v>
      </c>
      <c r="L4" s="87">
        <f>+J4-K4</f>
        <v>822300</v>
      </c>
      <c r="M4" s="87">
        <v>817390</v>
      </c>
      <c r="N4" s="87">
        <v>4910</v>
      </c>
      <c r="O4" s="58" t="s">
        <v>80</v>
      </c>
    </row>
    <row r="5" spans="1:17" s="91" customFormat="1" ht="24.75" customHeight="1" x14ac:dyDescent="0.25">
      <c r="A5" s="92">
        <v>42975</v>
      </c>
      <c r="B5" s="87"/>
      <c r="C5" s="87">
        <v>950</v>
      </c>
      <c r="D5" s="87"/>
      <c r="E5" s="87"/>
      <c r="F5" s="87"/>
      <c r="G5" s="58" t="s">
        <v>85</v>
      </c>
      <c r="I5" s="92">
        <v>42975</v>
      </c>
      <c r="J5" s="87"/>
      <c r="K5" s="87">
        <v>950</v>
      </c>
      <c r="L5" s="87"/>
      <c r="M5" s="87"/>
      <c r="N5" s="87"/>
      <c r="O5" s="58" t="s">
        <v>85</v>
      </c>
      <c r="Q5" s="98" t="s">
        <v>91</v>
      </c>
    </row>
    <row r="6" spans="1:17" s="93" customFormat="1" ht="25.5" customHeight="1" x14ac:dyDescent="0.25">
      <c r="A6" s="86" t="s">
        <v>81</v>
      </c>
      <c r="B6" s="84">
        <v>823310</v>
      </c>
      <c r="C6" s="84">
        <f>SUM(C4:C5)</f>
        <v>4210</v>
      </c>
      <c r="D6" s="84">
        <f>+B6-C6</f>
        <v>819100</v>
      </c>
      <c r="E6" s="84">
        <f>+E4-C5</f>
        <v>809524.09999999986</v>
      </c>
      <c r="F6" s="84">
        <f>+F4</f>
        <v>9575.8999999999978</v>
      </c>
      <c r="G6" s="45" t="s">
        <v>89</v>
      </c>
      <c r="I6" s="86" t="s">
        <v>81</v>
      </c>
      <c r="J6" s="84">
        <v>823310</v>
      </c>
      <c r="K6" s="84">
        <f>SUM(K4:K5)</f>
        <v>1960</v>
      </c>
      <c r="L6" s="84">
        <f>+J6-K6</f>
        <v>821350</v>
      </c>
      <c r="M6" s="84">
        <f>+M4-K5</f>
        <v>816440</v>
      </c>
      <c r="N6" s="84">
        <f>+N4</f>
        <v>4910</v>
      </c>
      <c r="O6" s="45" t="s">
        <v>90</v>
      </c>
    </row>
    <row r="7" spans="1:17" s="91" customFormat="1" ht="12.75" x14ac:dyDescent="0.25"/>
    <row r="8" spans="1:17" s="91" customFormat="1" ht="12.75" x14ac:dyDescent="0.25">
      <c r="E8" s="94"/>
      <c r="N8" s="94"/>
    </row>
    <row r="9" spans="1:17" s="91" customFormat="1" ht="12.75" x14ac:dyDescent="0.25">
      <c r="G9" s="96"/>
      <c r="N9" s="94"/>
    </row>
    <row r="10" spans="1:17" x14ac:dyDescent="0.25">
      <c r="E10" s="89"/>
      <c r="G10" s="97"/>
      <c r="N10" s="89"/>
    </row>
  </sheetData>
  <mergeCells count="2">
    <mergeCell ref="A2:G2"/>
    <mergeCell ref="I2:O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A2" workbookViewId="0">
      <selection activeCell="E2" sqref="E2:E22"/>
    </sheetView>
  </sheetViews>
  <sheetFormatPr defaultRowHeight="15" x14ac:dyDescent="0.25"/>
  <cols>
    <col min="3" max="3" width="14.5703125" customWidth="1"/>
    <col min="5" max="5" width="13.140625" customWidth="1"/>
    <col min="6" max="9" width="11.7109375" customWidth="1"/>
  </cols>
  <sheetData>
    <row r="1" spans="1:19" ht="57" x14ac:dyDescent="0.25">
      <c r="A1" s="60" t="s">
        <v>3</v>
      </c>
      <c r="B1" s="61" t="s">
        <v>46</v>
      </c>
      <c r="C1" s="62" t="s">
        <v>47</v>
      </c>
      <c r="D1" s="61" t="s">
        <v>48</v>
      </c>
      <c r="E1" s="61" t="s">
        <v>4</v>
      </c>
      <c r="F1" s="61" t="s">
        <v>49</v>
      </c>
      <c r="G1" s="61" t="s">
        <v>43</v>
      </c>
      <c r="H1" s="61" t="s">
        <v>44</v>
      </c>
      <c r="I1" s="61" t="s">
        <v>45</v>
      </c>
      <c r="J1" s="63" t="s">
        <v>6</v>
      </c>
      <c r="K1" s="63" t="s">
        <v>50</v>
      </c>
      <c r="L1" s="63" t="s">
        <v>51</v>
      </c>
      <c r="M1" s="63" t="s">
        <v>76</v>
      </c>
      <c r="N1" s="63" t="s">
        <v>77</v>
      </c>
      <c r="O1" s="63" t="s">
        <v>78</v>
      </c>
      <c r="P1" s="63" t="s">
        <v>52</v>
      </c>
      <c r="Q1" s="63" t="s">
        <v>53</v>
      </c>
      <c r="R1" s="64" t="s">
        <v>16</v>
      </c>
      <c r="S1" s="61" t="s">
        <v>54</v>
      </c>
    </row>
    <row r="2" spans="1:19" x14ac:dyDescent="0.25">
      <c r="A2" s="70">
        <v>38</v>
      </c>
      <c r="B2" s="71">
        <v>2</v>
      </c>
      <c r="C2" s="72">
        <v>42937</v>
      </c>
      <c r="D2" s="73" t="s">
        <v>55</v>
      </c>
      <c r="E2" s="71" t="s">
        <v>59</v>
      </c>
      <c r="F2" s="71" t="s">
        <v>60</v>
      </c>
      <c r="G2" s="71">
        <v>100</v>
      </c>
      <c r="H2" s="71"/>
      <c r="I2" s="71"/>
      <c r="J2" s="74">
        <v>10</v>
      </c>
      <c r="K2" s="74">
        <v>2560</v>
      </c>
      <c r="L2" s="74">
        <v>2550</v>
      </c>
      <c r="M2" s="74">
        <f>+L2*G2/100</f>
        <v>2550</v>
      </c>
      <c r="N2" s="74">
        <f>+L2*H2/100</f>
        <v>0</v>
      </c>
      <c r="O2" s="74"/>
      <c r="P2" s="74"/>
      <c r="Q2" s="74"/>
      <c r="R2" s="71"/>
      <c r="S2" s="71" t="s">
        <v>61</v>
      </c>
    </row>
    <row r="3" spans="1:19" x14ac:dyDescent="0.25">
      <c r="A3" s="65">
        <v>37</v>
      </c>
      <c r="B3" s="66">
        <v>1</v>
      </c>
      <c r="C3" s="67">
        <v>42937</v>
      </c>
      <c r="D3" s="68" t="s">
        <v>55</v>
      </c>
      <c r="E3" s="66" t="s">
        <v>56</v>
      </c>
      <c r="F3" s="66" t="s">
        <v>57</v>
      </c>
      <c r="G3" s="66">
        <v>90</v>
      </c>
      <c r="H3" s="66">
        <v>10</v>
      </c>
      <c r="I3" s="66"/>
      <c r="J3" s="69">
        <v>20</v>
      </c>
      <c r="K3" s="69">
        <v>5030</v>
      </c>
      <c r="L3" s="69">
        <v>5010</v>
      </c>
      <c r="M3" s="74">
        <f t="shared" ref="M3:M22" si="0">+L3*G3/100</f>
        <v>4509</v>
      </c>
      <c r="N3" s="74">
        <f t="shared" ref="N3:N22" si="1">+L3*H3/100</f>
        <v>501</v>
      </c>
      <c r="O3" s="69"/>
      <c r="P3" s="69"/>
      <c r="Q3" s="69"/>
      <c r="R3" s="66"/>
      <c r="S3" s="66" t="s">
        <v>58</v>
      </c>
    </row>
    <row r="4" spans="1:19" x14ac:dyDescent="0.25">
      <c r="A4" s="70">
        <v>39</v>
      </c>
      <c r="B4" s="71">
        <v>3</v>
      </c>
      <c r="C4" s="72">
        <v>42937</v>
      </c>
      <c r="D4" s="73" t="s">
        <v>55</v>
      </c>
      <c r="E4" s="71" t="s">
        <v>62</v>
      </c>
      <c r="F4" s="71" t="s">
        <v>57</v>
      </c>
      <c r="G4" s="66">
        <v>90</v>
      </c>
      <c r="H4" s="66">
        <v>10</v>
      </c>
      <c r="I4" s="71"/>
      <c r="J4" s="74">
        <v>20</v>
      </c>
      <c r="K4" s="74">
        <v>4180</v>
      </c>
      <c r="L4" s="74">
        <v>4160</v>
      </c>
      <c r="M4" s="74">
        <f t="shared" si="0"/>
        <v>3744</v>
      </c>
      <c r="N4" s="74">
        <f t="shared" si="1"/>
        <v>416</v>
      </c>
      <c r="O4" s="74"/>
      <c r="P4" s="74"/>
      <c r="Q4" s="74"/>
      <c r="R4" s="71"/>
      <c r="S4" s="71" t="s">
        <v>58</v>
      </c>
    </row>
    <row r="5" spans="1:19" x14ac:dyDescent="0.25">
      <c r="A5" s="70">
        <v>40</v>
      </c>
      <c r="B5" s="71">
        <v>4</v>
      </c>
      <c r="C5" s="72">
        <v>42937</v>
      </c>
      <c r="D5" s="73" t="s">
        <v>55</v>
      </c>
      <c r="E5" s="71" t="s">
        <v>63</v>
      </c>
      <c r="F5" s="71" t="s">
        <v>57</v>
      </c>
      <c r="G5" s="66">
        <v>90</v>
      </c>
      <c r="H5" s="66">
        <v>10</v>
      </c>
      <c r="I5" s="71"/>
      <c r="J5" s="74">
        <v>20</v>
      </c>
      <c r="K5" s="74">
        <v>3380</v>
      </c>
      <c r="L5" s="74">
        <v>3360</v>
      </c>
      <c r="M5" s="74">
        <f t="shared" si="0"/>
        <v>3024</v>
      </c>
      <c r="N5" s="74">
        <f t="shared" si="1"/>
        <v>336</v>
      </c>
      <c r="O5" s="74"/>
      <c r="P5" s="74"/>
      <c r="Q5" s="74"/>
      <c r="R5" s="71"/>
      <c r="S5" s="71" t="s">
        <v>58</v>
      </c>
    </row>
    <row r="6" spans="1:19" x14ac:dyDescent="0.25">
      <c r="A6" s="70">
        <v>41</v>
      </c>
      <c r="B6" s="71">
        <v>5</v>
      </c>
      <c r="C6" s="72">
        <v>42937</v>
      </c>
      <c r="D6" s="73" t="s">
        <v>55</v>
      </c>
      <c r="E6" s="71" t="s">
        <v>64</v>
      </c>
      <c r="F6" s="71" t="s">
        <v>57</v>
      </c>
      <c r="G6" s="66">
        <v>90</v>
      </c>
      <c r="H6" s="66">
        <v>10</v>
      </c>
      <c r="I6" s="71"/>
      <c r="J6" s="74">
        <v>30</v>
      </c>
      <c r="K6" s="74">
        <v>3190</v>
      </c>
      <c r="L6" s="74">
        <v>3160</v>
      </c>
      <c r="M6" s="74">
        <f t="shared" si="0"/>
        <v>2844</v>
      </c>
      <c r="N6" s="74">
        <f t="shared" si="1"/>
        <v>316</v>
      </c>
      <c r="O6" s="74"/>
      <c r="P6" s="74"/>
      <c r="Q6" s="74"/>
      <c r="R6" s="71"/>
      <c r="S6" s="71" t="s">
        <v>58</v>
      </c>
    </row>
    <row r="7" spans="1:19" x14ac:dyDescent="0.25">
      <c r="A7" s="70">
        <v>42</v>
      </c>
      <c r="B7" s="71">
        <v>6</v>
      </c>
      <c r="C7" s="72">
        <v>42937</v>
      </c>
      <c r="D7" s="73" t="s">
        <v>55</v>
      </c>
      <c r="E7" s="71" t="s">
        <v>65</v>
      </c>
      <c r="F7" s="71" t="s">
        <v>57</v>
      </c>
      <c r="G7" s="66">
        <v>90</v>
      </c>
      <c r="H7" s="66">
        <v>10</v>
      </c>
      <c r="I7" s="71"/>
      <c r="J7" s="74">
        <v>20</v>
      </c>
      <c r="K7" s="74">
        <v>4130</v>
      </c>
      <c r="L7" s="74">
        <v>4110</v>
      </c>
      <c r="M7" s="74">
        <f t="shared" si="0"/>
        <v>3699</v>
      </c>
      <c r="N7" s="74">
        <f t="shared" si="1"/>
        <v>411</v>
      </c>
      <c r="O7" s="74"/>
      <c r="P7" s="74"/>
      <c r="Q7" s="74"/>
      <c r="R7" s="71"/>
      <c r="S7" s="71" t="s">
        <v>58</v>
      </c>
    </row>
    <row r="8" spans="1:19" x14ac:dyDescent="0.25">
      <c r="A8" s="70">
        <v>44</v>
      </c>
      <c r="B8" s="71">
        <v>8</v>
      </c>
      <c r="C8" s="72">
        <v>42937</v>
      </c>
      <c r="D8" s="73" t="s">
        <v>55</v>
      </c>
      <c r="E8" s="71" t="s">
        <v>69</v>
      </c>
      <c r="F8" s="71" t="s">
        <v>57</v>
      </c>
      <c r="G8" s="66">
        <v>90</v>
      </c>
      <c r="H8" s="66">
        <v>10</v>
      </c>
      <c r="I8" s="71"/>
      <c r="J8" s="74">
        <v>20</v>
      </c>
      <c r="K8" s="74">
        <v>4600</v>
      </c>
      <c r="L8" s="74">
        <v>4580</v>
      </c>
      <c r="M8" s="74">
        <f t="shared" si="0"/>
        <v>4122</v>
      </c>
      <c r="N8" s="74">
        <f t="shared" si="1"/>
        <v>458</v>
      </c>
      <c r="O8" s="74"/>
      <c r="P8" s="74"/>
      <c r="Q8" s="74"/>
      <c r="R8" s="71"/>
      <c r="S8" s="71" t="s">
        <v>58</v>
      </c>
    </row>
    <row r="9" spans="1:19" x14ac:dyDescent="0.25">
      <c r="A9" s="70">
        <v>45</v>
      </c>
      <c r="B9" s="71">
        <v>9</v>
      </c>
      <c r="C9" s="72">
        <v>42937</v>
      </c>
      <c r="D9" s="73" t="s">
        <v>55</v>
      </c>
      <c r="E9" s="71" t="s">
        <v>70</v>
      </c>
      <c r="F9" s="71" t="s">
        <v>57</v>
      </c>
      <c r="G9" s="66">
        <v>90</v>
      </c>
      <c r="H9" s="66">
        <v>10</v>
      </c>
      <c r="I9" s="71"/>
      <c r="J9" s="74">
        <v>20</v>
      </c>
      <c r="K9" s="74">
        <v>5140</v>
      </c>
      <c r="L9" s="74">
        <v>5120</v>
      </c>
      <c r="M9" s="74">
        <f t="shared" si="0"/>
        <v>4608</v>
      </c>
      <c r="N9" s="74">
        <f t="shared" si="1"/>
        <v>512</v>
      </c>
      <c r="O9" s="74"/>
      <c r="P9" s="74"/>
      <c r="Q9" s="74"/>
      <c r="R9" s="71"/>
      <c r="S9" s="71" t="s">
        <v>58</v>
      </c>
    </row>
    <row r="10" spans="1:19" x14ac:dyDescent="0.25">
      <c r="A10" s="70">
        <v>46</v>
      </c>
      <c r="B10" s="71">
        <v>10</v>
      </c>
      <c r="C10" s="72">
        <v>42937</v>
      </c>
      <c r="D10" s="73" t="s">
        <v>55</v>
      </c>
      <c r="E10" s="71" t="s">
        <v>71</v>
      </c>
      <c r="F10" s="71" t="s">
        <v>57</v>
      </c>
      <c r="G10" s="66">
        <v>90</v>
      </c>
      <c r="H10" s="66">
        <v>10</v>
      </c>
      <c r="I10" s="71"/>
      <c r="J10" s="74">
        <v>20</v>
      </c>
      <c r="K10" s="74">
        <v>4380</v>
      </c>
      <c r="L10" s="74">
        <v>4360</v>
      </c>
      <c r="M10" s="74">
        <f t="shared" si="0"/>
        <v>3924</v>
      </c>
      <c r="N10" s="74">
        <f t="shared" si="1"/>
        <v>436</v>
      </c>
      <c r="O10" s="74"/>
      <c r="P10" s="74"/>
      <c r="Q10" s="74"/>
      <c r="R10" s="71"/>
      <c r="S10" s="71" t="s">
        <v>58</v>
      </c>
    </row>
    <row r="11" spans="1:19" x14ac:dyDescent="0.25">
      <c r="A11" s="70">
        <v>47</v>
      </c>
      <c r="B11" s="71">
        <v>11</v>
      </c>
      <c r="C11" s="72">
        <v>42937</v>
      </c>
      <c r="D11" s="73" t="s">
        <v>55</v>
      </c>
      <c r="E11" s="71" t="s">
        <v>72</v>
      </c>
      <c r="F11" s="71" t="s">
        <v>57</v>
      </c>
      <c r="G11" s="66">
        <v>90</v>
      </c>
      <c r="H11" s="66">
        <v>10</v>
      </c>
      <c r="I11" s="71"/>
      <c r="J11" s="74">
        <v>20</v>
      </c>
      <c r="K11" s="74">
        <v>4090</v>
      </c>
      <c r="L11" s="74">
        <v>4070</v>
      </c>
      <c r="M11" s="74">
        <f t="shared" si="0"/>
        <v>3663</v>
      </c>
      <c r="N11" s="74">
        <f t="shared" si="1"/>
        <v>407</v>
      </c>
      <c r="O11" s="74"/>
      <c r="P11" s="74"/>
      <c r="Q11" s="74"/>
      <c r="R11" s="71"/>
      <c r="S11" s="71" t="s">
        <v>58</v>
      </c>
    </row>
    <row r="12" spans="1:19" x14ac:dyDescent="0.25">
      <c r="A12" s="70">
        <v>49</v>
      </c>
      <c r="B12" s="71">
        <v>13</v>
      </c>
      <c r="C12" s="72">
        <v>42937</v>
      </c>
      <c r="D12" s="73" t="s">
        <v>55</v>
      </c>
      <c r="E12" s="71" t="s">
        <v>74</v>
      </c>
      <c r="F12" s="71" t="s">
        <v>57</v>
      </c>
      <c r="G12" s="66">
        <v>90</v>
      </c>
      <c r="H12" s="66">
        <v>10</v>
      </c>
      <c r="I12" s="71"/>
      <c r="J12" s="74">
        <v>20</v>
      </c>
      <c r="K12" s="74">
        <v>4620</v>
      </c>
      <c r="L12" s="74">
        <v>4600</v>
      </c>
      <c r="M12" s="74">
        <f t="shared" si="0"/>
        <v>4140</v>
      </c>
      <c r="N12" s="74">
        <f t="shared" si="1"/>
        <v>460</v>
      </c>
      <c r="O12" s="74"/>
      <c r="P12" s="74"/>
      <c r="Q12" s="74"/>
      <c r="R12" s="71"/>
      <c r="S12" s="71" t="s">
        <v>58</v>
      </c>
    </row>
    <row r="13" spans="1:19" x14ac:dyDescent="0.25">
      <c r="A13" s="70">
        <v>50</v>
      </c>
      <c r="B13" s="71">
        <v>14</v>
      </c>
      <c r="C13" s="72">
        <v>42937</v>
      </c>
      <c r="D13" s="73" t="s">
        <v>55</v>
      </c>
      <c r="E13" s="71" t="s">
        <v>75</v>
      </c>
      <c r="F13" s="71" t="s">
        <v>57</v>
      </c>
      <c r="G13" s="66">
        <v>90</v>
      </c>
      <c r="H13" s="66">
        <v>10</v>
      </c>
      <c r="I13" s="71"/>
      <c r="J13" s="74">
        <v>20</v>
      </c>
      <c r="K13" s="74">
        <v>4050</v>
      </c>
      <c r="L13" s="74">
        <v>4030</v>
      </c>
      <c r="M13" s="74">
        <f t="shared" si="0"/>
        <v>3627</v>
      </c>
      <c r="N13" s="74">
        <f t="shared" si="1"/>
        <v>403</v>
      </c>
      <c r="O13" s="74"/>
      <c r="P13" s="74"/>
      <c r="Q13" s="74"/>
      <c r="R13" s="71"/>
      <c r="S13" s="71" t="s">
        <v>58</v>
      </c>
    </row>
    <row r="14" spans="1:19" x14ac:dyDescent="0.25">
      <c r="A14" s="70">
        <v>43</v>
      </c>
      <c r="B14" s="71">
        <v>7</v>
      </c>
      <c r="C14" s="72">
        <v>42937</v>
      </c>
      <c r="D14" s="73" t="s">
        <v>55</v>
      </c>
      <c r="E14" s="71" t="s">
        <v>66</v>
      </c>
      <c r="F14" s="71" t="s">
        <v>67</v>
      </c>
      <c r="G14" s="71">
        <v>80</v>
      </c>
      <c r="H14" s="71">
        <v>20</v>
      </c>
      <c r="I14" s="71"/>
      <c r="J14" s="74">
        <v>20</v>
      </c>
      <c r="K14" s="74">
        <v>4770</v>
      </c>
      <c r="L14" s="74">
        <v>4750</v>
      </c>
      <c r="M14" s="74">
        <f t="shared" si="0"/>
        <v>3800</v>
      </c>
      <c r="N14" s="74">
        <f t="shared" si="1"/>
        <v>950</v>
      </c>
      <c r="O14" s="74"/>
      <c r="P14" s="74"/>
      <c r="Q14" s="74"/>
      <c r="R14" s="71"/>
      <c r="S14" s="71" t="s">
        <v>68</v>
      </c>
    </row>
    <row r="15" spans="1:19" x14ac:dyDescent="0.25">
      <c r="A15" s="70">
        <v>48</v>
      </c>
      <c r="B15" s="71">
        <v>12</v>
      </c>
      <c r="C15" s="72">
        <v>42937</v>
      </c>
      <c r="D15" s="73" t="s">
        <v>55</v>
      </c>
      <c r="E15" s="71" t="s">
        <v>73</v>
      </c>
      <c r="F15" s="71" t="s">
        <v>67</v>
      </c>
      <c r="G15" s="71">
        <v>80</v>
      </c>
      <c r="H15" s="71">
        <v>20</v>
      </c>
      <c r="I15" s="71"/>
      <c r="J15" s="74">
        <v>20</v>
      </c>
      <c r="K15" s="74">
        <v>3280</v>
      </c>
      <c r="L15" s="74">
        <v>3260</v>
      </c>
      <c r="M15" s="74">
        <f t="shared" si="0"/>
        <v>2608</v>
      </c>
      <c r="N15" s="74">
        <f t="shared" si="1"/>
        <v>652</v>
      </c>
      <c r="O15" s="74"/>
      <c r="P15" s="74"/>
      <c r="Q15" s="74"/>
      <c r="R15" s="71"/>
      <c r="S15" s="71" t="s">
        <v>68</v>
      </c>
    </row>
    <row r="16" spans="1:19" x14ac:dyDescent="0.25">
      <c r="A16" s="70">
        <v>54</v>
      </c>
      <c r="B16" s="71">
        <v>4</v>
      </c>
      <c r="C16" s="72">
        <v>42938</v>
      </c>
      <c r="D16" s="73" t="s">
        <v>55</v>
      </c>
      <c r="E16" s="71" t="s">
        <v>66</v>
      </c>
      <c r="F16" s="71" t="s">
        <v>57</v>
      </c>
      <c r="G16" s="66">
        <v>90</v>
      </c>
      <c r="H16" s="66">
        <v>10</v>
      </c>
      <c r="I16" s="71"/>
      <c r="J16" s="74">
        <v>20</v>
      </c>
      <c r="K16" s="74">
        <v>5340</v>
      </c>
      <c r="L16" s="74">
        <v>5320</v>
      </c>
      <c r="M16" s="74">
        <f t="shared" si="0"/>
        <v>4788</v>
      </c>
      <c r="N16" s="74">
        <f t="shared" si="1"/>
        <v>532</v>
      </c>
      <c r="O16" s="74"/>
      <c r="P16" s="74"/>
      <c r="Q16" s="74"/>
      <c r="R16" s="71"/>
      <c r="S16" s="71" t="s">
        <v>58</v>
      </c>
    </row>
    <row r="17" spans="1:19" x14ac:dyDescent="0.25">
      <c r="A17" s="70">
        <v>56</v>
      </c>
      <c r="B17" s="71">
        <v>6</v>
      </c>
      <c r="C17" s="72">
        <v>42938</v>
      </c>
      <c r="D17" s="73" t="s">
        <v>55</v>
      </c>
      <c r="E17" s="71" t="s">
        <v>64</v>
      </c>
      <c r="F17" s="71" t="s">
        <v>57</v>
      </c>
      <c r="G17" s="66">
        <v>90</v>
      </c>
      <c r="H17" s="66">
        <v>10</v>
      </c>
      <c r="I17" s="71"/>
      <c r="J17" s="74">
        <v>20</v>
      </c>
      <c r="K17" s="74">
        <v>3200</v>
      </c>
      <c r="L17" s="74">
        <v>3180</v>
      </c>
      <c r="M17" s="74">
        <f t="shared" si="0"/>
        <v>2862</v>
      </c>
      <c r="N17" s="74">
        <f t="shared" si="1"/>
        <v>318</v>
      </c>
      <c r="O17" s="74"/>
      <c r="P17" s="74"/>
      <c r="Q17" s="74"/>
      <c r="R17" s="71"/>
      <c r="S17" s="71" t="s">
        <v>58</v>
      </c>
    </row>
    <row r="18" spans="1:19" x14ac:dyDescent="0.25">
      <c r="A18" s="70">
        <v>57</v>
      </c>
      <c r="B18" s="71">
        <v>7</v>
      </c>
      <c r="C18" s="72">
        <v>42938</v>
      </c>
      <c r="D18" s="73" t="s">
        <v>55</v>
      </c>
      <c r="E18" s="71" t="s">
        <v>69</v>
      </c>
      <c r="F18" s="71" t="s">
        <v>57</v>
      </c>
      <c r="G18" s="66">
        <v>90</v>
      </c>
      <c r="H18" s="66">
        <v>10</v>
      </c>
      <c r="I18" s="71"/>
      <c r="J18" s="74">
        <v>20</v>
      </c>
      <c r="K18" s="74">
        <v>4350</v>
      </c>
      <c r="L18" s="74">
        <v>4330</v>
      </c>
      <c r="M18" s="74">
        <f t="shared" si="0"/>
        <v>3897</v>
      </c>
      <c r="N18" s="74">
        <f t="shared" si="1"/>
        <v>433</v>
      </c>
      <c r="O18" s="74"/>
      <c r="P18" s="74"/>
      <c r="Q18" s="74"/>
      <c r="R18" s="71"/>
      <c r="S18" s="71" t="s">
        <v>58</v>
      </c>
    </row>
    <row r="19" spans="1:19" x14ac:dyDescent="0.25">
      <c r="A19" s="65">
        <v>51</v>
      </c>
      <c r="B19" s="66">
        <v>1</v>
      </c>
      <c r="C19" s="67">
        <v>42938</v>
      </c>
      <c r="D19" s="68" t="s">
        <v>55</v>
      </c>
      <c r="E19" s="66" t="s">
        <v>74</v>
      </c>
      <c r="F19" s="66" t="s">
        <v>67</v>
      </c>
      <c r="G19" s="71">
        <v>80</v>
      </c>
      <c r="H19" s="71">
        <v>20</v>
      </c>
      <c r="I19" s="66"/>
      <c r="J19" s="69">
        <v>20</v>
      </c>
      <c r="K19" s="69">
        <v>3470</v>
      </c>
      <c r="L19" s="69">
        <v>3450</v>
      </c>
      <c r="M19" s="74">
        <f t="shared" si="0"/>
        <v>2760</v>
      </c>
      <c r="N19" s="74">
        <f t="shared" si="1"/>
        <v>690</v>
      </c>
      <c r="O19" s="69"/>
      <c r="P19" s="69"/>
      <c r="Q19" s="69"/>
      <c r="R19" s="66"/>
      <c r="S19" s="66" t="s">
        <v>68</v>
      </c>
    </row>
    <row r="20" spans="1:19" x14ac:dyDescent="0.25">
      <c r="A20" s="70">
        <v>52</v>
      </c>
      <c r="B20" s="71">
        <v>2</v>
      </c>
      <c r="C20" s="72">
        <v>42938</v>
      </c>
      <c r="D20" s="73" t="s">
        <v>55</v>
      </c>
      <c r="E20" s="71" t="s">
        <v>62</v>
      </c>
      <c r="F20" s="71" t="s">
        <v>67</v>
      </c>
      <c r="G20" s="71">
        <v>80</v>
      </c>
      <c r="H20" s="71">
        <v>20</v>
      </c>
      <c r="I20" s="71"/>
      <c r="J20" s="74">
        <v>20</v>
      </c>
      <c r="K20" s="74">
        <v>3450</v>
      </c>
      <c r="L20" s="74">
        <v>3430</v>
      </c>
      <c r="M20" s="74">
        <f t="shared" si="0"/>
        <v>2744</v>
      </c>
      <c r="N20" s="74">
        <f t="shared" si="1"/>
        <v>686</v>
      </c>
      <c r="O20" s="74"/>
      <c r="P20" s="74"/>
      <c r="Q20" s="74"/>
      <c r="R20" s="71"/>
      <c r="S20" s="71" t="s">
        <v>68</v>
      </c>
    </row>
    <row r="21" spans="1:19" x14ac:dyDescent="0.25">
      <c r="A21" s="70">
        <v>53</v>
      </c>
      <c r="B21" s="71">
        <v>3</v>
      </c>
      <c r="C21" s="72">
        <v>42938</v>
      </c>
      <c r="D21" s="73" t="s">
        <v>55</v>
      </c>
      <c r="E21" s="71" t="s">
        <v>56</v>
      </c>
      <c r="F21" s="71" t="s">
        <v>67</v>
      </c>
      <c r="G21" s="71">
        <v>80</v>
      </c>
      <c r="H21" s="71">
        <v>20</v>
      </c>
      <c r="I21" s="71"/>
      <c r="J21" s="74">
        <v>20</v>
      </c>
      <c r="K21" s="74">
        <v>3390</v>
      </c>
      <c r="L21" s="74">
        <v>3370</v>
      </c>
      <c r="M21" s="74">
        <f t="shared" si="0"/>
        <v>2696</v>
      </c>
      <c r="N21" s="74">
        <f t="shared" si="1"/>
        <v>674</v>
      </c>
      <c r="O21" s="74"/>
      <c r="P21" s="74"/>
      <c r="Q21" s="74"/>
      <c r="R21" s="71"/>
      <c r="S21" s="71" t="s">
        <v>68</v>
      </c>
    </row>
    <row r="22" spans="1:19" x14ac:dyDescent="0.25">
      <c r="A22" s="70">
        <v>55</v>
      </c>
      <c r="B22" s="71">
        <v>5</v>
      </c>
      <c r="C22" s="72">
        <v>42938</v>
      </c>
      <c r="D22" s="73" t="s">
        <v>55</v>
      </c>
      <c r="E22" s="71" t="s">
        <v>59</v>
      </c>
      <c r="F22" s="71" t="s">
        <v>67</v>
      </c>
      <c r="G22" s="71">
        <v>80</v>
      </c>
      <c r="H22" s="71">
        <v>20</v>
      </c>
      <c r="I22" s="71"/>
      <c r="J22" s="74">
        <v>20</v>
      </c>
      <c r="K22" s="74">
        <v>3980</v>
      </c>
      <c r="L22" s="74">
        <v>3960</v>
      </c>
      <c r="M22" s="74">
        <f t="shared" si="0"/>
        <v>3168</v>
      </c>
      <c r="N22" s="74">
        <f t="shared" si="1"/>
        <v>792</v>
      </c>
      <c r="O22" s="74"/>
      <c r="P22" s="74"/>
      <c r="Q22" s="74"/>
      <c r="R22" s="71"/>
      <c r="S22" s="71" t="s">
        <v>68</v>
      </c>
    </row>
  </sheetData>
  <autoFilter ref="A1:S22">
    <sortState ref="A16:S22">
      <sortCondition descending="1" ref="S1:S2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Main</vt:lpstr>
      <vt:lpstr>chính</vt:lpstr>
      <vt:lpstr>Cách 1</vt:lpstr>
      <vt:lpstr>Cách 2</vt:lpstr>
      <vt:lpstr>Sheet5</vt:lpstr>
      <vt:lpstr>Sheet6</vt:lpstr>
      <vt:lpstr>Sheet3</vt:lpstr>
      <vt:lpstr>Sheet1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 Ke</dc:creator>
  <cp:lastModifiedBy>Pham Thi Kim Ngan</cp:lastModifiedBy>
  <cp:lastPrinted>2017-10-07T02:54:29Z</cp:lastPrinted>
  <dcterms:created xsi:type="dcterms:W3CDTF">2011-07-29T01:01:31Z</dcterms:created>
  <dcterms:modified xsi:type="dcterms:W3CDTF">2018-06-20T09:27:28Z</dcterms:modified>
</cp:coreProperties>
</file>